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wbprasetya/workshop/projects/aplib/aplib/data/"/>
    </mc:Choice>
  </mc:AlternateContent>
  <xr:revisionPtr revIDLastSave="0" documentId="13_ncr:1_{00FE514F-BC46-ED4F-8F5D-C6F4DE9C40CC}" xr6:coauthVersionLast="47" xr6:coauthVersionMax="47" xr10:uidLastSave="{00000000-0000-0000-0000-000000000000}"/>
  <bookViews>
    <workbookView xWindow="0" yWindow="500" windowWidth="28800" windowHeight="16720" xr2:uid="{6E067790-687E-4E4F-8E04-F20371F1227F}"/>
  </bookViews>
  <sheets>
    <sheet name="MB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8" i="1" l="1"/>
  <c r="M48" i="1"/>
  <c r="H48" i="1"/>
  <c r="R47" i="1"/>
  <c r="M47" i="1"/>
  <c r="G47" i="1"/>
  <c r="F47" i="1"/>
  <c r="E47" i="1"/>
  <c r="D47" i="1"/>
  <c r="C47" i="1"/>
  <c r="H47" i="1"/>
  <c r="R46" i="1"/>
  <c r="M46" i="1"/>
  <c r="G46" i="1"/>
  <c r="F46" i="1"/>
  <c r="E46" i="1"/>
  <c r="D46" i="1"/>
  <c r="C46" i="1"/>
  <c r="H46" i="1"/>
  <c r="R45" i="1"/>
  <c r="M45" i="1"/>
  <c r="H45" i="1"/>
  <c r="C45" i="1" s="1"/>
  <c r="R44" i="1"/>
  <c r="M44" i="1"/>
  <c r="H44" i="1"/>
  <c r="O12" i="1"/>
  <c r="K12" i="1"/>
  <c r="G12" i="1"/>
  <c r="O19" i="1"/>
  <c r="F19" i="1"/>
  <c r="E19" i="1"/>
  <c r="D19" i="1"/>
  <c r="C19" i="1"/>
  <c r="K19" i="1"/>
  <c r="G19" i="1"/>
  <c r="F18" i="1"/>
  <c r="E18" i="1"/>
  <c r="D18" i="1"/>
  <c r="G18" i="1"/>
  <c r="K18" i="1"/>
  <c r="O18" i="1"/>
  <c r="O9" i="1"/>
  <c r="K9" i="1"/>
  <c r="F9" i="1"/>
  <c r="E9" i="1"/>
  <c r="D9" i="1"/>
  <c r="G9" i="1"/>
  <c r="O21" i="1"/>
  <c r="K21" i="1"/>
  <c r="C21" i="1" s="1"/>
  <c r="G21" i="1"/>
  <c r="F10" i="1"/>
  <c r="E10" i="1"/>
  <c r="D10" i="1"/>
  <c r="F20" i="1"/>
  <c r="E20" i="1"/>
  <c r="D20" i="1"/>
  <c r="F11" i="1"/>
  <c r="E11" i="1"/>
  <c r="D11" i="1"/>
  <c r="F17" i="1"/>
  <c r="E17" i="1"/>
  <c r="D17" i="1"/>
  <c r="F38" i="1"/>
  <c r="E38" i="1"/>
  <c r="D38" i="1"/>
  <c r="F37" i="1"/>
  <c r="E37" i="1"/>
  <c r="D37" i="1"/>
  <c r="E3" i="1"/>
  <c r="C4" i="1" s="1"/>
  <c r="O10" i="1" s="1"/>
  <c r="F8" i="1"/>
  <c r="E8" i="1"/>
  <c r="D8" i="1"/>
  <c r="G44" i="1"/>
  <c r="F44" i="1"/>
  <c r="E44" i="1"/>
  <c r="D44" i="1"/>
  <c r="C44" i="1"/>
  <c r="F35" i="1"/>
  <c r="E35" i="1"/>
  <c r="D35" i="1"/>
  <c r="F36" i="1"/>
  <c r="E36" i="1"/>
  <c r="D36" i="1"/>
  <c r="G45" i="1"/>
  <c r="F45" i="1"/>
  <c r="E45" i="1"/>
  <c r="D45" i="1"/>
  <c r="G48" i="1"/>
  <c r="F48" i="1"/>
  <c r="E48" i="1"/>
  <c r="D48" i="1"/>
  <c r="C48" i="1"/>
  <c r="F39" i="1"/>
  <c r="E39" i="1"/>
  <c r="D39" i="1"/>
  <c r="F21" i="1"/>
  <c r="E21" i="1"/>
  <c r="D21" i="1"/>
  <c r="F12" i="1"/>
  <c r="E12" i="1"/>
  <c r="D12" i="1"/>
  <c r="C12" i="1" l="1"/>
  <c r="C18" i="1"/>
  <c r="C9" i="1"/>
  <c r="G10" i="1"/>
  <c r="G37" i="1"/>
  <c r="O39" i="1"/>
  <c r="G8" i="1"/>
  <c r="O20" i="1"/>
  <c r="K37" i="1"/>
  <c r="G17" i="1"/>
  <c r="K8" i="1"/>
  <c r="K35" i="1"/>
  <c r="I32" i="1" s="1"/>
  <c r="O8" i="1"/>
  <c r="G20" i="1"/>
  <c r="G35" i="1"/>
  <c r="G11" i="1"/>
  <c r="C11" i="1" s="1"/>
  <c r="K20" i="1"/>
  <c r="O35" i="1"/>
  <c r="C35" i="1" s="1"/>
  <c r="K38" i="1"/>
  <c r="K11" i="1"/>
  <c r="G36" i="1"/>
  <c r="O38" i="1"/>
  <c r="O11" i="1"/>
  <c r="K36" i="1"/>
  <c r="O37" i="1"/>
  <c r="G39" i="1"/>
  <c r="C39" i="1" s="1"/>
  <c r="K17" i="1"/>
  <c r="K10" i="1"/>
  <c r="O36" i="1"/>
  <c r="G38" i="1"/>
  <c r="K39" i="1"/>
  <c r="O17" i="1"/>
  <c r="C17" i="1" l="1"/>
  <c r="C8" i="1"/>
  <c r="C38" i="1"/>
  <c r="C20" i="1"/>
  <c r="C36" i="1"/>
  <c r="C37" i="1"/>
  <c r="C10" i="1"/>
</calcChain>
</file>

<file path=xl/sharedStrings.xml><?xml version="1.0" encoding="utf-8"?>
<sst xmlns="http://schemas.openxmlformats.org/spreadsheetml/2006/main" count="148" uniqueCount="30">
  <si>
    <t>Mini</t>
  </si>
  <si>
    <t>M1</t>
  </si>
  <si>
    <t>ML1</t>
  </si>
  <si>
    <t>ML2</t>
  </si>
  <si>
    <t>ML5</t>
  </si>
  <si>
    <t>ML10</t>
  </si>
  <si>
    <t>brCov</t>
  </si>
  <si>
    <t>cxCov</t>
  </si>
  <si>
    <t>#suite</t>
  </si>
  <si>
    <t>TimeBudget</t>
  </si>
  <si>
    <t>MBT-Random-Smart</t>
  </si>
  <si>
    <t>RUN1</t>
  </si>
  <si>
    <t>RUN2</t>
  </si>
  <si>
    <t>RUN3</t>
  </si>
  <si>
    <t>AVRG</t>
  </si>
  <si>
    <t>bCov</t>
  </si>
  <si>
    <t>cxCVoc</t>
  </si>
  <si>
    <t>MBT-Q-Smart</t>
  </si>
  <si>
    <t>playerWin</t>
  </si>
  <si>
    <t>PlayerWin</t>
  </si>
  <si>
    <t>Random</t>
  </si>
  <si>
    <t>Q</t>
  </si>
  <si>
    <t>#turns</t>
  </si>
  <si>
    <t>#episodes</t>
  </si>
  <si>
    <t>Class MiniDungeon</t>
  </si>
  <si>
    <t>#branch total</t>
  </si>
  <si>
    <t>#reachable</t>
  </si>
  <si>
    <t>brCovRaw</t>
  </si>
  <si>
    <t>MBT-vanila</t>
  </si>
  <si>
    <t>unreachable for this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</si>
</sst>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3F07-2BBC-D74E-9C32-59F36C618B30}">
  <dimension ref="A1:V49"/>
  <sheetViews>
    <sheetView tabSelected="1" zoomScale="150" zoomScaleNormal="150" workbookViewId="0">
      <selection activeCell="A4" sqref="A4"/>
    </sheetView>
  </sheetViews>
  <sheetFormatPr baseColWidth="10" defaultRowHeight="16" x14ac:dyDescent="0.2"/>
  <cols>
    <col min="1" max="1" width="15.1640625" customWidth="1"/>
    <col min="2" max="2" width="14.33203125" customWidth="1"/>
    <col min="3" max="3" width="6.5" customWidth="1"/>
    <col min="4" max="4" width="7.83203125" customWidth="1"/>
    <col min="5" max="5" width="9.5" customWidth="1"/>
    <col min="6" max="6" width="9" customWidth="1"/>
    <col min="7" max="7" width="7.83203125" customWidth="1"/>
    <col min="8" max="8" width="6.1640625" customWidth="1"/>
    <col min="10" max="10" width="7" customWidth="1"/>
    <col min="11" max="11" width="6.1640625" customWidth="1"/>
    <col min="12" max="12" width="6.83203125" customWidth="1"/>
    <col min="14" max="14" width="8.6640625" customWidth="1"/>
    <col min="15" max="16" width="6" customWidth="1"/>
    <col min="18" max="18" width="13.1640625" customWidth="1"/>
  </cols>
  <sheetData>
    <row r="1" spans="1:18" x14ac:dyDescent="0.2">
      <c r="A1" t="s">
        <v>24</v>
      </c>
    </row>
    <row r="2" spans="1:18" x14ac:dyDescent="0.2">
      <c r="B2" t="s">
        <v>25</v>
      </c>
      <c r="C2">
        <v>278</v>
      </c>
    </row>
    <row r="3" spans="1:18" x14ac:dyDescent="0.2">
      <c r="B3" t="s">
        <v>29</v>
      </c>
      <c r="E3">
        <f>SUM(H3:O3)</f>
        <v>26</v>
      </c>
      <c r="H3">
        <v>6</v>
      </c>
      <c r="I3">
        <v>8</v>
      </c>
      <c r="J3">
        <v>3</v>
      </c>
      <c r="K3">
        <v>7</v>
      </c>
      <c r="L3">
        <v>2</v>
      </c>
    </row>
    <row r="4" spans="1:18" x14ac:dyDescent="0.2">
      <c r="B4" t="s">
        <v>26</v>
      </c>
      <c r="C4">
        <f>C2-E3</f>
        <v>252</v>
      </c>
    </row>
    <row r="6" spans="1:18" ht="26" x14ac:dyDescent="0.3">
      <c r="A6" s="3" t="s">
        <v>28</v>
      </c>
      <c r="C6" s="5" t="s">
        <v>14</v>
      </c>
      <c r="G6" s="4" t="s">
        <v>11</v>
      </c>
      <c r="K6" s="4" t="s">
        <v>12</v>
      </c>
      <c r="O6" s="4" t="s">
        <v>13</v>
      </c>
    </row>
    <row r="7" spans="1:18" x14ac:dyDescent="0.2">
      <c r="B7" t="s">
        <v>9</v>
      </c>
      <c r="C7" s="7" t="s">
        <v>15</v>
      </c>
      <c r="D7" s="7" t="s">
        <v>16</v>
      </c>
      <c r="E7" s="7" t="s">
        <v>18</v>
      </c>
      <c r="F7" s="7" t="s">
        <v>8</v>
      </c>
      <c r="G7" s="1" t="s">
        <v>6</v>
      </c>
      <c r="H7" s="1" t="s">
        <v>27</v>
      </c>
      <c r="I7" s="1" t="s">
        <v>18</v>
      </c>
      <c r="J7" s="1" t="s">
        <v>8</v>
      </c>
      <c r="K7" s="1" t="s">
        <v>6</v>
      </c>
      <c r="L7" s="1" t="s">
        <v>27</v>
      </c>
      <c r="M7" s="1" t="s">
        <v>19</v>
      </c>
      <c r="N7" s="1" t="s">
        <v>8</v>
      </c>
      <c r="O7" s="1" t="s">
        <v>6</v>
      </c>
      <c r="P7" s="1" t="s">
        <v>27</v>
      </c>
      <c r="Q7" s="1" t="s">
        <v>19</v>
      </c>
      <c r="R7" s="1" t="s">
        <v>8</v>
      </c>
    </row>
    <row r="8" spans="1:18" x14ac:dyDescent="0.2">
      <c r="A8" t="s">
        <v>0</v>
      </c>
      <c r="B8">
        <v>2</v>
      </c>
      <c r="C8" s="8">
        <f t="shared" ref="C8:D12" si="0">AVERAGE(G8,K8,O8)</f>
        <v>0.75396825396825395</v>
      </c>
      <c r="D8" s="8">
        <f t="shared" si="0"/>
        <v>190</v>
      </c>
      <c r="E8" s="8">
        <f>SUM(I8+M8+Q8)</f>
        <v>3</v>
      </c>
      <c r="F8" s="8">
        <f>AVERAGE(J8,N8,R8)</f>
        <v>200</v>
      </c>
      <c r="G8">
        <f>H8/$C$4</f>
        <v>0.75396825396825395</v>
      </c>
      <c r="H8">
        <v>190</v>
      </c>
      <c r="I8">
        <v>1</v>
      </c>
      <c r="J8">
        <v>200</v>
      </c>
      <c r="K8">
        <f>L8/$C$4</f>
        <v>0.75396825396825395</v>
      </c>
      <c r="L8">
        <v>190</v>
      </c>
      <c r="M8">
        <v>1</v>
      </c>
      <c r="N8">
        <v>200</v>
      </c>
      <c r="O8">
        <f>P8/$C$4</f>
        <v>0.75396825396825395</v>
      </c>
      <c r="P8">
        <v>190</v>
      </c>
      <c r="Q8">
        <v>1</v>
      </c>
      <c r="R8">
        <v>200</v>
      </c>
    </row>
    <row r="9" spans="1:18" x14ac:dyDescent="0.2">
      <c r="A9" t="s">
        <v>1</v>
      </c>
      <c r="B9">
        <v>2</v>
      </c>
      <c r="C9" s="8">
        <f t="shared" si="0"/>
        <v>0.75396825396825395</v>
      </c>
      <c r="D9" s="8">
        <f t="shared" si="0"/>
        <v>190</v>
      </c>
      <c r="E9" s="8">
        <f>SUM(I9+M9+Q9)</f>
        <v>3</v>
      </c>
      <c r="F9" s="8">
        <f>AVERAGE(J9,N9,R9)</f>
        <v>200</v>
      </c>
      <c r="G9">
        <f>H9/$C$4</f>
        <v>0.75396825396825395</v>
      </c>
      <c r="H9">
        <v>190</v>
      </c>
      <c r="I9">
        <v>1</v>
      </c>
      <c r="J9">
        <v>200</v>
      </c>
      <c r="K9">
        <f>L9/$C$4</f>
        <v>0.75396825396825395</v>
      </c>
      <c r="L9">
        <v>190</v>
      </c>
      <c r="M9">
        <v>1</v>
      </c>
      <c r="N9">
        <v>200</v>
      </c>
      <c r="O9">
        <f>P9/$C$4</f>
        <v>0.75396825396825395</v>
      </c>
      <c r="P9">
        <v>190</v>
      </c>
      <c r="Q9">
        <v>1</v>
      </c>
      <c r="R9">
        <v>200</v>
      </c>
    </row>
    <row r="10" spans="1:18" x14ac:dyDescent="0.2">
      <c r="A10" t="s">
        <v>2</v>
      </c>
      <c r="B10">
        <v>2</v>
      </c>
      <c r="C10" s="8">
        <f t="shared" si="0"/>
        <v>0.72619047619047616</v>
      </c>
      <c r="D10" s="8">
        <f t="shared" si="0"/>
        <v>183</v>
      </c>
      <c r="E10" s="8">
        <f>SUM(I10+M10+Q10)</f>
        <v>3</v>
      </c>
      <c r="F10" s="8">
        <f>AVERAGE(J10,N10,R10)</f>
        <v>52.333333333333336</v>
      </c>
      <c r="G10">
        <f>H10/$C$4</f>
        <v>0.72619047619047616</v>
      </c>
      <c r="H10">
        <v>183</v>
      </c>
      <c r="I10">
        <v>1</v>
      </c>
      <c r="J10">
        <v>55</v>
      </c>
      <c r="K10">
        <f>L10/$C$4</f>
        <v>0.72619047619047616</v>
      </c>
      <c r="L10">
        <v>183</v>
      </c>
      <c r="M10">
        <v>1</v>
      </c>
      <c r="N10">
        <v>49</v>
      </c>
      <c r="O10">
        <f>P10/$C$4</f>
        <v>0.72619047619047616</v>
      </c>
      <c r="P10">
        <v>183</v>
      </c>
      <c r="Q10">
        <v>1</v>
      </c>
      <c r="R10">
        <v>53</v>
      </c>
    </row>
    <row r="11" spans="1:18" x14ac:dyDescent="0.2">
      <c r="A11" t="s">
        <v>3</v>
      </c>
      <c r="B11">
        <v>4</v>
      </c>
      <c r="C11" s="8">
        <f t="shared" si="0"/>
        <v>0.78174603174603174</v>
      </c>
      <c r="D11" s="8">
        <f t="shared" si="0"/>
        <v>197</v>
      </c>
      <c r="E11" s="8">
        <f>SUM(I11+M11+Q11)</f>
        <v>1</v>
      </c>
      <c r="F11" s="8">
        <f>AVERAGE(J11,N11,R11)</f>
        <v>101.33333333333333</v>
      </c>
      <c r="G11">
        <f>H11/$C$4</f>
        <v>0.78174603174603174</v>
      </c>
      <c r="H11">
        <v>197</v>
      </c>
      <c r="I11">
        <v>0</v>
      </c>
      <c r="J11">
        <v>96</v>
      </c>
      <c r="K11">
        <f>L11/$C$4</f>
        <v>0.78174603174603174</v>
      </c>
      <c r="L11">
        <v>197</v>
      </c>
      <c r="M11">
        <v>0</v>
      </c>
      <c r="N11">
        <v>105</v>
      </c>
      <c r="O11">
        <f>P11/$C$4</f>
        <v>0.78174603174603174</v>
      </c>
      <c r="P11">
        <v>197</v>
      </c>
      <c r="Q11">
        <v>1</v>
      </c>
      <c r="R11">
        <v>103</v>
      </c>
    </row>
    <row r="12" spans="1:18" x14ac:dyDescent="0.2">
      <c r="A12" t="s">
        <v>4</v>
      </c>
      <c r="B12">
        <v>10</v>
      </c>
      <c r="C12" s="8">
        <f t="shared" si="0"/>
        <v>0.77777777777777779</v>
      </c>
      <c r="D12" s="8">
        <f t="shared" si="0"/>
        <v>196</v>
      </c>
      <c r="E12" s="8">
        <f>SUM(I12+M12+Q12)</f>
        <v>0</v>
      </c>
      <c r="F12" s="8">
        <f>AVERAGE(J12,N12,R12)</f>
        <v>200</v>
      </c>
      <c r="G12">
        <f>H12/$C$4</f>
        <v>0.77777777777777779</v>
      </c>
      <c r="H12">
        <v>196</v>
      </c>
      <c r="I12">
        <v>0</v>
      </c>
      <c r="J12">
        <v>200</v>
      </c>
      <c r="K12">
        <f>L12/$C$4</f>
        <v>0.77777777777777779</v>
      </c>
      <c r="L12">
        <v>196</v>
      </c>
      <c r="M12">
        <v>0</v>
      </c>
      <c r="N12">
        <v>200</v>
      </c>
      <c r="O12">
        <f>P12/$C$4</f>
        <v>0.77777777777777779</v>
      </c>
      <c r="P12">
        <v>196</v>
      </c>
      <c r="Q12">
        <v>0</v>
      </c>
      <c r="R12">
        <v>200</v>
      </c>
    </row>
    <row r="13" spans="1:18" x14ac:dyDescent="0.2">
      <c r="A13" t="s">
        <v>5</v>
      </c>
      <c r="B13">
        <v>20</v>
      </c>
      <c r="C13" s="8"/>
      <c r="D13" s="8"/>
      <c r="E13" s="8"/>
      <c r="F13" s="8"/>
    </row>
    <row r="15" spans="1:18" ht="26" x14ac:dyDescent="0.3">
      <c r="A15" s="3" t="s">
        <v>10</v>
      </c>
      <c r="C15" s="5" t="s">
        <v>14</v>
      </c>
      <c r="G15" s="4" t="s">
        <v>11</v>
      </c>
      <c r="K15" s="4" t="s">
        <v>12</v>
      </c>
      <c r="O15" s="4" t="s">
        <v>13</v>
      </c>
    </row>
    <row r="16" spans="1:18" x14ac:dyDescent="0.2">
      <c r="B16" t="s">
        <v>9</v>
      </c>
      <c r="C16" s="7" t="s">
        <v>15</v>
      </c>
      <c r="D16" s="1" t="s">
        <v>27</v>
      </c>
      <c r="E16" s="7" t="s">
        <v>18</v>
      </c>
      <c r="F16" s="7" t="s">
        <v>8</v>
      </c>
      <c r="G16" s="1" t="s">
        <v>6</v>
      </c>
      <c r="H16" s="1" t="s">
        <v>27</v>
      </c>
      <c r="I16" s="1" t="s">
        <v>18</v>
      </c>
      <c r="J16" s="1" t="s">
        <v>8</v>
      </c>
      <c r="K16" s="1" t="s">
        <v>6</v>
      </c>
      <c r="L16" s="1" t="s">
        <v>27</v>
      </c>
      <c r="M16" s="1" t="s">
        <v>19</v>
      </c>
      <c r="N16" s="1" t="s">
        <v>8</v>
      </c>
      <c r="O16" s="1" t="s">
        <v>6</v>
      </c>
      <c r="P16" s="1" t="s">
        <v>27</v>
      </c>
      <c r="Q16" s="1" t="s">
        <v>19</v>
      </c>
      <c r="R16" s="1" t="s">
        <v>8</v>
      </c>
    </row>
    <row r="17" spans="1:18" x14ac:dyDescent="0.2">
      <c r="A17" t="s">
        <v>0</v>
      </c>
      <c r="C17" s="8">
        <f t="shared" ref="C17:D21" si="1">AVERAGE(G17,K17,O17)</f>
        <v>0.75396825396825395</v>
      </c>
      <c r="D17" s="8">
        <f t="shared" si="1"/>
        <v>190</v>
      </c>
      <c r="E17" s="8">
        <f>SUM(I17+M17+Q17)</f>
        <v>3</v>
      </c>
      <c r="F17" s="8">
        <f>AVERAGE(J17,N17,R17)</f>
        <v>200</v>
      </c>
      <c r="G17">
        <f>H17/$C$4</f>
        <v>0.75396825396825395</v>
      </c>
      <c r="H17">
        <v>190</v>
      </c>
      <c r="I17">
        <v>1</v>
      </c>
      <c r="J17">
        <v>200</v>
      </c>
      <c r="K17">
        <f>L17/$C$4</f>
        <v>0.75396825396825395</v>
      </c>
      <c r="L17">
        <v>190</v>
      </c>
      <c r="M17">
        <v>1</v>
      </c>
      <c r="N17">
        <v>200</v>
      </c>
      <c r="O17">
        <f>P17/$C$4</f>
        <v>0.75396825396825395</v>
      </c>
      <c r="P17">
        <v>190</v>
      </c>
      <c r="Q17">
        <v>1</v>
      </c>
      <c r="R17">
        <v>200</v>
      </c>
    </row>
    <row r="18" spans="1:18" x14ac:dyDescent="0.2">
      <c r="A18" t="s">
        <v>1</v>
      </c>
      <c r="C18" s="8">
        <f t="shared" si="1"/>
        <v>0.75396825396825395</v>
      </c>
      <c r="D18" s="8">
        <f t="shared" si="1"/>
        <v>190</v>
      </c>
      <c r="E18" s="8">
        <f>SUM(I18+M18+Q18)</f>
        <v>3</v>
      </c>
      <c r="F18" s="8">
        <f>AVERAGE(J18,N18,R18)</f>
        <v>200</v>
      </c>
      <c r="G18">
        <f>H18/$C$4</f>
        <v>0.75396825396825395</v>
      </c>
      <c r="H18">
        <v>190</v>
      </c>
      <c r="I18">
        <v>1</v>
      </c>
      <c r="J18">
        <v>200</v>
      </c>
      <c r="K18">
        <f>L18/$C$4</f>
        <v>0.75396825396825395</v>
      </c>
      <c r="L18">
        <v>190</v>
      </c>
      <c r="M18">
        <v>1</v>
      </c>
      <c r="N18">
        <v>200</v>
      </c>
      <c r="O18">
        <f>P18/$C$4</f>
        <v>0.75396825396825395</v>
      </c>
      <c r="P18">
        <v>190</v>
      </c>
      <c r="Q18">
        <v>1</v>
      </c>
      <c r="R18">
        <v>200</v>
      </c>
    </row>
    <row r="19" spans="1:18" x14ac:dyDescent="0.2">
      <c r="A19" t="s">
        <v>2</v>
      </c>
      <c r="C19" s="8">
        <f t="shared" si="1"/>
        <v>0.72222222222222221</v>
      </c>
      <c r="D19" s="8">
        <f t="shared" si="1"/>
        <v>182</v>
      </c>
      <c r="E19" s="8">
        <f>SUM(I19+M19+Q19)</f>
        <v>3</v>
      </c>
      <c r="F19" s="8">
        <f>AVERAGE(J19,N19,R19)</f>
        <v>26</v>
      </c>
      <c r="G19">
        <f>H19/$C$4</f>
        <v>0.72222222222222221</v>
      </c>
      <c r="H19">
        <v>182</v>
      </c>
      <c r="I19">
        <v>1</v>
      </c>
      <c r="J19">
        <v>26</v>
      </c>
      <c r="K19">
        <f>L19/$C$4</f>
        <v>0.72222222222222221</v>
      </c>
      <c r="L19">
        <v>182</v>
      </c>
      <c r="M19">
        <v>1</v>
      </c>
      <c r="N19">
        <v>26</v>
      </c>
      <c r="O19">
        <f>P19/$C$4</f>
        <v>0.72222222222222221</v>
      </c>
      <c r="P19">
        <v>182</v>
      </c>
      <c r="Q19">
        <v>1</v>
      </c>
      <c r="R19">
        <v>26</v>
      </c>
    </row>
    <row r="20" spans="1:18" x14ac:dyDescent="0.2">
      <c r="A20" t="s">
        <v>3</v>
      </c>
      <c r="C20" s="8">
        <f t="shared" si="1"/>
        <v>0.80952380952380965</v>
      </c>
      <c r="D20" s="8">
        <f t="shared" si="1"/>
        <v>204</v>
      </c>
      <c r="E20" s="8">
        <f>SUM(I20+M20+Q20)</f>
        <v>3</v>
      </c>
      <c r="F20" s="8">
        <f>AVERAGE(J20,N20,R20)</f>
        <v>27</v>
      </c>
      <c r="G20">
        <f>H20/$C$4</f>
        <v>0.80952380952380953</v>
      </c>
      <c r="H20">
        <v>204</v>
      </c>
      <c r="I20">
        <v>1</v>
      </c>
      <c r="J20">
        <v>27</v>
      </c>
      <c r="K20">
        <f>L20/$C$4</f>
        <v>0.80952380952380953</v>
      </c>
      <c r="L20">
        <v>204</v>
      </c>
      <c r="M20">
        <v>1</v>
      </c>
      <c r="N20">
        <v>27</v>
      </c>
      <c r="O20">
        <f>P20/$C$4</f>
        <v>0.80952380952380953</v>
      </c>
      <c r="P20">
        <v>204</v>
      </c>
      <c r="Q20">
        <v>1</v>
      </c>
      <c r="R20">
        <v>27</v>
      </c>
    </row>
    <row r="21" spans="1:18" x14ac:dyDescent="0.2">
      <c r="A21" t="s">
        <v>4</v>
      </c>
      <c r="C21" s="8">
        <f t="shared" si="1"/>
        <v>0.80555555555555569</v>
      </c>
      <c r="D21" s="8">
        <f t="shared" si="1"/>
        <v>203</v>
      </c>
      <c r="E21" s="8">
        <f>SUM(I21+M21+Q21)</f>
        <v>3</v>
      </c>
      <c r="F21" s="8">
        <f>AVERAGE(J21,N21,R21)</f>
        <v>32</v>
      </c>
      <c r="G21">
        <f>H21/$C$4</f>
        <v>0.80555555555555558</v>
      </c>
      <c r="H21">
        <v>203</v>
      </c>
      <c r="I21">
        <v>1</v>
      </c>
      <c r="J21">
        <v>32</v>
      </c>
      <c r="K21">
        <f>L21/$C$4</f>
        <v>0.80555555555555558</v>
      </c>
      <c r="L21">
        <v>203</v>
      </c>
      <c r="M21">
        <v>1</v>
      </c>
      <c r="N21">
        <v>32</v>
      </c>
      <c r="O21">
        <f>P21/$C$4</f>
        <v>0.80555555555555558</v>
      </c>
      <c r="P21">
        <v>203</v>
      </c>
      <c r="Q21">
        <v>1</v>
      </c>
      <c r="R21">
        <v>32</v>
      </c>
    </row>
    <row r="22" spans="1:18" x14ac:dyDescent="0.2">
      <c r="A22" t="s">
        <v>5</v>
      </c>
      <c r="C22" s="8"/>
      <c r="D22" s="8"/>
      <c r="E22" s="8"/>
      <c r="F22" s="8"/>
    </row>
    <row r="24" spans="1:18" ht="26" x14ac:dyDescent="0.3">
      <c r="A24" s="3" t="s">
        <v>17</v>
      </c>
      <c r="C24" s="5" t="s">
        <v>14</v>
      </c>
      <c r="G24" s="4" t="s">
        <v>11</v>
      </c>
      <c r="K24" s="4" t="s">
        <v>12</v>
      </c>
      <c r="O24" s="4" t="s">
        <v>13</v>
      </c>
    </row>
    <row r="25" spans="1:18" x14ac:dyDescent="0.2">
      <c r="B25" t="s">
        <v>9</v>
      </c>
      <c r="C25" s="7" t="s">
        <v>15</v>
      </c>
      <c r="D25" s="7" t="s">
        <v>16</v>
      </c>
      <c r="E25" s="7" t="s">
        <v>18</v>
      </c>
      <c r="F25" s="7" t="s">
        <v>8</v>
      </c>
      <c r="G25" s="1" t="s">
        <v>6</v>
      </c>
      <c r="H25" s="1" t="s">
        <v>7</v>
      </c>
      <c r="I25" s="1" t="s">
        <v>18</v>
      </c>
      <c r="J25" s="2" t="s">
        <v>8</v>
      </c>
      <c r="K25" s="1" t="s">
        <v>6</v>
      </c>
      <c r="L25" s="1" t="s">
        <v>7</v>
      </c>
      <c r="M25" s="1" t="s">
        <v>19</v>
      </c>
      <c r="N25" s="1" t="s">
        <v>8</v>
      </c>
      <c r="O25" s="1" t="s">
        <v>6</v>
      </c>
      <c r="P25" s="1" t="s">
        <v>7</v>
      </c>
      <c r="Q25" s="1" t="s">
        <v>19</v>
      </c>
      <c r="R25" s="2" t="s">
        <v>8</v>
      </c>
    </row>
    <row r="26" spans="1:18" x14ac:dyDescent="0.2">
      <c r="A26" t="s">
        <v>0</v>
      </c>
      <c r="C26" s="8"/>
      <c r="D26" s="8"/>
      <c r="E26" s="8"/>
      <c r="F26" s="8"/>
    </row>
    <row r="27" spans="1:18" x14ac:dyDescent="0.2">
      <c r="A27" t="s">
        <v>1</v>
      </c>
      <c r="C27" s="8"/>
      <c r="D27" s="8"/>
      <c r="E27" s="8"/>
      <c r="F27" s="8"/>
    </row>
    <row r="28" spans="1:18" x14ac:dyDescent="0.2">
      <c r="A28" t="s">
        <v>2</v>
      </c>
      <c r="C28" s="8"/>
      <c r="D28" s="8"/>
      <c r="E28" s="8"/>
      <c r="F28" s="8"/>
    </row>
    <row r="29" spans="1:18" x14ac:dyDescent="0.2">
      <c r="A29" t="s">
        <v>3</v>
      </c>
      <c r="C29" s="8"/>
      <c r="D29" s="8"/>
      <c r="E29" s="8"/>
      <c r="F29" s="8"/>
    </row>
    <row r="30" spans="1:18" x14ac:dyDescent="0.2">
      <c r="A30" t="s">
        <v>4</v>
      </c>
      <c r="C30" s="8"/>
      <c r="D30" s="8"/>
      <c r="E30" s="8"/>
      <c r="F30" s="8"/>
    </row>
    <row r="31" spans="1:18" x14ac:dyDescent="0.2">
      <c r="A31" t="s">
        <v>5</v>
      </c>
      <c r="C31" s="8"/>
      <c r="D31" s="8"/>
      <c r="E31" s="8"/>
      <c r="F31" s="8"/>
    </row>
    <row r="32" spans="1:18" x14ac:dyDescent="0.2">
      <c r="I32">
        <f>(K35/100)*C2</f>
        <v>2.1401587301587304</v>
      </c>
    </row>
    <row r="33" spans="1:22" ht="26" x14ac:dyDescent="0.3">
      <c r="A33" s="3" t="s">
        <v>20</v>
      </c>
      <c r="C33" s="5" t="s">
        <v>14</v>
      </c>
      <c r="G33" s="4" t="s">
        <v>11</v>
      </c>
      <c r="K33" s="4" t="s">
        <v>12</v>
      </c>
      <c r="O33" s="4" t="s">
        <v>13</v>
      </c>
    </row>
    <row r="34" spans="1:22" x14ac:dyDescent="0.2">
      <c r="B34" t="s">
        <v>9</v>
      </c>
      <c r="C34" s="1" t="s">
        <v>15</v>
      </c>
      <c r="D34" s="1" t="s">
        <v>27</v>
      </c>
      <c r="E34" s="1" t="s">
        <v>18</v>
      </c>
      <c r="F34" s="5" t="s">
        <v>22</v>
      </c>
      <c r="G34" s="1" t="s">
        <v>6</v>
      </c>
      <c r="H34" s="1" t="s">
        <v>27</v>
      </c>
      <c r="I34" s="1" t="s">
        <v>18</v>
      </c>
      <c r="J34" s="5" t="s">
        <v>22</v>
      </c>
      <c r="K34" s="1" t="s">
        <v>6</v>
      </c>
      <c r="L34" s="1" t="s">
        <v>27</v>
      </c>
      <c r="M34" s="1" t="s">
        <v>19</v>
      </c>
      <c r="N34" s="1" t="s">
        <v>22</v>
      </c>
      <c r="O34" s="1" t="s">
        <v>6</v>
      </c>
      <c r="P34" s="1" t="s">
        <v>27</v>
      </c>
      <c r="Q34" s="1" t="s">
        <v>19</v>
      </c>
      <c r="R34" s="6" t="s">
        <v>22</v>
      </c>
    </row>
    <row r="35" spans="1:22" x14ac:dyDescent="0.2">
      <c r="A35" t="s">
        <v>0</v>
      </c>
      <c r="C35" s="8">
        <f t="shared" ref="C35:D39" si="2">AVERAGE(G35,K35,O35)</f>
        <v>0.76719576719576732</v>
      </c>
      <c r="D35" s="8">
        <f t="shared" si="2"/>
        <v>193.33333333333334</v>
      </c>
      <c r="E35" s="8">
        <f>SUM(I35+M35+Q35)</f>
        <v>3</v>
      </c>
      <c r="F35" s="8">
        <f>AVERAGE(J35,N35,R35)</f>
        <v>1026794.3333333334</v>
      </c>
      <c r="G35">
        <f>H35/$C$4</f>
        <v>0.76587301587301593</v>
      </c>
      <c r="H35">
        <v>193</v>
      </c>
      <c r="I35">
        <v>1</v>
      </c>
      <c r="J35" s="8">
        <v>994053</v>
      </c>
      <c r="K35">
        <f>L35/$C$4</f>
        <v>0.76984126984126988</v>
      </c>
      <c r="L35">
        <v>194</v>
      </c>
      <c r="M35">
        <v>1</v>
      </c>
      <c r="N35">
        <v>1042444</v>
      </c>
      <c r="O35">
        <f>P35/$C$4</f>
        <v>0.76587301587301593</v>
      </c>
      <c r="P35">
        <v>193</v>
      </c>
      <c r="Q35">
        <v>1</v>
      </c>
      <c r="R35">
        <v>1043886</v>
      </c>
    </row>
    <row r="36" spans="1:22" x14ac:dyDescent="0.2">
      <c r="A36" t="s">
        <v>1</v>
      </c>
      <c r="C36" s="8">
        <f t="shared" si="2"/>
        <v>0.75264550264550267</v>
      </c>
      <c r="D36" s="8">
        <f t="shared" si="2"/>
        <v>189.66666666666666</v>
      </c>
      <c r="E36" s="8">
        <f>SUM(I36+M36+Q36)</f>
        <v>1</v>
      </c>
      <c r="F36" s="8">
        <f>AVERAGE(J36,N36,R36)</f>
        <v>603899.66666666663</v>
      </c>
      <c r="G36">
        <f>H36/$C$4</f>
        <v>0.74603174603174605</v>
      </c>
      <c r="H36">
        <v>188</v>
      </c>
      <c r="I36">
        <v>0</v>
      </c>
      <c r="J36">
        <v>640651</v>
      </c>
      <c r="K36">
        <f>L36/$C$4</f>
        <v>0.75</v>
      </c>
      <c r="L36">
        <v>189</v>
      </c>
      <c r="M36">
        <v>0</v>
      </c>
      <c r="N36">
        <v>583712</v>
      </c>
      <c r="O36">
        <f>P36/$C$4</f>
        <v>0.76190476190476186</v>
      </c>
      <c r="P36">
        <v>192</v>
      </c>
      <c r="Q36">
        <v>1</v>
      </c>
      <c r="R36">
        <v>587336</v>
      </c>
    </row>
    <row r="37" spans="1:22" x14ac:dyDescent="0.2">
      <c r="A37" t="s">
        <v>2</v>
      </c>
      <c r="C37" s="8">
        <f t="shared" si="2"/>
        <v>0.66798941798941802</v>
      </c>
      <c r="D37" s="8">
        <f t="shared" si="2"/>
        <v>168.33333333333334</v>
      </c>
      <c r="E37" s="8">
        <f>SUM(I37+M37+Q37)</f>
        <v>0</v>
      </c>
      <c r="F37" s="8">
        <f>AVERAGE(J37,N37,R37)</f>
        <v>171216</v>
      </c>
      <c r="G37">
        <f>H37/$C$4</f>
        <v>0.61111111111111116</v>
      </c>
      <c r="H37">
        <v>154</v>
      </c>
      <c r="I37">
        <v>0</v>
      </c>
      <c r="J37">
        <v>171782</v>
      </c>
      <c r="K37">
        <f>L37/$C$4</f>
        <v>0.69841269841269837</v>
      </c>
      <c r="L37">
        <v>176</v>
      </c>
      <c r="M37">
        <v>0</v>
      </c>
      <c r="N37">
        <v>168971</v>
      </c>
      <c r="O37">
        <f>P37/$C$4</f>
        <v>0.69444444444444442</v>
      </c>
      <c r="P37">
        <v>175</v>
      </c>
      <c r="Q37">
        <v>0</v>
      </c>
      <c r="R37">
        <v>172895</v>
      </c>
    </row>
    <row r="38" spans="1:22" x14ac:dyDescent="0.2">
      <c r="A38" t="s">
        <v>3</v>
      </c>
      <c r="C38" s="8">
        <f t="shared" si="2"/>
        <v>0.67724867724867721</v>
      </c>
      <c r="D38" s="8">
        <f t="shared" si="2"/>
        <v>170.66666666666666</v>
      </c>
      <c r="E38" s="8">
        <f>SUM(I38+M38+Q38)</f>
        <v>0</v>
      </c>
      <c r="F38" s="8">
        <f>AVERAGE(J38,N38,R38)</f>
        <v>331223</v>
      </c>
      <c r="G38">
        <f>H38/$C$4</f>
        <v>0.70634920634920639</v>
      </c>
      <c r="H38">
        <v>178</v>
      </c>
      <c r="I38">
        <v>0</v>
      </c>
      <c r="J38">
        <v>305772</v>
      </c>
      <c r="K38">
        <f>L38/$C$4</f>
        <v>0.70238095238095233</v>
      </c>
      <c r="L38">
        <v>177</v>
      </c>
      <c r="M38">
        <v>0</v>
      </c>
      <c r="N38">
        <v>333604</v>
      </c>
      <c r="O38">
        <f>P38/$C$4</f>
        <v>0.62301587301587302</v>
      </c>
      <c r="P38">
        <v>157</v>
      </c>
      <c r="Q38">
        <v>0</v>
      </c>
      <c r="R38">
        <v>354293</v>
      </c>
    </row>
    <row r="39" spans="1:22" x14ac:dyDescent="0.2">
      <c r="A39" t="s">
        <v>4</v>
      </c>
      <c r="C39" s="8">
        <f t="shared" si="2"/>
        <v>0.72222222222222232</v>
      </c>
      <c r="D39" s="8">
        <f t="shared" si="2"/>
        <v>182</v>
      </c>
      <c r="E39" s="8">
        <f>SUM(I39+M39+Q39)</f>
        <v>0</v>
      </c>
      <c r="F39" s="8">
        <f>AVERAGE(J39,N39,R38)</f>
        <v>697067</v>
      </c>
      <c r="G39">
        <f>H39/$C$4</f>
        <v>0.7142857142857143</v>
      </c>
      <c r="H39">
        <v>180</v>
      </c>
      <c r="I39">
        <v>0</v>
      </c>
      <c r="J39">
        <v>848897</v>
      </c>
      <c r="K39">
        <f>L39/$C$4</f>
        <v>0.74206349206349209</v>
      </c>
      <c r="L39">
        <v>187</v>
      </c>
      <c r="M39">
        <v>0</v>
      </c>
      <c r="N39">
        <v>888011</v>
      </c>
      <c r="O39">
        <f>P39/$C$4</f>
        <v>0.71031746031746035</v>
      </c>
      <c r="P39">
        <v>179</v>
      </c>
      <c r="Q39">
        <v>0</v>
      </c>
      <c r="R39">
        <v>826266</v>
      </c>
    </row>
    <row r="40" spans="1:22" x14ac:dyDescent="0.2">
      <c r="A40" t="s">
        <v>5</v>
      </c>
      <c r="C40" s="8"/>
      <c r="D40" s="8"/>
      <c r="E40" s="8"/>
      <c r="F40" s="8"/>
    </row>
    <row r="42" spans="1:22" ht="26" x14ac:dyDescent="0.3">
      <c r="A42" s="3" t="s">
        <v>21</v>
      </c>
      <c r="C42" s="5" t="s">
        <v>14</v>
      </c>
      <c r="H42" s="4" t="s">
        <v>11</v>
      </c>
      <c r="M42" s="4" t="s">
        <v>12</v>
      </c>
      <c r="R42" s="4" t="s">
        <v>13</v>
      </c>
    </row>
    <row r="43" spans="1:22" x14ac:dyDescent="0.2">
      <c r="B43" t="s">
        <v>9</v>
      </c>
      <c r="C43" s="1" t="s">
        <v>15</v>
      </c>
      <c r="D43" s="1" t="s">
        <v>27</v>
      </c>
      <c r="E43" s="1" t="s">
        <v>18</v>
      </c>
      <c r="F43" s="2" t="s">
        <v>23</v>
      </c>
      <c r="G43" s="5" t="s">
        <v>22</v>
      </c>
      <c r="H43" s="1" t="s">
        <v>6</v>
      </c>
      <c r="I43" s="1" t="s">
        <v>27</v>
      </c>
      <c r="J43" s="1" t="s">
        <v>18</v>
      </c>
      <c r="K43" s="2" t="s">
        <v>23</v>
      </c>
      <c r="L43" s="5" t="s">
        <v>22</v>
      </c>
      <c r="M43" s="1" t="s">
        <v>6</v>
      </c>
      <c r="N43" s="1" t="s">
        <v>27</v>
      </c>
      <c r="O43" s="1" t="s">
        <v>19</v>
      </c>
      <c r="P43" s="2" t="s">
        <v>23</v>
      </c>
      <c r="Q43" s="5" t="s">
        <v>22</v>
      </c>
      <c r="R43" s="1" t="s">
        <v>6</v>
      </c>
      <c r="S43" s="1" t="s">
        <v>27</v>
      </c>
      <c r="T43" s="1" t="s">
        <v>19</v>
      </c>
      <c r="U43" s="2" t="s">
        <v>23</v>
      </c>
      <c r="V43" s="5" t="s">
        <v>22</v>
      </c>
    </row>
    <row r="44" spans="1:22" x14ac:dyDescent="0.2">
      <c r="A44" t="s">
        <v>0</v>
      </c>
      <c r="C44" s="8">
        <f t="shared" ref="C44:D48" si="3">AVERAGE(H44,M44,R44)</f>
        <v>0.7235449735449736</v>
      </c>
      <c r="D44" s="8">
        <f t="shared" si="3"/>
        <v>182.33333333333334</v>
      </c>
      <c r="E44" s="8">
        <f>SUM(J44,O44,T44)</f>
        <v>0</v>
      </c>
      <c r="F44" s="8">
        <f t="shared" ref="F44:G48" si="4">AVERAGE(K44,P44,U44)</f>
        <v>2790</v>
      </c>
      <c r="G44" s="8">
        <f t="shared" si="4"/>
        <v>1095998.3333333333</v>
      </c>
      <c r="H44">
        <f>I44/$C$4</f>
        <v>0.7142857142857143</v>
      </c>
      <c r="I44">
        <v>180</v>
      </c>
      <c r="J44">
        <v>0</v>
      </c>
      <c r="K44">
        <v>2916</v>
      </c>
      <c r="L44">
        <v>1147480</v>
      </c>
      <c r="M44">
        <f>N44/$C$4</f>
        <v>0.73809523809523814</v>
      </c>
      <c r="N44">
        <v>186</v>
      </c>
      <c r="O44">
        <v>0</v>
      </c>
      <c r="P44">
        <v>2767</v>
      </c>
      <c r="Q44">
        <v>1085709</v>
      </c>
      <c r="R44">
        <f>S44/$C$4</f>
        <v>0.71825396825396826</v>
      </c>
      <c r="S44">
        <v>181</v>
      </c>
      <c r="T44">
        <v>0</v>
      </c>
      <c r="U44">
        <v>2687</v>
      </c>
      <c r="V44">
        <v>1054806</v>
      </c>
    </row>
    <row r="45" spans="1:22" x14ac:dyDescent="0.2">
      <c r="A45" t="s">
        <v>1</v>
      </c>
      <c r="C45" s="8">
        <f t="shared" si="3"/>
        <v>0.69973544973544965</v>
      </c>
      <c r="D45" s="8">
        <f t="shared" si="3"/>
        <v>176.33333333333334</v>
      </c>
      <c r="E45" s="8">
        <f>SUM(J45,O45,T45)</f>
        <v>0</v>
      </c>
      <c r="F45" s="8">
        <f t="shared" si="4"/>
        <v>1753.6666666666667</v>
      </c>
      <c r="G45" s="8">
        <f t="shared" si="4"/>
        <v>670859</v>
      </c>
      <c r="H45">
        <f>I45/$C$4</f>
        <v>0.69444444444444442</v>
      </c>
      <c r="I45">
        <v>175</v>
      </c>
      <c r="J45">
        <v>0</v>
      </c>
      <c r="K45">
        <v>1665</v>
      </c>
      <c r="L45">
        <v>644967</v>
      </c>
      <c r="M45">
        <f>N45/$C$4</f>
        <v>0.70238095238095233</v>
      </c>
      <c r="N45">
        <v>177</v>
      </c>
      <c r="O45">
        <v>0</v>
      </c>
      <c r="P45">
        <v>1807</v>
      </c>
      <c r="Q45">
        <v>686426</v>
      </c>
      <c r="R45">
        <f>S45/$C$4</f>
        <v>0.70238095238095233</v>
      </c>
      <c r="S45">
        <v>177</v>
      </c>
      <c r="T45">
        <v>0</v>
      </c>
      <c r="U45">
        <v>1789</v>
      </c>
      <c r="V45">
        <v>681184</v>
      </c>
    </row>
    <row r="46" spans="1:22" x14ac:dyDescent="0.2">
      <c r="A46" t="s">
        <v>2</v>
      </c>
      <c r="C46" s="8">
        <f t="shared" si="3"/>
        <v>0.59259259259259256</v>
      </c>
      <c r="D46" s="8">
        <f t="shared" si="3"/>
        <v>149.33333333333334</v>
      </c>
      <c r="E46" s="8">
        <f>SUM(J46,O46,T46)</f>
        <v>0</v>
      </c>
      <c r="F46" s="8">
        <f t="shared" si="4"/>
        <v>246.33333333333334</v>
      </c>
      <c r="G46" s="8">
        <f t="shared" si="4"/>
        <v>196708</v>
      </c>
      <c r="H46">
        <f>I46/$C$4</f>
        <v>0.60317460317460314</v>
      </c>
      <c r="I46">
        <v>152</v>
      </c>
      <c r="J46">
        <v>0</v>
      </c>
      <c r="K46">
        <v>256</v>
      </c>
      <c r="L46">
        <v>204746</v>
      </c>
      <c r="M46">
        <f>N46/$C$4</f>
        <v>0.5714285714285714</v>
      </c>
      <c r="N46">
        <v>144</v>
      </c>
      <c r="O46">
        <v>0</v>
      </c>
      <c r="P46">
        <v>240</v>
      </c>
      <c r="Q46">
        <v>192000</v>
      </c>
      <c r="R46">
        <f>S46/$C$4</f>
        <v>0.60317460317460314</v>
      </c>
      <c r="S46">
        <v>152</v>
      </c>
      <c r="T46">
        <v>0</v>
      </c>
      <c r="U46">
        <v>243</v>
      </c>
      <c r="V46">
        <v>193378</v>
      </c>
    </row>
    <row r="47" spans="1:22" x14ac:dyDescent="0.2">
      <c r="A47" t="s">
        <v>3</v>
      </c>
      <c r="C47" s="8">
        <f t="shared" si="3"/>
        <v>0.60317460317460314</v>
      </c>
      <c r="D47" s="8">
        <f t="shared" si="3"/>
        <v>152</v>
      </c>
      <c r="E47" s="8">
        <f>SUM(J47,O47,T47)</f>
        <v>0</v>
      </c>
      <c r="F47" s="8">
        <f t="shared" si="4"/>
        <v>375.66666666666669</v>
      </c>
      <c r="G47" s="8">
        <f t="shared" si="4"/>
        <v>375339.33333333331</v>
      </c>
      <c r="H47">
        <f>I47/$C$4</f>
        <v>0.60317460317460314</v>
      </c>
      <c r="I47">
        <v>152</v>
      </c>
      <c r="J47">
        <v>0</v>
      </c>
      <c r="K47">
        <v>377</v>
      </c>
      <c r="L47">
        <v>376598</v>
      </c>
      <c r="M47">
        <f>N47/$C$4</f>
        <v>0.60317460317460314</v>
      </c>
      <c r="N47">
        <v>152</v>
      </c>
      <c r="O47">
        <v>0</v>
      </c>
      <c r="P47">
        <v>374</v>
      </c>
      <c r="Q47">
        <v>373976</v>
      </c>
      <c r="R47">
        <f>S47/$C$4</f>
        <v>0.60317460317460314</v>
      </c>
      <c r="S47">
        <v>152</v>
      </c>
      <c r="T47">
        <v>0</v>
      </c>
      <c r="U47">
        <v>376</v>
      </c>
      <c r="V47">
        <v>375444</v>
      </c>
    </row>
    <row r="48" spans="1:22" x14ac:dyDescent="0.2">
      <c r="A48" t="s">
        <v>4</v>
      </c>
      <c r="C48" s="8">
        <f t="shared" si="3"/>
        <v>0.66269841269841268</v>
      </c>
      <c r="D48" s="8">
        <f t="shared" si="3"/>
        <v>167</v>
      </c>
      <c r="E48" s="8">
        <f>SUM(J48,O48,T48)</f>
        <v>0</v>
      </c>
      <c r="F48" s="8">
        <f t="shared" si="4"/>
        <v>476.33333333333331</v>
      </c>
      <c r="G48" s="8">
        <f t="shared" si="4"/>
        <v>947725.66666666663</v>
      </c>
      <c r="H48">
        <f>I48/$C$4</f>
        <v>0.6071428571428571</v>
      </c>
      <c r="I48">
        <v>153</v>
      </c>
      <c r="J48">
        <v>0</v>
      </c>
      <c r="K48">
        <v>485</v>
      </c>
      <c r="L48">
        <v>962600</v>
      </c>
      <c r="M48">
        <f>N48/$C$4</f>
        <v>0.69047619047619047</v>
      </c>
      <c r="N48">
        <v>174</v>
      </c>
      <c r="O48">
        <v>0</v>
      </c>
      <c r="P48">
        <v>475</v>
      </c>
      <c r="Q48">
        <v>946966</v>
      </c>
      <c r="R48">
        <f>S48/$C$4</f>
        <v>0.69047619047619047</v>
      </c>
      <c r="S48">
        <v>174</v>
      </c>
      <c r="T48">
        <v>0</v>
      </c>
      <c r="U48">
        <v>469</v>
      </c>
      <c r="V48">
        <v>933611</v>
      </c>
    </row>
    <row r="49" spans="1:7" x14ac:dyDescent="0.2">
      <c r="A49" t="s">
        <v>5</v>
      </c>
      <c r="C49" s="8"/>
      <c r="D49" s="8"/>
      <c r="E49" s="8"/>
      <c r="F49" s="8"/>
      <c r="G4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Prasetya, S.W.B. (Wishnu)</dc:creator>
  <cp:lastModifiedBy>Prasetya, S.W.B. (Wishnu)</cp:lastModifiedBy>
  <dcterms:created xsi:type="dcterms:W3CDTF">2025-01-14T16:56:12Z</dcterms:created>
  <dcterms:modified xsi:type="dcterms:W3CDTF">2025-01-19T10:09:02Z</dcterms:modified>
</cp:coreProperties>
</file>