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ING INF\sti\practica3\"/>
    </mc:Choice>
  </mc:AlternateContent>
  <bookViews>
    <workbookView xWindow="-105" yWindow="-105" windowWidth="23250" windowHeight="13170"/>
  </bookViews>
  <sheets>
    <sheet name="IRPF" sheetId="1" r:id="rId1"/>
    <sheet name="RETENCIONE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E10" i="1"/>
  <c r="E11" i="1"/>
  <c r="F8" i="1"/>
  <c r="G8" i="1" s="1"/>
  <c r="F5" i="1"/>
  <c r="E5" i="1" s="1"/>
  <c r="H10" i="1"/>
  <c r="H11" i="1"/>
  <c r="H12" i="1"/>
  <c r="H13" i="1"/>
  <c r="F6" i="1"/>
  <c r="G6" i="1" s="1"/>
  <c r="F7" i="1"/>
  <c r="G7" i="1" s="1"/>
  <c r="F9" i="1"/>
  <c r="E9" i="1" s="1"/>
  <c r="F10" i="1"/>
  <c r="F11" i="1"/>
  <c r="F12" i="1"/>
  <c r="E12" i="1" s="1"/>
  <c r="F13" i="1"/>
  <c r="E13" i="1" s="1"/>
  <c r="E8" i="1" l="1"/>
  <c r="E7" i="1"/>
  <c r="E6" i="1"/>
  <c r="G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<sst xmlns="http://schemas.openxmlformats.org/spreadsheetml/2006/main" count="18" uniqueCount="17">
  <si>
    <t>SALARIO BRUTO ANUAL</t>
  </si>
  <si>
    <t>Nº DE HIJOS</t>
  </si>
  <si>
    <t>SITUACIÓN FAMILIAR</t>
  </si>
  <si>
    <t>CÓDIGO</t>
  </si>
  <si>
    <t>TRAMOS DE IRPF</t>
  </si>
  <si>
    <t>RETENCIÓN</t>
  </si>
  <si>
    <t>DE (&gt;=)</t>
  </si>
  <si>
    <t>A (&lt;)</t>
  </si>
  <si>
    <t>CANTIDAD EXENTA</t>
  </si>
  <si>
    <t>CANTIDAD RETENIDA</t>
  </si>
  <si>
    <t>RETENCIÓN (%)</t>
  </si>
  <si>
    <t>RETENCIONES IRPF</t>
  </si>
  <si>
    <t>SOLTERO, VIUDO, DIVORCIADO O SEPARADO</t>
  </si>
  <si>
    <t>CON CÓNYUGUE (INGRESOS DE ÉSTE &lt;1500 € POR AÑO)</t>
  </si>
  <si>
    <t>OTROS (CÓNYUGUE &gt;= 1500 € POR AÑO)</t>
  </si>
  <si>
    <t>BASE</t>
  </si>
  <si>
    <t>CÓDIGO (SITUACIÓN FAMILIAR)
1 = SOLTERO, VIUDO, DIVORCIADO O SEPARADO
2 = CON CÓNYUGUE (INGRESOS DE ÉSTE &lt;1500 € POR AÑO)
3 = OTROS (CÓNYUGUE &gt;= 1500 € POR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</si>
</sst>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64" fontId="0" fillId="3" borderId="10" xfId="0" applyNumberFormat="1" applyFill="1" applyBorder="1"/>
    <xf numFmtId="164" fontId="0" fillId="3" borderId="1" xfId="0" applyNumberFormat="1" applyFill="1" applyBorder="1"/>
    <xf numFmtId="10" fontId="0" fillId="3" borderId="11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0" fontId="0" fillId="3" borderId="14" xfId="0" applyNumberFormat="1" applyFill="1" applyBorder="1"/>
    <xf numFmtId="0" fontId="1" fillId="0" borderId="0" xfId="0" applyFont="1" applyAlignment="1">
      <alignment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3" borderId="21" xfId="0" applyNumberFormat="1" applyFont="1" applyFill="1" applyBorder="1" applyAlignment="1">
      <alignment horizontal="center" vertical="center"/>
    </xf>
    <xf numFmtId="10" fontId="1" fillId="3" borderId="11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7" xfId="0" applyNumberFormat="1" applyFont="1" applyFill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0" fontId="1" fillId="3" borderId="25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0" fillId="0" borderId="0" xfId="0" applyNumberFormat="1"/>
    <xf numFmtId="0" fontId="3" fillId="4" borderId="0" xfId="0" applyFont="1" applyFill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0" xfId="0" applyFill="1" applyBorder="1"/>
    <xf numFmtId="0" fontId="0" fillId="0" borderId="0" xfId="0" applyBorder="1"/>
    <xf numFmtId="0" fontId="1" fillId="2" borderId="40" xfId="0" applyFont="1" applyFill="1" applyBorder="1" applyAlignment="1">
      <alignment horizontal="center" vertical="center" wrapText="1"/>
    </xf>
    <xf numFmtId="0" fontId="0" fillId="3" borderId="41" xfId="0" applyFill="1" applyBorder="1"/>
    <xf numFmtId="0" fontId="0" fillId="3" borderId="4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zoomScale="79" zoomScaleNormal="55" workbookViewId="0">
      <selection activeCell="D10" sqref="D10"/>
    </sheetView>
  </sheetViews>
  <sheetFormatPr baseColWidth="10" defaultColWidth="8.85546875" defaultRowHeight="15" x14ac:dyDescent="0.25"/>
  <cols>
    <col min="1" max="1" width="9" customWidth="1"/>
    <col min="2" max="2" width="21.7109375" customWidth="1"/>
    <col min="3" max="3" width="56.28515625" customWidth="1"/>
    <col min="4" max="4" width="24.140625" customWidth="1"/>
    <col min="5" max="5" width="12.7109375" customWidth="1"/>
    <col min="6" max="6" width="15.140625" customWidth="1"/>
    <col min="7" max="7" width="17.7109375" customWidth="1"/>
    <col min="8" max="8" width="19.7109375" customWidth="1"/>
    <col min="9" max="9" width="16.140625" customWidth="1"/>
    <col min="11" max="11" width="14" customWidth="1"/>
  </cols>
  <sheetData>
    <row r="2" spans="2:11" ht="28.5" x14ac:dyDescent="0.45">
      <c r="B2" s="38" t="s">
        <v>11</v>
      </c>
      <c r="C2" s="38"/>
      <c r="D2" s="38"/>
      <c r="E2" s="38"/>
      <c r="F2" s="38"/>
      <c r="G2" s="38"/>
      <c r="H2" s="38"/>
      <c r="I2" s="38"/>
    </row>
    <row r="3" spans="2:11" ht="15.75" thickBot="1" x14ac:dyDescent="0.3"/>
    <row r="4" spans="2:11" ht="67.150000000000006" customHeight="1" x14ac:dyDescent="0.25">
      <c r="B4" s="34" t="s">
        <v>0</v>
      </c>
      <c r="C4" s="65" t="s">
        <v>16</v>
      </c>
      <c r="D4" s="61" t="s">
        <v>1</v>
      </c>
      <c r="E4" s="35" t="s">
        <v>15</v>
      </c>
      <c r="F4" s="35" t="s">
        <v>8</v>
      </c>
      <c r="G4" s="35" t="s">
        <v>9</v>
      </c>
      <c r="H4" s="36" t="s">
        <v>10</v>
      </c>
    </row>
    <row r="5" spans="2:11" x14ac:dyDescent="0.25">
      <c r="B5" s="2">
        <v>85324</v>
      </c>
      <c r="C5" s="66">
        <v>1</v>
      </c>
      <c r="D5" s="62">
        <v>3</v>
      </c>
      <c r="E5" s="3">
        <f>IF(B5&lt;=F5,IF(ISBLANK(B5),"",IF(B5,B5)),IF(B5&gt;=F5,IF(ISBLANK(B5),"",IF(B5,B5-F5))))</f>
        <v>66707</v>
      </c>
      <c r="F5" s="3">
        <f>IF(ISBLANK(D5),"",VLOOKUP(C5,RETENCIONES!$B$2:$I$6,IF((D5+6)&lt;6,6,IF((D5+6)&gt;8,8,D5+6))))</f>
        <v>18617</v>
      </c>
      <c r="G5" s="3">
        <f>IF(ISBLANK(B5),"",IF((B5-F5)&lt;0,0,IF((B5-F5)&lt;RETENCIONES!$C$11,(B5-F5)*RETENCIONES!D11,IF((B5-F5)&lt;RETENCIONES!$C$12,(RETENCIONES!$C$11*RETENCIONES!$D$11)+(((B5-F5)-RETENCIONES!$C$11)*RETENCIONES!$D$12),IF((B5-F5)&lt;RETENCIONES!$C$13,(RETENCIONES!$C$11*RETENCIONES!$D$11)+((RETENCIONES!$C$12-RETENCIONES!$B$12)*RETENCIONES!$D$12)+(((B5-F5)-RETENCIONES!$C$12)*RETENCIONES!$D$13),IF((B5-F5)&lt;RETENCIONES!$C$14,(RETENCIONES!$C$11*RETENCIONES!$D$11)+((RETENCIONES!$C$12-RETENCIONES!$B$12)*RETENCIONES!$D$12)+((RETENCIONES!$C$13-RETENCIONES!$B$13)*RETENCIONES!$D$13)+(((B5-F5)-RETENCIONES!$C$13)*RETENCIONES!$D$14),IF((B5-F5)&lt;RETENCIONES!$C$15,(RETENCIONES!$C$11*RETENCIONES!$D$11)+((RETENCIONES!$C$12-RETENCIONES!$B$12)*RETENCIONES!$D$12)+((RETENCIONES!$C$13-RETENCIONES!$B$13)*RETENCIONES!$D$13)+((RETENCIONES!$C$14-RETENCIONES!$B$14)*RETENCIONES!$D$14)+(((B5-F5)-RETENCIONES!$B$15)*RETENCIONES!$D$15),IF((B5-F5)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5-F5)-RETENCIONES!$B$16)*RETENCIONES!$D$16)))))))))</f>
        <v>20919.650000000001</v>
      </c>
      <c r="H5" s="4">
        <f>IF(ISBLANK(B5),"",(G5/B5))</f>
        <v>0.24517896488678451</v>
      </c>
    </row>
    <row r="6" spans="2:11" x14ac:dyDescent="0.25">
      <c r="B6" s="2">
        <v>140893</v>
      </c>
      <c r="C6" s="66">
        <v>2</v>
      </c>
      <c r="D6" s="62">
        <v>1</v>
      </c>
      <c r="E6" s="3">
        <f>IF(B6&lt;=F6,IF(ISBLANK(B6),"",IF(B6,B6)),IF(B6&gt;=F6,IF(ISBLANK(B6),"",IF(B6,B6-F6))))</f>
        <v>122999</v>
      </c>
      <c r="F6" s="3">
        <f>IF(ISBLANK(D6),"",VLOOKUP(C6,RETENCIONES!$B$2:$I$6,IF((D6+6)&lt;6,6,IF((D6+6)&gt;8,8,D6+6))))</f>
        <v>17894</v>
      </c>
      <c r="G6" s="3">
        <f>IF(ISBLANK(B6),"",IF((B6-F6)&lt;0,0,IF((B6-F6)&lt;RETENCIONES!$C$11,(B6-F6)*RETENCIONES!D12,IF((B6-F6)&lt;RETENCIONES!$C$12,(RETENCIONES!$C$11*RETENCIONES!$D$11)+(((B6-F6)-RETENCIONES!$C$11)*RETENCIONES!$D$12),IF((B6-F6)&lt;RETENCIONES!$C$13,(RETENCIONES!$C$11*RETENCIONES!$D$11)+((RETENCIONES!$C$12-RETENCIONES!$B$12)*RETENCIONES!$D$12)+(((B6-F6)-RETENCIONES!$C$12)*RETENCIONES!$D$13),IF((B6-F6)&lt;RETENCIONES!$C$14,(RETENCIONES!$C$11*RETENCIONES!$D$11)+((RETENCIONES!$C$12-RETENCIONES!$B$12)*RETENCIONES!$D$12)+((RETENCIONES!$C$13-RETENCIONES!$B$13)*RETENCIONES!$D$13)+(((B6-F6)-RETENCIONES!$C$13)*RETENCIONES!$D$14),IF((B6-F6)&lt;RETENCIONES!$C$15,(RETENCIONES!$C$11*RETENCIONES!$D$11)+((RETENCIONES!$C$12-RETENCIONES!$B$12)*RETENCIONES!$D$12)+((RETENCIONES!$C$13-RETENCIONES!$B$13)*RETENCIONES!$D$13)+((RETENCIONES!$C$14-RETENCIONES!$B$14)*RETENCIONES!$D$14)+(((B6-F6)-RETENCIONES!$B$15)*RETENCIONES!$D$15),IF((B6-F6)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6-F6)-RETENCIONES!$B$16)*RETENCIONES!$D$16)))))))))</f>
        <v>46251.05</v>
      </c>
      <c r="H6" s="4">
        <f>IF(ISBLANK(B6),"",(G6/B6))</f>
        <v>0.32827074446565835</v>
      </c>
    </row>
    <row r="7" spans="2:11" x14ac:dyDescent="0.25">
      <c r="B7" s="2">
        <v>24570</v>
      </c>
      <c r="C7" s="66">
        <v>3</v>
      </c>
      <c r="D7" s="62">
        <v>2</v>
      </c>
      <c r="E7" s="3">
        <f>IF(B7&lt;=F7,IF(ISBLANK(B7),"",IF(B7,B7)),IF(B7&gt;=F7,IF(ISBLANK(B7),"",IF(B7,B7-F7))))</f>
        <v>8298</v>
      </c>
      <c r="F7" s="3">
        <f>IF(ISBLANK(D7),"",VLOOKUP(C7,RETENCIONES!$B$2:$I$6,IF((D7+6)&lt;6,6,IF((D7+6)&gt;8,8,D7+6))))</f>
        <v>16272</v>
      </c>
      <c r="G7" s="3">
        <f>IF(ISBLANK(B7),"",IF((B7-F7)&lt;0,0,IF((B7-F7)&lt;RETENCIONES!$C$11,(B7-F7)*RETENCIONES!D13,IF((B7-F7)&lt;RETENCIONES!$C$12,(RETENCIONES!$C$11*RETENCIONES!$D$11)+(((B7-F7)-RETENCIONES!$C$11)*RETENCIONES!$D$12),IF((B7-F7)&lt;RETENCIONES!$C$13,(RETENCIONES!$C$11*RETENCIONES!$D$11)+((RETENCIONES!$C$12-RETENCIONES!$B$12)*RETENCIONES!$D$12)+(((B7-F7)-RETENCIONES!$C$12)*RETENCIONES!$D$13),IF((B7-F7)&lt;RETENCIONES!$C$14,(RETENCIONES!$C$11*RETENCIONES!$D$11)+((RETENCIONES!$C$12-RETENCIONES!$B$12)*RETENCIONES!$D$12)+((RETENCIONES!$C$13-RETENCIONES!$B$13)*RETENCIONES!$D$13)+(((B7-F7)-RETENCIONES!$C$13)*RETENCIONES!$D$14),IF((B7-F7)&lt;RETENCIONES!$C$15,(RETENCIONES!$C$11*RETENCIONES!$D$11)+((RETENCIONES!$C$12-RETENCIONES!$B$12)*RETENCIONES!$D$12)+((RETENCIONES!$C$13-RETENCIONES!$B$13)*RETENCIONES!$D$13)+((RETENCIONES!$C$14-RETENCIONES!$B$14)*RETENCIONES!$D$14)+(((B7-F7)-RETENCIONES!$B$15)*RETENCIONES!$D$15),IF((B7-F7)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7-F7)-RETENCIONES!$B$16)*RETENCIONES!$D$16)))))))))</f>
        <v>2489.4</v>
      </c>
      <c r="H7" s="4">
        <f>IF(ISBLANK(B7),"",(G7/B7))</f>
        <v>0.10131868131868133</v>
      </c>
    </row>
    <row r="8" spans="2:11" x14ac:dyDescent="0.25">
      <c r="B8" s="2">
        <v>1000</v>
      </c>
      <c r="C8" s="66">
        <v>1</v>
      </c>
      <c r="D8" s="62">
        <v>1</v>
      </c>
      <c r="E8" s="3">
        <f>IF(B8&lt;=F8,IF(ISBLANK(B8),"",IF(B8,B8)),IF(B8&gt;=F8,IF(ISBLANK(B8),"",IF(B8,B8-F8))))</f>
        <v>1000</v>
      </c>
      <c r="F8" s="3">
        <f>IF(ISBLANK(D8),"",VLOOKUP(C8,RETENCIONES!$B$2:$I$6,IF((D8+6)&lt;6,6,IF((D8+6)&gt;8,8,D8+6))))</f>
        <v>17270</v>
      </c>
      <c r="G8" s="3">
        <f>IF(ISBLANK(B8),"",IF((B8-F8)&lt;0,0,IF((B8-F8)&lt;RETENCIONES!$C$11,(B8-F8)*RETENCIONES!D14,IF((B8-F8)&lt;RETENCIONES!$C$12,(RETENCIONES!$C$11*RETENCIONES!$D$11)+(((B8-F8)-RETENCIONES!$C$11)*RETENCIONES!$D$12),IF((B8-F8)&lt;RETENCIONES!$C$13,(RETENCIONES!$C$11*RETENCIONES!$D$11)+((RETENCIONES!$C$12-RETENCIONES!$B$12)*RETENCIONES!$D$12)+(((B8-F8)-RETENCIONES!$C$12)*RETENCIONES!$D$13),IF((B8-F8)&lt;RETENCIONES!$C$14,(RETENCIONES!$C$11*RETENCIONES!$D$11)+((RETENCIONES!$C$12-RETENCIONES!$B$12)*RETENCIONES!$D$12)+((RETENCIONES!$C$13-RETENCIONES!$B$13)*RETENCIONES!$D$13)+(((B8-F8)-RETENCIONES!$C$13)*RETENCIONES!$D$14),IF((B8-F8)&lt;RETENCIONES!$C$15,(RETENCIONES!$C$11*RETENCIONES!$D$11)+((RETENCIONES!$C$12-RETENCIONES!$B$12)*RETENCIONES!$D$12)+((RETENCIONES!$C$13-RETENCIONES!$B$13)*RETENCIONES!$D$13)+((RETENCIONES!$C$14-RETENCIONES!$B$14)*RETENCIONES!$D$14)+(((B8-F8)-RETENCIONES!$B$15)*RETENCIONES!$D$15),IF((B8-F8)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8-F8)-RETENCIONES!$B$16)*RETENCIONES!$D$16)))))))))</f>
        <v>0</v>
      </c>
      <c r="H8" s="4">
        <f>IF(ISBLANK(B8),"",(G8/B8))</f>
        <v>0</v>
      </c>
    </row>
    <row r="9" spans="2:11" x14ac:dyDescent="0.25">
      <c r="B9" s="2"/>
      <c r="C9" s="66">
        <v>4</v>
      </c>
      <c r="D9" s="62"/>
      <c r="E9" s="3" t="str">
        <f>IF(B9&lt;=F9,IF(ISBLANK(B9),"",IF(B9,B9)),IF(B9&gt;=F9,IF(ISBLANK(B9),"",IF(B9,B9-F9))))</f>
        <v/>
      </c>
      <c r="F9" s="3" t="str">
        <f>IF(ISBLANK(D9),"",VLOOKUP(C9,RETENCIONES!$B$2:$I$6,IF((D9+6)&lt;6,6,IF((D9+6)&gt;8,8,D9+6))))</f>
        <v/>
      </c>
      <c r="G9" s="3" t="str">
        <f>IF(ISBLANK(B9),"",IF((B9-F9)&lt;0,0,IF((B9-F9)&lt;RETENCIONES!$C$11,(B9-F9)*RETENCIONES!D15,IF((B9-F9)&lt;RETENCIONES!$C$12,(RETENCIONES!$C$11*RETENCIONES!$D$11)+(((B9-F9)-RETENCIONES!$C$11)*RETENCIONES!$D$12),IF((B9-F9)&lt;RETENCIONES!$C$13,(RETENCIONES!$C$11*RETENCIONES!$D$11)+((RETENCIONES!$C$12-RETENCIONES!$B$12)*RETENCIONES!$D$12)+(((B9-F9)-RETENCIONES!$C$12)*RETENCIONES!$D$13),IF((B9-F9)&lt;RETENCIONES!$C$14,(RETENCIONES!$C$11*RETENCIONES!$D$11)+((RETENCIONES!$C$12-RETENCIONES!$B$12)*RETENCIONES!$D$12)+((RETENCIONES!$C$13-RETENCIONES!$B$13)*RETENCIONES!$D$13)+(((B9-F9)-RETENCIONES!$C$13)*RETENCIONES!$D$14),IF((B9-F9)&lt;RETENCIONES!$C$15,(RETENCIONES!$C$11*RETENCIONES!$D$11)+((RETENCIONES!$C$12-RETENCIONES!$B$12)*RETENCIONES!$D$12)+((RETENCIONES!$C$13-RETENCIONES!$B$13)*RETENCIONES!$D$13)+((RETENCIONES!$C$14-RETENCIONES!$B$14)*RETENCIONES!$D$14)+(((B9-F9)-RETENCIONES!$B$15)*RETENCIONES!$D$15),IF((B9-F9)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9-F9)-RETENCIONES!$B$16)*RETENCIONES!$D$16)))))))))</f>
        <v/>
      </c>
      <c r="H9" s="4" t="str">
        <f>IF(ISBLANK(B9),"",(G9/B9))</f>
        <v/>
      </c>
    </row>
    <row r="10" spans="2:11" x14ac:dyDescent="0.25">
      <c r="B10" s="2"/>
      <c r="C10" s="66"/>
      <c r="D10" s="62"/>
      <c r="E10" s="3" t="str">
        <f>IF(B10&lt;=F10,IF(ISBLANK(B10),"",IF(B10,B10)),IF(B10&gt;=F10,IF(ISBLANK(B10),"",IF(B10,B10-F10))))</f>
        <v/>
      </c>
      <c r="F10" s="3" t="str">
        <f>IF(ISBLANK(D10),"",VLOOKUP(C10,RETENCIONES!$B$2:$I$6,IF((D10+6)&lt;6,6,IF((D10+6)&gt;8,8,D10+6))))</f>
        <v/>
      </c>
      <c r="G10" s="3" t="str">
        <f>IF(ISBLANK(B10),"",IF((B10-F10)&lt;0,0,IF((B10-F10)&lt;RETENCIONES!$C$11,(B10-F10)*RETENCIONES!D16,IF((B10-F10)&lt;RETENCIONES!$C$12,(RETENCIONES!$C$11*RETENCIONES!$D$11)+(((B10-F10)-RETENCIONES!$C$11)*RETENCIONES!$D$12),IF((B10-F10)&lt;RETENCIONES!$C$13,(RETENCIONES!$C$11*RETENCIONES!$D$11)+((RETENCIONES!$C$12-RETENCIONES!$B$12)*RETENCIONES!$D$12)+(((B10-F10)-RETENCIONES!$C$12)*RETENCIONES!$D$13),IF((B10-F10)&lt;RETENCIONES!$C$14,(RETENCIONES!$C$11*RETENCIONES!$D$11)+((RETENCIONES!$C$12-RETENCIONES!$B$12)*RETENCIONES!$D$12)+((RETENCIONES!$C$13-RETENCIONES!$B$13)*RETENCIONES!$D$13)+(((B10-F10)-RETENCIONES!$C$13)*RETENCIONES!$D$14),IF((B10-F10)&lt;RETENCIONES!$C$15,(RETENCIONES!$C$11*RETENCIONES!$D$11)+((RETENCIONES!$C$12-RETENCIONES!$B$12)*RETENCIONES!$D$12)+((RETENCIONES!$C$13-RETENCIONES!$B$13)*RETENCIONES!$D$13)+((RETENCIONES!$C$14-RETENCIONES!$B$14)*RETENCIONES!$D$14)+(((B10-F10)-RETENCIONES!$B$15)*RETENCIONES!$D$15),IF((B10-F10)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10-F10)-RETENCIONES!$B$16)*RETENCIONES!$D$16)))))))))</f>
        <v/>
      </c>
      <c r="H10" s="4" t="str">
        <f>IF(ISBLANK(B10),"",(G10/B10))</f>
        <v/>
      </c>
    </row>
    <row r="11" spans="2:11" x14ac:dyDescent="0.25">
      <c r="B11" s="2"/>
      <c r="C11" s="66"/>
      <c r="D11" s="62"/>
      <c r="E11" s="3" t="str">
        <f>IF(B11&lt;=F11,IF(ISBLANK(B11),"",IF(B11,B11)),IF(B11&gt;=F11,IF(ISBLANK(B11),"",IF(B11,B11-F11))))</f>
        <v/>
      </c>
      <c r="F11" s="3" t="str">
        <f>IF(ISBLANK(D11),"",VLOOKUP(C11,RETENCIONES!$B$2:$I$6,IF((D11+6)&lt;6,6,IF((D11+6)&gt;8,8,D11+6))))</f>
        <v/>
      </c>
      <c r="G11" s="3" t="str">
        <f>IF(ISBLANK(B11),"",IF((B11-F11)&lt;0,0,IF((B11-F11)&lt;RETENCIONES!$C$11,(B11-F11)*RETENCIONES!D17,IF((B11-F11)&lt;RETENCIONES!$C$12,(RETENCIONES!$C$11*RETENCIONES!$D$11)+(((B11-F11)-RETENCIONES!$C$11)*RETENCIONES!$D$12),IF((B11-F11)&lt;RETENCIONES!$C$13,(RETENCIONES!$C$11*RETENCIONES!$D$11)+((RETENCIONES!$C$12-RETENCIONES!$B$12)*RETENCIONES!$D$12)+(((B11-F11)-RETENCIONES!$C$12)*RETENCIONES!$D$13),IF((B11-F11)&lt;RETENCIONES!$C$14,(RETENCIONES!$C$11*RETENCIONES!$D$11)+((RETENCIONES!$C$12-RETENCIONES!$B$12)*RETENCIONES!$D$12)+((RETENCIONES!$C$13-RETENCIONES!$B$13)*RETENCIONES!$D$13)+(((B11-F11)-RETENCIONES!$C$13)*RETENCIONES!$D$14),IF((B11-F11)&lt;RETENCIONES!$C$15,(RETENCIONES!$C$11*RETENCIONES!$D$11)+((RETENCIONES!$C$12-RETENCIONES!$B$12)*RETENCIONES!$D$12)+((RETENCIONES!$C$13-RETENCIONES!$B$13)*RETENCIONES!$D$13)+((RETENCIONES!$C$14-RETENCIONES!$B$14)*RETENCIONES!$D$14)+(((B11-F11)-RETENCIONES!$B$15)*RETENCIONES!$D$15),IF((B11-F11)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11-F11)-RETENCIONES!$B$16)*RETENCIONES!$D$16)))))))))</f>
        <v/>
      </c>
      <c r="H11" s="4" t="str">
        <f>IF(ISBLANK(B11),"",(G11/B11))</f>
        <v/>
      </c>
      <c r="K11" s="1"/>
    </row>
    <row r="12" spans="2:11" x14ac:dyDescent="0.25">
      <c r="B12" s="2"/>
      <c r="C12" s="66"/>
      <c r="D12" s="62"/>
      <c r="E12" s="3" t="str">
        <f>IF(B12&lt;=F12,IF(ISBLANK(B12),"",IF(B12,B12)),IF(B12&gt;=F12,IF(ISBLANK(B12),"",IF(B12,B12-F12))))</f>
        <v/>
      </c>
      <c r="F12" s="3" t="str">
        <f>IF(ISBLANK(D12),"",VLOOKUP(C12,RETENCIONES!$B$2:$I$6,IF((D12+6)&lt;6,6,IF((D12+6)&gt;8,8,D12+6))))</f>
        <v/>
      </c>
      <c r="G12" s="3" t="str">
        <f>IF(ISBLANK(B12),"",IF((B12-F12)&lt;0,0,IF((B12-F12)&lt;RETENCIONES!$C$11,(B12-F12)*RETENCIONES!D18,IF((B12-F12)&lt;RETENCIONES!$C$12,(RETENCIONES!$C$11*RETENCIONES!$D$11)+(((B12-F12)-RETENCIONES!$C$11)*RETENCIONES!$D$12),IF((B12-F12)&lt;RETENCIONES!$C$13,(RETENCIONES!$C$11*RETENCIONES!$D$11)+((RETENCIONES!$C$12-RETENCIONES!$B$12)*RETENCIONES!$D$12)+(((B12-F12)-RETENCIONES!$C$12)*RETENCIONES!$D$13),IF((B12-F12)&lt;RETENCIONES!$C$14,(RETENCIONES!$C$11*RETENCIONES!$D$11)+((RETENCIONES!$C$12-RETENCIONES!$B$12)*RETENCIONES!$D$12)+((RETENCIONES!$C$13-RETENCIONES!$B$13)*RETENCIONES!$D$13)+(((B12-F12)-RETENCIONES!$C$13)*RETENCIONES!$D$14),IF((B12-F12)&lt;RETENCIONES!$C$15,(RETENCIONES!$C$11*RETENCIONES!$D$11)+((RETENCIONES!$C$12-RETENCIONES!$B$12)*RETENCIONES!$D$12)+((RETENCIONES!$C$13-RETENCIONES!$B$13)*RETENCIONES!$D$13)+((RETENCIONES!$C$14-RETENCIONES!$B$14)*RETENCIONES!$D$14)+(((B12-F12)-RETENCIONES!$B$15)*RETENCIONES!$D$15),IF((B12-F12)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12-F12)-RETENCIONES!$B$16)*RETENCIONES!$D$16)))))))))</f>
        <v/>
      </c>
      <c r="H12" s="4" t="str">
        <f>IF(ISBLANK(B12),"",(G12/B12))</f>
        <v/>
      </c>
    </row>
    <row r="13" spans="2:11" ht="15.75" thickBot="1" x14ac:dyDescent="0.3">
      <c r="B13" s="5"/>
      <c r="C13" s="67"/>
      <c r="D13" s="63"/>
      <c r="E13" s="6" t="str">
        <f>IF(B13&lt;=F13,IF(ISBLANK(B13),"",IF(B13,B13)),IF(B13&gt;=F13,IF(ISBLANK(B13),"",IF(B13,B13-F13))))</f>
        <v/>
      </c>
      <c r="F13" s="6" t="str">
        <f>IF(ISBLANK(D13),"",VLOOKUP(C13,RETENCIONES!$B$2:$I$6,IF((D13+6)&lt;6,6,IF((D13+6)&gt;8,8,D13+6))))</f>
        <v/>
      </c>
      <c r="G13" s="6" t="str">
        <f>IF(ISBLANK(B13),"",IF((B13-F13)&lt;0,0,IF((B13-F13)&lt;RETENCIONES!$C$11,(B13-F13)*RETENCIONES!D19,IF((B13-F13)&lt;RETENCIONES!$C$12,(RETENCIONES!$C$11*RETENCIONES!$D$11)+(((B13-F13)-RETENCIONES!$C$11)*RETENCIONES!$D$12),IF((B13-F13)&lt;RETENCIONES!$C$13,(RETENCIONES!$C$11*RETENCIONES!$D$11)+((RETENCIONES!$C$12-RETENCIONES!$B$12)*RETENCIONES!$D$12)+(((B13-F13)-RETENCIONES!$C$12)*RETENCIONES!$D$13),IF((B13-F13)&lt;RETENCIONES!$C$14,(RETENCIONES!$C$11*RETENCIONES!$D$11)+((RETENCIONES!$C$12-RETENCIONES!$B$12)*RETENCIONES!$D$12)+((RETENCIONES!$C$13-RETENCIONES!$B$13)*RETENCIONES!$D$13)+(((B13-F13)-RETENCIONES!$C$13)*RETENCIONES!$D$14),IF((B13-F13)&lt;RETENCIONES!$C$15,(RETENCIONES!$C$11*RETENCIONES!$D$11)+((RETENCIONES!$C$12-RETENCIONES!$B$12)*RETENCIONES!$D$12)+((RETENCIONES!$C$13-RETENCIONES!$B$13)*RETENCIONES!$D$13)+((RETENCIONES!$C$14-RETENCIONES!$B$14)*RETENCIONES!$D$14)+(((B13-F13)-RETENCIONES!$B$15)*RETENCIONES!$D$15),IF((B13-F13)&gt;RETENCIONES!$B$16,(RETENCIONES!$C$11*RETENCIONES!$D$11)+((RETENCIONES!$C$12-RETENCIONES!$B$12)*RETENCIONES!$D$12)+((RETENCIONES!$C$13-RETENCIONES!$B$13)*RETENCIONES!$D$13)+((RETENCIONES!$C$14-RETENCIONES!$B$14)*RETENCIONES!$D$14)+((RETENCIONES!$C$15-RETENCIONES!$B$15)*RETENCIONES!$D$15)+(((B13-F13)-RETENCIONES!$B$16)*RETENCIONES!$D$16)))))))))</f>
        <v/>
      </c>
      <c r="H13" s="7" t="str">
        <f>IF(ISBLANK(B13),"",(G13/B13))</f>
        <v/>
      </c>
    </row>
    <row r="14" spans="2:11" x14ac:dyDescent="0.25">
      <c r="F14" s="64"/>
      <c r="H14" s="64"/>
    </row>
    <row r="17" spans="3:3" x14ac:dyDescent="0.25">
      <c r="C17" s="37"/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8" sqref="G8"/>
    </sheetView>
  </sheetViews>
  <sheetFormatPr baseColWidth="10" defaultColWidth="8.85546875" defaultRowHeight="15" x14ac:dyDescent="0.25"/>
  <cols>
    <col min="2" max="2" width="12.42578125" customWidth="1"/>
    <col min="3" max="4" width="12.28515625" customWidth="1"/>
    <col min="5" max="5" width="11.42578125" bestFit="1" customWidth="1"/>
    <col min="6" max="6" width="13.7109375" customWidth="1"/>
    <col min="7" max="7" width="12.5703125" customWidth="1"/>
    <col min="8" max="8" width="11.42578125" customWidth="1"/>
    <col min="9" max="9" width="12.28515625" customWidth="1"/>
  </cols>
  <sheetData>
    <row r="1" spans="1:9" ht="15.75" thickBot="1" x14ac:dyDescent="0.3"/>
    <row r="2" spans="1:9" ht="15.75" thickBot="1" x14ac:dyDescent="0.3">
      <c r="B2" s="39" t="s">
        <v>3</v>
      </c>
      <c r="C2" s="55" t="s">
        <v>2</v>
      </c>
      <c r="D2" s="56"/>
      <c r="E2" s="56"/>
      <c r="F2" s="57"/>
      <c r="G2" s="44" t="s">
        <v>1</v>
      </c>
      <c r="H2" s="45"/>
      <c r="I2" s="46"/>
    </row>
    <row r="3" spans="1:9" ht="15.75" thickBot="1" x14ac:dyDescent="0.3">
      <c r="B3" s="40"/>
      <c r="C3" s="58"/>
      <c r="D3" s="59"/>
      <c r="E3" s="59"/>
      <c r="F3" s="60"/>
      <c r="G3" s="15">
        <v>0</v>
      </c>
      <c r="H3" s="31">
        <v>1</v>
      </c>
      <c r="I3" s="33">
        <v>2</v>
      </c>
    </row>
    <row r="4" spans="1:9" x14ac:dyDescent="0.25">
      <c r="B4" s="29">
        <v>1</v>
      </c>
      <c r="C4" s="50" t="s">
        <v>12</v>
      </c>
      <c r="D4" s="51"/>
      <c r="E4" s="51"/>
      <c r="F4" s="51"/>
      <c r="G4" s="11"/>
      <c r="H4" s="11">
        <v>17270</v>
      </c>
      <c r="I4" s="30">
        <v>18617</v>
      </c>
    </row>
    <row r="5" spans="1:9" x14ac:dyDescent="0.25">
      <c r="B5" s="27">
        <v>2</v>
      </c>
      <c r="C5" s="47" t="s">
        <v>13</v>
      </c>
      <c r="D5" s="48"/>
      <c r="E5" s="48"/>
      <c r="F5" s="49"/>
      <c r="G5" s="9">
        <v>16696</v>
      </c>
      <c r="H5" s="9">
        <v>17894</v>
      </c>
      <c r="I5" s="12">
        <v>16952</v>
      </c>
    </row>
    <row r="6" spans="1:9" ht="15.75" thickBot="1" x14ac:dyDescent="0.3">
      <c r="B6" s="28">
        <v>3</v>
      </c>
      <c r="C6" s="52" t="s">
        <v>14</v>
      </c>
      <c r="D6" s="53"/>
      <c r="E6" s="53"/>
      <c r="F6" s="54"/>
      <c r="G6" s="13">
        <v>15000</v>
      </c>
      <c r="H6" s="13">
        <v>15599</v>
      </c>
      <c r="I6" s="14">
        <v>16272</v>
      </c>
    </row>
    <row r="8" spans="1:9" ht="15.75" thickBot="1" x14ac:dyDescent="0.3"/>
    <row r="9" spans="1:9" ht="15.75" thickBot="1" x14ac:dyDescent="0.3">
      <c r="B9" s="41" t="s">
        <v>4</v>
      </c>
      <c r="C9" s="42"/>
      <c r="D9" s="43"/>
      <c r="E9" s="8"/>
      <c r="F9" s="8"/>
    </row>
    <row r="10" spans="1:9" ht="15.75" thickBot="1" x14ac:dyDescent="0.3">
      <c r="A10" s="25"/>
      <c r="B10" s="15" t="s">
        <v>6</v>
      </c>
      <c r="C10" s="32" t="s">
        <v>7</v>
      </c>
      <c r="D10" s="15" t="s">
        <v>5</v>
      </c>
      <c r="E10" s="26"/>
    </row>
    <row r="11" spans="1:9" x14ac:dyDescent="0.25">
      <c r="B11" s="16">
        <v>0</v>
      </c>
      <c r="C11" s="11">
        <v>12450</v>
      </c>
      <c r="D11" s="24">
        <v>0.19</v>
      </c>
    </row>
    <row r="12" spans="1:9" x14ac:dyDescent="0.25">
      <c r="B12" s="18">
        <v>12450</v>
      </c>
      <c r="C12" s="9">
        <v>20200</v>
      </c>
      <c r="D12" s="17">
        <v>0.24</v>
      </c>
    </row>
    <row r="13" spans="1:9" x14ac:dyDescent="0.25">
      <c r="B13" s="18">
        <v>20200</v>
      </c>
      <c r="C13" s="9">
        <v>35200</v>
      </c>
      <c r="D13" s="17">
        <v>0.3</v>
      </c>
    </row>
    <row r="14" spans="1:9" x14ac:dyDescent="0.25">
      <c r="B14" s="18">
        <v>35200</v>
      </c>
      <c r="C14" s="9">
        <v>60000</v>
      </c>
      <c r="D14" s="17">
        <v>0.37</v>
      </c>
    </row>
    <row r="15" spans="1:9" x14ac:dyDescent="0.25">
      <c r="B15" s="19">
        <v>60000</v>
      </c>
      <c r="C15" s="10">
        <v>300000</v>
      </c>
      <c r="D15" s="20">
        <v>0.45</v>
      </c>
    </row>
    <row r="16" spans="1:9" ht="15.75" thickBot="1" x14ac:dyDescent="0.3">
      <c r="B16" s="21">
        <v>300000</v>
      </c>
      <c r="C16" s="22"/>
      <c r="D16" s="23">
        <v>0.47</v>
      </c>
    </row>
  </sheetData>
  <mergeCells count="7">
    <mergeCell ref="B2:B3"/>
    <mergeCell ref="B9:D9"/>
    <mergeCell ref="G2:I2"/>
    <mergeCell ref="C5:F5"/>
    <mergeCell ref="C4:F4"/>
    <mergeCell ref="C6:F6"/>
    <mergeCell ref="C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IRPF</vt:lpstr>
      <vt:lpstr>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sansa</dc:creator>
  <cp:keywords/>
  <dc:description/>
  <cp:lastModifiedBy>GAME</cp:lastModifiedBy>
  <cp:revision/>
  <dcterms:created xsi:type="dcterms:W3CDTF">2022-12-19T08:15:43Z</dcterms:created>
  <dcterms:modified xsi:type="dcterms:W3CDTF">2024-01-09T23:05:45Z</dcterms:modified>
  <cp:category/>
  <cp:contentStatus/>
</cp:coreProperties>
</file>