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VA\projekat prve dve faze\"/>
    </mc:Choice>
  </mc:AlternateContent>
  <xr:revisionPtr revIDLastSave="0" documentId="13_ncr:1_{6D227270-125A-499E-AD38-B0C1079E78A7}" xr6:coauthVersionLast="47" xr6:coauthVersionMax="47" xr10:uidLastSave="{00000000-0000-0000-0000-000000000000}"/>
  <bookViews>
    <workbookView xWindow="-108" yWindow="-108" windowWidth="23256" windowHeight="12576" tabRatio="455" xr2:uid="{00000000-000D-0000-FFFF-FFFF00000000}"/>
  </bookViews>
  <sheets>
    <sheet name="ADDR_Resenj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11" i="1"/>
  <c r="D27" i="1"/>
  <c r="D26" i="1"/>
  <c r="D25" i="1"/>
  <c r="D24" i="1"/>
  <c r="D23" i="1"/>
  <c r="D12" i="1"/>
  <c r="D13" i="1"/>
  <c r="D14" i="1"/>
  <c r="D15" i="1"/>
  <c r="D16" i="1"/>
  <c r="D17" i="1"/>
  <c r="D18" i="1"/>
  <c r="D19" i="1"/>
  <c r="D20" i="1"/>
  <c r="D21" i="1"/>
  <c r="D22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l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<sst xmlns="http://schemas.openxmlformats.org/spreadsheetml/2006/main" count="48" uniqueCount="44">
  <si>
    <t>Б. С.</t>
  </si>
  <si>
    <t>CC[h]</t>
  </si>
  <si>
    <t>CC[b]</t>
  </si>
  <si>
    <t>С.В.У.С.</t>
  </si>
  <si>
    <t>bruncnd</t>
  </si>
  <si>
    <t>bradr</t>
  </si>
  <si>
    <t>С.У.С.</t>
  </si>
  <si>
    <t>brnotADDR</t>
  </si>
  <si>
    <t>Адреса</t>
  </si>
  <si>
    <t>Садржај [h]</t>
  </si>
  <si>
    <t>ba[h]</t>
  </si>
  <si>
    <t>cc[h]</t>
  </si>
  <si>
    <t>Коментар</t>
  </si>
  <si>
    <t>ba</t>
  </si>
  <si>
    <t>cc</t>
  </si>
  <si>
    <t>stEXEC</t>
  </si>
  <si>
    <t>clADDR</t>
  </si>
  <si>
    <t>ldMDR</t>
  </si>
  <si>
    <t>rdMEM</t>
  </si>
  <si>
    <t>mxMAR1</t>
  </si>
  <si>
    <t>mxB1</t>
  </si>
  <si>
    <t>mxMAR0</t>
  </si>
  <si>
    <t>ldMAR</t>
  </si>
  <si>
    <t>mxB0</t>
  </si>
  <si>
    <t>ldB</t>
  </si>
  <si>
    <t>0h</t>
  </si>
  <si>
    <t>decB</t>
  </si>
  <si>
    <t>wrGPR</t>
  </si>
  <si>
    <t>uslov</t>
  </si>
  <si>
    <t>korak</t>
  </si>
  <si>
    <t>immed</t>
  </si>
  <si>
    <t>memdir</t>
  </si>
  <si>
    <t>regdir</t>
  </si>
  <si>
    <t>regindpom</t>
  </si>
  <si>
    <t>postdec</t>
  </si>
  <si>
    <t>brnotfcbus</t>
  </si>
  <si>
    <t>preincr</t>
  </si>
  <si>
    <t>C</t>
  </si>
  <si>
    <t>incB</t>
  </si>
  <si>
    <t>mxMAR2</t>
  </si>
  <si>
    <t>6900c4</t>
  </si>
  <si>
    <t>69000c</t>
  </si>
  <si>
    <t>brSTorJADR</t>
  </si>
  <si>
    <t>69004c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</si>
</sst>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26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79"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 style="thick">
          <color indexed="64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 style="thick">
          <color indexed="64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 style="thick">
          <color indexed="64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 style="thick">
          <color indexed="64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 style="thin">
          <color indexed="64"/>
        </top>
        <bottom style="thin">
          <color indexed="64"/>
        </bottom>
        <vertical style="thick">
          <color indexed="64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/>
        <bottom/>
        <vertical style="thick">
          <color indexed="64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 style="thin">
          <color indexed="64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double">
          <color indexed="64"/>
        </left>
        <right/>
        <top style="thin">
          <color indexed="64"/>
        </top>
        <bottom style="thin">
          <color indexed="64"/>
        </bottom>
        <vertical style="double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ck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ck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 style="thick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78"/>
      <tableStyleElement type="headerRow" dxfId="77"/>
      <tableStyleElement type="totalRow" dxfId="76"/>
      <tableStyleElement type="firstRowStripe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1:AC27" headerRowCount="0" totalsRowShown="0">
  <tableColumns count="29">
    <tableColumn id="25" xr3:uid="{00000000-0010-0000-0000-000019000000}" name="Column25" headerRowDxfId="58" dataDxfId="57">
      <calculatedColumnFormula>DEC2HEX(HEX2DEC(LEFT(A10,LEN(A10)-1))+1)&amp;"h"</calculatedColumnFormula>
    </tableColumn>
    <tableColumn id="26" xr3:uid="{00000000-0010-0000-0000-00001A000000}" name="Column26" headerRowDxfId="56" dataDxfId="55"/>
    <tableColumn id="30" xr3:uid="{00000000-0010-0000-0000-00001E000000}" name="Column30" headerRowDxfId="54" dataDxfId="53">
      <calculatedColumnFormula>BIN2HEX(Table5[[#This Row],[Column18]]&amp;Table5[[#This Row],[Column1]]&amp;Table5[[#This Row],[Column2]]&amp;Table5[[#This Row],[Column3]]&amp;Table5[[#This Row],[Column4]])</calculatedColumnFormula>
    </tableColumn>
    <tableColumn id="29" xr3:uid="{00000000-0010-0000-0000-00001D000000}" name="Column29" headerRowDxfId="52" dataDxfId="51">
      <calculatedColumnFormula>BIN2HEX(Table5[[#This Row],[Column5]]&amp;Table5[[#This Row],[Column6]]&amp;Table5[[#This Row],[Column7]])</calculatedColumnFormula>
    </tableColumn>
    <tableColumn id="27" xr3:uid="{00000000-0010-0000-0000-00001B000000}" name="Column27" headerRowDxfId="50" dataDxfId="49"/>
    <tableColumn id="19" xr3:uid="{339BAE64-DD01-4D76-8A45-4F5DA19A34BC}" name="Column18" headerRowDxfId="48" dataDxfId="47"/>
    <tableColumn id="1" xr3:uid="{00000000-0010-0000-0000-000001000000}" name="Column1" headerRowDxfId="46" dataDxfId="45"/>
    <tableColumn id="2" xr3:uid="{00000000-0010-0000-0000-000002000000}" name="Column2" headerRowDxfId="44" dataDxfId="43"/>
    <tableColumn id="3" xr3:uid="{00000000-0010-0000-0000-000003000000}" name="Column3" headerRowDxfId="42" dataDxfId="41"/>
    <tableColumn id="4" xr3:uid="{00000000-0010-0000-0000-000004000000}" name="Column4" headerRowDxfId="40" dataDxfId="39"/>
    <tableColumn id="5" xr3:uid="{00000000-0010-0000-0000-000005000000}" name="Column5" headerRowDxfId="38" dataDxfId="37"/>
    <tableColumn id="6" xr3:uid="{00000000-0010-0000-0000-000006000000}" name="Column6" headerRowDxfId="36" dataDxfId="35"/>
    <tableColumn id="7" xr3:uid="{00000000-0010-0000-0000-000007000000}" name="Column7" headerRowDxfId="34" dataDxfId="33"/>
    <tableColumn id="9" xr3:uid="{00000000-0010-0000-0000-000009000000}" name="Column9" headerRowDxfId="32" dataDxfId="31"/>
    <tableColumn id="10" xr3:uid="{00000000-0010-0000-0000-00000A000000}" name="Column10" headerRowDxfId="30" dataDxfId="29"/>
    <tableColumn id="11" xr3:uid="{00000000-0010-0000-0000-00000B000000}" name="Column11" headerRowDxfId="28" dataDxfId="27"/>
    <tableColumn id="12" xr3:uid="{00000000-0010-0000-0000-00000C000000}" name="Column12" headerRowDxfId="26" dataDxfId="25"/>
    <tableColumn id="13" xr3:uid="{00000000-0010-0000-0000-00000D000000}" name="Column13" headerRowDxfId="24" dataDxfId="23"/>
    <tableColumn id="14" xr3:uid="{00000000-0010-0000-0000-00000E000000}" name="Column14" headerRowDxfId="22" dataDxfId="21"/>
    <tableColumn id="15" xr3:uid="{00000000-0010-0000-0000-00000F000000}" name="Column15" headerRowDxfId="20" dataDxfId="19"/>
    <tableColumn id="16" xr3:uid="{00000000-0010-0000-0000-000010000000}" name="Column16" headerRowDxfId="18" dataDxfId="17"/>
    <tableColumn id="17" xr3:uid="{00000000-0010-0000-0000-000011000000}" name="Column17" headerRowDxfId="16" dataDxfId="15"/>
    <tableColumn id="28" xr3:uid="{995B0C5E-D110-4A36-B0B9-D8C8577F4DFF}" name="Column19" headerRowDxfId="14" dataDxfId="13"/>
    <tableColumn id="31" xr3:uid="{7ACB7C83-06C1-4D0A-8101-1B7C06AC5A37}" name="Column20" headerRowDxfId="12" dataDxfId="11"/>
    <tableColumn id="32" xr3:uid="{247DA473-DC02-4A8C-9A4B-CD860FB0DC7F}" name="Column21" headerRowDxfId="10" dataDxfId="9"/>
    <tableColumn id="33" xr3:uid="{0D94CA2C-6799-4D1A-AF01-C45F23F1D382}" name="Column22" headerRowDxfId="8" dataDxfId="7"/>
    <tableColumn id="8" xr3:uid="{EAEFAEA5-9442-4169-86C0-A1E9675FF3CC}" name="Column8" headerRowDxfId="6" dataDxfId="5"/>
    <tableColumn id="18" xr3:uid="{D80AC161-AF0C-4545-884D-B80A073E62C6}" name="Column23" headerRowDxfId="4" dataDxfId="3"/>
    <tableColumn id="20" xr3:uid="{4037ED6B-8A90-416A-AFAD-51A2962DC570}" name="Column24" headerRowDxfId="2" dataDxfId="1"/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20D1E-CD5B-44DB-BA48-1CBB332D565F}" name="Table1" displayName="Table1" ref="G32:H41" totalsRowShown="0">
  <autoFilter ref="G32:H41" xr:uid="{6E68D413-5A12-4AC1-963F-963C71FB8B60}"/>
  <tableColumns count="2">
    <tableColumn id="1" xr3:uid="{16C59C4C-5257-43EA-9153-D8310F08C90E}" name="uslov" dataDxfId="0"/>
    <tableColumn id="2" xr3:uid="{8623483F-24FB-451E-A9EC-55C5ABBA1B42}" name="kora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"/>
  <sheetViews>
    <sheetView tabSelected="1" zoomScale="85" zoomScaleNormal="85" workbookViewId="0">
      <pane xSplit="5" topLeftCell="M1" activePane="topRight" state="frozen"/>
      <selection pane="topRight" activeCell="B18" sqref="B18"/>
    </sheetView>
  </sheetViews>
  <sheetFormatPr defaultRowHeight="14.4" x14ac:dyDescent="0.3"/>
  <cols>
    <col min="1" max="1" width="8.88671875" style="1" customWidth="1"/>
    <col min="2" max="4" width="11.6640625" style="1" customWidth="1"/>
    <col min="5" max="6" width="13.44140625" style="1" customWidth="1"/>
    <col min="7" max="7" width="11.44140625" style="1" customWidth="1"/>
    <col min="8" max="22" width="11.44140625" customWidth="1"/>
  </cols>
  <sheetData>
    <row r="1" spans="1:29" x14ac:dyDescent="0.3">
      <c r="I1" s="87" t="s">
        <v>0</v>
      </c>
      <c r="J1" s="87"/>
      <c r="K1" s="87"/>
      <c r="L1" s="4" t="s">
        <v>1</v>
      </c>
      <c r="M1" s="78" t="s">
        <v>2</v>
      </c>
      <c r="N1" s="81"/>
      <c r="P1" s="85" t="s">
        <v>3</v>
      </c>
      <c r="Q1" s="79"/>
      <c r="R1" s="81"/>
      <c r="S1" s="4" t="s">
        <v>1</v>
      </c>
      <c r="T1" s="78" t="s">
        <v>2</v>
      </c>
      <c r="U1" s="79"/>
      <c r="V1" s="81"/>
    </row>
    <row r="2" spans="1:29" x14ac:dyDescent="0.3">
      <c r="I2" s="86" t="s">
        <v>4</v>
      </c>
      <c r="J2" s="86"/>
      <c r="K2" s="86"/>
      <c r="L2" s="5">
        <v>1</v>
      </c>
      <c r="M2" s="19">
        <v>0</v>
      </c>
      <c r="N2" s="16">
        <v>1</v>
      </c>
      <c r="P2" s="88" t="s">
        <v>5</v>
      </c>
      <c r="Q2" s="89"/>
      <c r="R2" s="90"/>
      <c r="S2" s="5" t="str">
        <f>BIN2HEX(T2&amp;U2&amp;V2)</f>
        <v>5</v>
      </c>
      <c r="T2" s="16">
        <v>1</v>
      </c>
      <c r="U2" s="16">
        <v>0</v>
      </c>
      <c r="V2" s="16">
        <v>1</v>
      </c>
    </row>
    <row r="4" spans="1:29" x14ac:dyDescent="0.3">
      <c r="I4" s="87" t="s">
        <v>6</v>
      </c>
      <c r="J4" s="87"/>
      <c r="K4" s="87"/>
      <c r="L4" s="4" t="s">
        <v>1</v>
      </c>
      <c r="M4" s="78" t="s">
        <v>2</v>
      </c>
      <c r="N4" s="79"/>
      <c r="O4" s="80"/>
      <c r="P4" s="37"/>
      <c r="Q4" s="37"/>
      <c r="R4" s="35"/>
      <c r="S4" s="4"/>
      <c r="T4" s="78"/>
      <c r="U4" s="79"/>
      <c r="V4" s="81"/>
    </row>
    <row r="5" spans="1:29" x14ac:dyDescent="0.3">
      <c r="I5" s="86" t="s">
        <v>7</v>
      </c>
      <c r="J5" s="86"/>
      <c r="K5" s="86"/>
      <c r="L5" s="5">
        <v>2</v>
      </c>
      <c r="M5" s="40">
        <v>0</v>
      </c>
      <c r="N5" s="19">
        <v>1</v>
      </c>
      <c r="O5" s="5">
        <v>0</v>
      </c>
      <c r="P5" s="38"/>
      <c r="Q5" s="37"/>
      <c r="R5" s="36"/>
      <c r="S5" s="5"/>
      <c r="T5" s="18"/>
      <c r="U5" s="18"/>
      <c r="V5" s="18"/>
    </row>
    <row r="6" spans="1:29" x14ac:dyDescent="0.3">
      <c r="I6" s="86" t="s">
        <v>35</v>
      </c>
      <c r="J6" s="86"/>
      <c r="K6" s="86"/>
      <c r="L6" s="5">
        <v>3</v>
      </c>
      <c r="M6" s="40">
        <v>0</v>
      </c>
      <c r="N6" s="19">
        <v>1</v>
      </c>
      <c r="O6" s="5">
        <v>1</v>
      </c>
      <c r="P6" s="38"/>
      <c r="Q6" s="39"/>
    </row>
    <row r="7" spans="1:29" x14ac:dyDescent="0.3">
      <c r="I7" s="86" t="s">
        <v>42</v>
      </c>
      <c r="J7" s="86"/>
      <c r="K7" s="86"/>
      <c r="L7" s="5">
        <v>4</v>
      </c>
      <c r="M7" s="40">
        <v>1</v>
      </c>
      <c r="N7" s="19">
        <v>0</v>
      </c>
      <c r="O7" s="5">
        <v>0</v>
      </c>
      <c r="P7" s="38"/>
      <c r="Q7" s="39"/>
    </row>
    <row r="9" spans="1:29" ht="15" thickBot="1" x14ac:dyDescent="0.35">
      <c r="A9" s="96" t="s">
        <v>8</v>
      </c>
      <c r="B9" s="96" t="s">
        <v>9</v>
      </c>
      <c r="C9" s="96" t="s">
        <v>10</v>
      </c>
      <c r="D9" s="96" t="s">
        <v>11</v>
      </c>
      <c r="E9" s="94" t="s">
        <v>12</v>
      </c>
      <c r="F9" s="31">
        <v>23</v>
      </c>
      <c r="G9" s="32">
        <v>22</v>
      </c>
      <c r="H9" s="33">
        <v>21</v>
      </c>
      <c r="I9" s="33">
        <v>20</v>
      </c>
      <c r="J9" s="34">
        <v>19</v>
      </c>
      <c r="K9" s="15">
        <v>18</v>
      </c>
      <c r="L9" s="17">
        <v>17</v>
      </c>
      <c r="M9" s="4">
        <v>16</v>
      </c>
      <c r="N9" s="26">
        <v>15</v>
      </c>
      <c r="O9" s="29">
        <v>14</v>
      </c>
      <c r="P9" s="29">
        <v>13</v>
      </c>
      <c r="Q9" s="41">
        <v>12</v>
      </c>
      <c r="R9" s="42">
        <v>11</v>
      </c>
      <c r="S9" s="27">
        <v>10</v>
      </c>
      <c r="T9" s="29">
        <v>9</v>
      </c>
      <c r="U9" s="45">
        <v>8</v>
      </c>
      <c r="V9" s="42">
        <v>7</v>
      </c>
      <c r="W9" s="29">
        <v>6</v>
      </c>
      <c r="X9" s="29">
        <v>5</v>
      </c>
      <c r="Y9" s="41">
        <v>4</v>
      </c>
      <c r="Z9" s="42">
        <v>3</v>
      </c>
      <c r="AA9" s="29">
        <v>2</v>
      </c>
      <c r="AB9" s="29">
        <v>1</v>
      </c>
      <c r="AC9" s="29">
        <v>0</v>
      </c>
    </row>
    <row r="10" spans="1:29" s="7" customFormat="1" ht="15" thickBot="1" x14ac:dyDescent="0.35">
      <c r="A10" s="97"/>
      <c r="B10" s="97"/>
      <c r="C10" s="97"/>
      <c r="D10" s="97"/>
      <c r="E10" s="95"/>
      <c r="F10" s="91" t="s">
        <v>13</v>
      </c>
      <c r="G10" s="92"/>
      <c r="H10" s="92"/>
      <c r="I10" s="92"/>
      <c r="J10" s="93"/>
      <c r="K10" s="82" t="s">
        <v>14</v>
      </c>
      <c r="L10" s="83"/>
      <c r="M10" s="84"/>
      <c r="N10" s="9"/>
      <c r="O10" s="9"/>
      <c r="P10" s="9" t="s">
        <v>39</v>
      </c>
      <c r="Q10" s="43" t="s">
        <v>15</v>
      </c>
      <c r="R10" s="44" t="s">
        <v>16</v>
      </c>
      <c r="S10" s="9" t="s">
        <v>17</v>
      </c>
      <c r="T10" s="9" t="s">
        <v>18</v>
      </c>
      <c r="U10" s="43" t="s">
        <v>26</v>
      </c>
      <c r="V10" s="44" t="s">
        <v>27</v>
      </c>
      <c r="W10" s="9" t="s">
        <v>19</v>
      </c>
      <c r="X10" s="9" t="s">
        <v>38</v>
      </c>
      <c r="Y10" s="43" t="s">
        <v>20</v>
      </c>
      <c r="Z10" s="44" t="s">
        <v>21</v>
      </c>
      <c r="AA10" s="9" t="s">
        <v>22</v>
      </c>
      <c r="AB10" s="9" t="s">
        <v>23</v>
      </c>
      <c r="AC10" s="9" t="s">
        <v>24</v>
      </c>
    </row>
    <row r="11" spans="1:29" ht="15" thickTop="1" x14ac:dyDescent="0.3">
      <c r="A11" s="3" t="s">
        <v>25</v>
      </c>
      <c r="B11" s="24">
        <v>20000</v>
      </c>
      <c r="C11" s="12" t="str">
        <f>BIN2HEX(Table5[[#This Row],[Column18]]&amp;Table5[[#This Row],[Column1]]&amp;Table5[[#This Row],[Column2]]&amp;Table5[[#This Row],[Column3]]&amp;Table5[[#This Row],[Column4]])</f>
        <v>0</v>
      </c>
      <c r="D11" s="12" t="str">
        <f>BIN2HEX(Table5[[#This Row],[Column5]]&amp;Table5[[#This Row],[Column6]]&amp;Table5[[#This Row],[Column7]])</f>
        <v>2</v>
      </c>
      <c r="E11" s="8"/>
      <c r="F11" s="50">
        <v>0</v>
      </c>
      <c r="G11" s="51">
        <v>0</v>
      </c>
      <c r="H11" s="11">
        <v>0</v>
      </c>
      <c r="I11" s="56">
        <v>0</v>
      </c>
      <c r="J11" s="57">
        <v>0</v>
      </c>
      <c r="K11" s="55">
        <v>0</v>
      </c>
      <c r="L11" s="11">
        <v>1</v>
      </c>
      <c r="M11" s="62">
        <v>0</v>
      </c>
      <c r="N11" s="63">
        <v>0</v>
      </c>
      <c r="O11" s="3">
        <v>0</v>
      </c>
      <c r="P11" s="3">
        <v>0</v>
      </c>
      <c r="Q11" s="65">
        <v>0</v>
      </c>
      <c r="R11" s="63">
        <v>0</v>
      </c>
      <c r="S11" s="12">
        <v>0</v>
      </c>
      <c r="T11" s="3">
        <v>0</v>
      </c>
      <c r="U11" s="73">
        <v>0</v>
      </c>
      <c r="V11" s="74">
        <v>0</v>
      </c>
      <c r="W11" s="11">
        <v>0</v>
      </c>
      <c r="X11" s="11">
        <v>0</v>
      </c>
      <c r="Y11" s="56">
        <v>0</v>
      </c>
      <c r="Z11" s="76">
        <v>0</v>
      </c>
      <c r="AA11" s="14">
        <v>0</v>
      </c>
      <c r="AB11" s="14">
        <v>0</v>
      </c>
      <c r="AC11" s="14">
        <v>0</v>
      </c>
    </row>
    <row r="12" spans="1:29" x14ac:dyDescent="0.3">
      <c r="A12" s="16" t="str">
        <f t="shared" ref="A12:A21" si="0">DEC2HEX(HEX2DEC(LEFT(A11,LEN(A11)-1))+1)&amp;"h"</f>
        <v>1h</v>
      </c>
      <c r="B12" s="24">
        <v>50000</v>
      </c>
      <c r="C12" s="12" t="str">
        <f>BIN2HEX(Table5[[#This Row],[Column18]]&amp;Table5[[#This Row],[Column1]]&amp;Table5[[#This Row],[Column2]]&amp;Table5[[#This Row],[Column3]]&amp;Table5[[#This Row],[Column4]])</f>
        <v>0</v>
      </c>
      <c r="D12" s="12" t="str">
        <f>BIN2HEX(Table5[[#This Row],[Column5]]&amp;Table5[[#This Row],[Column6]]&amp;Table5[[#This Row],[Column7]])</f>
        <v>5</v>
      </c>
      <c r="E12" s="5"/>
      <c r="F12" s="52">
        <v>0</v>
      </c>
      <c r="G12" s="10">
        <v>0</v>
      </c>
      <c r="H12" s="10">
        <v>0</v>
      </c>
      <c r="I12" s="58">
        <v>0</v>
      </c>
      <c r="J12" s="59">
        <v>0</v>
      </c>
      <c r="K12" s="47">
        <v>1</v>
      </c>
      <c r="L12" s="10">
        <v>0</v>
      </c>
      <c r="M12" s="13">
        <v>1</v>
      </c>
      <c r="N12" s="64">
        <v>0</v>
      </c>
      <c r="O12" s="28">
        <v>0</v>
      </c>
      <c r="P12" s="3">
        <v>0</v>
      </c>
      <c r="Q12" s="66">
        <v>0</v>
      </c>
      <c r="R12" s="67">
        <v>0</v>
      </c>
      <c r="S12" s="30">
        <v>0</v>
      </c>
      <c r="T12" s="28">
        <v>0</v>
      </c>
      <c r="U12" s="75">
        <v>0</v>
      </c>
      <c r="V12" s="68">
        <v>0</v>
      </c>
      <c r="W12" s="10">
        <v>0</v>
      </c>
      <c r="X12" s="10">
        <v>0</v>
      </c>
      <c r="Y12" s="58">
        <v>0</v>
      </c>
      <c r="Z12" s="72">
        <v>0</v>
      </c>
      <c r="AA12" s="14">
        <v>0</v>
      </c>
      <c r="AB12" s="14">
        <v>0</v>
      </c>
      <c r="AC12" s="14">
        <v>0</v>
      </c>
    </row>
    <row r="13" spans="1:29" x14ac:dyDescent="0.3">
      <c r="A13" s="16" t="str">
        <f t="shared" si="0"/>
        <v>2h</v>
      </c>
      <c r="B13" s="24">
        <v>810003</v>
      </c>
      <c r="C13" s="12" t="str">
        <f>BIN2HEX(Table5[[#This Row],[Column18]]&amp;Table5[[#This Row],[Column1]]&amp;Table5[[#This Row],[Column2]]&amp;Table5[[#This Row],[Column3]]&amp;Table5[[#This Row],[Column4]])</f>
        <v>10</v>
      </c>
      <c r="D13" s="12" t="str">
        <f>BIN2HEX(Table5[[#This Row],[Column5]]&amp;Table5[[#This Row],[Column6]]&amp;Table5[[#This Row],[Column7]])</f>
        <v>1</v>
      </c>
      <c r="E13" s="5"/>
      <c r="F13" s="53">
        <v>1</v>
      </c>
      <c r="G13" s="10">
        <v>0</v>
      </c>
      <c r="H13" s="10">
        <v>0</v>
      </c>
      <c r="I13" s="58">
        <v>0</v>
      </c>
      <c r="J13" s="59">
        <v>0</v>
      </c>
      <c r="K13" s="47">
        <v>0</v>
      </c>
      <c r="L13" s="10">
        <v>0</v>
      </c>
      <c r="M13" s="13">
        <v>1</v>
      </c>
      <c r="N13" s="64">
        <v>0</v>
      </c>
      <c r="O13" s="10">
        <v>0</v>
      </c>
      <c r="P13" s="3">
        <v>0</v>
      </c>
      <c r="Q13" s="58">
        <v>0</v>
      </c>
      <c r="R13" s="68">
        <v>0</v>
      </c>
      <c r="S13" s="13">
        <v>0</v>
      </c>
      <c r="T13" s="10">
        <v>0</v>
      </c>
      <c r="U13" s="75">
        <v>0</v>
      </c>
      <c r="V13" s="68">
        <v>0</v>
      </c>
      <c r="W13" s="10">
        <v>0</v>
      </c>
      <c r="X13" s="10">
        <v>0</v>
      </c>
      <c r="Y13" s="58">
        <v>0</v>
      </c>
      <c r="Z13" s="72">
        <v>0</v>
      </c>
      <c r="AA13" s="14">
        <v>0</v>
      </c>
      <c r="AB13" s="14">
        <v>1</v>
      </c>
      <c r="AC13" s="14">
        <v>1</v>
      </c>
    </row>
    <row r="14" spans="1:29" x14ac:dyDescent="0.3">
      <c r="A14" s="16" t="str">
        <f t="shared" si="0"/>
        <v>3h</v>
      </c>
      <c r="B14" s="24" t="s">
        <v>41</v>
      </c>
      <c r="C14" s="12" t="str">
        <f>BIN2HEX(Table5[[#This Row],[Column18]]&amp;Table5[[#This Row],[Column1]]&amp;Table5[[#This Row],[Column2]]&amp;Table5[[#This Row],[Column3]]&amp;Table5[[#This Row],[Column4]])</f>
        <v>D</v>
      </c>
      <c r="D14" s="12" t="str">
        <f>BIN2HEX(Table5[[#This Row],[Column5]]&amp;Table5[[#This Row],[Column6]]&amp;Table5[[#This Row],[Column7]])</f>
        <v>1</v>
      </c>
      <c r="E14" s="5"/>
      <c r="F14" s="40">
        <v>0</v>
      </c>
      <c r="G14" s="10">
        <v>1</v>
      </c>
      <c r="H14" s="10">
        <v>1</v>
      </c>
      <c r="I14" s="58">
        <v>0</v>
      </c>
      <c r="J14" s="59">
        <v>1</v>
      </c>
      <c r="K14" s="47">
        <v>0</v>
      </c>
      <c r="L14" s="10">
        <v>0</v>
      </c>
      <c r="M14" s="13">
        <v>1</v>
      </c>
      <c r="N14" s="64">
        <v>0</v>
      </c>
      <c r="O14" s="10">
        <v>0</v>
      </c>
      <c r="P14" s="3">
        <v>0</v>
      </c>
      <c r="Q14" s="58">
        <v>0</v>
      </c>
      <c r="R14" s="68">
        <v>0</v>
      </c>
      <c r="S14" s="13">
        <v>0</v>
      </c>
      <c r="T14" s="10">
        <v>0</v>
      </c>
      <c r="U14" s="75">
        <v>0</v>
      </c>
      <c r="V14" s="68">
        <v>0</v>
      </c>
      <c r="W14" s="10">
        <v>0</v>
      </c>
      <c r="X14" s="10">
        <v>0</v>
      </c>
      <c r="Y14" s="58">
        <v>0</v>
      </c>
      <c r="Z14" s="72">
        <v>1</v>
      </c>
      <c r="AA14" s="14">
        <v>1</v>
      </c>
      <c r="AB14" s="14">
        <v>0</v>
      </c>
      <c r="AC14" s="14">
        <v>0</v>
      </c>
    </row>
    <row r="15" spans="1:29" x14ac:dyDescent="0.3">
      <c r="A15" s="16" t="str">
        <f t="shared" si="0"/>
        <v>4h</v>
      </c>
      <c r="B15" s="24">
        <v>840000</v>
      </c>
      <c r="C15" s="12" t="str">
        <f>BIN2HEX(Table5[[#This Row],[Column18]]&amp;Table5[[#This Row],[Column1]]&amp;Table5[[#This Row],[Column2]]&amp;Table5[[#This Row],[Column3]]&amp;Table5[[#This Row],[Column4]])</f>
        <v>10</v>
      </c>
      <c r="D15" s="12" t="str">
        <f>BIN2HEX(Table5[[#This Row],[Column5]]&amp;Table5[[#This Row],[Column6]]&amp;Table5[[#This Row],[Column7]])</f>
        <v>4</v>
      </c>
      <c r="E15" s="5"/>
      <c r="F15" s="53">
        <v>1</v>
      </c>
      <c r="G15" s="10">
        <v>0</v>
      </c>
      <c r="H15" s="10">
        <v>0</v>
      </c>
      <c r="I15" s="58">
        <v>0</v>
      </c>
      <c r="J15" s="59">
        <v>0</v>
      </c>
      <c r="K15" s="47">
        <v>1</v>
      </c>
      <c r="L15" s="10">
        <v>0</v>
      </c>
      <c r="M15" s="13">
        <v>0</v>
      </c>
      <c r="N15" s="64">
        <v>0</v>
      </c>
      <c r="O15" s="10">
        <v>0</v>
      </c>
      <c r="P15" s="3">
        <v>0</v>
      </c>
      <c r="Q15" s="58">
        <v>0</v>
      </c>
      <c r="R15" s="68">
        <v>0</v>
      </c>
      <c r="S15" s="13">
        <v>0</v>
      </c>
      <c r="T15" s="10">
        <v>0</v>
      </c>
      <c r="U15" s="75">
        <v>0</v>
      </c>
      <c r="V15" s="68">
        <v>0</v>
      </c>
      <c r="W15" s="10">
        <v>0</v>
      </c>
      <c r="X15" s="10">
        <v>0</v>
      </c>
      <c r="Y15" s="58">
        <v>0</v>
      </c>
      <c r="Z15" s="72">
        <v>0</v>
      </c>
      <c r="AA15" s="14">
        <v>0</v>
      </c>
      <c r="AB15" s="10">
        <v>0</v>
      </c>
      <c r="AC15" s="10">
        <v>0</v>
      </c>
    </row>
    <row r="16" spans="1:29" x14ac:dyDescent="0.3">
      <c r="A16" s="16" t="str">
        <f t="shared" si="0"/>
        <v>5h</v>
      </c>
      <c r="B16" s="24">
        <v>810011</v>
      </c>
      <c r="C16" s="12" t="str">
        <f>BIN2HEX(Table5[[#This Row],[Column18]]&amp;Table5[[#This Row],[Column1]]&amp;Table5[[#This Row],[Column2]]&amp;Table5[[#This Row],[Column3]]&amp;Table5[[#This Row],[Column4]])</f>
        <v>10</v>
      </c>
      <c r="D16" s="12" t="str">
        <f>BIN2HEX(Table5[[#This Row],[Column5]]&amp;Table5[[#This Row],[Column6]]&amp;Table5[[#This Row],[Column7]])</f>
        <v>1</v>
      </c>
      <c r="E16" s="5"/>
      <c r="F16" s="53">
        <v>1</v>
      </c>
      <c r="G16" s="10">
        <v>0</v>
      </c>
      <c r="H16" s="10">
        <v>0</v>
      </c>
      <c r="I16" s="58">
        <v>0</v>
      </c>
      <c r="J16" s="59">
        <v>0</v>
      </c>
      <c r="K16" s="47">
        <v>0</v>
      </c>
      <c r="L16" s="10">
        <v>0</v>
      </c>
      <c r="M16" s="13">
        <v>1</v>
      </c>
      <c r="N16" s="64">
        <v>0</v>
      </c>
      <c r="O16" s="48">
        <v>0</v>
      </c>
      <c r="P16" s="3">
        <v>0</v>
      </c>
      <c r="Q16" s="69">
        <v>0</v>
      </c>
      <c r="R16" s="70">
        <v>0</v>
      </c>
      <c r="S16" s="13">
        <v>0</v>
      </c>
      <c r="T16" s="10">
        <v>0</v>
      </c>
      <c r="U16" s="75">
        <v>0</v>
      </c>
      <c r="V16" s="68">
        <v>0</v>
      </c>
      <c r="W16" s="10">
        <v>0</v>
      </c>
      <c r="X16" s="10">
        <v>0</v>
      </c>
      <c r="Y16" s="58">
        <v>1</v>
      </c>
      <c r="Z16" s="72">
        <v>0</v>
      </c>
      <c r="AA16" s="14">
        <v>0</v>
      </c>
      <c r="AB16" s="10">
        <v>0</v>
      </c>
      <c r="AC16" s="10">
        <v>1</v>
      </c>
    </row>
    <row r="17" spans="1:29" x14ac:dyDescent="0.3">
      <c r="A17" s="16" t="str">
        <f t="shared" si="0"/>
        <v>6h</v>
      </c>
      <c r="B17" s="24">
        <v>11</v>
      </c>
      <c r="C17" s="12" t="str">
        <f>BIN2HEX(Table5[[#This Row],[Column18]]&amp;Table5[[#This Row],[Column1]]&amp;Table5[[#This Row],[Column2]]&amp;Table5[[#This Row],[Column3]]&amp;Table5[[#This Row],[Column4]])</f>
        <v>0</v>
      </c>
      <c r="D17" s="12" t="str">
        <f>BIN2HEX(Table5[[#This Row],[Column5]]&amp;Table5[[#This Row],[Column6]]&amp;Table5[[#This Row],[Column7]])</f>
        <v>0</v>
      </c>
      <c r="E17" s="5"/>
      <c r="F17" s="53">
        <v>0</v>
      </c>
      <c r="G17" s="10">
        <v>0</v>
      </c>
      <c r="H17" s="10">
        <v>0</v>
      </c>
      <c r="I17" s="58">
        <v>0</v>
      </c>
      <c r="J17" s="59">
        <v>0</v>
      </c>
      <c r="K17" s="47">
        <v>0</v>
      </c>
      <c r="L17" s="10">
        <v>0</v>
      </c>
      <c r="M17" s="13">
        <v>0</v>
      </c>
      <c r="N17" s="64">
        <v>0</v>
      </c>
      <c r="O17" s="10">
        <v>0</v>
      </c>
      <c r="P17" s="3">
        <v>0</v>
      </c>
      <c r="Q17" s="58">
        <v>0</v>
      </c>
      <c r="R17" s="68">
        <v>0</v>
      </c>
      <c r="S17" s="13">
        <v>0</v>
      </c>
      <c r="T17" s="10">
        <v>0</v>
      </c>
      <c r="U17" s="75">
        <v>0</v>
      </c>
      <c r="V17" s="68">
        <v>0</v>
      </c>
      <c r="W17" s="10">
        <v>0</v>
      </c>
      <c r="X17" s="10">
        <v>0</v>
      </c>
      <c r="Y17" s="58">
        <v>1</v>
      </c>
      <c r="Z17" s="72">
        <v>0</v>
      </c>
      <c r="AA17" s="14">
        <v>0</v>
      </c>
      <c r="AB17" s="10">
        <v>0</v>
      </c>
      <c r="AC17" s="10">
        <v>1</v>
      </c>
    </row>
    <row r="18" spans="1:29" x14ac:dyDescent="0.3">
      <c r="A18" s="16" t="str">
        <f t="shared" si="0"/>
        <v>7h</v>
      </c>
      <c r="B18" s="24">
        <v>20</v>
      </c>
      <c r="C18" s="12" t="str">
        <f>BIN2HEX(Table5[[#This Row],[Column18]]&amp;Table5[[#This Row],[Column1]]&amp;Table5[[#This Row],[Column2]]&amp;Table5[[#This Row],[Column3]]&amp;Table5[[#This Row],[Column4]])</f>
        <v>0</v>
      </c>
      <c r="D18" s="12" t="str">
        <f>BIN2HEX(Table5[[#This Row],[Column5]]&amp;Table5[[#This Row],[Column6]]&amp;Table5[[#This Row],[Column7]])</f>
        <v>0</v>
      </c>
      <c r="E18" s="5"/>
      <c r="F18" s="53">
        <v>0</v>
      </c>
      <c r="G18" s="10">
        <v>0</v>
      </c>
      <c r="H18" s="10">
        <v>0</v>
      </c>
      <c r="I18" s="58">
        <v>0</v>
      </c>
      <c r="J18" s="59">
        <v>0</v>
      </c>
      <c r="K18" s="47">
        <v>0</v>
      </c>
      <c r="L18" s="10">
        <v>0</v>
      </c>
      <c r="M18" s="13">
        <v>0</v>
      </c>
      <c r="N18" s="64">
        <v>0</v>
      </c>
      <c r="O18" s="10">
        <v>0</v>
      </c>
      <c r="P18" s="3">
        <v>0</v>
      </c>
      <c r="Q18" s="58">
        <v>0</v>
      </c>
      <c r="R18" s="68">
        <v>0</v>
      </c>
      <c r="S18" s="13">
        <v>0</v>
      </c>
      <c r="T18" s="10">
        <v>0</v>
      </c>
      <c r="U18" s="75">
        <v>0</v>
      </c>
      <c r="V18" s="68">
        <v>0</v>
      </c>
      <c r="W18" s="10">
        <v>0</v>
      </c>
      <c r="X18" s="10">
        <v>1</v>
      </c>
      <c r="Y18" s="58">
        <v>0</v>
      </c>
      <c r="Z18" s="72">
        <v>0</v>
      </c>
      <c r="AA18" s="14">
        <v>0</v>
      </c>
      <c r="AB18" s="10">
        <v>0</v>
      </c>
      <c r="AC18" s="10">
        <v>0</v>
      </c>
    </row>
    <row r="19" spans="1:29" x14ac:dyDescent="0.3">
      <c r="A19" s="16" t="str">
        <f t="shared" si="0"/>
        <v>8h</v>
      </c>
      <c r="B19" s="24" t="s">
        <v>40</v>
      </c>
      <c r="C19" s="12" t="str">
        <f>BIN2HEX(Table5[[#This Row],[Column18]]&amp;Table5[[#This Row],[Column1]]&amp;Table5[[#This Row],[Column2]]&amp;Table5[[#This Row],[Column3]]&amp;Table5[[#This Row],[Column4]])</f>
        <v>D</v>
      </c>
      <c r="D19" s="12" t="str">
        <f>BIN2HEX(Table5[[#This Row],[Column5]]&amp;Table5[[#This Row],[Column6]]&amp;Table5[[#This Row],[Column7]])</f>
        <v>1</v>
      </c>
      <c r="E19" s="5"/>
      <c r="F19" s="53">
        <v>0</v>
      </c>
      <c r="G19" s="10">
        <v>1</v>
      </c>
      <c r="H19" s="10">
        <v>1</v>
      </c>
      <c r="I19" s="58">
        <v>0</v>
      </c>
      <c r="J19" s="59">
        <v>1</v>
      </c>
      <c r="K19" s="47">
        <v>0</v>
      </c>
      <c r="L19" s="10">
        <v>0</v>
      </c>
      <c r="M19" s="13">
        <v>1</v>
      </c>
      <c r="N19" s="64">
        <v>0</v>
      </c>
      <c r="O19" s="48">
        <v>0</v>
      </c>
      <c r="P19" s="3">
        <v>0</v>
      </c>
      <c r="Q19" s="69">
        <v>0</v>
      </c>
      <c r="R19" s="70">
        <v>0</v>
      </c>
      <c r="S19" s="13">
        <v>0</v>
      </c>
      <c r="T19" s="10">
        <v>0</v>
      </c>
      <c r="U19" s="75">
        <v>0</v>
      </c>
      <c r="V19" s="68">
        <v>1</v>
      </c>
      <c r="W19" s="10">
        <v>1</v>
      </c>
      <c r="X19" s="10">
        <v>0</v>
      </c>
      <c r="Y19" s="58">
        <v>0</v>
      </c>
      <c r="Z19" s="72">
        <v>0</v>
      </c>
      <c r="AA19" s="14">
        <v>1</v>
      </c>
      <c r="AB19" s="10">
        <v>0</v>
      </c>
      <c r="AC19" s="10">
        <v>0</v>
      </c>
    </row>
    <row r="20" spans="1:29" x14ac:dyDescent="0.3">
      <c r="A20" s="16" t="str">
        <f t="shared" si="0"/>
        <v>9h</v>
      </c>
      <c r="B20" s="24">
        <v>15</v>
      </c>
      <c r="C20" s="12" t="str">
        <f>BIN2HEX(Table5[[#This Row],[Column18]]&amp;Table5[[#This Row],[Column1]]&amp;Table5[[#This Row],[Column2]]&amp;Table5[[#This Row],[Column3]]&amp;Table5[[#This Row],[Column4]])</f>
        <v>0</v>
      </c>
      <c r="D20" s="12" t="str">
        <f>BIN2HEX(Table5[[#This Row],[Column5]]&amp;Table5[[#This Row],[Column6]]&amp;Table5[[#This Row],[Column7]])</f>
        <v>0</v>
      </c>
      <c r="E20" s="5"/>
      <c r="F20" s="53">
        <v>0</v>
      </c>
      <c r="G20" s="10">
        <v>0</v>
      </c>
      <c r="H20" s="10">
        <v>0</v>
      </c>
      <c r="I20" s="58">
        <v>0</v>
      </c>
      <c r="J20" s="59">
        <v>0</v>
      </c>
      <c r="K20" s="47">
        <v>0</v>
      </c>
      <c r="L20" s="10">
        <v>0</v>
      </c>
      <c r="M20" s="13">
        <v>0</v>
      </c>
      <c r="N20" s="64">
        <v>0</v>
      </c>
      <c r="O20" s="10">
        <v>0</v>
      </c>
      <c r="P20" s="3">
        <v>0</v>
      </c>
      <c r="Q20" s="58">
        <v>0</v>
      </c>
      <c r="R20" s="68">
        <v>0</v>
      </c>
      <c r="S20" s="13">
        <v>0</v>
      </c>
      <c r="T20" s="10">
        <v>0</v>
      </c>
      <c r="U20" s="75">
        <v>0</v>
      </c>
      <c r="V20" s="68">
        <v>0</v>
      </c>
      <c r="W20" s="10">
        <v>0</v>
      </c>
      <c r="X20" s="10">
        <v>0</v>
      </c>
      <c r="Y20" s="58">
        <v>1</v>
      </c>
      <c r="Z20" s="72">
        <v>0</v>
      </c>
      <c r="AA20" s="14">
        <v>1</v>
      </c>
      <c r="AB20" s="10">
        <v>0</v>
      </c>
      <c r="AC20" s="10">
        <v>1</v>
      </c>
    </row>
    <row r="21" spans="1:29" x14ac:dyDescent="0.3">
      <c r="A21" s="16" t="str">
        <f t="shared" si="0"/>
        <v>Ah</v>
      </c>
      <c r="B21" s="24">
        <v>100</v>
      </c>
      <c r="C21" s="12" t="str">
        <f>BIN2HEX(Table5[[#This Row],[Column18]]&amp;Table5[[#This Row],[Column1]]&amp;Table5[[#This Row],[Column2]]&amp;Table5[[#This Row],[Column3]]&amp;Table5[[#This Row],[Column4]])</f>
        <v>0</v>
      </c>
      <c r="D21" s="12" t="str">
        <f>BIN2HEX(Table5[[#This Row],[Column5]]&amp;Table5[[#This Row],[Column6]]&amp;Table5[[#This Row],[Column7]])</f>
        <v>0</v>
      </c>
      <c r="E21" s="5"/>
      <c r="F21" s="53">
        <v>0</v>
      </c>
      <c r="G21" s="10">
        <v>0</v>
      </c>
      <c r="H21" s="10">
        <v>0</v>
      </c>
      <c r="I21" s="58">
        <v>0</v>
      </c>
      <c r="J21" s="59">
        <v>0</v>
      </c>
      <c r="K21" s="47">
        <v>0</v>
      </c>
      <c r="L21" s="10">
        <v>0</v>
      </c>
      <c r="M21" s="13">
        <v>0</v>
      </c>
      <c r="N21" s="64">
        <v>0</v>
      </c>
      <c r="O21" s="10">
        <v>0</v>
      </c>
      <c r="P21" s="3">
        <v>0</v>
      </c>
      <c r="Q21" s="58">
        <v>0</v>
      </c>
      <c r="R21" s="68">
        <v>0</v>
      </c>
      <c r="S21" s="13">
        <v>0</v>
      </c>
      <c r="T21" s="10">
        <v>0</v>
      </c>
      <c r="U21" s="75">
        <v>1</v>
      </c>
      <c r="V21" s="68">
        <v>0</v>
      </c>
      <c r="W21" s="10">
        <v>0</v>
      </c>
      <c r="X21" s="10">
        <v>0</v>
      </c>
      <c r="Y21" s="58">
        <v>0</v>
      </c>
      <c r="Z21" s="68">
        <v>0</v>
      </c>
      <c r="AA21" s="10">
        <v>0</v>
      </c>
      <c r="AB21" s="10">
        <v>0</v>
      </c>
      <c r="AC21" s="10">
        <v>0</v>
      </c>
    </row>
    <row r="22" spans="1:29" x14ac:dyDescent="0.3">
      <c r="A22" s="16" t="str">
        <f t="shared" ref="A22:A27" si="1">DEC2HEX(HEX2DEC(LEFT(A21,LEN(A21)-1))+1)&amp;"h"</f>
        <v>Bh</v>
      </c>
      <c r="B22" s="24">
        <v>690080</v>
      </c>
      <c r="C22" s="12" t="str">
        <f>BIN2HEX(Table5[[#This Row],[Column18]]&amp;Table5[[#This Row],[Column1]]&amp;Table5[[#This Row],[Column2]]&amp;Table5[[#This Row],[Column3]]&amp;Table5[[#This Row],[Column4]])</f>
        <v>D</v>
      </c>
      <c r="D22" s="12" t="str">
        <f>BIN2HEX(Table5[[#This Row],[Column5]]&amp;Table5[[#This Row],[Column6]]&amp;Table5[[#This Row],[Column7]])</f>
        <v>1</v>
      </c>
      <c r="E22" s="5"/>
      <c r="F22" s="53">
        <v>0</v>
      </c>
      <c r="G22" s="10">
        <v>1</v>
      </c>
      <c r="H22" s="10">
        <v>1</v>
      </c>
      <c r="I22" s="58">
        <v>0</v>
      </c>
      <c r="J22" s="59">
        <v>1</v>
      </c>
      <c r="K22" s="47">
        <v>0</v>
      </c>
      <c r="L22" s="10">
        <v>0</v>
      </c>
      <c r="M22" s="13">
        <v>1</v>
      </c>
      <c r="N22" s="64">
        <v>0</v>
      </c>
      <c r="O22" s="10">
        <v>0</v>
      </c>
      <c r="P22" s="3">
        <v>0</v>
      </c>
      <c r="Q22" s="58">
        <v>0</v>
      </c>
      <c r="R22" s="68">
        <v>0</v>
      </c>
      <c r="S22" s="13">
        <v>0</v>
      </c>
      <c r="T22" s="10">
        <v>0</v>
      </c>
      <c r="U22" s="75">
        <v>0</v>
      </c>
      <c r="V22" s="68">
        <v>1</v>
      </c>
      <c r="W22" s="10">
        <v>0</v>
      </c>
      <c r="X22" s="10">
        <v>0</v>
      </c>
      <c r="Y22" s="58">
        <v>0</v>
      </c>
      <c r="Z22" s="68">
        <v>0</v>
      </c>
      <c r="AA22" s="10">
        <v>0</v>
      </c>
      <c r="AB22" s="10">
        <v>0</v>
      </c>
      <c r="AC22" s="10">
        <v>0</v>
      </c>
    </row>
    <row r="23" spans="1:29" x14ac:dyDescent="0.3">
      <c r="A23" s="20" t="str">
        <f t="shared" si="1"/>
        <v>Ch</v>
      </c>
      <c r="B23" s="25" t="s">
        <v>43</v>
      </c>
      <c r="C23" s="21" t="str">
        <f>BIN2HEX(Table5[[#This Row],[Column18]]&amp;Table5[[#This Row],[Column1]]&amp;Table5[[#This Row],[Column2]]&amp;Table5[[#This Row],[Column3]]&amp;Table5[[#This Row],[Column4]])</f>
        <v>D</v>
      </c>
      <c r="D23" s="21" t="str">
        <f>BIN2HEX(Table5[[#This Row],[Column5]]&amp;Table5[[#This Row],[Column6]]&amp;Table5[[#This Row],[Column7]])</f>
        <v>1</v>
      </c>
      <c r="E23" s="22"/>
      <c r="F23" s="53">
        <v>0</v>
      </c>
      <c r="G23" s="10">
        <v>1</v>
      </c>
      <c r="H23" s="10">
        <v>1</v>
      </c>
      <c r="I23" s="58">
        <v>0</v>
      </c>
      <c r="J23" s="59">
        <v>1</v>
      </c>
      <c r="K23" s="47">
        <v>0</v>
      </c>
      <c r="L23" s="10">
        <v>0</v>
      </c>
      <c r="M23" s="13">
        <v>1</v>
      </c>
      <c r="N23" s="64">
        <v>0</v>
      </c>
      <c r="O23" s="49">
        <v>0</v>
      </c>
      <c r="P23" s="3">
        <v>0</v>
      </c>
      <c r="Q23" s="71">
        <v>0</v>
      </c>
      <c r="R23" s="72">
        <v>0</v>
      </c>
      <c r="S23" s="14">
        <v>0</v>
      </c>
      <c r="T23" s="14">
        <v>0</v>
      </c>
      <c r="U23" s="60">
        <v>0</v>
      </c>
      <c r="V23" s="72">
        <v>0</v>
      </c>
      <c r="W23" s="14">
        <v>1</v>
      </c>
      <c r="X23" s="14">
        <v>0</v>
      </c>
      <c r="Y23" s="60">
        <v>0</v>
      </c>
      <c r="Z23" s="77">
        <v>1</v>
      </c>
      <c r="AA23" s="23">
        <v>1</v>
      </c>
      <c r="AB23" s="46">
        <v>0</v>
      </c>
      <c r="AC23" s="46">
        <v>0</v>
      </c>
    </row>
    <row r="24" spans="1:29" x14ac:dyDescent="0.3">
      <c r="A24" s="20" t="str">
        <f t="shared" si="1"/>
        <v>Dh</v>
      </c>
      <c r="B24" s="25">
        <v>840000</v>
      </c>
      <c r="C24" s="21" t="str">
        <f>BIN2HEX(Table5[[#This Row],[Column18]]&amp;Table5[[#This Row],[Column1]]&amp;Table5[[#This Row],[Column2]]&amp;Table5[[#This Row],[Column3]]&amp;Table5[[#This Row],[Column4]])</f>
        <v>10</v>
      </c>
      <c r="D24" s="21" t="str">
        <f>BIN2HEX(Table5[[#This Row],[Column5]]&amp;Table5[[#This Row],[Column6]]&amp;Table5[[#This Row],[Column7]])</f>
        <v>4</v>
      </c>
      <c r="E24" s="22"/>
      <c r="F24" s="53">
        <v>1</v>
      </c>
      <c r="G24" s="10">
        <v>0</v>
      </c>
      <c r="H24" s="10">
        <v>0</v>
      </c>
      <c r="I24" s="58">
        <v>0</v>
      </c>
      <c r="J24" s="59">
        <v>0</v>
      </c>
      <c r="K24" s="47">
        <v>1</v>
      </c>
      <c r="L24" s="10">
        <v>0</v>
      </c>
      <c r="M24" s="13">
        <v>0</v>
      </c>
      <c r="N24" s="64">
        <v>0</v>
      </c>
      <c r="O24" s="49">
        <v>0</v>
      </c>
      <c r="P24" s="3">
        <v>0</v>
      </c>
      <c r="Q24" s="71">
        <v>0</v>
      </c>
      <c r="R24" s="72">
        <v>0</v>
      </c>
      <c r="S24" s="14">
        <v>0</v>
      </c>
      <c r="T24" s="14">
        <v>0</v>
      </c>
      <c r="U24" s="60">
        <v>0</v>
      </c>
      <c r="V24" s="72">
        <v>0</v>
      </c>
      <c r="W24" s="14">
        <v>0</v>
      </c>
      <c r="X24" s="14">
        <v>0</v>
      </c>
      <c r="Y24" s="60">
        <v>0</v>
      </c>
      <c r="Z24" s="77">
        <v>0</v>
      </c>
      <c r="AA24" s="23">
        <v>0</v>
      </c>
      <c r="AB24" s="46">
        <v>0</v>
      </c>
      <c r="AC24" s="46">
        <v>0</v>
      </c>
    </row>
    <row r="25" spans="1:29" x14ac:dyDescent="0.3">
      <c r="A25" s="20" t="str">
        <f t="shared" si="1"/>
        <v>Eh</v>
      </c>
      <c r="B25" s="25">
        <v>730600</v>
      </c>
      <c r="C25" s="21" t="str">
        <f>BIN2HEX(Table5[[#This Row],[Column18]]&amp;Table5[[#This Row],[Column1]]&amp;Table5[[#This Row],[Column2]]&amp;Table5[[#This Row],[Column3]]&amp;Table5[[#This Row],[Column4]])</f>
        <v>E</v>
      </c>
      <c r="D25" s="21" t="str">
        <f>BIN2HEX(Table5[[#This Row],[Column5]]&amp;Table5[[#This Row],[Column6]]&amp;Table5[[#This Row],[Column7]])</f>
        <v>3</v>
      </c>
      <c r="E25" s="22"/>
      <c r="F25" s="53">
        <v>0</v>
      </c>
      <c r="G25" s="10">
        <v>1</v>
      </c>
      <c r="H25" s="10">
        <v>1</v>
      </c>
      <c r="I25" s="58">
        <v>1</v>
      </c>
      <c r="J25" s="59">
        <v>0</v>
      </c>
      <c r="K25" s="47">
        <v>0</v>
      </c>
      <c r="L25" s="10">
        <v>1</v>
      </c>
      <c r="M25" s="13">
        <v>1</v>
      </c>
      <c r="N25" s="64">
        <v>0</v>
      </c>
      <c r="O25" s="49">
        <v>0</v>
      </c>
      <c r="P25" s="3">
        <v>0</v>
      </c>
      <c r="Q25" s="71">
        <v>0</v>
      </c>
      <c r="R25" s="68">
        <v>0</v>
      </c>
      <c r="S25" s="10">
        <v>1</v>
      </c>
      <c r="T25" s="14">
        <v>1</v>
      </c>
      <c r="U25" s="60">
        <v>0</v>
      </c>
      <c r="V25" s="72">
        <v>0</v>
      </c>
      <c r="W25" s="14">
        <v>0</v>
      </c>
      <c r="X25" s="14">
        <v>0</v>
      </c>
      <c r="Y25" s="58">
        <v>0</v>
      </c>
      <c r="Z25" s="72">
        <v>0</v>
      </c>
      <c r="AA25" s="14">
        <v>0</v>
      </c>
      <c r="AB25" s="14">
        <v>0</v>
      </c>
      <c r="AC25" s="14">
        <v>0</v>
      </c>
    </row>
    <row r="26" spans="1:29" x14ac:dyDescent="0.3">
      <c r="A26" s="20" t="str">
        <f t="shared" si="1"/>
        <v>Fh</v>
      </c>
      <c r="B26" s="25">
        <v>810001</v>
      </c>
      <c r="C26" s="21" t="str">
        <f>BIN2HEX(Table5[[#This Row],[Column18]]&amp;Table5[[#This Row],[Column1]]&amp;Table5[[#This Row],[Column2]]&amp;Table5[[#This Row],[Column3]]&amp;Table5[[#This Row],[Column4]])</f>
        <v>10</v>
      </c>
      <c r="D26" s="21" t="str">
        <f>BIN2HEX(Table5[[#This Row],[Column5]]&amp;Table5[[#This Row],[Column6]]&amp;Table5[[#This Row],[Column7]])</f>
        <v>1</v>
      </c>
      <c r="E26" s="22"/>
      <c r="F26" s="53">
        <v>1</v>
      </c>
      <c r="G26" s="54">
        <v>0</v>
      </c>
      <c r="H26" s="14">
        <v>0</v>
      </c>
      <c r="I26" s="60">
        <v>0</v>
      </c>
      <c r="J26" s="61">
        <v>0</v>
      </c>
      <c r="K26" s="14">
        <v>0</v>
      </c>
      <c r="L26" s="14">
        <v>0</v>
      </c>
      <c r="M26" s="14">
        <v>1</v>
      </c>
      <c r="N26" s="64">
        <v>0</v>
      </c>
      <c r="O26" s="49">
        <v>0</v>
      </c>
      <c r="P26" s="3">
        <v>0</v>
      </c>
      <c r="Q26" s="71">
        <v>0</v>
      </c>
      <c r="R26" s="68">
        <v>0</v>
      </c>
      <c r="S26" s="10">
        <v>0</v>
      </c>
      <c r="T26" s="14">
        <v>0</v>
      </c>
      <c r="U26" s="60">
        <v>0</v>
      </c>
      <c r="V26" s="72">
        <v>0</v>
      </c>
      <c r="W26" s="14">
        <v>0</v>
      </c>
      <c r="X26" s="14">
        <v>0</v>
      </c>
      <c r="Y26" s="58">
        <v>0</v>
      </c>
      <c r="Z26" s="72">
        <v>0</v>
      </c>
      <c r="AA26" s="14">
        <v>0</v>
      </c>
      <c r="AB26" s="14">
        <v>0</v>
      </c>
      <c r="AC26" s="14">
        <v>1</v>
      </c>
    </row>
    <row r="27" spans="1:29" x14ac:dyDescent="0.3">
      <c r="A27" s="20" t="str">
        <f t="shared" si="1"/>
        <v>10h</v>
      </c>
      <c r="B27" s="25">
        <v>11800</v>
      </c>
      <c r="C27" s="21" t="str">
        <f>BIN2HEX(Table5[[#This Row],[Column18]]&amp;Table5[[#This Row],[Column1]]&amp;Table5[[#This Row],[Column2]]&amp;Table5[[#This Row],[Column3]]&amp;Table5[[#This Row],[Column4]])</f>
        <v>0</v>
      </c>
      <c r="D27" s="21" t="str">
        <f>BIN2HEX(Table5[[#This Row],[Column5]]&amp;Table5[[#This Row],[Column6]]&amp;Table5[[#This Row],[Column7]])</f>
        <v>1</v>
      </c>
      <c r="E27" s="22"/>
      <c r="F27" s="53">
        <v>0</v>
      </c>
      <c r="G27" s="10">
        <v>0</v>
      </c>
      <c r="H27" s="10">
        <v>0</v>
      </c>
      <c r="I27" s="58">
        <v>0</v>
      </c>
      <c r="J27" s="59">
        <v>0</v>
      </c>
      <c r="K27" s="47">
        <v>0</v>
      </c>
      <c r="L27" s="10">
        <v>0</v>
      </c>
      <c r="M27" s="13">
        <v>1</v>
      </c>
      <c r="N27" s="64">
        <v>0</v>
      </c>
      <c r="O27" s="10">
        <v>0</v>
      </c>
      <c r="P27" s="3">
        <v>0</v>
      </c>
      <c r="Q27" s="58">
        <v>1</v>
      </c>
      <c r="R27" s="68">
        <v>1</v>
      </c>
      <c r="S27" s="10">
        <v>0</v>
      </c>
      <c r="T27" s="14">
        <v>0</v>
      </c>
      <c r="U27" s="60">
        <v>0</v>
      </c>
      <c r="V27" s="72">
        <v>0</v>
      </c>
      <c r="W27" s="14">
        <v>0</v>
      </c>
      <c r="X27" s="14">
        <v>0</v>
      </c>
      <c r="Y27" s="58">
        <v>0</v>
      </c>
      <c r="Z27" s="72">
        <v>0</v>
      </c>
      <c r="AA27" s="14">
        <v>0</v>
      </c>
      <c r="AB27" s="14">
        <v>0</v>
      </c>
      <c r="AC27" s="14">
        <v>0</v>
      </c>
    </row>
    <row r="28" spans="1:29" x14ac:dyDescent="0.3">
      <c r="G28" s="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9" x14ac:dyDescent="0.3">
      <c r="G29" s="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2" spans="1:29" x14ac:dyDescent="0.3">
      <c r="G32" s="1" t="s">
        <v>28</v>
      </c>
      <c r="H32" t="s">
        <v>29</v>
      </c>
    </row>
    <row r="33" spans="7:8" x14ac:dyDescent="0.3">
      <c r="G33" s="1" t="s">
        <v>30</v>
      </c>
      <c r="H33">
        <v>2</v>
      </c>
    </row>
    <row r="34" spans="7:8" x14ac:dyDescent="0.3">
      <c r="G34" s="1" t="s">
        <v>31</v>
      </c>
      <c r="H34">
        <v>3</v>
      </c>
    </row>
    <row r="35" spans="7:8" x14ac:dyDescent="0.3">
      <c r="G35" s="1" t="s">
        <v>32</v>
      </c>
      <c r="H35">
        <v>4</v>
      </c>
    </row>
    <row r="36" spans="7:8" x14ac:dyDescent="0.3">
      <c r="G36" s="1" t="s">
        <v>36</v>
      </c>
      <c r="H36">
        <v>6</v>
      </c>
    </row>
    <row r="37" spans="7:8" x14ac:dyDescent="0.3">
      <c r="G37" s="1" t="s">
        <v>34</v>
      </c>
      <c r="H37">
        <v>9</v>
      </c>
    </row>
    <row r="38" spans="7:8" x14ac:dyDescent="0.3">
      <c r="G38" s="1" t="s">
        <v>33</v>
      </c>
      <c r="H38" t="s">
        <v>37</v>
      </c>
    </row>
  </sheetData>
  <mergeCells count="19">
    <mergeCell ref="E9:E10"/>
    <mergeCell ref="B9:B10"/>
    <mergeCell ref="A9:A10"/>
    <mergeCell ref="C9:C10"/>
    <mergeCell ref="D9:D10"/>
    <mergeCell ref="M4:O4"/>
    <mergeCell ref="T1:V1"/>
    <mergeCell ref="M1:N1"/>
    <mergeCell ref="K10:M10"/>
    <mergeCell ref="P1:R1"/>
    <mergeCell ref="I2:K2"/>
    <mergeCell ref="I5:K5"/>
    <mergeCell ref="I6:K6"/>
    <mergeCell ref="I1:K1"/>
    <mergeCell ref="I4:K4"/>
    <mergeCell ref="P2:R2"/>
    <mergeCell ref="I7:K7"/>
    <mergeCell ref="T4:V4"/>
    <mergeCell ref="F10:J10"/>
  </mergeCells>
  <conditionalFormatting sqref="G11:V11 G27:M27 K26:M26 G12:M25 N12:N27 O11:Y27">
    <cfRule type="cellIs" dxfId="74" priority="18" operator="equal">
      <formula>1</formula>
    </cfRule>
  </conditionalFormatting>
  <conditionalFormatting sqref="W21:Z24 Y15:AB24">
    <cfRule type="cellIs" dxfId="73" priority="17" operator="equal">
      <formula>1</formula>
    </cfRule>
  </conditionalFormatting>
  <conditionalFormatting sqref="F13">
    <cfRule type="cellIs" dxfId="72" priority="16" operator="equal">
      <formula>1</formula>
    </cfRule>
  </conditionalFormatting>
  <conditionalFormatting sqref="F15:F27">
    <cfRule type="cellIs" dxfId="71" priority="15" operator="equal">
      <formula>1</formula>
    </cfRule>
  </conditionalFormatting>
  <conditionalFormatting sqref="W25:AB27">
    <cfRule type="cellIs" dxfId="70" priority="13" operator="equal">
      <formula>1</formula>
    </cfRule>
  </conditionalFormatting>
  <conditionalFormatting sqref="W11:AA20">
    <cfRule type="cellIs" dxfId="69" priority="12" operator="equal">
      <formula>1</formula>
    </cfRule>
  </conditionalFormatting>
  <conditionalFormatting sqref="Y11:Z14">
    <cfRule type="cellIs" dxfId="68" priority="11" operator="equal">
      <formula>1</formula>
    </cfRule>
  </conditionalFormatting>
  <conditionalFormatting sqref="G26:J26">
    <cfRule type="cellIs" dxfId="67" priority="10" operator="equal">
      <formula>1</formula>
    </cfRule>
  </conditionalFormatting>
  <conditionalFormatting sqref="F12">
    <cfRule type="cellIs" dxfId="66" priority="8" operator="equal">
      <formula>1</formula>
    </cfRule>
  </conditionalFormatting>
  <conditionalFormatting sqref="AA15:AA24">
    <cfRule type="cellIs" dxfId="65" priority="7" operator="equal">
      <formula>1</formula>
    </cfRule>
  </conditionalFormatting>
  <conditionalFormatting sqref="AA25:AA27">
    <cfRule type="cellIs" dxfId="64" priority="6" operator="equal">
      <formula>1</formula>
    </cfRule>
  </conditionalFormatting>
  <conditionalFormatting sqref="AA11:AA14">
    <cfRule type="cellIs" dxfId="63" priority="5" operator="equal">
      <formula>1</formula>
    </cfRule>
  </conditionalFormatting>
  <conditionalFormatting sqref="AA11:AB14">
    <cfRule type="cellIs" dxfId="62" priority="4" operator="equal">
      <formula>1</formula>
    </cfRule>
  </conditionalFormatting>
  <conditionalFormatting sqref="AC15:AC24">
    <cfRule type="cellIs" dxfId="61" priority="3" operator="equal">
      <formula>1</formula>
    </cfRule>
  </conditionalFormatting>
  <conditionalFormatting sqref="AC25:AC27">
    <cfRule type="cellIs" dxfId="60" priority="2" operator="equal">
      <formula>1</formula>
    </cfRule>
  </conditionalFormatting>
  <conditionalFormatting sqref="AC11:AC14">
    <cfRule type="cellIs" dxfId="59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1" calculatedColumn="1"/>
  </ignoredError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147A58-F6AA-4EA6-9C6A-B91FE77274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55617D-9157-42F6-9E0D-B3E805D6DB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BFE04D-7DC8-4B9C-B233-434BF8AB3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uSER</cp:lastModifiedBy>
  <cp:revision/>
  <dcterms:created xsi:type="dcterms:W3CDTF">2020-12-14T14:57:27Z</dcterms:created>
  <dcterms:modified xsi:type="dcterms:W3CDTF">2021-09-17T14:33:33Z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