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<sst xmlns="http://schemas.openxmlformats.org/spreadsheetml/2006/main" count="258" uniqueCount="258">
  <si>
    <t>Source:</t>
  </si>
  <si>
    <t>/home/ivarj/git/project/e7020e-project/schematics_and_pcb/schematics_and_pcb.kicad_sch</t>
  </si>
  <si>
    <t>Date:</t>
  </si>
  <si>
    <t xml:space="preserve">fre 11 feb 2022 14:17:39</t>
  </si>
  <si>
    <t>Tool:</t>
  </si>
  <si>
    <t xml:space="preserve">Eeschema (6.0.1)</t>
  </si>
  <si>
    <t>Generator:</t>
  </si>
  <si>
    <t>/usr/share/kicad/plugins/bom_csv_grouped_by_value.py</t>
  </si>
  <si>
    <t xml:space="preserve">Component Count:</t>
  </si>
  <si>
    <t xml:space="preserve"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</si>
  <si>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</si>
  <si>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</si>
  <si>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</si>
  <si>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</si>
  <si>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</si>
  <si>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</si>
  <si>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</si>
  <si>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</si>
  <si>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Height</t>
  </si>
  <si>
    <t>Manufacturer_Name</t>
  </si>
  <si>
    <t>Manufacturer_Part_Number</t>
  </si>
  <si>
    <t xml:space="preserve">Mouser Part Number</t>
  </si>
  <si>
    <t xml:space="preserve">Mouser Price/Stock</t>
  </si>
  <si>
    <t xml:space="preserve">part #</t>
  </si>
  <si>
    <t>1v1</t>
  </si>
  <si>
    <t>1v94_TEST</t>
  </si>
  <si>
    <t>Connector:TestPoint</t>
  </si>
  <si>
    <t>Connector_PinHeader_2.54mm:PinHeader_1x01_P2.54mm_Vertical</t>
  </si>
  <si>
    <t>~</t>
  </si>
  <si>
    <t>1v94_ok1</t>
  </si>
  <si>
    <t>D597-5111-407F3</t>
  </si>
  <si>
    <t>Device:LED</t>
  </si>
  <si>
    <t>LED_SMD:LED_0805_2012Metric_Pad1.15x1.40mm_HandSolder</t>
  </si>
  <si>
    <t>3v1</t>
  </si>
  <si>
    <t>3v3_TEST</t>
  </si>
  <si>
    <t>3v3_ok1</t>
  </si>
  <si>
    <t>5v1</t>
  </si>
  <si>
    <t>5v_TEST</t>
  </si>
  <si>
    <t>5v_ok1</t>
  </si>
  <si>
    <t>BACK_SIDE1</t>
  </si>
  <si>
    <t>D2F-01F</t>
  </si>
  <si>
    <t>mouse:D2F-01F</t>
  </si>
  <si>
    <t>C1</t>
  </si>
  <si>
    <t>4u7</t>
  </si>
  <si>
    <t>Device:C_Small</t>
  </si>
  <si>
    <t>Capacitor_SMD:C_0805_2012Metric_Pad1.18x1.45mm_HandSolder</t>
  </si>
  <si>
    <t>C2</t>
  </si>
  <si>
    <t>10u</t>
  </si>
  <si>
    <t>C3</t>
  </si>
  <si>
    <t>C4</t>
  </si>
  <si>
    <t>C5</t>
  </si>
  <si>
    <t>100n</t>
  </si>
  <si>
    <t>C6</t>
  </si>
  <si>
    <t>C7</t>
  </si>
  <si>
    <t>C8</t>
  </si>
  <si>
    <t>C9</t>
  </si>
  <si>
    <t>C10</t>
  </si>
  <si>
    <t>18p</t>
  </si>
  <si>
    <t>C11</t>
  </si>
  <si>
    <t>C12</t>
  </si>
  <si>
    <t>4.7u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</si>
  <si>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</si>
  <si>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</si>
  <si>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</si>
  <si>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</si>
  <si>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</si>
  <si>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</si>
  <si>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</si>
  <si>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</si>
  <si>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</si>
  <si>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</si>
  <si>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</si>
  <si>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</si>
  <si>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D5</t>
  </si>
  <si>
    <t>SS16HE</t>
  </si>
  <si>
    <t>Diode:1N4001</t>
  </si>
  <si>
    <t>mouse:SOD-323HE</t>
  </si>
  <si>
    <t>http://www.vishay.com/docs/88503/1n4001.pdf</t>
  </si>
  <si>
    <t>enc1</t>
  </si>
  <si>
    <t>EC10E1220505</t>
  </si>
  <si>
    <t>mouse:EC10E1220505</t>
  </si>
  <si>
    <t>https://tech.alpsalpine.com/prod/e/html/encoder/incremental/ec10e/ec10e1220505.html</t>
  </si>
  <si>
    <t xml:space="preserve">10mm Size Hollow Shaft Type EC10E Incremental Encoder</t>
  </si>
  <si>
    <t xml:space="preserve">ALPS Electric</t>
  </si>
  <si>
    <t>688-EC10E1220505</t>
  </si>
  <si>
    <t>https://www.mouser.co.uk/ProductDetail/Alps-Alpine/EC10E1220505?qs=seHrhfPpLDy2J0FZRG9wSg%3D%3D</t>
  </si>
  <si>
    <t>FRONT_SIDE1</t>
  </si>
  <si>
    <t>gnd1</t>
  </si>
  <si>
    <t>GND_TEST</t>
  </si>
  <si>
    <t>J1</t>
  </si>
  <si>
    <t xml:space="preserve">RND 205-00624</t>
  </si>
  <si>
    <t>Connector:Conn_01x03_Male</t>
  </si>
  <si>
    <t>Connector_PinHeader_2.54mm:PinHeader_1x03_P2.54mm_Vertical</t>
  </si>
  <si>
    <t>J2</t>
  </si>
  <si>
    <t xml:space="preserve">RND 205-00627</t>
  </si>
  <si>
    <t>Connector:Conn_01x06_Male</t>
  </si>
  <si>
    <t>Connector_PinHeader_2.54mm:PinHeader_1x06_P2.54mm_Vertical</t>
  </si>
  <si>
    <t>J3</t>
  </si>
  <si>
    <t xml:space="preserve">Motor con</t>
  </si>
  <si>
    <t>Connector:Conn_01x02_Male</t>
  </si>
  <si>
    <t>Connector_PinSocket_2.54mm:PinSocket_1x02_P2.54mm_Vertical</t>
  </si>
  <si>
    <t>J4</t>
  </si>
  <si>
    <t>Conn_01x04_Male</t>
  </si>
  <si>
    <t>Connector:Conn_01x04_Male</t>
  </si>
  <si>
    <t>Connector_PinHeader_2.54mm:PinHeader_1x04_P2.54mm_Vertical</t>
  </si>
  <si>
    <t>J5</t>
  </si>
  <si>
    <t>J6</t>
  </si>
  <si>
    <t>USB_OTG_custom</t>
  </si>
  <si>
    <t>mouse:USB_OTG_custom</t>
  </si>
  <si>
    <t>mouse:USB_2.45</t>
  </si>
  <si>
    <t xml:space="preserve"> ~</t>
  </si>
  <si>
    <t>J7</t>
  </si>
  <si>
    <t xml:space="preserve">i2c header</t>
  </si>
  <si>
    <t>J8</t>
  </si>
  <si>
    <t>LEFT_BUTTON1</t>
  </si>
  <si>
    <t>MOTION1</t>
  </si>
  <si>
    <t>MOTION_TEST</t>
  </si>
  <si>
    <t>PH1</t>
  </si>
  <si>
    <t>PH0_TEST</t>
  </si>
  <si>
    <t>PH2</t>
  </si>
  <si>
    <t>PH1_TEST</t>
  </si>
  <si>
    <t>Q1</t>
  </si>
  <si>
    <t xml:space="preserve">TSM2308CX RFG</t>
  </si>
  <si>
    <t>Device:Q_NMOS_GSD</t>
  </si>
  <si>
    <t>Package_TO_SOT_SMD:SOT-23</t>
  </si>
  <si>
    <t>R1</t>
  </si>
  <si>
    <t>Device:R_Small</t>
  </si>
  <si>
    <t>Resistor_SMD:R_0805_2012Metric_Pad1.20x1.40mm_HandSolder</t>
  </si>
  <si>
    <t xml:space="preserve">RND 155HP05W3F130JT5E</t>
  </si>
  <si>
    <t>R2</t>
  </si>
  <si>
    <t>10k</t>
  </si>
  <si>
    <t>RT0805FRE0710KL</t>
  </si>
  <si>
    <t>R3</t>
  </si>
  <si>
    <t>1k</t>
  </si>
  <si>
    <t>RC0805FR-071KL</t>
  </si>
  <si>
    <t>R4</t>
  </si>
  <si>
    <t>4.7k</t>
  </si>
  <si>
    <t>RC0805FR-074K7L</t>
  </si>
  <si>
    <t>R5</t>
  </si>
  <si>
    <t>Device:R</t>
  </si>
  <si>
    <t>R6</t>
  </si>
  <si>
    <t>R7</t>
  </si>
  <si>
    <t>R8</t>
  </si>
  <si>
    <t xml:space="preserve">RND 155HP05W3F560JT5E</t>
  </si>
  <si>
    <t>R9</t>
  </si>
  <si>
    <t>R10</t>
  </si>
  <si>
    <t>R11</t>
  </si>
  <si>
    <t>R12</t>
  </si>
  <si>
    <t>R13</t>
  </si>
  <si>
    <t>680m</t>
  </si>
  <si>
    <t>R14</t>
  </si>
  <si>
    <t>R15</t>
  </si>
  <si>
    <t>R16</t>
  </si>
  <si>
    <t>R17</t>
  </si>
  <si>
    <t>R18</t>
  </si>
  <si>
    <t>R19</t>
  </si>
  <si>
    <t>RIGHT_BUTTON1</t>
  </si>
  <si>
    <t>SW1</t>
  </si>
  <si>
    <t xml:space="preserve">RND 210-00210</t>
  </si>
  <si>
    <t>Switch:SW_Push</t>
  </si>
  <si>
    <t>Button_Switch_SMD:SW_Push_1P1T_NO_6x6mm_H9.5mm</t>
  </si>
  <si>
    <t>SW2</t>
  </si>
  <si>
    <t>SW_Push</t>
  </si>
  <si>
    <t>mouse:evqP0E07</t>
  </si>
  <si>
    <t>evqP0E07</t>
  </si>
  <si>
    <t>U1</t>
  </si>
  <si>
    <t>LP2985IM5-2.0/NOPB</t>
  </si>
  <si>
    <t>Regulator_Linear:MIC5205-2.5YM5</t>
  </si>
  <si>
    <t>Package_TO_SOT_SMD:SOT-23-5</t>
  </si>
  <si>
    <t>https://www.ti.com/lit/ds/symlink/lp2985lv-n.pdf?HQS=dis-mous-null-mousermode-dsf-pf-null-wwe&amp;ts=1644322369088</t>
  </si>
  <si>
    <t>U2</t>
  </si>
  <si>
    <t xml:space="preserve">TS3480CX33 RFG</t>
  </si>
  <si>
    <t>Regulator_Linear:AP2127N-3.3</t>
  </si>
  <si>
    <t>https://www.diodes.com/assets/Datasheets/AP2127.pdf</t>
  </si>
  <si>
    <t>U3</t>
  </si>
  <si>
    <t>PWM3389DM-T3QU</t>
  </si>
  <si>
    <t>mouse:PWM3389DM-T3QU</t>
  </si>
  <si>
    <t>mouse:PMW3389DM-T3QU</t>
  </si>
  <si>
    <t>U4</t>
  </si>
  <si>
    <t>STM32F401RBTx</t>
  </si>
  <si>
    <t>MCU_ST_STM32F4:STM32F401RBTx</t>
  </si>
  <si>
    <t>Package_QFP:LQFP-64_10x10mm_P0.5mm</t>
  </si>
  <si>
    <t>http://www.st.com/st-web-ui/static/active/en/resource/technical/document/datasheet/DM00086815.pdf</t>
  </si>
  <si>
    <t>U5</t>
  </si>
  <si>
    <t>LFXTAL055951</t>
  </si>
  <si>
    <t>mouse:LFXTAL055951</t>
  </si>
  <si>
    <t>U6</t>
  </si>
  <si>
    <t>9DB403DGLFT</t>
  </si>
  <si>
    <t>mouse:TSSOP28</t>
  </si>
  <si>
    <t>mouse:TSSOP-24</t>
  </si>
  <si>
    <t>U7</t>
  </si>
  <si>
    <t xml:space="preserve">RND 135-00249</t>
  </si>
  <si>
    <t xml:space="preserve">mouse:RND 135-00249</t>
  </si>
  <si>
    <t>mouse:RND_135-00249</t>
  </si>
  <si>
    <t>U8</t>
  </si>
  <si>
    <t>U9</t>
  </si>
  <si>
    <t>U10</t>
  </si>
  <si>
    <t>U11</t>
  </si>
  <si>
    <t>U12</t>
  </si>
  <si>
    <t xml:space="preserve">Replacing all the pinheaders with one of these</t>
  </si>
  <si>
    <t>https://www.elfa.se/en/ss-straight-male-pcb-header-through-hole-rows-36-contacts-54mm-pitch-prostar-ss-1x36-t1-3mm/p/14370219?q=&amp;pos=1&amp;origPos=36&amp;origPageSize=50&amp;track=true</t>
  </si>
  <si>
    <t xml:space="preserve">Collated Components:</t>
  </si>
  <si>
    <t xml:space="preserve">extended price</t>
  </si>
  <si>
    <t>price</t>
  </si>
  <si>
    <t xml:space="preserve">in stock</t>
  </si>
  <si>
    <t xml:space="preserve">min order</t>
  </si>
  <si>
    <t xml:space="preserve">diff to max order</t>
  </si>
  <si>
    <t xml:space="preserve">price at max</t>
  </si>
  <si>
    <t>link</t>
  </si>
  <si>
    <t>nc</t>
  </si>
  <si>
    <t xml:space="preserve">1v94_ok1, 3v3_ok1, 5v_ok1</t>
  </si>
  <si>
    <t>https://www.elfa.se/sv/lysdiod-smd-roed-647nm-25ma-7v-150-dialight-597-5111-407f/p/30133721</t>
  </si>
  <si>
    <t xml:space="preserve">BACK_SIDE1, FRONT_SIDE1, LEFT_BUTTON1, RIGHT_BUTTON1</t>
  </si>
  <si>
    <t>https://www.elfa.se/en/micro-switch-d2f-100ma-1co-74n-plunger-omron-electronic-components-d2f-01f/p/11082662?track=true&amp;no-cache=true&amp;marketingPopup=false</t>
  </si>
  <si>
    <t xml:space="preserve">C1, C4, C7, C8, C9, C23, C12, C13, C14, C15, C16, C17, C18</t>
  </si>
  <si>
    <t>CL21A475KAQNNNE</t>
  </si>
  <si>
    <t>https://se.farnell.com/samsung-electro-mechanics/cl21a475kaqnnne/cap-4-7uf-25v-mlcc-0805/dp/3013462</t>
  </si>
  <si>
    <t xml:space="preserve">C2, C3, C6, C19, C20, C21, C22, C24</t>
  </si>
  <si>
    <t>CL21A106KOQNNNE</t>
  </si>
  <si>
    <t>https://se.farnell.com/samsung-electro-mechanics/cl21a106koqnnne/cap-10uf-16v-mlcc-0805/dp/3013453</t>
  </si>
  <si>
    <t>free</t>
  </si>
  <si>
    <t xml:space="preserve">C10, C11</t>
  </si>
  <si>
    <t>C0805C180J5GACTU</t>
  </si>
  <si>
    <t>https://se.rs-online.com/web/p/mlccs-multilayer-ceramic-capacitors/6480935</t>
  </si>
  <si>
    <t>https://www.elfa.se/en/schottky-diode-1a-60v-sod-323he-onsemi-ss16he/p/30230979?queryFromSuggest=true</t>
  </si>
  <si>
    <t>EC10E1220503</t>
  </si>
  <si>
    <t>https://se.farnell.com/alps/ec10e1220503/encoder-horiz-10mm-24det-12ppr/dp/2064976</t>
  </si>
  <si>
    <t xml:space="preserve">using one big header</t>
  </si>
  <si>
    <t>https://www.elfa.se/en/straight-male-pcb-header-through-hole-rows-contacts-54mm-pitch-rnd-connect-rnd-205-00624/p/30093644?track=true&amp;no-cache=true&amp;marketingPopup=false</t>
  </si>
  <si>
    <t xml:space="preserve">soldering to board</t>
  </si>
  <si>
    <t xml:space="preserve">J4, J5</t>
  </si>
  <si>
    <t xml:space="preserve">J7, J8</t>
  </si>
  <si>
    <t>https://www.elfa.se/en/mosfet-single-channel-60v-3a-25w-sot-23-taiwan-semiconductor-tsm2308cx-rfg/p/30139432?track=true&amp;no-cache=true&amp;marketingPopup=false</t>
  </si>
  <si>
    <t>https://www.elfa.se/en/high-power-thick-film-smd-resistor-0805-13ohm-330mw-rnd-components-rnd-155hp05w3f130jt5e/p/30111773?track=true&amp;no-cache=true&amp;marketingPopup=false</t>
  </si>
  <si>
    <t xml:space="preserve">R2, R9, R14, R15, R18, R19, R5</t>
  </si>
  <si>
    <t>KTR10EZPF1002</t>
  </si>
  <si>
    <t>https://se.farnell.com/rohm/ktr10ezpf1002/res-10k-1-0-125w-0805-thick-film/dp/2919056</t>
  </si>
  <si>
    <t xml:space="preserve">R3, R10</t>
  </si>
  <si>
    <t xml:space="preserve">R4, R6, R7, R11, R12</t>
  </si>
  <si>
    <t xml:space="preserve">R13, R16</t>
  </si>
  <si>
    <t>ASC0805-2R2FT5</t>
  </si>
  <si>
    <t>https://se.farnell.com/tt-electronics-welwyn/asc0805-2r2ft5/res-2r2-1-0-125w-0805-thick-film/dp/2078937</t>
  </si>
  <si>
    <t xml:space="preserve">RND 210-00203</t>
  </si>
  <si>
    <t>https://www.elfa.se/en/pcb-tactile-switch-1no-57n-6mm-rnd-components-rnd-210-00203/p/30090659?q=&amp;pos=14&amp;origPos=497&amp;origPageSize=50&amp;track=true</t>
  </si>
  <si>
    <t>https://se.farnell.com/en-SE/panasonic/evqp0e07k/switch-6-2x6-2mm-0-74n/dp/2079570?st=evqp0e07</t>
  </si>
  <si>
    <t>https://se.rs-online.com/web/p/voltage-regulators/8258257</t>
  </si>
  <si>
    <t>https://www.elfa.se/en/ldo-voltage-regulator-3v-100ma-sot-23-taiwan-semiconductor-ts3480cx33-rfg/p/30139386?track=true&amp;no-cache=true&amp;marketingPopup=false</t>
  </si>
  <si>
    <t>https://www.elfa.se/en/quartz-surface-mount-16mhz-iqd-lfxtal055951/p/30131299?track=true&amp;no-cache=true&amp;marketingPopup=false</t>
  </si>
  <si>
    <t>PCA9624</t>
  </si>
  <si>
    <t>https://se.farnell.com/nxp/pca9624pw-118/led-driver-1mhz-tssop-24-smd/dp/3370104?st=pca9624pw,118</t>
  </si>
  <si>
    <t xml:space="preserve">U7, U8, U9, U10, U11, U12</t>
  </si>
  <si>
    <t>https://www.elfa.se/en/rgb-smd-led-0606-468nm-520nm-632nm-rnd-components-rnd-135-00249/p/30158844?track=true&amp;no-cache=true&amp;marketingPopup=false</t>
  </si>
  <si>
    <t xml:space="preserve">number of mice</t>
  </si>
  <si>
    <t xml:space="preserve">price per mouse if comon order</t>
  </si>
  <si>
    <t xml:space="preserve">Price per mouse if not</t>
  </si>
  <si>
    <t xml:space="preserve">price pcb</t>
  </si>
  <si>
    <t xml:space="preserve">Total price if comon order</t>
  </si>
  <si>
    <t xml:space="preserve">Total price if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</si>
</sst>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color theme="10"/>
      <sz val="11.000000"/>
      <u/>
    </font>
    <font>
      <name val="Calibri"/>
      <color indexed="64"/>
      <sz val="11.000000"/>
    </font>
    <font>
      <name val="Calibri"/>
      <color theme="10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/>
    <xf fontId="0" fillId="0" borderId="0" numFmtId="0" xfId="0"/>
    <xf fontId="2" fillId="0" borderId="0" numFmtId="0" xfId="0" applyFont="1" applyAlignment="1">
      <alignment horizontal="left"/>
    </xf>
    <xf fontId="0" fillId="0" borderId="0" numFmtId="0" xfId="0"/>
    <xf fontId="0" fillId="0" borderId="0" numFmtId="0" xfId="0"/>
    <xf fontId="3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0" Type="http://schemas.openxmlformats.org/officeDocument/2006/relationships/hyperlink" Target="https://www.elfa.se/en/rgb-smd-led-0606-468nm-520nm-632nm-rnd-components-rnd-135-00249/p/30158844?track=true&amp;no-cache=true&amp;marketingPopup=false" TargetMode="External"/><Relationship  Id="rId9" Type="http://schemas.openxmlformats.org/officeDocument/2006/relationships/hyperlink" Target="https://se.farnell.com/nxp/pca9624pw-118/led-driver-1mhz-tssop-24-smd/dp/3370104?st=pca9624pw,118" TargetMode="External"/><Relationship  Id="rId8" Type="http://schemas.openxmlformats.org/officeDocument/2006/relationships/hyperlink" Target="https://www.elfa.se/en/pcb-tactile-switch-1no-57n-6mm-rnd-components-rnd-210-00203/p/30090659?q=&amp;pos=14&amp;origPos=497&amp;origPageSize=50&amp;track=true" TargetMode="External"/><Relationship  Id="rId7" Type="http://schemas.openxmlformats.org/officeDocument/2006/relationships/hyperlink" Target="https://se.farnell.com/tt-electronics-welwyn/asc0805-2r2ft5/res-2r2-1-0-125w-0805-thick-film/dp/2078937" TargetMode="External"/><Relationship  Id="rId6" Type="http://schemas.openxmlformats.org/officeDocument/2006/relationships/hyperlink" Target="https://se.farnell.com/rohm/ktr10ezpf1002/res-10k-1-0-125w-0805-thick-film/dp/2919056" TargetMode="External"/><Relationship  Id="rId5" Type="http://schemas.openxmlformats.org/officeDocument/2006/relationships/hyperlink" Target="https://se.farnell.com/alps/ec10e1220503/encoder-horiz-10mm-24det-12ppr/dp/2064976" TargetMode="External"/><Relationship  Id="rId4" Type="http://schemas.openxmlformats.org/officeDocument/2006/relationships/hyperlink" Target="https://se.rs-online.com/web/p/mlccs-multilayer-ceramic-capacitors/6480935" TargetMode="External"/><Relationship  Id="rId3" Type="http://schemas.openxmlformats.org/officeDocument/2006/relationships/hyperlink" Target="https://se.farnell.com/samsung-electro-mechanics/cl21a106koqnnne/cap-10uf-16v-mlcc-0805/dp/3013453" TargetMode="External"/><Relationship  Id="rId2" Type="http://schemas.openxmlformats.org/officeDocument/2006/relationships/hyperlink" Target="https://se.farnell.com/samsung-electro-mechanics/cl21a475kaqnnne/cap-4-7uf-25v-mlcc-0805/dp/3013462" TargetMode="External"/><Relationship  Id="rId1" Type="http://schemas.openxmlformats.org/officeDocument/2006/relationships/hyperlink" Target="https://www.elfa.se/en/ss-straight-male-pcb-header-through-hole-rows-36-contacts-54mm-pitch-prostar-ss-1x36-t1-3mm/p/14370219?q=&amp;pos=1&amp;origPos=36&amp;origPageSize=50&amp;track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01" workbookViewId="0" zoomScale="100">
      <selection activeCell="A1" activeCellId="0" sqref="A1"/>
    </sheetView>
  </sheetViews>
  <sheetFormatPr defaultRowHeight="14.25"/>
  <cols>
    <col customWidth="1" min="1" max="1" width="24.421875"/>
    <col customWidth="1" min="4" max="4" width="19.8515625"/>
    <col customWidth="1" min="5" max="5" width="28.8515625"/>
    <col customWidth="1" min="14" max="14" width="19.0039062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>
        <v>82</v>
      </c>
    </row>
    <row r="6"/>
    <row r="7">
      <c r="A7" t="s">
        <v>9</v>
      </c>
    </row>
    <row r="8"/>
    <row r="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</row>
    <row r="10"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>
      <c r="C11" t="s">
        <v>29</v>
      </c>
      <c r="D11" t="s">
        <v>30</v>
      </c>
      <c r="E11" t="s">
        <v>31</v>
      </c>
      <c r="F11" t="s">
        <v>32</v>
      </c>
      <c r="G11" t="s">
        <v>28</v>
      </c>
      <c r="N11" t="s">
        <v>30</v>
      </c>
    </row>
    <row r="12">
      <c r="C12" t="s">
        <v>33</v>
      </c>
      <c r="D12" t="s">
        <v>34</v>
      </c>
      <c r="E12" t="s">
        <v>26</v>
      </c>
      <c r="F12" t="s">
        <v>27</v>
      </c>
      <c r="G12" t="s">
        <v>28</v>
      </c>
    </row>
    <row r="13">
      <c r="C13" t="s">
        <v>35</v>
      </c>
      <c r="D13" t="s">
        <v>30</v>
      </c>
      <c r="E13" t="s">
        <v>31</v>
      </c>
      <c r="F13" t="s">
        <v>32</v>
      </c>
      <c r="G13" t="s">
        <v>28</v>
      </c>
      <c r="N13" t="s">
        <v>30</v>
      </c>
    </row>
    <row r="14">
      <c r="C14" t="s">
        <v>36</v>
      </c>
      <c r="D14" t="s">
        <v>37</v>
      </c>
      <c r="E14" t="s">
        <v>26</v>
      </c>
      <c r="F14" t="s">
        <v>27</v>
      </c>
      <c r="G14" t="s">
        <v>28</v>
      </c>
    </row>
    <row r="15">
      <c r="C15" t="s">
        <v>38</v>
      </c>
      <c r="D15" t="s">
        <v>30</v>
      </c>
      <c r="E15" t="s">
        <v>31</v>
      </c>
      <c r="F15" t="s">
        <v>32</v>
      </c>
      <c r="G15" t="s">
        <v>28</v>
      </c>
      <c r="N15" t="s">
        <v>30</v>
      </c>
    </row>
    <row r="16">
      <c r="C16" t="s">
        <v>39</v>
      </c>
      <c r="D16" t="s">
        <v>40</v>
      </c>
      <c r="E16" t="s">
        <v>41</v>
      </c>
      <c r="F16" t="s">
        <v>41</v>
      </c>
    </row>
    <row r="17">
      <c r="C17" t="s">
        <v>42</v>
      </c>
      <c r="D17" t="s">
        <v>43</v>
      </c>
      <c r="E17" t="s">
        <v>44</v>
      </c>
      <c r="F17" t="s">
        <v>45</v>
      </c>
      <c r="G17" t="s">
        <v>28</v>
      </c>
    </row>
    <row r="18">
      <c r="C18" t="s">
        <v>46</v>
      </c>
      <c r="D18" t="s">
        <v>47</v>
      </c>
      <c r="E18" t="s">
        <v>44</v>
      </c>
      <c r="F18" t="s">
        <v>45</v>
      </c>
      <c r="G18" t="s">
        <v>28</v>
      </c>
    </row>
    <row r="19">
      <c r="C19" t="s">
        <v>48</v>
      </c>
      <c r="D19" t="s">
        <v>47</v>
      </c>
      <c r="E19" t="s">
        <v>44</v>
      </c>
      <c r="F19" t="s">
        <v>45</v>
      </c>
      <c r="G19" t="s">
        <v>28</v>
      </c>
    </row>
    <row r="20">
      <c r="C20" t="s">
        <v>49</v>
      </c>
      <c r="D20" t="s">
        <v>43</v>
      </c>
      <c r="E20" t="s">
        <v>44</v>
      </c>
      <c r="F20" t="s">
        <v>45</v>
      </c>
      <c r="G20" t="s">
        <v>28</v>
      </c>
    </row>
    <row r="21">
      <c r="C21" t="s">
        <v>50</v>
      </c>
      <c r="D21" t="s">
        <v>51</v>
      </c>
      <c r="E21" t="s">
        <v>44</v>
      </c>
      <c r="F21" t="s">
        <v>45</v>
      </c>
      <c r="G21" t="s">
        <v>28</v>
      </c>
    </row>
    <row r="22">
      <c r="C22" t="s">
        <v>52</v>
      </c>
      <c r="D22" t="s">
        <v>47</v>
      </c>
      <c r="E22" t="s">
        <v>44</v>
      </c>
      <c r="F22" t="s">
        <v>45</v>
      </c>
      <c r="G22" t="s">
        <v>28</v>
      </c>
    </row>
    <row r="23">
      <c r="C23" t="s">
        <v>53</v>
      </c>
      <c r="D23" t="s">
        <v>43</v>
      </c>
      <c r="E23" t="s">
        <v>44</v>
      </c>
      <c r="F23" t="s">
        <v>45</v>
      </c>
      <c r="G23" t="s">
        <v>28</v>
      </c>
    </row>
    <row r="24">
      <c r="C24" t="s">
        <v>54</v>
      </c>
      <c r="D24" t="s">
        <v>43</v>
      </c>
      <c r="E24" t="s">
        <v>44</v>
      </c>
      <c r="F24" t="s">
        <v>45</v>
      </c>
      <c r="G24" t="s">
        <v>28</v>
      </c>
    </row>
    <row r="25">
      <c r="C25" t="s">
        <v>55</v>
      </c>
      <c r="D25" t="s">
        <v>43</v>
      </c>
      <c r="E25" t="s">
        <v>44</v>
      </c>
      <c r="F25" t="s">
        <v>45</v>
      </c>
      <c r="G25" t="s">
        <v>28</v>
      </c>
    </row>
    <row r="26">
      <c r="C26" t="s">
        <v>56</v>
      </c>
      <c r="D26" t="s">
        <v>57</v>
      </c>
      <c r="E26" t="s">
        <v>44</v>
      </c>
      <c r="F26" t="s">
        <v>45</v>
      </c>
      <c r="G26" t="s">
        <v>28</v>
      </c>
    </row>
    <row r="27">
      <c r="C27" t="s">
        <v>58</v>
      </c>
      <c r="D27" t="s">
        <v>57</v>
      </c>
      <c r="E27" t="s">
        <v>44</v>
      </c>
      <c r="F27" t="s">
        <v>45</v>
      </c>
      <c r="G27" t="s">
        <v>28</v>
      </c>
    </row>
    <row r="28">
      <c r="C28" t="s">
        <v>59</v>
      </c>
      <c r="D28" t="s">
        <v>60</v>
      </c>
      <c r="E28" t="s">
        <v>44</v>
      </c>
      <c r="F28" t="s">
        <v>45</v>
      </c>
      <c r="G28" t="s">
        <v>28</v>
      </c>
    </row>
    <row r="29">
      <c r="C29" t="s">
        <v>61</v>
      </c>
      <c r="D29" t="s">
        <v>60</v>
      </c>
      <c r="E29" t="s">
        <v>44</v>
      </c>
      <c r="F29" t="s">
        <v>45</v>
      </c>
      <c r="G29" t="s">
        <v>28</v>
      </c>
    </row>
    <row r="30">
      <c r="C30" t="s">
        <v>62</v>
      </c>
      <c r="D30" t="s">
        <v>60</v>
      </c>
      <c r="E30" t="s">
        <v>44</v>
      </c>
      <c r="F30" t="s">
        <v>45</v>
      </c>
      <c r="G30" t="s">
        <v>28</v>
      </c>
    </row>
    <row r="31">
      <c r="C31" t="s">
        <v>63</v>
      </c>
      <c r="D31" t="s">
        <v>60</v>
      </c>
      <c r="E31" t="s">
        <v>44</v>
      </c>
      <c r="F31" t="s">
        <v>45</v>
      </c>
      <c r="G31" t="s">
        <v>28</v>
      </c>
    </row>
    <row r="32">
      <c r="C32" t="s">
        <v>64</v>
      </c>
      <c r="D32" t="s">
        <v>60</v>
      </c>
      <c r="E32" t="s">
        <v>44</v>
      </c>
      <c r="F32" t="s">
        <v>45</v>
      </c>
      <c r="G32" t="s">
        <v>28</v>
      </c>
    </row>
    <row r="33">
      <c r="C33" t="s">
        <v>65</v>
      </c>
      <c r="D33" t="s">
        <v>60</v>
      </c>
      <c r="E33" t="s">
        <v>44</v>
      </c>
      <c r="F33" t="s">
        <v>45</v>
      </c>
      <c r="G33" t="s">
        <v>28</v>
      </c>
    </row>
    <row r="34">
      <c r="C34" t="s">
        <v>66</v>
      </c>
      <c r="D34" t="s">
        <v>60</v>
      </c>
      <c r="E34" t="s">
        <v>44</v>
      </c>
      <c r="F34" t="s">
        <v>45</v>
      </c>
      <c r="G34" t="s">
        <v>28</v>
      </c>
    </row>
    <row r="35">
      <c r="C35" t="s">
        <v>67</v>
      </c>
      <c r="D35" t="s">
        <v>47</v>
      </c>
      <c r="E35" t="s">
        <v>44</v>
      </c>
      <c r="F35" t="s">
        <v>45</v>
      </c>
      <c r="G35" t="s">
        <v>28</v>
      </c>
    </row>
    <row r="36">
      <c r="C36" t="s">
        <v>68</v>
      </c>
      <c r="D36" t="s">
        <v>47</v>
      </c>
      <c r="E36" t="s">
        <v>44</v>
      </c>
      <c r="F36" t="s">
        <v>45</v>
      </c>
      <c r="G36" t="s">
        <v>28</v>
      </c>
    </row>
    <row r="37">
      <c r="C37" t="s">
        <v>69</v>
      </c>
      <c r="D37" t="s">
        <v>47</v>
      </c>
      <c r="E37" t="s">
        <v>44</v>
      </c>
      <c r="F37" t="s">
        <v>45</v>
      </c>
      <c r="G37" t="s">
        <v>28</v>
      </c>
    </row>
    <row r="38">
      <c r="C38" t="s">
        <v>70</v>
      </c>
      <c r="D38" t="s">
        <v>47</v>
      </c>
      <c r="E38" t="s">
        <v>44</v>
      </c>
      <c r="F38" t="s">
        <v>45</v>
      </c>
      <c r="G38" t="s">
        <v>28</v>
      </c>
    </row>
    <row r="39">
      <c r="C39" t="s">
        <v>71</v>
      </c>
      <c r="D39" t="s">
        <v>43</v>
      </c>
      <c r="E39" t="s">
        <v>44</v>
      </c>
      <c r="F39" t="s">
        <v>45</v>
      </c>
      <c r="G39" t="s">
        <v>28</v>
      </c>
    </row>
    <row r="40">
      <c r="C40" t="s">
        <v>72</v>
      </c>
      <c r="D40" t="s">
        <v>47</v>
      </c>
      <c r="E40" t="s">
        <v>44</v>
      </c>
      <c r="F40" t="s">
        <v>45</v>
      </c>
      <c r="G40" t="s">
        <v>28</v>
      </c>
    </row>
    <row r="41">
      <c r="C41" t="s">
        <v>73</v>
      </c>
      <c r="D41" t="s">
        <v>74</v>
      </c>
      <c r="E41" t="s">
        <v>75</v>
      </c>
      <c r="F41" t="s">
        <v>76</v>
      </c>
      <c r="G41" t="s">
        <v>77</v>
      </c>
      <c r="N41" t="s">
        <v>74</v>
      </c>
    </row>
    <row r="42">
      <c r="C42" t="s">
        <v>78</v>
      </c>
      <c r="D42" t="s">
        <v>79</v>
      </c>
      <c r="E42" t="s">
        <v>80</v>
      </c>
      <c r="F42" t="s">
        <v>80</v>
      </c>
      <c r="G42" t="s">
        <v>81</v>
      </c>
      <c r="H42" t="s">
        <v>82</v>
      </c>
      <c r="I42">
        <v>10.6</v>
      </c>
      <c r="J42" t="s">
        <v>83</v>
      </c>
      <c r="K42" t="s">
        <v>79</v>
      </c>
      <c r="L42" t="s">
        <v>84</v>
      </c>
      <c r="M42" t="s">
        <v>85</v>
      </c>
    </row>
    <row r="43">
      <c r="C43" t="s">
        <v>86</v>
      </c>
      <c r="D43" t="s">
        <v>40</v>
      </c>
      <c r="E43" t="s">
        <v>41</v>
      </c>
      <c r="F43" t="s">
        <v>41</v>
      </c>
    </row>
    <row r="44">
      <c r="C44" t="s">
        <v>87</v>
      </c>
      <c r="D44" t="s">
        <v>88</v>
      </c>
      <c r="E44" t="s">
        <v>26</v>
      </c>
      <c r="F44" t="s">
        <v>27</v>
      </c>
      <c r="G44" t="s">
        <v>28</v>
      </c>
    </row>
    <row r="45">
      <c r="C45" t="s">
        <v>89</v>
      </c>
      <c r="D45" t="s">
        <v>90</v>
      </c>
      <c r="E45" t="s">
        <v>91</v>
      </c>
      <c r="F45" t="s">
        <v>92</v>
      </c>
      <c r="G45" t="s">
        <v>28</v>
      </c>
    </row>
    <row r="46">
      <c r="C46" t="s">
        <v>93</v>
      </c>
      <c r="D46" t="s">
        <v>94</v>
      </c>
      <c r="E46" t="s">
        <v>95</v>
      </c>
      <c r="F46" t="s">
        <v>96</v>
      </c>
      <c r="G46" t="s">
        <v>28</v>
      </c>
    </row>
    <row r="47">
      <c r="C47" t="s">
        <v>97</v>
      </c>
      <c r="D47" t="s">
        <v>98</v>
      </c>
      <c r="E47" t="s">
        <v>99</v>
      </c>
      <c r="F47" t="s">
        <v>100</v>
      </c>
      <c r="G47" t="s">
        <v>28</v>
      </c>
    </row>
    <row r="48">
      <c r="C48" t="s">
        <v>101</v>
      </c>
      <c r="D48" t="s">
        <v>102</v>
      </c>
      <c r="E48" t="s">
        <v>103</v>
      </c>
      <c r="F48" t="s">
        <v>104</v>
      </c>
      <c r="G48" t="s">
        <v>28</v>
      </c>
    </row>
    <row r="49">
      <c r="C49" t="s">
        <v>105</v>
      </c>
      <c r="D49" t="s">
        <v>102</v>
      </c>
      <c r="E49" t="s">
        <v>103</v>
      </c>
      <c r="F49" t="s">
        <v>104</v>
      </c>
      <c r="G49" t="s">
        <v>28</v>
      </c>
    </row>
    <row r="50">
      <c r="C50" t="s">
        <v>106</v>
      </c>
      <c r="D50" t="s">
        <v>107</v>
      </c>
      <c r="E50" t="s">
        <v>108</v>
      </c>
      <c r="F50" t="s">
        <v>109</v>
      </c>
      <c r="G50" t="s">
        <v>110</v>
      </c>
    </row>
    <row r="51">
      <c r="C51" t="s">
        <v>111</v>
      </c>
      <c r="D51" t="s">
        <v>112</v>
      </c>
      <c r="E51" t="s">
        <v>103</v>
      </c>
      <c r="F51" t="s">
        <v>104</v>
      </c>
      <c r="G51" t="s">
        <v>28</v>
      </c>
    </row>
    <row r="52">
      <c r="C52" t="s">
        <v>113</v>
      </c>
      <c r="D52" t="s">
        <v>112</v>
      </c>
      <c r="E52" t="s">
        <v>103</v>
      </c>
      <c r="F52" t="s">
        <v>104</v>
      </c>
      <c r="G52" t="s">
        <v>28</v>
      </c>
    </row>
    <row r="53">
      <c r="C53" t="s">
        <v>114</v>
      </c>
      <c r="D53" t="s">
        <v>40</v>
      </c>
      <c r="E53" t="s">
        <v>41</v>
      </c>
      <c r="F53" t="s">
        <v>41</v>
      </c>
      <c r="N53" t="s">
        <v>40</v>
      </c>
    </row>
    <row r="54">
      <c r="C54" t="s">
        <v>115</v>
      </c>
      <c r="D54" t="s">
        <v>116</v>
      </c>
      <c r="E54" t="s">
        <v>26</v>
      </c>
      <c r="F54" t="s">
        <v>27</v>
      </c>
      <c r="G54" t="s">
        <v>28</v>
      </c>
    </row>
    <row r="55">
      <c r="C55" t="s">
        <v>117</v>
      </c>
      <c r="D55" t="s">
        <v>118</v>
      </c>
      <c r="E55" t="s">
        <v>26</v>
      </c>
      <c r="F55" t="s">
        <v>27</v>
      </c>
      <c r="G55" t="s">
        <v>28</v>
      </c>
    </row>
    <row r="56">
      <c r="C56" t="s">
        <v>119</v>
      </c>
      <c r="D56" t="s">
        <v>120</v>
      </c>
      <c r="E56" t="s">
        <v>26</v>
      </c>
      <c r="F56" t="s">
        <v>27</v>
      </c>
      <c r="G56" t="s">
        <v>28</v>
      </c>
    </row>
    <row r="57">
      <c r="C57" t="s">
        <v>121</v>
      </c>
      <c r="D57" t="s">
        <v>122</v>
      </c>
      <c r="E57" t="s">
        <v>123</v>
      </c>
      <c r="F57" t="s">
        <v>124</v>
      </c>
      <c r="G57" t="s">
        <v>28</v>
      </c>
      <c r="N57" t="s">
        <v>122</v>
      </c>
    </row>
    <row r="58">
      <c r="C58" t="s">
        <v>125</v>
      </c>
      <c r="D58">
        <v>13</v>
      </c>
      <c r="E58" t="s">
        <v>126</v>
      </c>
      <c r="F58" t="s">
        <v>127</v>
      </c>
      <c r="G58" t="s">
        <v>28</v>
      </c>
      <c r="N58" t="s">
        <v>128</v>
      </c>
    </row>
    <row r="59">
      <c r="C59" t="s">
        <v>129</v>
      </c>
      <c r="D59" t="s">
        <v>130</v>
      </c>
      <c r="E59" t="s">
        <v>126</v>
      </c>
      <c r="F59" t="s">
        <v>127</v>
      </c>
      <c r="G59" t="s">
        <v>28</v>
      </c>
      <c r="N59" t="s">
        <v>131</v>
      </c>
    </row>
    <row r="60">
      <c r="C60" t="s">
        <v>132</v>
      </c>
      <c r="D60" t="s">
        <v>133</v>
      </c>
      <c r="E60" t="s">
        <v>126</v>
      </c>
      <c r="F60" t="s">
        <v>127</v>
      </c>
      <c r="G60" t="s">
        <v>28</v>
      </c>
      <c r="N60" t="s">
        <v>134</v>
      </c>
    </row>
    <row r="61">
      <c r="C61" t="s">
        <v>135</v>
      </c>
      <c r="D61" t="s">
        <v>136</v>
      </c>
      <c r="E61" t="s">
        <v>126</v>
      </c>
      <c r="F61" t="s">
        <v>127</v>
      </c>
      <c r="G61" t="s">
        <v>28</v>
      </c>
      <c r="N61" t="s">
        <v>137</v>
      </c>
    </row>
    <row r="62">
      <c r="C62" t="s">
        <v>138</v>
      </c>
      <c r="D62" t="s">
        <v>130</v>
      </c>
      <c r="E62" t="s">
        <v>139</v>
      </c>
      <c r="F62" t="s">
        <v>127</v>
      </c>
      <c r="G62" t="s">
        <v>28</v>
      </c>
      <c r="N62" t="s">
        <v>134</v>
      </c>
    </row>
    <row r="63">
      <c r="C63" t="s">
        <v>140</v>
      </c>
      <c r="D63" t="s">
        <v>136</v>
      </c>
      <c r="E63" t="s">
        <v>126</v>
      </c>
      <c r="F63" t="s">
        <v>127</v>
      </c>
      <c r="G63" t="s">
        <v>28</v>
      </c>
      <c r="N63" t="s">
        <v>137</v>
      </c>
    </row>
    <row r="64">
      <c r="C64" t="s">
        <v>141</v>
      </c>
      <c r="D64" t="s">
        <v>136</v>
      </c>
      <c r="E64" t="s">
        <v>126</v>
      </c>
      <c r="F64" t="s">
        <v>127</v>
      </c>
      <c r="G64" t="s">
        <v>28</v>
      </c>
      <c r="N64" t="s">
        <v>137</v>
      </c>
    </row>
    <row r="65">
      <c r="C65" t="s">
        <v>142</v>
      </c>
      <c r="D65">
        <v>56</v>
      </c>
      <c r="E65" t="s">
        <v>126</v>
      </c>
      <c r="F65" t="s">
        <v>127</v>
      </c>
      <c r="G65" t="s">
        <v>28</v>
      </c>
      <c r="N65" t="s">
        <v>143</v>
      </c>
    </row>
    <row r="66">
      <c r="C66" t="s">
        <v>144</v>
      </c>
      <c r="D66" t="s">
        <v>130</v>
      </c>
      <c r="E66" t="s">
        <v>126</v>
      </c>
      <c r="F66" t="s">
        <v>127</v>
      </c>
      <c r="G66" t="s">
        <v>28</v>
      </c>
      <c r="N66" t="s">
        <v>131</v>
      </c>
    </row>
    <row r="67">
      <c r="C67" t="s">
        <v>145</v>
      </c>
      <c r="D67" t="s">
        <v>133</v>
      </c>
      <c r="E67" t="s">
        <v>126</v>
      </c>
      <c r="F67" t="s">
        <v>127</v>
      </c>
      <c r="G67" t="s">
        <v>28</v>
      </c>
      <c r="N67" t="s">
        <v>134</v>
      </c>
    </row>
    <row r="68">
      <c r="C68" t="s">
        <v>146</v>
      </c>
      <c r="D68" t="s">
        <v>136</v>
      </c>
      <c r="E68" t="s">
        <v>126</v>
      </c>
      <c r="F68" t="s">
        <v>127</v>
      </c>
      <c r="G68" t="s">
        <v>28</v>
      </c>
      <c r="N68" t="s">
        <v>137</v>
      </c>
    </row>
    <row r="69">
      <c r="C69" t="s">
        <v>147</v>
      </c>
      <c r="D69" t="s">
        <v>136</v>
      </c>
      <c r="E69" t="s">
        <v>126</v>
      </c>
      <c r="F69" t="s">
        <v>127</v>
      </c>
      <c r="G69" t="s">
        <v>28</v>
      </c>
      <c r="N69" t="s">
        <v>137</v>
      </c>
    </row>
    <row r="70">
      <c r="C70" t="s">
        <v>148</v>
      </c>
      <c r="D70" t="s">
        <v>149</v>
      </c>
      <c r="E70" t="s">
        <v>126</v>
      </c>
      <c r="F70" t="s">
        <v>127</v>
      </c>
      <c r="G70" t="s">
        <v>28</v>
      </c>
    </row>
    <row r="71">
      <c r="C71" t="s">
        <v>150</v>
      </c>
      <c r="D71" t="s">
        <v>130</v>
      </c>
      <c r="E71" t="s">
        <v>126</v>
      </c>
      <c r="F71" t="s">
        <v>127</v>
      </c>
      <c r="G71" t="s">
        <v>28</v>
      </c>
      <c r="N71" t="s">
        <v>131</v>
      </c>
    </row>
    <row r="72">
      <c r="C72" t="s">
        <v>151</v>
      </c>
      <c r="D72" t="s">
        <v>130</v>
      </c>
      <c r="E72" t="s">
        <v>126</v>
      </c>
      <c r="F72" t="s">
        <v>127</v>
      </c>
      <c r="G72" t="s">
        <v>28</v>
      </c>
      <c r="N72" t="s">
        <v>131</v>
      </c>
    </row>
    <row r="73">
      <c r="C73" t="s">
        <v>152</v>
      </c>
      <c r="D73" t="s">
        <v>149</v>
      </c>
      <c r="E73" t="s">
        <v>126</v>
      </c>
      <c r="F73" t="s">
        <v>127</v>
      </c>
      <c r="G73" t="s">
        <v>28</v>
      </c>
    </row>
    <row r="74">
      <c r="C74" t="s">
        <v>153</v>
      </c>
      <c r="D74">
        <v>8.1999999999999993</v>
      </c>
      <c r="E74" t="s">
        <v>126</v>
      </c>
      <c r="F74" t="s">
        <v>127</v>
      </c>
      <c r="G74" t="s">
        <v>28</v>
      </c>
    </row>
    <row r="75">
      <c r="C75" t="s">
        <v>154</v>
      </c>
      <c r="D75" t="s">
        <v>130</v>
      </c>
      <c r="E75" t="s">
        <v>126</v>
      </c>
      <c r="F75" t="s">
        <v>127</v>
      </c>
      <c r="G75" t="s">
        <v>28</v>
      </c>
    </row>
    <row r="76">
      <c r="C76" t="s">
        <v>155</v>
      </c>
      <c r="D76" t="s">
        <v>130</v>
      </c>
      <c r="E76" t="s">
        <v>126</v>
      </c>
      <c r="F76" t="s">
        <v>127</v>
      </c>
      <c r="G76" t="s">
        <v>28</v>
      </c>
      <c r="N76" t="s">
        <v>131</v>
      </c>
    </row>
    <row r="77">
      <c r="C77" t="s">
        <v>156</v>
      </c>
      <c r="D77" t="s">
        <v>40</v>
      </c>
      <c r="E77" t="s">
        <v>41</v>
      </c>
      <c r="F77" t="s">
        <v>41</v>
      </c>
      <c r="N77" t="s">
        <v>40</v>
      </c>
    </row>
    <row r="78">
      <c r="C78" t="s">
        <v>157</v>
      </c>
      <c r="D78" t="s">
        <v>158</v>
      </c>
      <c r="E78" t="s">
        <v>159</v>
      </c>
      <c r="F78" t="s">
        <v>160</v>
      </c>
      <c r="G78" t="s">
        <v>28</v>
      </c>
    </row>
    <row r="79">
      <c r="C79" t="s">
        <v>161</v>
      </c>
      <c r="D79" t="s">
        <v>162</v>
      </c>
      <c r="E79" t="s">
        <v>159</v>
      </c>
      <c r="F79" t="s">
        <v>163</v>
      </c>
      <c r="G79" t="s">
        <v>28</v>
      </c>
      <c r="N79" t="s">
        <v>164</v>
      </c>
    </row>
    <row r="80">
      <c r="C80" t="s">
        <v>165</v>
      </c>
      <c r="D80" t="s">
        <v>166</v>
      </c>
      <c r="E80" t="s">
        <v>167</v>
      </c>
      <c r="F80" t="s">
        <v>168</v>
      </c>
      <c r="G80" t="s">
        <v>169</v>
      </c>
      <c r="N80" t="s">
        <v>166</v>
      </c>
    </row>
    <row r="81">
      <c r="C81" t="s">
        <v>170</v>
      </c>
      <c r="D81" t="s">
        <v>171</v>
      </c>
      <c r="E81" t="s">
        <v>172</v>
      </c>
      <c r="F81" t="s">
        <v>124</v>
      </c>
      <c r="G81" t="s">
        <v>173</v>
      </c>
      <c r="N81" t="s">
        <v>171</v>
      </c>
    </row>
    <row r="82">
      <c r="C82" t="s">
        <v>174</v>
      </c>
      <c r="D82" t="s">
        <v>175</v>
      </c>
      <c r="E82" t="s">
        <v>176</v>
      </c>
      <c r="F82" t="s">
        <v>177</v>
      </c>
      <c r="N82" t="s">
        <v>175</v>
      </c>
    </row>
    <row r="83">
      <c r="C83" t="s">
        <v>178</v>
      </c>
      <c r="D83" t="s">
        <v>179</v>
      </c>
      <c r="E83" t="s">
        <v>180</v>
      </c>
      <c r="F83" t="s">
        <v>181</v>
      </c>
      <c r="G83" t="s">
        <v>182</v>
      </c>
    </row>
    <row r="84">
      <c r="C84" t="s">
        <v>183</v>
      </c>
      <c r="D84" t="s">
        <v>184</v>
      </c>
      <c r="E84" t="s">
        <v>185</v>
      </c>
      <c r="F84" t="s">
        <v>185</v>
      </c>
    </row>
    <row r="85">
      <c r="C85" t="s">
        <v>186</v>
      </c>
      <c r="D85" t="s">
        <v>187</v>
      </c>
      <c r="E85" t="s">
        <v>188</v>
      </c>
      <c r="F85" t="s">
        <v>189</v>
      </c>
    </row>
    <row r="86">
      <c r="C86" t="s">
        <v>190</v>
      </c>
      <c r="D86" t="s">
        <v>191</v>
      </c>
      <c r="E86" t="s">
        <v>192</v>
      </c>
      <c r="F86" t="s">
        <v>193</v>
      </c>
    </row>
    <row r="87">
      <c r="C87" t="s">
        <v>194</v>
      </c>
      <c r="D87" t="s">
        <v>191</v>
      </c>
      <c r="E87" t="s">
        <v>192</v>
      </c>
      <c r="F87" t="s">
        <v>193</v>
      </c>
    </row>
    <row r="88">
      <c r="C88" t="s">
        <v>195</v>
      </c>
      <c r="D88" t="s">
        <v>191</v>
      </c>
      <c r="E88" t="s">
        <v>192</v>
      </c>
      <c r="F88" t="s">
        <v>193</v>
      </c>
    </row>
    <row r="89">
      <c r="C89" t="s">
        <v>196</v>
      </c>
      <c r="D89" t="s">
        <v>191</v>
      </c>
      <c r="E89" t="s">
        <v>192</v>
      </c>
      <c r="F89" t="s">
        <v>193</v>
      </c>
    </row>
    <row r="90">
      <c r="C90" t="s">
        <v>197</v>
      </c>
      <c r="D90" t="s">
        <v>191</v>
      </c>
      <c r="E90" t="s">
        <v>192</v>
      </c>
      <c r="F90" t="s">
        <v>193</v>
      </c>
    </row>
    <row r="91">
      <c r="C91" t="s">
        <v>198</v>
      </c>
      <c r="D91" t="s">
        <v>191</v>
      </c>
      <c r="E91" t="s">
        <v>192</v>
      </c>
      <c r="F91" t="s">
        <v>193</v>
      </c>
    </row>
    <row r="92"/>
    <row r="93">
      <c r="A93" t="s">
        <v>199</v>
      </c>
    </row>
    <row r="94">
      <c r="A94" s="1" t="s">
        <v>200</v>
      </c>
    </row>
    <row r="95">
      <c r="A95" t="s">
        <v>201</v>
      </c>
    </row>
    <row r="96"/>
    <row r="97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 t="s">
        <v>18</v>
      </c>
      <c r="J97" t="s">
        <v>19</v>
      </c>
      <c r="K97" t="s">
        <v>20</v>
      </c>
      <c r="L97" t="s">
        <v>202</v>
      </c>
      <c r="M97" t="s">
        <v>203</v>
      </c>
      <c r="N97" t="s">
        <v>23</v>
      </c>
      <c r="O97" t="s">
        <v>204</v>
      </c>
      <c r="P97" t="s">
        <v>205</v>
      </c>
      <c r="Q97" t="s">
        <v>206</v>
      </c>
      <c r="R97" t="s">
        <v>207</v>
      </c>
      <c r="S97" t="s">
        <v>208</v>
      </c>
    </row>
    <row r="98">
      <c r="A98">
        <v>1</v>
      </c>
      <c r="B98">
        <v>1</v>
      </c>
      <c r="C98" t="s">
        <v>24</v>
      </c>
      <c r="D98" t="s">
        <v>25</v>
      </c>
      <c r="E98" t="s">
        <v>26</v>
      </c>
      <c r="F98" t="s">
        <v>27</v>
      </c>
      <c r="G98" t="s">
        <v>28</v>
      </c>
      <c r="L98">
        <f>$B$136*B98*M98</f>
        <v>0</v>
      </c>
      <c r="M98">
        <v>0</v>
      </c>
      <c r="N98" t="s">
        <v>209</v>
      </c>
      <c r="O98" t="b">
        <v>1</v>
      </c>
      <c r="P98">
        <v>0</v>
      </c>
      <c r="Q98">
        <f>IF(P98&gt;B98*$B$136,P98-B98*$B$136,0)</f>
        <v>0</v>
      </c>
      <c r="R98">
        <f>Q98*M98</f>
        <v>0</v>
      </c>
    </row>
    <row r="99">
      <c r="A99">
        <v>2</v>
      </c>
      <c r="B99">
        <v>3</v>
      </c>
      <c r="C99" t="s">
        <v>210</v>
      </c>
      <c r="D99" t="s">
        <v>30</v>
      </c>
      <c r="E99" t="s">
        <v>31</v>
      </c>
      <c r="F99" t="s">
        <v>32</v>
      </c>
      <c r="G99" t="s">
        <v>28</v>
      </c>
      <c r="L99">
        <f>$B$136*B99*M99</f>
        <v>34.859999999999999</v>
      </c>
      <c r="M99">
        <v>5.8099999999999996</v>
      </c>
      <c r="N99" t="s">
        <v>30</v>
      </c>
      <c r="O99" t="b">
        <v>1</v>
      </c>
      <c r="P99">
        <v>3</v>
      </c>
      <c r="Q99">
        <f>IF(P99&gt;B99*$B$136,P99-B99*$B$136,0)</f>
        <v>0</v>
      </c>
      <c r="R99">
        <f>Q99*M99</f>
        <v>0</v>
      </c>
      <c r="S99" t="s">
        <v>211</v>
      </c>
    </row>
    <row r="100">
      <c r="A100">
        <v>3</v>
      </c>
      <c r="B100">
        <v>1</v>
      </c>
      <c r="C100" t="s">
        <v>33</v>
      </c>
      <c r="D100" t="s">
        <v>34</v>
      </c>
      <c r="E100" t="s">
        <v>26</v>
      </c>
      <c r="F100" t="s">
        <v>27</v>
      </c>
      <c r="G100" t="s">
        <v>28</v>
      </c>
      <c r="L100">
        <f>$B$136*B100*M100</f>
        <v>0</v>
      </c>
      <c r="M100">
        <v>0</v>
      </c>
      <c r="N100" t="s">
        <v>209</v>
      </c>
      <c r="O100" t="b">
        <v>1</v>
      </c>
      <c r="P100">
        <v>0</v>
      </c>
      <c r="Q100">
        <f>IF(P100&gt;B100*$B$136,P100-B100*$B$136,0)</f>
        <v>0</v>
      </c>
      <c r="R100">
        <f>Q100*M100</f>
        <v>0</v>
      </c>
    </row>
    <row r="101">
      <c r="A101">
        <v>4</v>
      </c>
      <c r="B101">
        <v>1</v>
      </c>
      <c r="C101" t="s">
        <v>36</v>
      </c>
      <c r="D101" t="s">
        <v>37</v>
      </c>
      <c r="E101" t="s">
        <v>26</v>
      </c>
      <c r="F101" t="s">
        <v>27</v>
      </c>
      <c r="G101" t="s">
        <v>28</v>
      </c>
      <c r="L101">
        <f>$B$136*B101*M101</f>
        <v>0</v>
      </c>
      <c r="M101">
        <v>0</v>
      </c>
      <c r="N101" t="s">
        <v>209</v>
      </c>
      <c r="O101" t="b">
        <v>1</v>
      </c>
      <c r="P101">
        <v>0</v>
      </c>
      <c r="Q101">
        <f>IF(P101&gt;B101*$B$136,P101-B101*$B$136,0)</f>
        <v>0</v>
      </c>
      <c r="R101">
        <f>Q101*M101</f>
        <v>0</v>
      </c>
    </row>
    <row r="102">
      <c r="A102">
        <v>5</v>
      </c>
      <c r="B102">
        <v>4</v>
      </c>
      <c r="C102" t="s">
        <v>212</v>
      </c>
      <c r="D102" t="s">
        <v>40</v>
      </c>
      <c r="E102" t="s">
        <v>41</v>
      </c>
      <c r="F102" t="s">
        <v>41</v>
      </c>
      <c r="L102">
        <f>$B$136*B102*M102</f>
        <v>82.400000000000006</v>
      </c>
      <c r="M102">
        <v>10.300000000000001</v>
      </c>
      <c r="N102" t="s">
        <v>40</v>
      </c>
      <c r="O102" t="b">
        <v>1</v>
      </c>
      <c r="P102">
        <v>3</v>
      </c>
      <c r="Q102">
        <f>IF(P102&gt;B102*$B$136,P102-B102*$B$136,0)</f>
        <v>0</v>
      </c>
      <c r="R102">
        <f>Q102*M102</f>
        <v>0</v>
      </c>
      <c r="S102" t="s">
        <v>213</v>
      </c>
    </row>
    <row r="103">
      <c r="A103">
        <v>6</v>
      </c>
      <c r="B103">
        <v>13</v>
      </c>
      <c r="C103" t="s">
        <v>214</v>
      </c>
      <c r="D103" t="s">
        <v>43</v>
      </c>
      <c r="E103" t="s">
        <v>44</v>
      </c>
      <c r="F103" t="s">
        <v>45</v>
      </c>
      <c r="G103" t="s">
        <v>28</v>
      </c>
      <c r="L103">
        <f>$B$136*B103*M103</f>
        <v>24.310000000000002</v>
      </c>
      <c r="M103">
        <v>0.93500000000000005</v>
      </c>
      <c r="N103" s="2" t="s">
        <v>215</v>
      </c>
      <c r="O103" t="b">
        <v>1</v>
      </c>
      <c r="P103">
        <v>5</v>
      </c>
      <c r="Q103">
        <f>IF(P103&gt;B103*$B$136,P103-B103*$B$136,0)</f>
        <v>0</v>
      </c>
      <c r="R103">
        <f>Q103*M103</f>
        <v>0</v>
      </c>
      <c r="S103" s="1" t="s">
        <v>216</v>
      </c>
    </row>
    <row r="104">
      <c r="A104">
        <v>7</v>
      </c>
      <c r="B104">
        <v>8</v>
      </c>
      <c r="C104" t="s">
        <v>217</v>
      </c>
      <c r="D104" t="s">
        <v>47</v>
      </c>
      <c r="E104" t="s">
        <v>44</v>
      </c>
      <c r="F104" t="s">
        <v>45</v>
      </c>
      <c r="G104" t="s">
        <v>28</v>
      </c>
      <c r="L104">
        <f>$B$136*B104*M104</f>
        <v>6.5759999999999996</v>
      </c>
      <c r="M104">
        <v>0.41099999999999998</v>
      </c>
      <c r="N104" s="2" t="s">
        <v>218</v>
      </c>
      <c r="O104" t="b">
        <v>1</v>
      </c>
      <c r="P104">
        <v>5</v>
      </c>
      <c r="Q104">
        <f>IF(P104&gt;B104*$B$136,P104-B104*$B$136,0)</f>
        <v>0</v>
      </c>
      <c r="R104">
        <f>Q104*M104</f>
        <v>0</v>
      </c>
      <c r="S104" s="1" t="s">
        <v>219</v>
      </c>
    </row>
    <row r="105">
      <c r="A105">
        <v>8</v>
      </c>
      <c r="B105">
        <v>1</v>
      </c>
      <c r="C105" t="s">
        <v>50</v>
      </c>
      <c r="D105" t="s">
        <v>51</v>
      </c>
      <c r="E105" t="s">
        <v>44</v>
      </c>
      <c r="F105" t="s">
        <v>45</v>
      </c>
      <c r="G105" t="s">
        <v>28</v>
      </c>
      <c r="L105">
        <f>$B$136*B105*M105</f>
        <v>0</v>
      </c>
      <c r="M105">
        <v>0</v>
      </c>
      <c r="N105" t="s">
        <v>220</v>
      </c>
      <c r="O105" t="b">
        <v>1</v>
      </c>
      <c r="P105">
        <v>0</v>
      </c>
      <c r="Q105">
        <f>IF(P105&gt;B105*$B$136,P105-B105*$B$136,0)</f>
        <v>0</v>
      </c>
      <c r="R105">
        <f>Q105*M105</f>
        <v>0</v>
      </c>
    </row>
    <row r="106">
      <c r="A106">
        <v>9</v>
      </c>
      <c r="B106">
        <v>2</v>
      </c>
      <c r="C106" t="s">
        <v>221</v>
      </c>
      <c r="D106" t="s">
        <v>57</v>
      </c>
      <c r="E106" t="s">
        <v>44</v>
      </c>
      <c r="F106" t="s">
        <v>45</v>
      </c>
      <c r="G106" t="s">
        <v>28</v>
      </c>
      <c r="L106">
        <f>$B$136*B106*M106</f>
        <v>1.8200000000000001</v>
      </c>
      <c r="M106">
        <v>0.45500000000000002</v>
      </c>
      <c r="N106" s="3" t="s">
        <v>222</v>
      </c>
      <c r="O106" t="b">
        <v>1</v>
      </c>
      <c r="P106">
        <v>10</v>
      </c>
      <c r="Q106">
        <f>IF(P106&gt;B106*$B$136,P106-B106*$B$136,0)</f>
        <v>6</v>
      </c>
      <c r="R106">
        <f>Q106*M106</f>
        <v>2.73</v>
      </c>
      <c r="S106" s="1" t="s">
        <v>223</v>
      </c>
    </row>
    <row r="107">
      <c r="A107">
        <v>11</v>
      </c>
      <c r="B107">
        <v>1</v>
      </c>
      <c r="C107" t="s">
        <v>73</v>
      </c>
      <c r="D107" t="s">
        <v>74</v>
      </c>
      <c r="E107" t="s">
        <v>75</v>
      </c>
      <c r="F107" t="s">
        <v>76</v>
      </c>
      <c r="G107" t="s">
        <v>77</v>
      </c>
      <c r="L107">
        <f>$B$136*B107*M107</f>
        <v>8.7799999999999994</v>
      </c>
      <c r="M107">
        <v>4.3899999999999997</v>
      </c>
      <c r="N107" t="s">
        <v>74</v>
      </c>
      <c r="O107" t="b">
        <v>1</v>
      </c>
      <c r="Q107">
        <f>IF(P107&gt;B107*$B$136,P107-B107*$B$136,0)</f>
        <v>0</v>
      </c>
      <c r="R107">
        <f>Q107*M107</f>
        <v>0</v>
      </c>
      <c r="S107" t="s">
        <v>224</v>
      </c>
    </row>
    <row r="108">
      <c r="A108">
        <v>12</v>
      </c>
      <c r="B108">
        <v>1</v>
      </c>
      <c r="C108" t="s">
        <v>78</v>
      </c>
      <c r="D108" t="s">
        <v>79</v>
      </c>
      <c r="E108" t="s">
        <v>80</v>
      </c>
      <c r="F108" t="s">
        <v>80</v>
      </c>
      <c r="G108" t="s">
        <v>81</v>
      </c>
      <c r="H108" t="s">
        <v>82</v>
      </c>
      <c r="I108">
        <v>10.6</v>
      </c>
      <c r="J108" t="s">
        <v>83</v>
      </c>
      <c r="K108" t="s">
        <v>79</v>
      </c>
      <c r="L108">
        <f>$B$136*B108*M108</f>
        <v>25.34</v>
      </c>
      <c r="M108">
        <v>12.67</v>
      </c>
      <c r="N108" s="2" t="s">
        <v>225</v>
      </c>
      <c r="O108" t="b">
        <v>1</v>
      </c>
      <c r="P108">
        <v>0</v>
      </c>
      <c r="Q108">
        <f>IF(P108&gt;B108*$B$136,P108-B108*$B$136,0)</f>
        <v>0</v>
      </c>
      <c r="R108">
        <f>Q108*M108</f>
        <v>0</v>
      </c>
      <c r="S108" s="1" t="s">
        <v>226</v>
      </c>
    </row>
    <row r="109">
      <c r="A109">
        <v>13</v>
      </c>
      <c r="B109">
        <v>1</v>
      </c>
      <c r="C109" t="s">
        <v>87</v>
      </c>
      <c r="D109" t="s">
        <v>88</v>
      </c>
      <c r="E109" t="s">
        <v>26</v>
      </c>
      <c r="F109" t="s">
        <v>27</v>
      </c>
      <c r="G109" t="s">
        <v>28</v>
      </c>
      <c r="L109">
        <f>$B$136*B109*M109</f>
        <v>0</v>
      </c>
      <c r="M109">
        <v>0</v>
      </c>
      <c r="N109" t="s">
        <v>227</v>
      </c>
      <c r="O109" t="b">
        <v>1</v>
      </c>
      <c r="P109">
        <v>0</v>
      </c>
      <c r="Q109">
        <f>IF(P109&gt;B109*$B$136,P109-B109*$B$136,0)</f>
        <v>0</v>
      </c>
      <c r="R109">
        <f>Q109*M109</f>
        <v>0</v>
      </c>
    </row>
    <row r="110">
      <c r="A110">
        <v>14</v>
      </c>
      <c r="B110">
        <v>1</v>
      </c>
      <c r="C110" t="s">
        <v>89</v>
      </c>
      <c r="D110" t="s">
        <v>90</v>
      </c>
      <c r="E110" t="s">
        <v>91</v>
      </c>
      <c r="F110" t="s">
        <v>92</v>
      </c>
      <c r="G110" t="s">
        <v>28</v>
      </c>
      <c r="L110">
        <f>$B$136*B110*M110</f>
        <v>0</v>
      </c>
      <c r="M110">
        <v>0</v>
      </c>
      <c r="N110" s="4" t="s">
        <v>227</v>
      </c>
      <c r="O110" t="b">
        <v>1</v>
      </c>
      <c r="P110">
        <v>0</v>
      </c>
      <c r="Q110">
        <f>IF(P110&gt;B110*$B$136,P110-B110*$B$136,0)</f>
        <v>0</v>
      </c>
      <c r="R110">
        <f>Q110*M110</f>
        <v>0</v>
      </c>
      <c r="S110" t="s">
        <v>228</v>
      </c>
    </row>
    <row r="111">
      <c r="A111">
        <v>15</v>
      </c>
      <c r="B111">
        <v>1</v>
      </c>
      <c r="C111" t="s">
        <v>93</v>
      </c>
      <c r="D111" t="s">
        <v>94</v>
      </c>
      <c r="E111" t="s">
        <v>95</v>
      </c>
      <c r="F111" t="s">
        <v>96</v>
      </c>
      <c r="G111" t="s">
        <v>28</v>
      </c>
      <c r="L111">
        <f>$B$136*B111*M111</f>
        <v>0</v>
      </c>
      <c r="M111">
        <v>0</v>
      </c>
      <c r="N111" s="5" t="s">
        <v>229</v>
      </c>
      <c r="O111" t="b">
        <v>1</v>
      </c>
      <c r="P111">
        <v>0</v>
      </c>
      <c r="Q111">
        <f>IF(P111&gt;B111*$B$136,P111-B111*$B$136,0)</f>
        <v>0</v>
      </c>
      <c r="R111">
        <f>Q111*M111</f>
        <v>0</v>
      </c>
    </row>
    <row r="112">
      <c r="A112">
        <v>16</v>
      </c>
      <c r="B112">
        <v>1</v>
      </c>
      <c r="C112" t="s">
        <v>97</v>
      </c>
      <c r="D112" t="s">
        <v>98</v>
      </c>
      <c r="E112" t="s">
        <v>99</v>
      </c>
      <c r="F112" t="s">
        <v>100</v>
      </c>
      <c r="G112" t="s">
        <v>28</v>
      </c>
      <c r="L112">
        <f>$B$136*B112*M112</f>
        <v>0</v>
      </c>
      <c r="M112">
        <v>0</v>
      </c>
      <c r="N112" t="s">
        <v>229</v>
      </c>
      <c r="O112" t="b">
        <v>1</v>
      </c>
      <c r="P112">
        <v>0</v>
      </c>
      <c r="Q112">
        <f>IF(P112&gt;B112*$B$136,P112-B112*$B$136,0)</f>
        <v>0</v>
      </c>
      <c r="R112">
        <f>Q112*M112</f>
        <v>0</v>
      </c>
    </row>
    <row r="113">
      <c r="A113">
        <v>17</v>
      </c>
      <c r="B113">
        <v>2</v>
      </c>
      <c r="C113" t="s">
        <v>230</v>
      </c>
      <c r="D113" t="s">
        <v>102</v>
      </c>
      <c r="E113" t="s">
        <v>103</v>
      </c>
      <c r="F113" t="s">
        <v>104</v>
      </c>
      <c r="G113" t="s">
        <v>28</v>
      </c>
      <c r="L113">
        <f>$B$136*B113*M113</f>
        <v>0</v>
      </c>
      <c r="M113">
        <v>0</v>
      </c>
      <c r="N113" t="s">
        <v>229</v>
      </c>
      <c r="O113" t="b">
        <v>1</v>
      </c>
      <c r="P113">
        <v>0</v>
      </c>
      <c r="Q113">
        <f>IF(P113&gt;B113*$B$136,P113-B113*$B$136,0)</f>
        <v>0</v>
      </c>
      <c r="R113">
        <f>Q113*M113</f>
        <v>0</v>
      </c>
    </row>
    <row r="114">
      <c r="A114">
        <v>18</v>
      </c>
      <c r="B114">
        <v>1</v>
      </c>
      <c r="C114" t="s">
        <v>106</v>
      </c>
      <c r="D114" t="s">
        <v>107</v>
      </c>
      <c r="E114" t="s">
        <v>108</v>
      </c>
      <c r="F114" t="s">
        <v>109</v>
      </c>
      <c r="G114" t="s">
        <v>110</v>
      </c>
      <c r="L114">
        <f>$B$136*B114*M114</f>
        <v>0</v>
      </c>
      <c r="M114">
        <v>0</v>
      </c>
      <c r="N114" t="s">
        <v>229</v>
      </c>
      <c r="O114" t="b">
        <v>1</v>
      </c>
      <c r="P114">
        <v>0</v>
      </c>
      <c r="Q114">
        <f>IF(P114&gt;B114*$B$136,P114-B114*$B$136,0)</f>
        <v>0</v>
      </c>
      <c r="R114">
        <f>Q114*M114</f>
        <v>0</v>
      </c>
    </row>
    <row r="115">
      <c r="A115">
        <v>19</v>
      </c>
      <c r="B115">
        <v>2</v>
      </c>
      <c r="C115" t="s">
        <v>231</v>
      </c>
      <c r="D115" t="s">
        <v>112</v>
      </c>
      <c r="E115" t="s">
        <v>103</v>
      </c>
      <c r="F115" t="s">
        <v>104</v>
      </c>
      <c r="G115" t="s">
        <v>28</v>
      </c>
      <c r="L115">
        <f>$B$136*B115*M115</f>
        <v>0</v>
      </c>
      <c r="M115">
        <v>0</v>
      </c>
      <c r="N115" t="s">
        <v>229</v>
      </c>
      <c r="O115" t="b">
        <v>1</v>
      </c>
      <c r="P115">
        <v>0</v>
      </c>
      <c r="Q115">
        <f>IF(P115&gt;B115*$B$136,P115-B115*$B$136,0)</f>
        <v>0</v>
      </c>
      <c r="R115">
        <f>Q115*M115</f>
        <v>0</v>
      </c>
    </row>
    <row r="116">
      <c r="A116">
        <v>20</v>
      </c>
      <c r="B116">
        <v>1</v>
      </c>
      <c r="C116" t="s">
        <v>115</v>
      </c>
      <c r="D116" t="s">
        <v>116</v>
      </c>
      <c r="E116" t="s">
        <v>26</v>
      </c>
      <c r="F116" t="s">
        <v>27</v>
      </c>
      <c r="G116" t="s">
        <v>28</v>
      </c>
      <c r="L116">
        <f>$B$136*B116*M116</f>
        <v>0</v>
      </c>
      <c r="M116">
        <v>0</v>
      </c>
      <c r="N116" t="s">
        <v>209</v>
      </c>
      <c r="O116" t="b">
        <v>1</v>
      </c>
      <c r="P116">
        <v>0</v>
      </c>
      <c r="Q116">
        <f>IF(P116&gt;B116*$B$136,P116-B116*$B$136,0)</f>
        <v>0</v>
      </c>
      <c r="R116">
        <f>Q116*M116</f>
        <v>0</v>
      </c>
    </row>
    <row r="117">
      <c r="A117">
        <v>21</v>
      </c>
      <c r="B117">
        <v>1</v>
      </c>
      <c r="C117" t="s">
        <v>117</v>
      </c>
      <c r="D117" t="s">
        <v>118</v>
      </c>
      <c r="E117" t="s">
        <v>26</v>
      </c>
      <c r="F117" t="s">
        <v>27</v>
      </c>
      <c r="G117" t="s">
        <v>28</v>
      </c>
      <c r="L117">
        <f>$B$136*B117*M117</f>
        <v>0</v>
      </c>
      <c r="M117">
        <v>0</v>
      </c>
      <c r="N117" t="s">
        <v>209</v>
      </c>
      <c r="O117" t="b">
        <v>1</v>
      </c>
      <c r="P117">
        <v>0</v>
      </c>
      <c r="Q117">
        <f>IF(P117&gt;B117*$B$136,P117-B117*$B$136,0)</f>
        <v>0</v>
      </c>
      <c r="R117">
        <f>Q117*M117</f>
        <v>0</v>
      </c>
    </row>
    <row r="118">
      <c r="A118">
        <v>22</v>
      </c>
      <c r="B118">
        <v>1</v>
      </c>
      <c r="C118" t="s">
        <v>119</v>
      </c>
      <c r="D118" t="s">
        <v>120</v>
      </c>
      <c r="E118" t="s">
        <v>26</v>
      </c>
      <c r="F118" t="s">
        <v>27</v>
      </c>
      <c r="G118" t="s">
        <v>28</v>
      </c>
      <c r="L118">
        <f>$B$136*B118*M118</f>
        <v>0</v>
      </c>
      <c r="M118">
        <v>0</v>
      </c>
      <c r="N118" t="s">
        <v>209</v>
      </c>
      <c r="O118" t="b">
        <v>1</v>
      </c>
      <c r="P118">
        <v>0</v>
      </c>
      <c r="Q118">
        <f>IF(P118&gt;B118*$B$136,P118-B118*$B$136,0)</f>
        <v>0</v>
      </c>
      <c r="R118">
        <f>Q118*M118</f>
        <v>0</v>
      </c>
    </row>
    <row r="119">
      <c r="A119">
        <v>23</v>
      </c>
      <c r="B119">
        <v>1</v>
      </c>
      <c r="C119" t="s">
        <v>121</v>
      </c>
      <c r="D119" t="s">
        <v>122</v>
      </c>
      <c r="E119" t="s">
        <v>123</v>
      </c>
      <c r="F119" t="s">
        <v>124</v>
      </c>
      <c r="G119" t="s">
        <v>28</v>
      </c>
      <c r="L119">
        <f>$B$136*B119*M119</f>
        <v>10.42</v>
      </c>
      <c r="M119">
        <v>5.21</v>
      </c>
      <c r="N119" t="s">
        <v>122</v>
      </c>
      <c r="O119" t="b">
        <v>1</v>
      </c>
      <c r="P119">
        <v>3</v>
      </c>
      <c r="Q119">
        <f>IF(P119&gt;B119*$B$136,P119-B119*$B$136,0)</f>
        <v>1</v>
      </c>
      <c r="R119">
        <f>Q119*M119</f>
        <v>5.21</v>
      </c>
      <c r="S119" t="s">
        <v>232</v>
      </c>
    </row>
    <row r="120">
      <c r="A120">
        <v>24</v>
      </c>
      <c r="B120">
        <v>1</v>
      </c>
      <c r="C120" t="s">
        <v>125</v>
      </c>
      <c r="D120">
        <v>15</v>
      </c>
      <c r="E120" t="s">
        <v>126</v>
      </c>
      <c r="F120" t="s">
        <v>127</v>
      </c>
      <c r="G120" t="s">
        <v>28</v>
      </c>
      <c r="L120">
        <f>$B$136*B120*M120</f>
        <v>0</v>
      </c>
      <c r="M120">
        <v>0</v>
      </c>
      <c r="N120" t="s">
        <v>220</v>
      </c>
      <c r="O120" t="b">
        <v>1</v>
      </c>
      <c r="P120">
        <v>0</v>
      </c>
      <c r="Q120">
        <f>IF(P120&gt;B120*$B$136,P120-B120*$B$136,0)</f>
        <v>0</v>
      </c>
      <c r="R120">
        <f>Q120*M120</f>
        <v>0</v>
      </c>
      <c r="S120" t="s">
        <v>233</v>
      </c>
    </row>
    <row r="121">
      <c r="A121">
        <v>25</v>
      </c>
      <c r="B121">
        <v>7</v>
      </c>
      <c r="C121" t="s">
        <v>234</v>
      </c>
      <c r="D121" t="s">
        <v>130</v>
      </c>
      <c r="E121" t="s">
        <v>126</v>
      </c>
      <c r="F121" t="s">
        <v>127</v>
      </c>
      <c r="G121" t="s">
        <v>28</v>
      </c>
      <c r="L121">
        <f>$B$136*B121*M121</f>
        <v>19.739999999999998</v>
      </c>
      <c r="M121">
        <v>1.4099999999999999</v>
      </c>
      <c r="N121" s="2" t="s">
        <v>235</v>
      </c>
      <c r="O121" t="b">
        <v>1</v>
      </c>
      <c r="P121">
        <v>10</v>
      </c>
      <c r="Q121">
        <f>IF(P121&gt;B121*$B$136,P121-B121*$B$136,0)</f>
        <v>0</v>
      </c>
      <c r="R121">
        <f>Q121*M121</f>
        <v>0</v>
      </c>
      <c r="S121" s="1" t="s">
        <v>236</v>
      </c>
    </row>
    <row r="122">
      <c r="A122">
        <v>26</v>
      </c>
      <c r="B122">
        <v>2</v>
      </c>
      <c r="C122" t="s">
        <v>237</v>
      </c>
      <c r="D122" t="s">
        <v>133</v>
      </c>
      <c r="E122" t="s">
        <v>126</v>
      </c>
      <c r="F122" t="s">
        <v>127</v>
      </c>
      <c r="G122" t="s">
        <v>28</v>
      </c>
      <c r="L122">
        <f>$B$136*B122*M122</f>
        <v>0</v>
      </c>
      <c r="M122">
        <v>0</v>
      </c>
      <c r="N122" t="s">
        <v>220</v>
      </c>
      <c r="O122" t="b">
        <v>1</v>
      </c>
      <c r="P122">
        <v>0</v>
      </c>
      <c r="Q122">
        <f>IF(P122&gt;B122*$B$136,P122-B122*$B$136,0)</f>
        <v>0</v>
      </c>
      <c r="R122">
        <f>Q122*M122</f>
        <v>0</v>
      </c>
    </row>
    <row r="123">
      <c r="A123">
        <v>27</v>
      </c>
      <c r="B123">
        <v>5</v>
      </c>
      <c r="C123" t="s">
        <v>238</v>
      </c>
      <c r="D123" t="s">
        <v>136</v>
      </c>
      <c r="E123" t="s">
        <v>126</v>
      </c>
      <c r="F123" t="s">
        <v>127</v>
      </c>
      <c r="G123" t="s">
        <v>28</v>
      </c>
      <c r="L123">
        <f>$B$136*B123*M123</f>
        <v>0</v>
      </c>
      <c r="M123">
        <v>0</v>
      </c>
      <c r="N123" t="s">
        <v>220</v>
      </c>
      <c r="O123" t="b">
        <v>1</v>
      </c>
      <c r="P123">
        <v>0</v>
      </c>
      <c r="Q123">
        <f>IF(P123&gt;B123*$B$136,P123-B123*$B$136,0)</f>
        <v>0</v>
      </c>
      <c r="R123">
        <f>Q123*M123</f>
        <v>0</v>
      </c>
    </row>
    <row r="124">
      <c r="A124">
        <v>29</v>
      </c>
      <c r="B124">
        <v>1</v>
      </c>
      <c r="C124" t="s">
        <v>142</v>
      </c>
      <c r="D124">
        <v>56</v>
      </c>
      <c r="E124" t="s">
        <v>126</v>
      </c>
      <c r="F124" t="s">
        <v>127</v>
      </c>
      <c r="G124" t="s">
        <v>28</v>
      </c>
      <c r="L124">
        <f>$B$136*B124*M124</f>
        <v>0</v>
      </c>
      <c r="M124">
        <v>0</v>
      </c>
      <c r="N124" t="s">
        <v>220</v>
      </c>
      <c r="O124" t="b">
        <v>1</v>
      </c>
      <c r="P124">
        <v>0</v>
      </c>
      <c r="Q124">
        <f>IF(P124&gt;B124*$B$136,P124-B124*$B$136,0)</f>
        <v>0</v>
      </c>
      <c r="R124">
        <f>Q124*M124</f>
        <v>0</v>
      </c>
    </row>
    <row r="125">
      <c r="A125">
        <v>30</v>
      </c>
      <c r="B125">
        <v>2</v>
      </c>
      <c r="C125" t="s">
        <v>239</v>
      </c>
      <c r="D125">
        <v>2.2000000000000002</v>
      </c>
      <c r="E125" t="s">
        <v>126</v>
      </c>
      <c r="F125" t="s">
        <v>127</v>
      </c>
      <c r="G125" t="s">
        <v>28</v>
      </c>
      <c r="L125">
        <f>$B$136*B125*M125</f>
        <v>0.72799999999999998</v>
      </c>
      <c r="M125">
        <v>0.182</v>
      </c>
      <c r="N125" s="6" t="s">
        <v>240</v>
      </c>
      <c r="O125" t="b">
        <v>1</v>
      </c>
      <c r="P125">
        <v>10</v>
      </c>
      <c r="Q125">
        <f>IF(P125&gt;B125*$B$136,P125-B125*$B$136,0)</f>
        <v>6</v>
      </c>
      <c r="R125">
        <f>Q125*M125</f>
        <v>1.0920000000000001</v>
      </c>
      <c r="S125" s="1" t="s">
        <v>241</v>
      </c>
    </row>
    <row r="126">
      <c r="A126">
        <v>31</v>
      </c>
      <c r="B126">
        <v>1</v>
      </c>
      <c r="C126" t="s">
        <v>153</v>
      </c>
      <c r="D126">
        <v>22</v>
      </c>
      <c r="E126" t="s">
        <v>126</v>
      </c>
      <c r="F126" t="s">
        <v>127</v>
      </c>
      <c r="G126" t="s">
        <v>28</v>
      </c>
      <c r="L126">
        <f>$B$136*B126*M126</f>
        <v>0</v>
      </c>
      <c r="M126">
        <v>0</v>
      </c>
      <c r="N126" t="s">
        <v>220</v>
      </c>
      <c r="O126" t="b">
        <v>1</v>
      </c>
      <c r="P126">
        <v>0</v>
      </c>
      <c r="Q126">
        <f>IF(P126&gt;B126*$B$136,P126-B126*$B$136,0)</f>
        <v>0</v>
      </c>
      <c r="R126">
        <f>Q126*M126</f>
        <v>0</v>
      </c>
    </row>
    <row r="127">
      <c r="A127">
        <v>32</v>
      </c>
      <c r="B127">
        <v>1</v>
      </c>
      <c r="C127" t="s">
        <v>157</v>
      </c>
      <c r="D127" t="s">
        <v>158</v>
      </c>
      <c r="E127" t="s">
        <v>159</v>
      </c>
      <c r="F127" t="s">
        <v>160</v>
      </c>
      <c r="G127" t="s">
        <v>28</v>
      </c>
      <c r="L127">
        <f>$B$136*B127*M127</f>
        <v>5.4000000000000004</v>
      </c>
      <c r="M127">
        <v>2.7000000000000002</v>
      </c>
      <c r="N127" s="7" t="s">
        <v>242</v>
      </c>
      <c r="O127" t="b">
        <v>1</v>
      </c>
      <c r="P127">
        <v>1</v>
      </c>
      <c r="Q127">
        <f>IF(P127&gt;B127*$B$136,P127-B127*$B$136,0)</f>
        <v>0</v>
      </c>
      <c r="R127">
        <f>Q127*M127</f>
        <v>0</v>
      </c>
      <c r="S127" s="1" t="s">
        <v>243</v>
      </c>
    </row>
    <row r="128">
      <c r="A128">
        <v>33</v>
      </c>
      <c r="B128">
        <v>1</v>
      </c>
      <c r="C128" t="s">
        <v>161</v>
      </c>
      <c r="D128" t="s">
        <v>162</v>
      </c>
      <c r="E128" t="s">
        <v>159</v>
      </c>
      <c r="F128" t="s">
        <v>163</v>
      </c>
      <c r="G128" t="s">
        <v>28</v>
      </c>
      <c r="L128">
        <f>$B$136*B128*M128</f>
        <v>7.5199999999999996</v>
      </c>
      <c r="M128">
        <v>3.7599999999999998</v>
      </c>
      <c r="N128" t="s">
        <v>164</v>
      </c>
      <c r="O128" t="b">
        <v>1</v>
      </c>
      <c r="P128">
        <v>10</v>
      </c>
      <c r="Q128">
        <f>IF(P128&gt;B128*$B$136,P128-B128*$B$136,0)</f>
        <v>8</v>
      </c>
      <c r="R128">
        <f>Q128*M128</f>
        <v>30.079999999999998</v>
      </c>
      <c r="S128" t="s">
        <v>244</v>
      </c>
    </row>
    <row r="129">
      <c r="A129">
        <v>34</v>
      </c>
      <c r="B129">
        <v>1</v>
      </c>
      <c r="C129" t="s">
        <v>165</v>
      </c>
      <c r="D129" t="s">
        <v>166</v>
      </c>
      <c r="E129" t="s">
        <v>167</v>
      </c>
      <c r="F129" t="s">
        <v>168</v>
      </c>
      <c r="G129" t="s">
        <v>169</v>
      </c>
      <c r="L129">
        <f>$B$136*B129*M129</f>
        <v>5.2679999999999998</v>
      </c>
      <c r="M129">
        <v>2.6339999999999999</v>
      </c>
      <c r="N129" t="s">
        <v>166</v>
      </c>
      <c r="O129" t="b">
        <v>1</v>
      </c>
      <c r="P129">
        <v>10</v>
      </c>
      <c r="Q129">
        <f>IF(P129&gt;B129*$B$136,P129-B129*$B$136,0)</f>
        <v>8</v>
      </c>
      <c r="R129">
        <f>Q129*M129</f>
        <v>21.071999999999999</v>
      </c>
      <c r="S129" t="s">
        <v>245</v>
      </c>
    </row>
    <row r="130">
      <c r="A130">
        <v>35</v>
      </c>
      <c r="B130">
        <v>1</v>
      </c>
      <c r="C130" t="s">
        <v>170</v>
      </c>
      <c r="D130" t="s">
        <v>171</v>
      </c>
      <c r="E130" t="s">
        <v>172</v>
      </c>
      <c r="F130" t="s">
        <v>124</v>
      </c>
      <c r="G130" t="s">
        <v>173</v>
      </c>
      <c r="L130">
        <f>$B$136*B130*M130</f>
        <v>16.16</v>
      </c>
      <c r="M130">
        <v>8.0800000000000001</v>
      </c>
      <c r="N130" t="s">
        <v>171</v>
      </c>
      <c r="O130" t="b">
        <v>1</v>
      </c>
      <c r="P130">
        <v>3</v>
      </c>
      <c r="Q130">
        <f>IF(P130&gt;B130*$B$136,P130-B130*$B$136,0)</f>
        <v>1</v>
      </c>
      <c r="R130">
        <f>Q130*M130</f>
        <v>8.0800000000000001</v>
      </c>
      <c r="S130" t="s">
        <v>246</v>
      </c>
    </row>
    <row r="131">
      <c r="A131">
        <v>36</v>
      </c>
      <c r="B131">
        <v>1</v>
      </c>
      <c r="C131" t="s">
        <v>174</v>
      </c>
      <c r="D131" t="s">
        <v>175</v>
      </c>
      <c r="E131" t="s">
        <v>176</v>
      </c>
      <c r="F131" t="s">
        <v>177</v>
      </c>
      <c r="L131">
        <f>$B$136*B131*M131</f>
        <v>0</v>
      </c>
      <c r="M131">
        <v>0</v>
      </c>
      <c r="N131" t="s">
        <v>220</v>
      </c>
      <c r="O131" t="b">
        <v>1</v>
      </c>
      <c r="P131">
        <v>0</v>
      </c>
      <c r="Q131">
        <f>IF(P131&gt;B131*$B$136,P131-B131*$B$136,0)</f>
        <v>0</v>
      </c>
      <c r="R131">
        <f>Q131*M131</f>
        <v>0</v>
      </c>
    </row>
    <row r="132">
      <c r="A132">
        <v>37</v>
      </c>
      <c r="B132">
        <v>1</v>
      </c>
      <c r="C132" t="s">
        <v>178</v>
      </c>
      <c r="D132" t="s">
        <v>179</v>
      </c>
      <c r="E132" t="s">
        <v>180</v>
      </c>
      <c r="F132" t="s">
        <v>181</v>
      </c>
      <c r="G132" t="s">
        <v>182</v>
      </c>
      <c r="L132">
        <f>$B$136*B132*M132</f>
        <v>0</v>
      </c>
      <c r="M132">
        <v>0</v>
      </c>
      <c r="N132" t="s">
        <v>220</v>
      </c>
      <c r="O132" t="b">
        <v>1</v>
      </c>
      <c r="P132">
        <v>0</v>
      </c>
      <c r="Q132">
        <f>IF(P132&gt;B132*$B$136,P132-B132*$B$136,0)</f>
        <v>0</v>
      </c>
      <c r="R132">
        <f>Q132*M132</f>
        <v>0</v>
      </c>
    </row>
    <row r="133">
      <c r="A133">
        <v>38</v>
      </c>
      <c r="B133">
        <v>1</v>
      </c>
      <c r="C133" t="s">
        <v>183</v>
      </c>
      <c r="D133" t="s">
        <v>184</v>
      </c>
      <c r="E133" t="s">
        <v>185</v>
      </c>
      <c r="F133" t="s">
        <v>185</v>
      </c>
      <c r="L133">
        <f>$B$136*B133*M133</f>
        <v>13.699999999999999</v>
      </c>
      <c r="M133">
        <v>6.8499999999999996</v>
      </c>
      <c r="N133" t="s">
        <v>184</v>
      </c>
      <c r="O133" t="b">
        <v>1</v>
      </c>
      <c r="P133">
        <v>3</v>
      </c>
      <c r="Q133">
        <f>IF(P133&gt;B133*$B$136,P133-B133*$B$136,0)</f>
        <v>1</v>
      </c>
      <c r="R133">
        <f>Q133*M133</f>
        <v>6.8499999999999996</v>
      </c>
      <c r="S133" t="s">
        <v>247</v>
      </c>
    </row>
    <row r="134">
      <c r="A134">
        <v>39</v>
      </c>
      <c r="B134">
        <v>1</v>
      </c>
      <c r="C134" t="s">
        <v>186</v>
      </c>
      <c r="D134" t="s">
        <v>248</v>
      </c>
      <c r="E134" t="s">
        <v>188</v>
      </c>
      <c r="F134" t="s">
        <v>189</v>
      </c>
      <c r="L134">
        <f>$B$136*B134*M134</f>
        <v>43.880000000000003</v>
      </c>
      <c r="M134">
        <v>21.940000000000001</v>
      </c>
      <c r="N134" s="4" t="s">
        <v>248</v>
      </c>
      <c r="O134" t="b">
        <v>1</v>
      </c>
      <c r="P134">
        <v>0</v>
      </c>
      <c r="Q134">
        <f>IF(P134&gt;B134*$B$136,P134-B134*$B$136,0)</f>
        <v>0</v>
      </c>
      <c r="R134">
        <f>Q134*M134</f>
        <v>0</v>
      </c>
      <c r="S134" s="1" t="s">
        <v>249</v>
      </c>
    </row>
    <row r="135">
      <c r="A135">
        <v>40</v>
      </c>
      <c r="B135">
        <v>6</v>
      </c>
      <c r="C135" t="s">
        <v>250</v>
      </c>
      <c r="D135" t="s">
        <v>191</v>
      </c>
      <c r="E135" t="s">
        <v>192</v>
      </c>
      <c r="F135" t="s">
        <v>193</v>
      </c>
      <c r="L135">
        <f>$B$136*B135*M135</f>
        <v>15.720000000000001</v>
      </c>
      <c r="M135">
        <v>1.3100000000000001</v>
      </c>
      <c r="N135" t="s">
        <v>191</v>
      </c>
      <c r="O135" t="b">
        <v>1</v>
      </c>
      <c r="P135">
        <v>50</v>
      </c>
      <c r="Q135">
        <f>IF(P135&gt;B135*$B$136,P135-B135*$B$136,0)</f>
        <v>38</v>
      </c>
      <c r="R135">
        <f>Q135*M135</f>
        <v>49.780000000000001</v>
      </c>
      <c r="S135" s="1" t="s">
        <v>251</v>
      </c>
    </row>
    <row r="136">
      <c r="A136" t="s">
        <v>252</v>
      </c>
      <c r="B136">
        <f>2</f>
        <v>2</v>
      </c>
    </row>
    <row r="137">
      <c r="A137" t="s">
        <v>253</v>
      </c>
      <c r="B137">
        <f>SUM(L98:L135)+7.73</f>
        <v>330.35200000000003</v>
      </c>
    </row>
    <row r="138">
      <c r="A138" t="s">
        <v>254</v>
      </c>
      <c r="B138">
        <f>SUM(R98:R135)+B137</f>
        <v>455.24600000000004</v>
      </c>
    </row>
    <row r="139">
      <c r="A139" t="s">
        <v>255</v>
      </c>
      <c r="B139">
        <v>160</v>
      </c>
    </row>
    <row r="140"/>
    <row r="141"/>
    <row r="142"/>
    <row r="143">
      <c r="A143" t="s">
        <v>256</v>
      </c>
      <c r="B143" t="s">
        <v>257</v>
      </c>
    </row>
    <row r="144">
      <c r="A144">
        <f>B137+B139</f>
        <v>490.35200000000003</v>
      </c>
      <c r="B144">
        <f>B139+B138</f>
        <v>615.24600000000009</v>
      </c>
    </row>
  </sheetData>
  <hyperlinks>
    <hyperlink r:id="rId1" ref="A94"/>
    <hyperlink r:id="rId2" ref="S103"/>
    <hyperlink r:id="rId3" ref="S104"/>
    <hyperlink r:id="rId4" ref="S106"/>
    <hyperlink r:id="rId5" ref="S108"/>
    <hyperlink r:id="rId6" ref="S121"/>
    <hyperlink r:id="rId7" ref="S125"/>
    <hyperlink r:id="rId8" ref="S127"/>
    <hyperlink r:id="rId9" ref="S134"/>
    <hyperlink r:id="rId10" ref="S135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