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aceuropamundo-my.sharepoint.com/personal/ivan_amador_europamundo_com1/Documents/Documentos/"/>
    </mc:Choice>
  </mc:AlternateContent>
  <xr:revisionPtr revIDLastSave="17" documentId="8_{C91A3199-93AE-4CFC-AFE4-0F2375892381}" xr6:coauthVersionLast="47" xr6:coauthVersionMax="47" xr10:uidLastSave="{687AED72-C592-4A79-BF08-CA148A4B060D}"/>
  <bookViews>
    <workbookView xWindow="-108" yWindow="-108" windowWidth="23256" windowHeight="12456" xr2:uid="{181CED1B-623A-4AE1-B8A1-9BB798B7BD96}"/>
  </bookViews>
  <sheets>
    <sheet name="ACCESOS" sheetId="1" r:id="rId1"/>
    <sheet name="Plantillas CallBell" sheetId="2" state="hidden" r:id="rId2"/>
    <sheet name="Datos" sheetId="3"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5" i="1" l="1"/>
  <c r="M18" i="1" s="1"/>
  <c r="AD3" i="1"/>
  <c r="M13" i="1" s="1"/>
  <c r="J3" i="2" a="1"/>
  <c r="J3" i="2"/>
  <c r="C12" i="3"/>
  <c r="C31" i="3"/>
  <c r="C48" i="3"/>
  <c r="C11" i="3"/>
  <c r="C30" i="3"/>
  <c r="C47" i="3"/>
  <c r="C44" i="3"/>
  <c r="C43" i="3"/>
  <c r="C42" i="3"/>
  <c r="C41" i="3"/>
  <c r="C40" i="3"/>
  <c r="C39" i="3"/>
  <c r="C38" i="3"/>
  <c r="C49" i="3"/>
  <c r="C46" i="3"/>
  <c r="C45" i="3"/>
  <c r="A15" i="2" a="1"/>
  <c r="A15" i="2"/>
  <c r="A3" i="2" a="1"/>
  <c r="A3" i="2"/>
  <c r="C7" i="3"/>
  <c r="C32" i="3"/>
  <c r="C29" i="3"/>
  <c r="C13" i="3"/>
  <c r="C10" i="3"/>
  <c r="C28" i="3"/>
  <c r="C9" i="3"/>
  <c r="C27" i="3"/>
  <c r="C8" i="3"/>
  <c r="C25" i="3"/>
  <c r="C24" i="3"/>
  <c r="C6" i="3"/>
  <c r="C5" i="3"/>
  <c r="C26" i="3"/>
  <c r="C23" i="3"/>
  <c r="C4" i="3"/>
  <c r="C22" i="3"/>
  <c r="C21" i="3"/>
  <c r="C2" i="3"/>
  <c r="C3" i="3"/>
  <c r="AD1" i="1"/>
  <c r="O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Iván Amador</author>
  </authors>
  <commentList>
    <comment ref="K9" authorId="0" shapeId="0" xr:uid="{AE445532-BEE2-4635-AFCC-033637EE9A0A}">
      <text>
        <r>
          <rPr>
            <sz val="11"/>
            <color theme="1"/>
            <rFont val="Calibri"/>
            <family val="2"/>
            <scheme val="minor"/>
          </rPr>
          <t>Iván Amador:
NO USAR HASTA EL 01/01/2025</t>
        </r>
      </text>
    </comment>
    <comment ref="K12" authorId="0" shapeId="0" xr:uid="{004CF00D-560B-401F-9B9B-3BCF87D862EF}">
      <text>
        <r>
          <rPr>
            <sz val="11"/>
            <color theme="1"/>
            <rFont val="Calibri"/>
            <family val="2"/>
            <scheme val="minor"/>
          </rPr>
          <t>Iván Amador:
NO USAR HASTA EL 01/01/2025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<sst xmlns="http://schemas.openxmlformats.org/spreadsheetml/2006/main" count="81" uniqueCount="56">
  <si>
    <t>ACCESOS</t>
  </si>
  <si>
    <t>REEMBOLSOS</t>
  </si>
  <si>
    <t>CALLBELL</t>
  </si>
  <si>
    <t>CARPETA ATT. CLIENTE</t>
  </si>
  <si>
    <t>CARPETA CALIDAD</t>
  </si>
  <si>
    <t>CARPETA RRHH</t>
  </si>
  <si>
    <t>Monto</t>
  </si>
  <si>
    <t>% Proveedor</t>
  </si>
  <si>
    <t>Total Reembolso</t>
  </si>
  <si>
    <t>EUROPAMUNDO ONLINE</t>
  </si>
  <si>
    <t>PORTAL DEL EMPLEADO</t>
  </si>
  <si>
    <t>MARCACIONES</t>
  </si>
  <si>
    <t>EMV - SIRE</t>
  </si>
  <si>
    <t>CLIENTE</t>
  </si>
  <si>
    <t>Yolanda</t>
  </si>
  <si>
    <t>AGENTE</t>
  </si>
  <si>
    <t>Filipe Castro</t>
  </si>
  <si>
    <t>CIUDAD</t>
  </si>
  <si>
    <t>Santorini</t>
  </si>
  <si>
    <t>MOTIVO</t>
  </si>
  <si>
    <t>Hotel</t>
  </si>
  <si>
    <t>CUSTOMER</t>
  </si>
  <si>
    <t>Ursula</t>
  </si>
  <si>
    <t>AGENT</t>
  </si>
  <si>
    <t>Dexter Campbell</t>
  </si>
  <si>
    <t>CITY</t>
  </si>
  <si>
    <t>MOTIVE</t>
  </si>
  <si>
    <t>Change on Flight Schedule</t>
  </si>
  <si>
    <t>Boleto de Salida</t>
  </si>
  <si>
    <t>Transferista</t>
  </si>
  <si>
    <t>Localizador</t>
  </si>
  <si>
    <t>Sin Suplemento de Comidas</t>
  </si>
  <si>
    <t>Con Suplemento de Comidas</t>
  </si>
  <si>
    <t>Datos Incompletos</t>
  </si>
  <si>
    <t>Seguro</t>
  </si>
  <si>
    <t>COVID</t>
  </si>
  <si>
    <t>Itinerario</t>
  </si>
  <si>
    <t>Retraso Vuelo</t>
  </si>
  <si>
    <t>Cambio de Datos de Vuelo</t>
  </si>
  <si>
    <t>Departure Ticket</t>
  </si>
  <si>
    <t>Transfer Service Provider</t>
  </si>
  <si>
    <t>Booking ID</t>
  </si>
  <si>
    <t>Without Meal Supplement</t>
  </si>
  <si>
    <t>With Meal Supplement</t>
  </si>
  <si>
    <t>Incomplete Data</t>
  </si>
  <si>
    <t>Insurance</t>
  </si>
  <si>
    <t>Itinerary</t>
  </si>
  <si>
    <t>Flight Delay</t>
  </si>
  <si>
    <t>INFO EMV</t>
  </si>
  <si>
    <t>LOC</t>
  </si>
  <si>
    <t>PAUTAS ORIENTE</t>
  </si>
  <si>
    <t>EMERGENCIAS ORIENTE</t>
  </si>
  <si>
    <t>TR</t>
  </si>
  <si>
    <t>DESTINOS EXÓTICOS</t>
  </si>
  <si>
    <t>PUNTOS DE ENCUENTRO</t>
  </si>
  <si>
    <t>DATOS POR AGENTE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</si>
</sst>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36"/>
      <color theme="1"/>
      <name val="Calibri"/>
      <family val="2"/>
      <scheme val="minor"/>
    </font>
    <font>
      <u/>
      <sz val="11"/>
      <color theme="10"/>
      <name val="Calibri"/>
      <family val="2"/>
      <scheme val="minor"/>
    </font>
    <font>
      <sz val="13"/>
      <color theme="1"/>
      <name val="Calibri"/>
      <family val="2"/>
      <scheme val="minor"/>
    </font>
    <font>
      <b/>
      <sz val="13"/>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20"/>
      <color theme="1"/>
      <name val="Calibri"/>
      <family val="2"/>
      <scheme val="minor"/>
    </font>
    <font>
      <b/>
      <sz val="20"/>
      <name val="Calibri"/>
      <family val="2"/>
      <scheme val="minor"/>
    </font>
    <font>
      <b/>
      <sz val="12"/>
      <name val="Calibri"/>
      <family val="2"/>
      <scheme val="minor"/>
    </font>
    <font>
      <sz val="18"/>
      <color theme="1"/>
      <name val="Calibri"/>
      <family val="2"/>
      <scheme val="minor"/>
    </font>
    <font>
      <u/>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59999389629810485"/>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3" fillId="0" borderId="0" xfId="0" applyFont="1"/>
    <xf numFmtId="0" fontId="5" fillId="2" borderId="9" xfId="0" applyFont="1" applyFill="1" applyBorder="1"/>
    <xf numFmtId="0" fontId="0" fillId="0" borderId="9" xfId="0" applyBorder="1" applyAlignment="1">
      <alignment horizontal="center" vertical="center"/>
    </xf>
    <xf numFmtId="2" fontId="0" fillId="0" borderId="0" xfId="0" applyNumberFormat="1"/>
    <xf numFmtId="0" fontId="0" fillId="0" borderId="0" xfId="0" applyAlignment="1">
      <alignment horizontal="center" vertical="center"/>
    </xf>
    <xf numFmtId="1" fontId="0" fillId="0" borderId="0" xfId="0" applyNumberFormat="1" applyAlignment="1">
      <alignment horizontal="center" vertical="center"/>
    </xf>
    <xf numFmtId="1" fontId="0" fillId="0" borderId="9" xfId="0" applyNumberFormat="1" applyBorder="1" applyAlignment="1">
      <alignment horizontal="center" vertical="center"/>
    </xf>
    <xf numFmtId="2" fontId="0" fillId="0" borderId="9" xfId="0" applyNumberFormat="1" applyBorder="1" applyAlignment="1">
      <alignment horizontal="center" vertical="center"/>
    </xf>
    <xf numFmtId="0" fontId="5" fillId="3" borderId="9" xfId="0" applyFont="1" applyFill="1" applyBorder="1" applyAlignment="1">
      <alignment horizontal="center" vertical="center"/>
    </xf>
    <xf numFmtId="2" fontId="6" fillId="0" borderId="0" xfId="0" applyNumberFormat="1" applyFont="1"/>
    <xf numFmtId="0" fontId="0" fillId="0" borderId="0" xfId="0" applyAlignment="1">
      <alignment horizontal="left" vertical="center"/>
    </xf>
    <xf numFmtId="0" fontId="0" fillId="0" borderId="0" xfId="0" applyAlignment="1">
      <alignment horizontal="left"/>
    </xf>
    <xf numFmtId="2" fontId="0" fillId="0" borderId="0" xfId="0" applyNumberFormat="1" applyAlignment="1">
      <alignment horizontal="left" vertical="center"/>
    </xf>
    <xf numFmtId="0" fontId="12" fillId="0" borderId="0" xfId="1" applyFont="1"/>
    <xf numFmtId="0" fontId="10" fillId="0" borderId="9" xfId="1" applyFont="1" applyFill="1" applyBorder="1" applyAlignment="1">
      <alignment horizontal="center"/>
    </xf>
    <xf numFmtId="0" fontId="6" fillId="0" borderId="0" xfId="0" applyFont="1"/>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3" xfId="1" applyFont="1" applyBorder="1" applyAlignment="1">
      <alignment horizontal="center" vertical="center" wrapText="1"/>
    </xf>
    <xf numFmtId="0" fontId="4" fillId="0" borderId="4" xfId="1" applyFont="1" applyBorder="1" applyAlignment="1">
      <alignment horizontal="center" vertical="center" wrapText="1"/>
    </xf>
    <xf numFmtId="0" fontId="9" fillId="4" borderId="1" xfId="1"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xf>
    <xf numFmtId="0" fontId="9" fillId="4" borderId="5" xfId="1" applyFont="1" applyFill="1" applyBorder="1" applyAlignment="1">
      <alignment horizontal="center" vertical="center" wrapText="1"/>
    </xf>
    <xf numFmtId="0" fontId="9" fillId="4" borderId="2" xfId="1" applyFont="1" applyFill="1" applyBorder="1" applyAlignment="1">
      <alignment horizontal="center" vertical="center" wrapText="1"/>
    </xf>
    <xf numFmtId="0" fontId="9" fillId="4" borderId="3" xfId="1" applyFont="1" applyFill="1" applyBorder="1" applyAlignment="1">
      <alignment horizontal="center" vertical="center" wrapText="1"/>
    </xf>
    <xf numFmtId="0" fontId="9" fillId="4" borderId="8" xfId="1" applyFont="1" applyFill="1" applyBorder="1" applyAlignment="1">
      <alignment horizontal="center" vertical="center" wrapText="1"/>
    </xf>
    <xf numFmtId="0" fontId="9" fillId="4" borderId="4" xfId="1" applyFont="1"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ortalempleado.europamundo.com:8080/portalempleado/" TargetMode="External"/><Relationship Id="rId13" Type="http://schemas.openxmlformats.org/officeDocument/2006/relationships/hyperlink" Target="../../../../../:x:/g/personal/ivan_amador_europamundo_com1/ETOQYUGX9W5Kj-G8KIvqCpwBJlqR-eiGkDOyyK-FCP84Lw?e=WVQBL7" TargetMode="External"/><Relationship Id="rId18" Type="http://schemas.openxmlformats.org/officeDocument/2006/relationships/hyperlink" Target="https://lookerstudio.google.com/s/pLoAYckinVM" TargetMode="External"/><Relationship Id="rId3" Type="http://schemas.openxmlformats.org/officeDocument/2006/relationships/hyperlink" Target="file:///\\EMVSERVER\DATOS\ATT_CLIENTE" TargetMode="External"/><Relationship Id="rId21" Type="http://schemas.openxmlformats.org/officeDocument/2006/relationships/comments" Target="../comments1.xml"/><Relationship Id="rId7" Type="http://schemas.openxmlformats.org/officeDocument/2006/relationships/hyperlink" Target="http://192.168.1.88:8080/PortalEmpleado/" TargetMode="External"/><Relationship Id="rId12" Type="http://schemas.openxmlformats.org/officeDocument/2006/relationships/hyperlink" Target="../../../../../:w:/g/personal/ivan_amador_europamundo_com1/EXnigo5RpJ9Jhf0EVHayLrwB1MZR2z1Z62aZHtHfBeV_fA?e=hElOc8" TargetMode="External"/><Relationship Id="rId17" Type="http://schemas.openxmlformats.org/officeDocument/2006/relationships/hyperlink" Target="https://lookerstudio.google.com/s/psddiQnWHVc" TargetMode="External"/><Relationship Id="rId2" Type="http://schemas.openxmlformats.org/officeDocument/2006/relationships/hyperlink" Target="https://dash.callbell.eu/chat" TargetMode="External"/><Relationship Id="rId16" Type="http://schemas.openxmlformats.org/officeDocument/2006/relationships/hyperlink" Target="https://esuezhg4oon.typeform.com/EMV-SIRE2025" TargetMode="External"/><Relationship Id="rId20" Type="http://schemas.openxmlformats.org/officeDocument/2006/relationships/vmlDrawing" Target="../drawings/vmlDrawing1.vml"/><Relationship Id="rId1" Type="http://schemas.openxmlformats.org/officeDocument/2006/relationships/hyperlink" Target="https://www.europamundo-online.com/reservas/buscarreserva2.asp?coreserva=" TargetMode="External"/><Relationship Id="rId6" Type="http://schemas.openxmlformats.org/officeDocument/2006/relationships/hyperlink" Target="https://www.europamundo-online.com/" TargetMode="External"/><Relationship Id="rId11" Type="http://schemas.openxmlformats.org/officeDocument/2006/relationships/hyperlink" Target="https://marcag.europamundo.com:8082/" TargetMode="External"/><Relationship Id="rId5" Type="http://schemas.openxmlformats.org/officeDocument/2006/relationships/hyperlink" Target="file:///\\EMVSERVER\DATOS\RRHH" TargetMode="External"/><Relationship Id="rId15" Type="http://schemas.openxmlformats.org/officeDocument/2006/relationships/hyperlink" Target="../../../../../:x:/g/personal/ivan_amador_europamundo_com1/EXqhaYSU9Z5DmsUHlx4DCC4BeJHZk82kvD_Smr0NKAUMwg?e=pW6fB6" TargetMode="External"/><Relationship Id="rId10" Type="http://schemas.openxmlformats.org/officeDocument/2006/relationships/hyperlink" Target="https://esuezhg4oon.typeform.com/EMV-SIRE2024" TargetMode="External"/><Relationship Id="rId19" Type="http://schemas.openxmlformats.org/officeDocument/2006/relationships/printerSettings" Target="../printerSettings/printerSettings1.bin"/><Relationship Id="rId4" Type="http://schemas.openxmlformats.org/officeDocument/2006/relationships/hyperlink" Target="file:///\\EMVSERVER\DATOS\ATT_CALIDAD" TargetMode="External"/><Relationship Id="rId9" Type="http://schemas.openxmlformats.org/officeDocument/2006/relationships/hyperlink" Target="https://esuezhg4oon.typeform.com/InfoCC" TargetMode="External"/><Relationship Id="rId14" Type="http://schemas.openxmlformats.org/officeDocument/2006/relationships/hyperlink" Target="../../../../../:x:/g/personal/ivan_amador_europamundo_com1/Efnon_hiZhZOr9WTNPLYmpkBg9xr7Yz-CnY1jD5lwEpWVA?e=gkY2S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89A4-B450-4F9C-879E-33E51D0C3766}">
  <dimension ref="A1:AD19"/>
  <sheetViews>
    <sheetView tabSelected="1" topLeftCell="A4" workbookViewId="0">
      <selection activeCell="AD1" sqref="AD1"/>
    </sheetView>
  </sheetViews>
  <sheetFormatPr baseColWidth="10" defaultColWidth="11.44140625" defaultRowHeight="14.4" x14ac:dyDescent="0.3"/>
  <cols>
    <col min="3" max="3" width="5.6640625" customWidth="1"/>
    <col min="6" max="6" width="5.6640625" customWidth="1"/>
    <col min="9" max="9" width="5.6640625" customWidth="1"/>
    <col min="13" max="13" width="10.88671875" customWidth="1"/>
    <col min="14" max="14" width="13" customWidth="1"/>
    <col min="15" max="15" width="17.5546875" customWidth="1"/>
    <col min="30" max="30" width="12" customWidth="1"/>
  </cols>
  <sheetData>
    <row r="1" spans="1:30" ht="14.4" customHeight="1" x14ac:dyDescent="0.3">
      <c r="A1" s="37" t="s">
        <v>0</v>
      </c>
      <c r="B1" s="38"/>
      <c r="C1" s="38"/>
      <c r="D1" s="38"/>
      <c r="E1" s="38"/>
      <c r="F1" s="38"/>
      <c r="G1" s="38"/>
      <c r="H1" s="38"/>
      <c r="I1" s="38"/>
      <c r="J1" s="38"/>
      <c r="K1" s="39"/>
      <c r="M1" s="37" t="s">
        <v>1</v>
      </c>
      <c r="N1" s="38"/>
      <c r="O1" s="39"/>
      <c r="AD1" s="10">
        <f>(100-N6)/100</f>
        <v>0.83</v>
      </c>
    </row>
    <row r="2" spans="1:30" ht="14.4" customHeight="1" x14ac:dyDescent="0.3">
      <c r="A2" s="40"/>
      <c r="B2" s="41"/>
      <c r="C2" s="41"/>
      <c r="D2" s="41"/>
      <c r="E2" s="41"/>
      <c r="F2" s="41"/>
      <c r="G2" s="41"/>
      <c r="H2" s="41"/>
      <c r="I2" s="41"/>
      <c r="J2" s="41"/>
      <c r="K2" s="42"/>
      <c r="M2" s="40"/>
      <c r="N2" s="41"/>
      <c r="O2" s="42"/>
    </row>
    <row r="3" spans="1:30" ht="15" customHeight="1" thickBot="1" x14ac:dyDescent="0.35">
      <c r="A3" s="43"/>
      <c r="B3" s="44"/>
      <c r="C3" s="44"/>
      <c r="D3" s="44"/>
      <c r="E3" s="44"/>
      <c r="F3" s="44"/>
      <c r="G3" s="44"/>
      <c r="H3" s="44"/>
      <c r="I3" s="44"/>
      <c r="J3" s="44"/>
      <c r="K3" s="45"/>
      <c r="M3" s="43"/>
      <c r="N3" s="44"/>
      <c r="O3" s="45"/>
      <c r="AD3" s="14" t="str">
        <f>CONCATENATE("https://www.europamundo-online.com/reservas/buscarreserva2.asp?coreserva=",N11)</f>
        <v>https://www.europamundo-online.com/reservas/buscarreserva2.asp?coreserva=</v>
      </c>
    </row>
    <row r="4" spans="1:30" ht="15" thickBot="1" x14ac:dyDescent="0.35"/>
    <row r="5" spans="1:30" ht="15" customHeight="1" thickBot="1" x14ac:dyDescent="0.4">
      <c r="A5" s="17" t="s">
        <v>2</v>
      </c>
      <c r="B5" s="18"/>
      <c r="C5" s="1"/>
      <c r="D5" s="17" t="s">
        <v>3</v>
      </c>
      <c r="E5" s="18"/>
      <c r="F5" s="1"/>
      <c r="G5" s="17" t="s">
        <v>4</v>
      </c>
      <c r="H5" s="18"/>
      <c r="I5" s="1"/>
      <c r="J5" s="17" t="s">
        <v>5</v>
      </c>
      <c r="K5" s="18"/>
      <c r="M5" s="9" t="s">
        <v>6</v>
      </c>
      <c r="N5" s="9" t="s">
        <v>7</v>
      </c>
      <c r="O5" s="9" t="s">
        <v>8</v>
      </c>
      <c r="AD5" s="16" t="str">
        <f>CONCATENATE("https://www.europamundo-online.com/Individuales/ExcursionDetalle.ASP?CORESERVA=",N16)</f>
        <v>https://www.europamundo-online.com/Individuales/ExcursionDetalle.ASP?CORESERVA=</v>
      </c>
    </row>
    <row r="6" spans="1:30" ht="15.75" customHeight="1" thickBot="1" x14ac:dyDescent="0.4">
      <c r="A6" s="19"/>
      <c r="B6" s="20"/>
      <c r="C6" s="1"/>
      <c r="D6" s="19"/>
      <c r="E6" s="20"/>
      <c r="F6" s="1"/>
      <c r="G6" s="19"/>
      <c r="H6" s="20"/>
      <c r="I6" s="1"/>
      <c r="J6" s="19"/>
      <c r="K6" s="20"/>
      <c r="M6" s="3">
        <v>112</v>
      </c>
      <c r="N6" s="7">
        <v>17</v>
      </c>
      <c r="O6" s="8">
        <f>M6/AD1</f>
        <v>134.93975903614458</v>
      </c>
    </row>
    <row r="7" spans="1:30" ht="15" thickBot="1" x14ac:dyDescent="0.35"/>
    <row r="8" spans="1:30" ht="15" customHeight="1" thickBot="1" x14ac:dyDescent="0.35">
      <c r="A8" s="17" t="s">
        <v>9</v>
      </c>
      <c r="B8" s="18"/>
      <c r="D8" s="17" t="s">
        <v>10</v>
      </c>
      <c r="E8" s="18"/>
      <c r="G8" s="17" t="s">
        <v>11</v>
      </c>
      <c r="H8" s="18"/>
      <c r="J8" s="31" t="s">
        <v>12</v>
      </c>
      <c r="K8" s="32"/>
      <c r="M8" s="21" t="s">
        <v>48</v>
      </c>
      <c r="N8" s="46"/>
      <c r="O8" s="47"/>
    </row>
    <row r="9" spans="1:30" ht="15.75" customHeight="1" thickBot="1" x14ac:dyDescent="0.35">
      <c r="A9" s="19"/>
      <c r="B9" s="20"/>
      <c r="D9" s="19"/>
      <c r="E9" s="20"/>
      <c r="G9" s="19"/>
      <c r="H9" s="20"/>
      <c r="J9" s="15">
        <v>2024</v>
      </c>
      <c r="K9" s="15">
        <v>2025</v>
      </c>
      <c r="M9" s="48"/>
      <c r="N9" s="49"/>
      <c r="O9" s="50"/>
    </row>
    <row r="10" spans="1:30" ht="15" thickBot="1" x14ac:dyDescent="0.35"/>
    <row r="11" spans="1:30" ht="15" customHeight="1" thickBot="1" x14ac:dyDescent="0.35">
      <c r="A11" s="17" t="s">
        <v>50</v>
      </c>
      <c r="B11" s="18"/>
      <c r="D11" s="17" t="s">
        <v>51</v>
      </c>
      <c r="E11" s="18"/>
      <c r="G11" s="17" t="s">
        <v>53</v>
      </c>
      <c r="H11" s="18"/>
      <c r="J11" s="35" t="s">
        <v>55</v>
      </c>
      <c r="K11" s="36"/>
      <c r="M11" s="33" t="s">
        <v>49</v>
      </c>
      <c r="N11" s="27"/>
      <c r="O11" s="28"/>
    </row>
    <row r="12" spans="1:30" ht="15" customHeight="1" thickBot="1" x14ac:dyDescent="0.35">
      <c r="A12" s="19"/>
      <c r="B12" s="20"/>
      <c r="D12" s="19"/>
      <c r="E12" s="20"/>
      <c r="G12" s="19"/>
      <c r="H12" s="20"/>
      <c r="J12" s="15">
        <v>2024</v>
      </c>
      <c r="K12" s="15">
        <v>2025</v>
      </c>
      <c r="M12" s="34"/>
      <c r="N12" s="29"/>
      <c r="O12" s="30"/>
    </row>
    <row r="13" spans="1:30" ht="14.4" customHeight="1" thickBot="1" x14ac:dyDescent="0.35">
      <c r="M13" s="21" t="str">
        <f>HYPERLINK(AD3,"VER RESERVA")</f>
        <v>VER RESERVA</v>
      </c>
      <c r="N13" s="22"/>
      <c r="O13" s="23"/>
    </row>
    <row r="14" spans="1:30" ht="15" customHeight="1" thickBot="1" x14ac:dyDescent="0.35">
      <c r="A14" s="17" t="s">
        <v>54</v>
      </c>
      <c r="B14" s="18"/>
      <c r="M14" s="24"/>
      <c r="N14" s="25"/>
      <c r="O14" s="26"/>
    </row>
    <row r="15" spans="1:30" ht="15" thickBot="1" x14ac:dyDescent="0.35">
      <c r="A15" s="19"/>
      <c r="B15" s="20"/>
    </row>
    <row r="16" spans="1:30" ht="14.4" customHeight="1" x14ac:dyDescent="0.3">
      <c r="M16" s="33" t="s">
        <v>52</v>
      </c>
      <c r="N16" s="27"/>
      <c r="O16" s="28"/>
    </row>
    <row r="17" spans="13:15" ht="15" customHeight="1" thickBot="1" x14ac:dyDescent="0.35">
      <c r="M17" s="34"/>
      <c r="N17" s="29"/>
      <c r="O17" s="30"/>
    </row>
    <row r="18" spans="13:15" ht="14.4" customHeight="1" x14ac:dyDescent="0.3">
      <c r="M18" s="21" t="str">
        <f>HYPERLINK(AD5,"VER TRASLADO")</f>
        <v>VER TRASLADO</v>
      </c>
      <c r="N18" s="22"/>
      <c r="O18" s="23"/>
    </row>
    <row r="19" spans="13:15" ht="15" customHeight="1" thickBot="1" x14ac:dyDescent="0.35">
      <c r="M19" s="24"/>
      <c r="N19" s="25"/>
      <c r="O19" s="26"/>
    </row>
  </sheetData>
  <mergeCells count="22">
    <mergeCell ref="M1:O3"/>
    <mergeCell ref="G8:H9"/>
    <mergeCell ref="A1:K3"/>
    <mergeCell ref="A5:B6"/>
    <mergeCell ref="D5:E6"/>
    <mergeCell ref="G5:H6"/>
    <mergeCell ref="J5:K6"/>
    <mergeCell ref="M8:O9"/>
    <mergeCell ref="A14:B15"/>
    <mergeCell ref="M18:O19"/>
    <mergeCell ref="N11:O12"/>
    <mergeCell ref="M13:O14"/>
    <mergeCell ref="J8:K8"/>
    <mergeCell ref="M16:M17"/>
    <mergeCell ref="N16:O17"/>
    <mergeCell ref="J11:K11"/>
    <mergeCell ref="A11:B12"/>
    <mergeCell ref="D11:E12"/>
    <mergeCell ref="A8:B9"/>
    <mergeCell ref="D8:E9"/>
    <mergeCell ref="G11:H12"/>
    <mergeCell ref="M11:M12"/>
  </mergeCells>
  <hyperlinks>
    <hyperlink ref="AD3" r:id="rId1" display="https://www.europamundo-online.com/reservas/buscarreserva2.asp?coreserva=" xr:uid="{BAA7C620-C7D9-4E71-A556-A41452680838}"/>
    <hyperlink ref="A5:B6" r:id="rId2" display="CALLBELL" xr:uid="{08F532DB-92C0-4EA5-985F-D1DBA5E0BCA6}"/>
    <hyperlink ref="D5:E6" r:id="rId3" display="CARPETA ATT. CLIENTE" xr:uid="{0D7E5E0B-A0CE-40A8-8032-F6FFE91B5730}"/>
    <hyperlink ref="G5:H6" r:id="rId4" display="CARPETA CALIDAD" xr:uid="{64B0C3F8-27DB-4CC7-8A62-B9F3FA7AC4AD}"/>
    <hyperlink ref="J5:K6" r:id="rId5" display="CARPETA RRHH" xr:uid="{81680FEC-1E79-4EC5-BB73-3F888DA79DF9}"/>
    <hyperlink ref="A8:B9" r:id="rId6" display="EUROPAMUNDO ONLINE" xr:uid="{328AFEC0-8560-494A-B802-466ED01CEDFB}"/>
    <hyperlink ref="D8" r:id="rId7" xr:uid="{D1C95B8F-DF5E-4C97-87E7-A6FCABA7822A}"/>
    <hyperlink ref="D8:E9" r:id="rId8" display="PORTAL DEL EMPLEADO" xr:uid="{A26735AC-8DF6-4DD8-A73A-B59BA5FD4E33}"/>
    <hyperlink ref="M8:O9" r:id="rId9" display="INFO CC" xr:uid="{ED69977B-1119-4BF2-AA77-CAE8EA0202DF}"/>
    <hyperlink ref="J9" r:id="rId10" display="https://esuezhg4oon.typeform.com/EMV-SIRE2024" xr:uid="{1F5F8605-D9E7-44AA-B76C-784FCF62C951}"/>
    <hyperlink ref="G8:H9" r:id="rId11" display="MARCACIONES" xr:uid="{AAD9A02A-A6C7-47D4-9B2F-B6E0FA83609D}"/>
    <hyperlink ref="A11:B12" r:id="rId12" display="PAUTAS ORIENTE" xr:uid="{504612BE-FD28-49C6-8291-148480B5CAF7}"/>
    <hyperlink ref="D11:E12" r:id="rId13" display="EMERGENCIAS ORIENTE" xr:uid="{28426C5A-D887-4CF7-BD28-AF89F11069A4}"/>
    <hyperlink ref="G11:H12" r:id="rId14" display="DESTINOS EXÓTICOS" xr:uid="{3571FEC7-B48A-4673-BB46-3F68D72E00FB}"/>
    <hyperlink ref="A14:B15" r:id="rId15" display="PUNTOS DE ENCUENTRO" xr:uid="{0D338C7D-8CBC-41B6-8370-5A3F21E03BFB}"/>
    <hyperlink ref="K9" r:id="rId16" display="2025" xr:uid="{33A442FA-AFCE-4FC4-9CFD-7FAFCA3A3DE6}"/>
    <hyperlink ref="J12" r:id="rId17" display="https://lookerstudio.google.com/s/psddiQnWHVc" xr:uid="{0102C659-28E8-4378-A002-A225050A557E}"/>
    <hyperlink ref="K12" r:id="rId18" display="https://lookerstudio.google.com/s/pLoAYckinVM" xr:uid="{48890AFF-08FC-4E47-92AF-1CFA1EA4D172}"/>
  </hyperlinks>
  <pageMargins left="0.7" right="0.7" top="0.75" bottom="0.75" header="0.3" footer="0.3"/>
  <pageSetup paperSize="9" orientation="portrait"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2A52C-733A-4959-AF03-E3A7D504BB11}">
  <dimension ref="A1:Q23"/>
  <sheetViews>
    <sheetView workbookViewId="0">
      <selection activeCell="D14" sqref="D14"/>
    </sheetView>
  </sheetViews>
  <sheetFormatPr baseColWidth="10" defaultColWidth="11.44140625" defaultRowHeight="14.4" x14ac:dyDescent="0.3"/>
  <cols>
    <col min="1" max="1" width="10.6640625" customWidth="1"/>
    <col min="2" max="2" width="15.6640625" customWidth="1"/>
    <col min="3" max="3" width="10.6640625" customWidth="1"/>
    <col min="4" max="4" width="18.44140625" customWidth="1"/>
    <col min="5" max="5" width="10.6640625" customWidth="1"/>
    <col min="6" max="6" width="15.6640625" customWidth="1"/>
    <col min="7" max="7" width="11.44140625" customWidth="1"/>
    <col min="8" max="8" width="33.44140625" customWidth="1"/>
    <col min="9" max="9" width="2.5546875" customWidth="1"/>
    <col min="13" max="13" width="14.44140625" customWidth="1"/>
    <col min="17" max="17" width="46.6640625" customWidth="1"/>
  </cols>
  <sheetData>
    <row r="1" spans="1:17" ht="15" thickBot="1" x14ac:dyDescent="0.35"/>
    <row r="2" spans="1:17" ht="15" thickBot="1" x14ac:dyDescent="0.35">
      <c r="A2" s="2" t="s">
        <v>13</v>
      </c>
      <c r="B2" s="3" t="s">
        <v>14</v>
      </c>
      <c r="C2" s="2" t="s">
        <v>15</v>
      </c>
      <c r="D2" s="3" t="s">
        <v>16</v>
      </c>
      <c r="E2" s="2" t="s">
        <v>17</v>
      </c>
      <c r="F2" s="3" t="s">
        <v>18</v>
      </c>
      <c r="G2" s="2" t="s">
        <v>19</v>
      </c>
      <c r="H2" s="3" t="s">
        <v>20</v>
      </c>
      <c r="J2" s="2" t="s">
        <v>13</v>
      </c>
      <c r="K2" s="3" t="s">
        <v>14</v>
      </c>
      <c r="L2" s="2" t="s">
        <v>15</v>
      </c>
      <c r="M2" s="3" t="s">
        <v>16</v>
      </c>
      <c r="N2" s="2" t="s">
        <v>17</v>
      </c>
      <c r="O2" s="3" t="s">
        <v>18</v>
      </c>
      <c r="P2" s="2" t="s">
        <v>19</v>
      </c>
      <c r="Q2" s="3" t="s">
        <v>20</v>
      </c>
    </row>
    <row r="3" spans="1:17" ht="15" customHeight="1" x14ac:dyDescent="0.3">
      <c r="A3" s="51" t="str" cm="1">
        <f t="array" ref="A3">IFERROR(_xlfn.IFS(H2="Boleto de Salida",Datos!C2,H2="Transferista",Datos!C3,H2="Localizador",Datos!C4,H2="Sin Suplemento de Comidas",Datos!C5,H2="Con suplemento de Comidas",Datos!C6,H2="Datos Incompletos",Datos!C7,H2="Seguro",Datos!C8,H2="COVID",Datos!C9,H2="Itinerario",Datos!C10,H2="Cambio de Datos de Vuelo",Datos!C12,H2="Hotel",Datos!C13,H2="Retraso Vuelo",Datos!C11),"Seleccione Motivo")</f>
        <v>Para poder conocer el Hotel que le corresponde en cada ciudad, puede acceder al siguiente enlace:
https://www.europamundo.com/miviaje.aspx
Ahí acceder a la opción HOTELES y tendrá los datos del Hotel que le corresponderá en cada Ciudad, incluyendo dirección y teléfono.
También puede descargar la Aplicación de EUROPAMUNDO:
iOS: https://apps.apple.com/es/app/europamundo/id993523793?l=en
Android: https://play.google.com/store/apps/details?id=com.europamundo.mobile
*Recomendamos revisar periodicamente estos datos en caso de modificaciones.*</v>
      </c>
      <c r="B3" s="52"/>
      <c r="C3" s="52"/>
      <c r="D3" s="52"/>
      <c r="E3" s="52"/>
      <c r="F3" s="52"/>
      <c r="G3" s="52"/>
      <c r="H3" s="53"/>
      <c r="J3" s="51" t="str" cm="1">
        <f t="array" ref="J3">IFERROR(_xlfn.IFS(Q2="Boleto de Salida",Datos!C38,Q2="Transferista",Datos!C39,Q2="Localizador",Datos!C40,Q2="Sin Suplemento de Comidas",Datos!C41,Q2="Con suplemento de Comidas",Datos!C42,Q2="Datos Incompletos",Datos!C43,Q2="Seguro",Datos!C44,Q2="COVID",Datos!C45,Q2="Itinerario",Datos!C46,Q2="Cambio de Datos de Vuelo",Datos!C48,Q2="Hotel",Datos!C49,Q2="Retraso Vuelo",Datos!C47),"Seleccione Motivo")</f>
        <v>Para conhecer o Hotel que lhe corresponde em cada cidade, pode acceder ao seguinte link:
https://www.europamundo.com/miviaje.aspx
Lá, acesse a opção HOTEIS e você terá os dados de Hotel que lhe corresponderá em cada cidade, incluido endereço e telefone.
Também pode descarregar a Aplicação EUROPAMUNDO:
iOS: https://apps.apple.com/es/app/europamundo/id993523793?l=en
Android: https://play.google.com/store/apps/details?id=com.europamundo.mobile
*Recomendamos revisar periódicamente esses dados em caso de modificações.*</v>
      </c>
      <c r="K3" s="52"/>
      <c r="L3" s="52"/>
      <c r="M3" s="52"/>
      <c r="N3" s="52"/>
      <c r="O3" s="52"/>
      <c r="P3" s="52"/>
      <c r="Q3" s="53"/>
    </row>
    <row r="4" spans="1:17" x14ac:dyDescent="0.3">
      <c r="A4" s="54"/>
      <c r="B4" s="55"/>
      <c r="C4" s="55"/>
      <c r="D4" s="55"/>
      <c r="E4" s="55"/>
      <c r="F4" s="55"/>
      <c r="G4" s="55"/>
      <c r="H4" s="56"/>
      <c r="J4" s="54"/>
      <c r="K4" s="55"/>
      <c r="L4" s="55"/>
      <c r="M4" s="55"/>
      <c r="N4" s="55"/>
      <c r="O4" s="55"/>
      <c r="P4" s="55"/>
      <c r="Q4" s="56"/>
    </row>
    <row r="5" spans="1:17" x14ac:dyDescent="0.3">
      <c r="A5" s="54"/>
      <c r="B5" s="55"/>
      <c r="C5" s="55"/>
      <c r="D5" s="55"/>
      <c r="E5" s="55"/>
      <c r="F5" s="55"/>
      <c r="G5" s="55"/>
      <c r="H5" s="56"/>
      <c r="J5" s="54"/>
      <c r="K5" s="55"/>
      <c r="L5" s="55"/>
      <c r="M5" s="55"/>
      <c r="N5" s="55"/>
      <c r="O5" s="55"/>
      <c r="P5" s="55"/>
      <c r="Q5" s="56"/>
    </row>
    <row r="6" spans="1:17" x14ac:dyDescent="0.3">
      <c r="A6" s="54"/>
      <c r="B6" s="55"/>
      <c r="C6" s="55"/>
      <c r="D6" s="55"/>
      <c r="E6" s="55"/>
      <c r="F6" s="55"/>
      <c r="G6" s="55"/>
      <c r="H6" s="56"/>
      <c r="J6" s="54"/>
      <c r="K6" s="55"/>
      <c r="L6" s="55"/>
      <c r="M6" s="55"/>
      <c r="N6" s="55"/>
      <c r="O6" s="55"/>
      <c r="P6" s="55"/>
      <c r="Q6" s="56"/>
    </row>
    <row r="7" spans="1:17" x14ac:dyDescent="0.3">
      <c r="A7" s="54"/>
      <c r="B7" s="55"/>
      <c r="C7" s="55"/>
      <c r="D7" s="55"/>
      <c r="E7" s="55"/>
      <c r="F7" s="55"/>
      <c r="G7" s="55"/>
      <c r="H7" s="56"/>
      <c r="J7" s="54"/>
      <c r="K7" s="55"/>
      <c r="L7" s="55"/>
      <c r="M7" s="55"/>
      <c r="N7" s="55"/>
      <c r="O7" s="55"/>
      <c r="P7" s="55"/>
      <c r="Q7" s="56"/>
    </row>
    <row r="8" spans="1:17" x14ac:dyDescent="0.3">
      <c r="A8" s="54"/>
      <c r="B8" s="55"/>
      <c r="C8" s="55"/>
      <c r="D8" s="55"/>
      <c r="E8" s="55"/>
      <c r="F8" s="55"/>
      <c r="G8" s="55"/>
      <c r="H8" s="56"/>
      <c r="J8" s="54"/>
      <c r="K8" s="55"/>
      <c r="L8" s="55"/>
      <c r="M8" s="55"/>
      <c r="N8" s="55"/>
      <c r="O8" s="55"/>
      <c r="P8" s="55"/>
      <c r="Q8" s="56"/>
    </row>
    <row r="9" spans="1:17" x14ac:dyDescent="0.3">
      <c r="A9" s="54"/>
      <c r="B9" s="55"/>
      <c r="C9" s="55"/>
      <c r="D9" s="55"/>
      <c r="E9" s="55"/>
      <c r="F9" s="55"/>
      <c r="G9" s="55"/>
      <c r="H9" s="56"/>
      <c r="J9" s="54"/>
      <c r="K9" s="55"/>
      <c r="L9" s="55"/>
      <c r="M9" s="55"/>
      <c r="N9" s="55"/>
      <c r="O9" s="55"/>
      <c r="P9" s="55"/>
      <c r="Q9" s="56"/>
    </row>
    <row r="10" spans="1:17" x14ac:dyDescent="0.3">
      <c r="A10" s="54"/>
      <c r="B10" s="55"/>
      <c r="C10" s="55"/>
      <c r="D10" s="55"/>
      <c r="E10" s="55"/>
      <c r="F10" s="55"/>
      <c r="G10" s="55"/>
      <c r="H10" s="56"/>
      <c r="J10" s="54"/>
      <c r="K10" s="55"/>
      <c r="L10" s="55"/>
      <c r="M10" s="55"/>
      <c r="N10" s="55"/>
      <c r="O10" s="55"/>
      <c r="P10" s="55"/>
      <c r="Q10" s="56"/>
    </row>
    <row r="11" spans="1:17" ht="111" customHeight="1" thickBot="1" x14ac:dyDescent="0.35">
      <c r="A11" s="57"/>
      <c r="B11" s="58"/>
      <c r="C11" s="58"/>
      <c r="D11" s="58"/>
      <c r="E11" s="58"/>
      <c r="F11" s="58"/>
      <c r="G11" s="58"/>
      <c r="H11" s="59"/>
      <c r="J11" s="57"/>
      <c r="K11" s="58"/>
      <c r="L11" s="58"/>
      <c r="M11" s="58"/>
      <c r="N11" s="58"/>
      <c r="O11" s="58"/>
      <c r="P11" s="58"/>
      <c r="Q11" s="59"/>
    </row>
    <row r="13" spans="1:17" ht="15" thickBot="1" x14ac:dyDescent="0.35"/>
    <row r="14" spans="1:17" ht="15" thickBot="1" x14ac:dyDescent="0.35">
      <c r="A14" s="2" t="s">
        <v>21</v>
      </c>
      <c r="B14" s="3" t="s">
        <v>22</v>
      </c>
      <c r="C14" s="2" t="s">
        <v>23</v>
      </c>
      <c r="D14" s="3" t="s">
        <v>24</v>
      </c>
      <c r="E14" s="2" t="s">
        <v>25</v>
      </c>
      <c r="F14" s="3" t="s">
        <v>18</v>
      </c>
      <c r="G14" s="2" t="s">
        <v>26</v>
      </c>
      <c r="H14" s="3" t="s">
        <v>27</v>
      </c>
    </row>
    <row r="15" spans="1:17" x14ac:dyDescent="0.3">
      <c r="A15" s="51" t="str" cm="1">
        <f t="array" ref="A15">IFERROR(_xlfn.IFS(H14="Departure Ticket",Datos!C21,H14="Transfer Service Provider",Datos!C22,H14="Booking ID",Datos!C23,H14="Without Meal Supplement",Datos!C24,H14="With Meal Supplement",Datos!C25,H14="Incomplete Data",Datos!C26,H14="Insurance",Datos!C27,H14="COVID",Datos!C28,H14="Itinerary",Datos!C29,H14="Change on Flight Schedule",Datos!C31,H14="Hotel",Datos!C32,H14="Flight Delay",Datos!C30),"Select Motive")</f>
        <v>In this case Ursula, if the flight information has changed, you must notify your Agency so they can update your reservation in our systems.</v>
      </c>
      <c r="B15" s="52"/>
      <c r="C15" s="52"/>
      <c r="D15" s="52"/>
      <c r="E15" s="52"/>
      <c r="F15" s="52"/>
      <c r="G15" s="52"/>
      <c r="H15" s="53"/>
    </row>
    <row r="16" spans="1:17" x14ac:dyDescent="0.3">
      <c r="A16" s="54"/>
      <c r="B16" s="55"/>
      <c r="C16" s="55"/>
      <c r="D16" s="55"/>
      <c r="E16" s="55"/>
      <c r="F16" s="55"/>
      <c r="G16" s="55"/>
      <c r="H16" s="56"/>
    </row>
    <row r="17" spans="1:8" x14ac:dyDescent="0.3">
      <c r="A17" s="54"/>
      <c r="B17" s="55"/>
      <c r="C17" s="55"/>
      <c r="D17" s="55"/>
      <c r="E17" s="55"/>
      <c r="F17" s="55"/>
      <c r="G17" s="55"/>
      <c r="H17" s="56"/>
    </row>
    <row r="18" spans="1:8" x14ac:dyDescent="0.3">
      <c r="A18" s="54"/>
      <c r="B18" s="55"/>
      <c r="C18" s="55"/>
      <c r="D18" s="55"/>
      <c r="E18" s="55"/>
      <c r="F18" s="55"/>
      <c r="G18" s="55"/>
      <c r="H18" s="56"/>
    </row>
    <row r="19" spans="1:8" x14ac:dyDescent="0.3">
      <c r="A19" s="54"/>
      <c r="B19" s="55"/>
      <c r="C19" s="55"/>
      <c r="D19" s="55"/>
      <c r="E19" s="55"/>
      <c r="F19" s="55"/>
      <c r="G19" s="55"/>
      <c r="H19" s="56"/>
    </row>
    <row r="20" spans="1:8" x14ac:dyDescent="0.3">
      <c r="A20" s="54"/>
      <c r="B20" s="55"/>
      <c r="C20" s="55"/>
      <c r="D20" s="55"/>
      <c r="E20" s="55"/>
      <c r="F20" s="55"/>
      <c r="G20" s="55"/>
      <c r="H20" s="56"/>
    </row>
    <row r="21" spans="1:8" x14ac:dyDescent="0.3">
      <c r="A21" s="54"/>
      <c r="B21" s="55"/>
      <c r="C21" s="55"/>
      <c r="D21" s="55"/>
      <c r="E21" s="55"/>
      <c r="F21" s="55"/>
      <c r="G21" s="55"/>
      <c r="H21" s="56"/>
    </row>
    <row r="22" spans="1:8" x14ac:dyDescent="0.3">
      <c r="A22" s="54"/>
      <c r="B22" s="55"/>
      <c r="C22" s="55"/>
      <c r="D22" s="55"/>
      <c r="E22" s="55"/>
      <c r="F22" s="55"/>
      <c r="G22" s="55"/>
      <c r="H22" s="56"/>
    </row>
    <row r="23" spans="1:8" ht="110.25" customHeight="1" thickBot="1" x14ac:dyDescent="0.35">
      <c r="A23" s="57"/>
      <c r="B23" s="58"/>
      <c r="C23" s="58"/>
      <c r="D23" s="58"/>
      <c r="E23" s="58"/>
      <c r="F23" s="58"/>
      <c r="G23" s="58"/>
      <c r="H23" s="59"/>
    </row>
  </sheetData>
  <mergeCells count="3">
    <mergeCell ref="A3:H11"/>
    <mergeCell ref="A15:H23"/>
    <mergeCell ref="J3:Q1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6CF640F-B2E2-499F-8A25-2009D5933827}">
          <x14:formula1>
            <xm:f>Datos!$A$1:$A$13</xm:f>
          </x14:formula1>
          <xm:sqref>H2</xm:sqref>
        </x14:dataValidation>
        <x14:dataValidation type="list" allowBlank="1" showInputMessage="1" showErrorMessage="1" xr:uid="{187061C6-DE3D-41C1-B3DB-FC49F09BCB26}">
          <x14:formula1>
            <xm:f>Datos!$A$20:$A$32</xm:f>
          </x14:formula1>
          <xm:sqref>H14</xm:sqref>
        </x14:dataValidation>
        <x14:dataValidation type="list" allowBlank="1" showInputMessage="1" showErrorMessage="1" xr:uid="{E0A3F5D7-0B31-42A1-A9FB-04BB8338AFDF}">
          <x14:formula1>
            <xm:f>Datos!$A$37:$A$49</xm:f>
          </x14:formula1>
          <xm:sqref>Q2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5B3F-F1DB-4DFB-AD8D-241D1CE96C45}">
  <dimension ref="A2:W49"/>
  <sheetViews>
    <sheetView topLeftCell="A22" workbookViewId="0">
      <selection activeCell="A38" sqref="A38"/>
    </sheetView>
  </sheetViews>
  <sheetFormatPr baseColWidth="10" defaultColWidth="11.44140625" defaultRowHeight="14.4" x14ac:dyDescent="0.3"/>
  <cols>
    <col min="1" max="1" width="51.33203125" style="12" bestFit="1" customWidth="1"/>
    <col min="2" max="2" width="12.33203125" bestFit="1" customWidth="1"/>
    <col min="3" max="3" width="15.88671875" style="12" bestFit="1" customWidth="1"/>
  </cols>
  <sheetData>
    <row r="2" spans="1:23" x14ac:dyDescent="0.3">
      <c r="A2" s="12" t="s">
        <v>28</v>
      </c>
      <c r="C2" s="12" t="str">
        <f>CONCATENATE("Hola ",'Plantillas CallBell'!B2,", te escribe ",'Plantillas CallBell'!D2," parte del equipo de Atención al Cliente de Europamundo Vacaciones. El motivo de mi contacto es conocer si ya han realizado la compra del boleto de salida de ",'Plantillas CallBell'!F2,".
De no ser así, por favor confirmarme para poder gestionar desde acá.
¡Saludos!")</f>
        <v>Hola Yolanda, te escribe Filipe Castro parte del equipo de Atención al Cliente de Europamundo Vacaciones. El motivo de mi contacto es conocer si ya han realizado la compra del boleto de salida de Santorini.
De no ser así, por favor confirmarme para poder gestionar desde acá.
¡Saludos!</v>
      </c>
      <c r="W2" s="4"/>
    </row>
    <row r="3" spans="1:23" x14ac:dyDescent="0.3">
      <c r="A3" s="12" t="s">
        <v>29</v>
      </c>
      <c r="C3" s="12" t="str">
        <f>CONCATENATE("Hola ",'Plantillas CallBell'!B2,", te escribe ",'Plantillas CallBell'!D2," parte del equipo de Atención al Cliente de Europamundo Vacaciones. Te escribo para informarte que tu ",'Plantillas CallBell'!H2," está esperando por ti.
Por favor dirígete al punto de encuentro designado para que puedan iniciar el traslado.
¡Saludos!")</f>
        <v>Hola Yolanda, te escribe Filipe Castro parte del equipo de Atención al Cliente de Europamundo Vacaciones. Te escribo para informarte que tu Hotel está esperando por ti.
Por favor dirígete al punto de encuentro designado para que puedan iniciar el traslado.
¡Saludos!</v>
      </c>
    </row>
    <row r="4" spans="1:23" x14ac:dyDescent="0.3">
      <c r="A4" s="12" t="s">
        <v>30</v>
      </c>
      <c r="C4" s="12" t="str">
        <f>CONCATENATE("Hola ",'Plantillas CallBell'!B2,", te escribe ",'Plantillas CallBell'!D2," parte del equipo de Atención al Cliente de Europamundo Vacaciones. Para poder asistirte, necesito me facilites tu número de Localizador de Europamundo.
","El mismo lo puedes ubicar en tu Itinerario de Viaje o en el Voucher y consta de 2 letras (SC, ST, MI u OM) y entre 6 y 8 números, ejemplo: ST123456 o SC12345678.
¡Saludos!")</f>
        <v>Hola Yolanda, te escribe Filipe Castro parte del equipo de Atención al Cliente de Europamundo Vacaciones. Para poder asistirte, necesito me facilites tu número de Localizador de Europamundo.
El mismo lo puedes ubicar en tu Itinerario de Viaje o en el Voucher y consta de 2 letras (SC, ST, MI u OM) y entre 6 y 8 números, ejemplo: ST123456 o SC12345678.
¡Saludos!</v>
      </c>
    </row>
    <row r="5" spans="1:23" x14ac:dyDescent="0.3">
      <c r="A5" s="11" t="s">
        <v>31</v>
      </c>
      <c r="B5" s="5"/>
      <c r="C5" s="11" t="str">
        <f>CONCATENATE('Plantillas CallBell'!B2,", verificando, tu itinerario de viaje o no permite el Suplemento de Comidas o no lo has adquirido, por lo que las mismas no estarían incluídas dentro de tu viaje.","
Si tu Itinerario de viaje lo permite y deseas adquirirlo, contacta con tu Guía.
*Todos nuestros Tours incluyen Desayuno en el Hotel de Estadía*")</f>
        <v>Yolanda, verificando, tu itinerario de viaje o no permite el Suplemento de Comidas o no lo has adquirido, por lo que las mismas no estarían incluídas dentro de tu viaje.
Si tu Itinerario de viaje lo permite y deseas adquirirlo, contacta con tu Guía.
*Todos nuestros Tours incluyen Desayuno en el Hotel de Estadía*</v>
      </c>
    </row>
    <row r="6" spans="1:23" x14ac:dyDescent="0.3">
      <c r="A6" s="11" t="s">
        <v>32</v>
      </c>
      <c r="B6" s="6"/>
      <c r="C6" s="13" t="str">
        <f>CONCATENATE('Plantillas CallBell'!B2,", verificando, tienes adquirido el Suplemento de Comidas, por lo que las mismas estarían incluídas dentro de tu viaje en destinos seleccionados.","
Para ver la Ciudad y la comida incluida, por favor ingresa a la siguiente dirección:","
https://www.europamundo.com/miviaje.aspx","
*Todos nuestros Tours incluyen Desayuno en el Hotel de Estadía*")</f>
        <v>Yolanda, verificando, tienes adquirido el Suplemento de Comidas, por lo que las mismas estarían incluídas dentro de tu viaje en destinos seleccionados.
Para ver la Ciudad y la comida incluida, por favor ingresa a la siguiente dirección:
https://www.europamundo.com/miviaje.aspx
*Todos nuestros Tours incluyen Desayuno en el Hotel de Estadía*</v>
      </c>
    </row>
    <row r="7" spans="1:23" x14ac:dyDescent="0.3">
      <c r="A7" s="12" t="s">
        <v>33</v>
      </c>
      <c r="C7" s="12" t="str">
        <f>CONCATENATE('Plantillas CallBell'!B2,", verificando, el operador no nos informó los datos de tu vuelo, por lo que no tenemos a ningún transferista disponible.","
Por favor contrate un Servicio de Transporte (Taxi, Uber, etc) y posteriormente podremos evaluar un reembolso.")</f>
        <v>Yolanda, verificando, el operador no nos informó los datos de tu vuelo, por lo que no tenemos a ningún transferista disponible.
Por favor contrate un Servicio de Transporte (Taxi, Uber, etc) y posteriormente podremos evaluar un reembolso.</v>
      </c>
    </row>
    <row r="8" spans="1:23" x14ac:dyDescent="0.3">
      <c r="A8" s="12" t="s">
        <v>34</v>
      </c>
      <c r="C8" s="12" t="str">
        <f>CONCATENATE("Su Circuito con Europamundo incluye un Seguro de Asistencia en Viaje con Coberturas Limitadas, proporcionado por Europ Assistance, el cual surte efecto desde el momento de inicio del Circuito y hasta el fin del mismo."," No incluye por tanto las incidencias durante los tramos aéreos ni estancias previas o posteriores no contratadas con nuestra compañía. Por lo que se recomienda la contratación de un seguro que cubra dichas etapas del viaje.","
En caso de necesitar Asistencia, contacte con su Guía. Si esto no fuera posible, contacte directamente con Europ Assistance a través del teléfono +34 915149960","
Puede conocer todas sus coberturas ingresando en el siguiente enlace: https://www.europamundo.com/miviaje.aspx  &gt;  Información General  &gt;  2.8 Seguro de Viaje EUROP ASSISTANCE")</f>
        <v>Su Circuito con Europamundo incluye un Seguro de Asistencia en Viaje con Coberturas Limitadas, proporcionado por Europ Assistance, el cual surte efecto desde el momento de inicio del Circuito y hasta el fin del mismo. No incluye por tanto las incidencias durante los tramos aéreos ni estancias previas o posteriores no contratadas con nuestra compañía. Por lo que se recomienda la contratación de un seguro que cubra dichas etapas del viaje.
En caso de necesitar Asistencia, contacte con su Guía. Si esto no fuera posible, contacte directamente con Europ Assistance a través del teléfono +34 915149960
Puede conocer todas sus coberturas ingresando en el siguiente enlace: https://www.europamundo.com/miviaje.aspx  &gt;  Información General  &gt;  2.8 Seguro de Viaje EUROP ASSISTANCE</v>
      </c>
    </row>
    <row r="9" spans="1:23" x14ac:dyDescent="0.3">
      <c r="A9" s="12" t="s">
        <v>35</v>
      </c>
      <c r="C9" s="12" t="str">
        <f>CONCATENATE("En caso de recibir un Resultado Positivo para COVID19, las coberturas y condiciones son las siguientes:","
- Cobertura Máxima de 14 Días.
- Máximo de 75€ por día, incluída la alimentación (Solo para el enfermo, acompañantes deberán cubrir sus gastos).","
- El diagnóstico debe ser mediante Certificado Médico, no son válidos Test Rápidos y debe indicar el Reposo.
- En caso de requerir cambio de vuelos, deberá contactar directamente con su Agencia.","
- En caso de tener que cancelar Visitas a Ciudades dentro de su Circuito, indicarnos qué ciudades desea cancelar.
- Los gastos de noches de Hotel, tanto del enfermo como de los acompañantes,","deberán pagarse directemente en el Hotel y luego tramitar reembolso con el seguro a través del siguiente enlace:","
https://ea.eclaims.europ-assistance.com","
En caso de recibir resultado Negativo y desee continuar con el resto del Circuito que corresponda, el Resultado Negativo debe ser emitido por Laboratorio, no se admiten pruebas rápidas.")</f>
        <v>En caso de recibir un Resultado Positivo para COVID19, las coberturas y condiciones son las siguientes:
- Cobertura Máxima de 14 Días.
- Máximo de 75€ por día, incluída la alimentación (Solo para el enfermo, acompañantes deberán cubrir sus gastos).
- El diagnóstico debe ser mediante Certificado Médico, no son válidos Test Rápidos y debe indicar el Reposo.
- En caso de requerir cambio de vuelos, deberá contactar directamente con su Agencia.
- En caso de tener que cancelar Visitas a Ciudades dentro de su Circuito, indicarnos qué ciudades desea cancelar.
- Los gastos de noches de Hotel, tanto del enfermo como de los acompañantes,deberán pagarse directemente en el Hotel y luego tramitar reembolso con el seguro a través del siguiente enlace:
https://ea.eclaims.europ-assistance.com
En caso de recibir resultado Negativo y desee continuar con el resto del Circuito que corresponda, el Resultado Negativo debe ser emitido por Laboratorio, no se admiten pruebas rápidas.</v>
      </c>
    </row>
    <row r="10" spans="1:23" x14ac:dyDescent="0.3">
      <c r="A10" s="12" t="s">
        <v>36</v>
      </c>
      <c r="C10" s="12" t="str">
        <f>CONCATENATE("Para poder conocer su itinerario de Viaje Completo, puede acceder al siguiente enlace:
https://www.europamundo.com/miviaje.aspx","
Ahí acceder a la opción ITINERARIO y tendrá su Itinerario Detallado.","
También puede descargar la Aplicación de EUROPAMUNDO:","
iOS: https://apps.apple.com/es/app/europamundo/id993523793?l=en","
Android: https://play.google.com/store/apps/details?id=com.europamundo.mobile","
*Cualquier modificación dentro del Circuito, será modificado en las observaciones de su Bono.*")</f>
        <v>Para poder conocer su itinerario de Viaje Completo, puede acceder al siguiente enlace:
https://www.europamundo.com/miviaje.aspx
Ahí acceder a la opción ITINERARIO y tendrá su Itinerario Detallado.
También puede descargar la Aplicación de EUROPAMUNDO:
iOS: https://apps.apple.com/es/app/europamundo/id993523793?l=en
Android: https://play.google.com/store/apps/details?id=com.europamundo.mobile
*Cualquier modificación dentro del Circuito, será modificado en las observaciones de su Bono.*</v>
      </c>
    </row>
    <row r="11" spans="1:23" x14ac:dyDescent="0.3">
      <c r="A11" s="12" t="s">
        <v>37</v>
      </c>
      <c r="C11" s="12" t="str">
        <f>CONCATENATE("En este caso ",'Plantillas CallBell'!B2,", si los datos del vuelo son los mismos, no hace falta que nos lo notifiques, el transferista estará al tanto de la información del vuelo y la hora de llegada.","
Recuerde que en su Bono cuenta con los datos del Transferista, incluyendo el número de Teléfono, por lo que podrá contactar con él en caso de ser necesario.")</f>
        <v>En este caso Yolanda, si los datos del vuelo son los mismos, no hace falta que nos lo notifiques, el transferista estará al tanto de la información del vuelo y la hora de llegada.
Recuerde que en su Bono cuenta con los datos del Transferista, incluyendo el número de Teléfono, por lo que podrá contactar con él en caso de ser necesario.</v>
      </c>
    </row>
    <row r="12" spans="1:23" x14ac:dyDescent="0.3">
      <c r="A12" s="12" t="s">
        <v>38</v>
      </c>
      <c r="C12" s="12" t="str">
        <f>CONCATENATE("En este caso ",'Plantillas CallBell'!B2,", si los datos del vuelo han cambiado, debes contactar directamente con tu Agencia para que modifique los datos de tu reserva lo antes posible y así nos conste en el sistema.")</f>
        <v>En este caso Yolanda, si los datos del vuelo han cambiado, debes contactar directamente con tu Agencia para que modifique los datos de tu reserva lo antes posible y así nos conste en el sistema.</v>
      </c>
    </row>
    <row r="13" spans="1:23" x14ac:dyDescent="0.3">
      <c r="A13" s="12" t="s">
        <v>20</v>
      </c>
      <c r="C13" s="12" t="str">
        <f>CONCATENATE("Para poder conocer el Hotel que le corresponde en cada ciudad, puede acceder al siguiente enlace:
https://www.europamundo.com/miviaje.aspx","
Ahí acceder a la opción HOTELES y tendrá los datos del Hotel que le corresponderá en cada Ciudad, incluyendo dirección y teléfono.","
También puede descargar la Aplicación de EUROPAMUNDO:","
iOS: https://apps.apple.com/es/app/europamundo/id993523793?l=en","
Android: https://play.google.com/store/apps/details?id=com.europamundo.mobile","
*Recomendamos revisar periodicamente estos datos en caso de modificaciones.*")</f>
        <v>Para poder conocer el Hotel que le corresponde en cada ciudad, puede acceder al siguiente enlace:
https://www.europamundo.com/miviaje.aspx
Ahí acceder a la opción HOTELES y tendrá los datos del Hotel que le corresponderá en cada Ciudad, incluyendo dirección y teléfono.
También puede descargar la Aplicación de EUROPAMUNDO:
iOS: https://apps.apple.com/es/app/europamundo/id993523793?l=en
Android: https://play.google.com/store/apps/details?id=com.europamundo.mobile
*Recomendamos revisar periodicamente estos datos en caso de modificaciones.*</v>
      </c>
    </row>
    <row r="21" spans="1:3" x14ac:dyDescent="0.3">
      <c r="A21" s="12" t="s">
        <v>39</v>
      </c>
      <c r="C21" s="12" t="str">
        <f>CONCATENATE("Hi ",'Plantillas CallBell'!B14,"!, this is ",'Plantillas CallBell'!D14," part of Europamundo Vacaciones customer service team. The reason of this message is to know if you already bought a departure ticket from ",'Plantillas CallBell'!F14,".
If not, please confirm so we can assist you in a timely manner.
¡Regards!")</f>
        <v>Hi Ursula!, this is Dexter Campbell part of Europamundo Vacaciones customer service team. The reason of this message is to know if you already bought a departure ticket from Santorini.
If not, please confirm so we can assist you in a timely manner.
¡Regards!</v>
      </c>
    </row>
    <row r="22" spans="1:3" x14ac:dyDescent="0.3">
      <c r="A22" s="12" t="s">
        <v>40</v>
      </c>
      <c r="C22" s="12" t="str">
        <f>CONCATENATE("Hi ",'Plantillas CallBell'!B14,", this is ",'Plantillas CallBell'!D14," part of Europamundo Vacaciones customer service team.  Im reaching out to inform that your Transfer Service Provider is waiting for you.
Please go to the designated pick-up point to start your journey.
¡Regards!")</f>
        <v>Hi Ursula, this is Dexter Campbell part of Europamundo Vacaciones customer service team.  Im reaching out to inform that your Transfer Service Provider is waiting for you.
Please go to the designated pick-up point to start your journey.
¡Regards!</v>
      </c>
    </row>
    <row r="23" spans="1:3" x14ac:dyDescent="0.3">
      <c r="A23" s="12" t="s">
        <v>41</v>
      </c>
      <c r="C23" s="12" t="str">
        <f>CONCATENATE("Hi ",'Plantillas CallBell'!B14,", this is ",'Plantillas CallBell'!D14," part of Europamundo Vacaciones customer service team. In order to continue, i need you to provide me with your Europamundo Booking ID.
","You can locate it on your Itinerary or in yor voucher and it has  2 letters (SC, ST, MI or OM) and between 6 to 8 numbers, ex: ST123456 or SC12345678.
¡Regards!")</f>
        <v>Hi Ursula, this is Dexter Campbell part of Europamundo Vacaciones customer service team. In order to continue, i need you to provide me with your Europamundo Booking ID.
You can locate it on your Itinerary or in yor voucher and it has  2 letters (SC, ST, MI or OM) and between 6 to 8 numbers, ex: ST123456 or SC12345678.
¡Regards!</v>
      </c>
    </row>
    <row r="24" spans="1:3" x14ac:dyDescent="0.3">
      <c r="A24" s="12" t="s">
        <v>42</v>
      </c>
      <c r="C24" s="12" t="str">
        <f>CONCATENATE('Plantillas CallBell'!B2,", verifying, either your trip itinerary doesn´t include the meal supplement or you haven´t acquired it, meaning that they aren´t includen in your journey.","
If your Trip Itinerary allows it and you want to buy it, please contact your Tour Guide
*Breakfast is Included at your Hotel in all of our Tours*")</f>
        <v>Yolanda, verifying, either your trip itinerary doesn´t include the meal supplement or you haven´t acquired it, meaning that they aren´t includen in your journey.
If your Trip Itinerary allows it and you want to buy it, please contact your Tour Guide
*Breakfast is Included at your Hotel in all of our Tours*</v>
      </c>
    </row>
    <row r="25" spans="1:3" x14ac:dyDescent="0.3">
      <c r="A25" s="12" t="s">
        <v>43</v>
      </c>
      <c r="C25" s="12" t="str">
        <f>CONCATENATE('Plantillas CallBell'!B2,", verifying, you have acquired the meal supplement, meaning that they are included in your journey in selected destinations.","
To verify the Cities and Meals included, please access the following link:","
https://www.europamundo.com/miviaje.aspx
*Breakfast is Included at your Hotel in all of our Tours*")</f>
        <v>Yolanda, verifying, you have acquired the meal supplement, meaning that they are included in your journey in selected destinations.
To verify the Cities and Meals included, please access the following link:
https://www.europamundo.com/miviaje.aspx
*Breakfast is Included at your Hotel in all of our Tours*</v>
      </c>
    </row>
    <row r="26" spans="1:3" x14ac:dyDescent="0.3">
      <c r="A26" s="12" t="s">
        <v>44</v>
      </c>
      <c r="C26" s="12" t="str">
        <f>CONCATENATE('Plantillas CallBell'!B2,", verifying, your tour operator didn´t provide us with your flight information, meaning that we don´t have a Transfer Service Provider available at the moment.","
Please hire a Transport Service (Taxi, Uber, etc) and then we can evaluate a Refund")</f>
        <v>Yolanda, verifying, your tour operator didn´t provide us with your flight information, meaning that we don´t have a Transfer Service Provider available at the moment.
Please hire a Transport Service (Taxi, Uber, etc) and then we can evaluate a Refund</v>
      </c>
    </row>
    <row r="27" spans="1:3" x14ac:dyDescent="0.3">
      <c r="A27" s="12" t="s">
        <v>45</v>
      </c>
      <c r="C27" s="12" t="str">
        <f>CONCATENATE("Your journey with Europamundo includes a Limited Coverage Travel Assistance Insurance, provided by Europ Assistance, this insurance covers you since the moment the Europamundo Tour starts and until the end of the Tour."," This means that any situation occured prior to your arrival or after you end your Europamundo Tour, as well as stays (Previous or After the Tour) that weren´t accuired with us, are not included.", "So we recommend you to get a Travel Insurance that cover those periods.","
In the case you need any assistance, contact your tour guide, if it isn´t possible, contact directly with Europ Assistance trough +34 915149960","
You can verify all your coverages accesing the following Link: https://www.europamundo.com/miviaje.aspx  &gt;  General Information  &gt;  2.8 Seguro de Viaje EUROP ASSISTANCE")</f>
        <v>Your journey with Europamundo includes a Limited Coverage Travel Assistance Insurance, provided by Europ Assistance, this insurance covers you since the moment the Europamundo Tour starts and until the end of the Tour. This means that any situation occured prior to your arrival or after you end your Europamundo Tour, as well as stays (Previous or After the Tour) that weren´t accuired with us, are not included.So we recommend you to get a Travel Insurance that cover those periods.
In the case you need any assistance, contact your tour guide, if it isn´t possible, contact directly with Europ Assistance trough +34 915149960
You can verify all your coverages accesing the following Link: https://www.europamundo.com/miviaje.aspx  &gt;  General Information  &gt;  2.8 Seguro de Viaje EUROP ASSISTANCE</v>
      </c>
    </row>
    <row r="28" spans="1:3" x14ac:dyDescent="0.3">
      <c r="A28" s="12" t="s">
        <v>35</v>
      </c>
      <c r="C28" s="12" t="str">
        <f>CONCATENATE("In case you receive a Positive result for COVID19, this are the coverages and conditions:","
- Maximum coverage of 14 days.
- Maximum of 75€ per day, including meals (This is only for the person with the positive result, accompanies must cover their costs).","
- Diagnose must be provided with a medical certificate and indicate that the person must rest, quick tests are not valid.
- In tha case that you need to change a flight, you must contact directly with your agency.","
- In the case that you must cancel trips to certain cities included in your circuit, you must provide them to us.
- Hotel Night Expenses, either from the person with the Positive result and any accomplanies,"," have to be paid directly in the Hotel and then contact the inssurance company in order to request a reimbursement. This process needs to be completed trough the following link:","
https://ea.eclaims.europ-assistance.com","
In the case that you receive a Negative Test and want to continue with the rest of your circuit (If it correspond) you must provide a Laboratory Negative Test. Quick Tests are not valid.")</f>
        <v>In case you receive a Positive result for COVID19, this are the coverages and conditions:
- Maximum coverage of 14 days.
- Maximum of 75€ per day, including meals (This is only for the person with the positive result, accompanies must cover their costs).
- Diagnose must be provided with a medical certificate and indicate that the person must rest, quick tests are not valid.
- In tha case that you need to change a flight, you must contact directly with your agency.
- In the case that you must cancel trips to certain cities included in your circuit, you must provide them to us.
- Hotel Night Expenses, either from the person with the Positive result and any accomplanies, have to be paid directly in the Hotel and then contact the inssurance company in order to request a reimbursement. This process needs to be completed trough the following link:
https://ea.eclaims.europ-assistance.com
In the case that you receive a Negative Test and want to continue with the rest of your circuit (If it correspond) you must provide a Laboratory Negative Test. Quick Tests are not valid.</v>
      </c>
    </row>
    <row r="29" spans="1:3" x14ac:dyDescent="0.3">
      <c r="A29" s="12" t="s">
        <v>46</v>
      </c>
      <c r="C29" s="12" t="str">
        <f>CONCATENATE("If you want to know your full Circuit Itinerary, you can access the following link:
https://www.europamundo.com/miviaje.aspx","
There you need to click on ITINERARY and then on Detailed Itinerary.","
You can also download the EUROPAMUNDO app on your phone:","
iOS: https://apps.apple.com/es/app/europamundo/id993523793?l=en","
Android: https://play.google.com/store/apps/details?id=com.europamundo.mobile","
*Any In Circuit modification, will be updated on your BONUS.*")</f>
        <v>If you want to know your full Circuit Itinerary, you can access the following link:
https://www.europamundo.com/miviaje.aspx
There you need to click on ITINERARY and then on Detailed Itinerary.
You can also download the EUROPAMUNDO app on your phone:
iOS: https://apps.apple.com/es/app/europamundo/id993523793?l=en
Android: https://play.google.com/store/apps/details?id=com.europamundo.mobile
*Any In Circuit modification, will be updated on your BONUS.*</v>
      </c>
    </row>
    <row r="30" spans="1:3" x14ac:dyDescent="0.3">
      <c r="A30" s="12" t="s">
        <v>47</v>
      </c>
      <c r="C30" s="12" t="str">
        <f>CONCATENATE("In this case ",'Plantillas CallBell'!B14,", if the flight information is the same, you don´t have to notify us, your transfer service provider will be at the airport at your arrival.","
Remember that on your Bonus, you will have the information of your Transfer Service Provider, including their phone number, so you can contact them in case needed.")</f>
        <v>In this case Ursula, if the flight information is the same, you don´t have to notify us, your transfer service provider will be at the airport at your arrival.
Remember that on your Bonus, you will have the information of your Transfer Service Provider, including their phone number, so you can contact them in case needed.</v>
      </c>
    </row>
    <row r="31" spans="1:3" x14ac:dyDescent="0.3">
      <c r="A31" s="12" t="s">
        <v>27</v>
      </c>
      <c r="C31" s="12" t="str">
        <f>CONCATENATE("In this case ",'Plantillas CallBell'!B14,", if the flight information has changed, you must notify your Agency so they can update your reservation in our systems.")</f>
        <v>In this case Ursula, if the flight information has changed, you must notify your Agency so they can update your reservation in our systems.</v>
      </c>
    </row>
    <row r="32" spans="1:3" x14ac:dyDescent="0.3">
      <c r="A32" s="12" t="s">
        <v>20</v>
      </c>
      <c r="C32" s="12" t="str">
        <f>CONCATENATE("If you want know your correspondant Hotel for each city, you can access the following link:
https://www.europamundo.com/miviaje.aspx","
There, access the HOTELS button and then you will have the information of each Hotel, including Address and Phone Number.","
You can also download the EUROPAMUNDO app on your phone:","
iOS: https://apps.apple.com/es/app/europamundo/id993523793?l=en","
Android: https://play.google.com/store/apps/details?id=com.europamundo.mobile","
*We recommend to check this section often in case there is any modification.*")</f>
        <v>If you want know your correspondant Hotel for each city, you can access the following link:
https://www.europamundo.com/miviaje.aspx
There, access the HOTELS button and then you will have the information of each Hotel, including Address and Phone Number.
You can also download the EUROPAMUNDO app on your phone:
iOS: https://apps.apple.com/es/app/europamundo/id993523793?l=en
Android: https://play.google.com/store/apps/details?id=com.europamundo.mobile
*We recommend to check this section often in case there is any modification.*</v>
      </c>
    </row>
    <row r="38" spans="1:3" x14ac:dyDescent="0.3">
      <c r="A38" s="12" t="s">
        <v>28</v>
      </c>
      <c r="C38" s="12" t="str">
        <f>CONCATENATE("Olá ",'Plantillas CallBell'!K2,", fala ",'Plantillas CallBell'!M2," da equipe de Atenção ao Cliente da Europamundo Vacaciones. O motivo do meu contato é para saber se você já comprou a passagem de saída de ",'Plantillas CallBell'!O2,".
Se não, por favor confirme para podermos gerir desde aquí.
¡Cumprimentos!")</f>
        <v>Olá Yolanda, fala Filipe Castro da equipe de Atenção ao Cliente da Europamundo Vacaciones. O motivo do meu contato é para saber se você já comprou a passagem de saída de Santorini.
Se não, por favor confirme para podermos gerir desde aquí.
¡Cumprimentos!</v>
      </c>
    </row>
    <row r="39" spans="1:3" x14ac:dyDescent="0.3">
      <c r="A39" s="12" t="s">
        <v>29</v>
      </c>
      <c r="C39" s="12" t="str">
        <f>CONCATENATE("Olá ",'Plantillas CallBell'!K2,", fala ",'Plantillas CallBell'!M2," da equipe de Atenção ao Cliente da Europamundo Vacaciones. Estou escrevendo para informar que o seu agente de transferencia está esperando por você. ",'Plantillas CallBell'!H38,"
Por favor, dirija-se ao ponto de encontró designado, para que eles possam iniciar a transferência.
¡Cumprimentos!")</f>
        <v>Olá Yolanda, fala Filipe Castro da equipe de Atenção ao Cliente da Europamundo Vacaciones. Estou escrevendo para informar que o seu agente de transferencia está esperando por você. 
Por favor, dirija-se ao ponto de encontró designado, para que eles possam iniciar a transferência.
¡Cumprimentos!</v>
      </c>
    </row>
    <row r="40" spans="1:3" x14ac:dyDescent="0.3">
      <c r="A40" s="12" t="s">
        <v>30</v>
      </c>
      <c r="C40" s="12" t="str">
        <f>CONCATENATE("Olá ",'Plantillas CallBell'!K2,", fala ",'Plantillas CallBell'!M2," da equipe de Atenção ao Cliente da Europamundo Vacaciones. Para ajudá-lo, preciso que você me forneça o seu número de localizador Europamundo.
","Pode localizá-lo no seu itinerario de viagem ou no Voucher e é composto por 2 letras (SC, ST, MI ou OM) e entre 6 a 8 números, exemplo: ST 123456 ou SC 12345678.
¡Cumprimentos!")</f>
        <v>Olá Yolanda, fala Filipe Castro da equipe de Atenção ao Cliente da Europamundo Vacaciones. Para ajudá-lo, preciso que você me forneça o seu número de localizador Europamundo.
Pode localizá-lo no seu itinerario de viagem ou no Voucher e é composto por 2 letras (SC, ST, MI ou OM) e entre 6 a 8 números, exemplo: ST 123456 ou SC 12345678.
¡Cumprimentos!</v>
      </c>
    </row>
    <row r="41" spans="1:3" x14ac:dyDescent="0.3">
      <c r="A41" s="11" t="s">
        <v>31</v>
      </c>
      <c r="C41" s="12" t="str">
        <f>CONCATENATE('Plantillas CallBell'!K2,", verificando, o seu itinerario de viagem, ou não permite o suplemento de refeição, ou você não o comprou, então eles não seriam incluídos na sua viagem.","
Se o seu itinerario de viagem  permitir e você desejar comprar-lo, entre en contato com o seu Guia.
*Todos os nossos Tours incluem Café da Manhã no Hotel de estadía*")</f>
        <v>Yolanda, verificando, o seu itinerario de viagem, ou não permite o suplemento de refeição, ou você não o comprou, então eles não seriam incluídos na sua viagem.
Se o seu itinerario de viagem  permitir e você desejar comprar-lo, entre en contato com o seu Guia.
*Todos os nossos Tours incluem Café da Manhã no Hotel de estadía*</v>
      </c>
    </row>
    <row r="42" spans="1:3" x14ac:dyDescent="0.3">
      <c r="A42" s="11" t="s">
        <v>32</v>
      </c>
      <c r="C42" s="12" t="str">
        <f>CONCATENATE('Plantillas CallBell'!K2,",verificando, você adquiriu o suplemento de de refeição, para que sejam incluídos na sua viagem para destinos selecionados","
Para ver a cidade e as refeições incluídas, por favor digite o seguirnte endereço:","
https://www.europamundo.com/miviaje.aspx","
*Todos os nossos Tours incluem Café da Manhã no Hotel de estadía*")</f>
        <v>Yolanda,verificando, você adquiriu o suplemento de de refeição, para que sejam incluídos na sua viagem para destinos selecionados
Para ver a cidade e as refeições incluídas, por favor digite o seguirnte endereço:
https://www.europamundo.com/miviaje.aspx
*Todos os nossos Tours incluem Café da Manhã no Hotel de estadía*</v>
      </c>
    </row>
    <row r="43" spans="1:3" x14ac:dyDescent="0.3">
      <c r="A43" s="12" t="s">
        <v>33</v>
      </c>
      <c r="C43" s="12" t="str">
        <f>CONCATENATE('Plantillas CallBell'!K2,", verificando, o Operador não nos informou os detalhes do seu vôo, então não temos nenhum transfer disponível.","
Por favor, contrate um Serviço de Transporte(Taxi, Uber, etc) e posteriormente podemos avaliar um reembolso.")</f>
        <v>Yolanda, verificando, o Operador não nos informou os detalhes do seu vôo, então não temos nenhum transfer disponível.
Por favor, contrate um Serviço de Transporte(Taxi, Uber, etc) e posteriormente podemos avaliar um reembolso.</v>
      </c>
    </row>
    <row r="44" spans="1:3" x14ac:dyDescent="0.3">
      <c r="A44" s="12" t="s">
        <v>34</v>
      </c>
      <c r="C44" s="12" t="str">
        <f>CONCATENATE("Seu circuito com a Europamundo inclui o seguro de Assistência em Viagem com Cobertura Limitada, fornecido pela Europ Assistance, que vigora desde o início do circuito  e até o final do mesmo."," Não inclui incidentes durante os trechos aéreos ou estadías anteriores ou posteriores não contratadas com a nossa empresa, por isso é recomendável contratar um seguro que cubra essas etapas da viagem.","
Caso necessite de assistência, entre em contato com o seu guía. Se isso não for possivel, entre em contato diretamente com a Europ Assistance ligando para +34 915149960","
Você pode conhecer todas as suas coberturas acessando o seguinte link: https://www.europamundo.com/miviaje.aspx  &gt;  Informações Gerais  &gt;  2.8 Seguro de Viaje EUROP ASSISTANCE")</f>
        <v>Seu circuito com a Europamundo inclui o seguro de Assistência em Viagem com Cobertura Limitada, fornecido pela Europ Assistance, que vigora desde o início do circuito  e até o final do mesmo. Não inclui incidentes durante os trechos aéreos ou estadías anteriores ou posteriores não contratadas com a nossa empresa, por isso é recomendável contratar um seguro que cubra essas etapas da viagem.
Caso necessite de assistência, entre em contato com o seu guía. Se isso não for possivel, entre em contato diretamente com a Europ Assistance ligando para +34 915149960
Você pode conhecer todas as suas coberturas acessando o seguinte link: https://www.europamundo.com/miviaje.aspx  &gt;  Informações Gerais  &gt;  2.8 Seguro de Viaje EUROP ASSISTANCE</v>
      </c>
    </row>
    <row r="45" spans="1:3" x14ac:dyDescent="0.3">
      <c r="A45" s="12" t="s">
        <v>35</v>
      </c>
      <c r="C45" s="12" t="str">
        <f>CONCATENATE("Em caso de receber um resultado positivo para COVID19, as coberturas e condições são as seguintes:","
- Coberturas Máxima de 14 dias.
- Máximo de 75€ por día, incluido alimentação (Apenas para o doente, os acompanhantes devem cubrir as suas despesas).","
- O diagnóstico debe ser por meio de Atestádo Médico, Testes Rápidos não são válidos e devem indicar Repouso.
- Se você precisare de uma mudança de vôo, debe entrar em contato diretamente com sua agencia.","
- Caso tenha que cancelar visitas a ciudades dentro do seu Circuito, informe-nos quais ciudades deseja cancelar.
- As despesas das noites de Hotel, tanto par ao paciente como para os acompanhantes,","devem ser pagas diretamente no Hotel e posteriormente procesar o reembolso junto do seguro através do seguinte link:","
https://ea.eclaims.europ-assistance.com","
No caso de receber um Resultado Negativo e desejar continuar com o restante do Circuito correspondente, o Resultado Negativo debe ser emitido pelo Laboratório, não são permitidos testes rápidos.")</f>
        <v>Em caso de receber um resultado positivo para COVID19, as coberturas e condições são as seguintes:
- Coberturas Máxima de 14 dias.
- Máximo de 75€ por día, incluido alimentação (Apenas para o doente, os acompanhantes devem cubrir as suas despesas).
- O diagnóstico debe ser por meio de Atestádo Médico, Testes Rápidos não são válidos e devem indicar Repouso.
- Se você precisare de uma mudança de vôo, debe entrar em contato diretamente com sua agencia.
- Caso tenha que cancelar visitas a ciudades dentro do seu Circuito, informe-nos quais ciudades deseja cancelar.
- As despesas das noites de Hotel, tanto par ao paciente como para os acompanhantes,devem ser pagas diretamente no Hotel e posteriormente procesar o reembolso junto do seguro através do seguinte link:
https://ea.eclaims.europ-assistance.com
No caso de receber um Resultado Negativo e desejar continuar com o restante do Circuito correspondente, o Resultado Negativo debe ser emitido pelo Laboratório, não são permitidos testes rápidos.</v>
      </c>
    </row>
    <row r="46" spans="1:3" x14ac:dyDescent="0.3">
      <c r="A46" s="12" t="s">
        <v>36</v>
      </c>
      <c r="C46" s="12" t="str">
        <f>CONCATENATE("Para conhecer o seu itinerario de viagem completo, você pode acessar o seguinte link:
https://www.europamundo.com/miviaje.aspx","
Lá, você acesse a opção ITINERARIO e você terá o seu Roteiro Detalhado.","
Também pode descarregar a Aplicação da Europamundo:","
iOS: https://apps.apple.com/es/app/europamundo/id993523793?l=en","
Android: https://play.google.com/store/apps/details?id=com.europamundo.mobile","
*Qualquer modificação dentro do circuito será modificada nas observações do seu Voucher.*")</f>
        <v>Para conhecer o seu itinerario de viagem completo, você pode acessar o seguinte link:
https://www.europamundo.com/miviaje.aspx
Lá, você acesse a opção ITINERARIO e você terá o seu Roteiro Detalhado.
Também pode descarregar a Aplicação da Europamundo:
iOS: https://apps.apple.com/es/app/europamundo/id993523793?l=en
Android: https://play.google.com/store/apps/details?id=com.europamundo.mobile
*Qualquer modificação dentro do circuito será modificada nas observações do seu Voucher.*</v>
      </c>
    </row>
    <row r="47" spans="1:3" x14ac:dyDescent="0.3">
      <c r="A47" s="12" t="s">
        <v>37</v>
      </c>
      <c r="C47" s="12" t="str">
        <f>CONCATENATE("Neste caso ",'Plantillas CallBell'!K2,", se as informações de vôo forem as mesmas, você não precisa de nos notificar, o agente de transferencia estará ciente das informações do vôo e do horario de chegada.","
Lembre-se que o seu Voucher tem os dados do Agente de Transferência, incluindo o número de telefone, para o poder contactar caso seja necessário.")</f>
        <v>Neste caso Yolanda, se as informações de vôo forem as mesmas, você não precisa de nos notificar, o agente de transferencia estará ciente das informações do vôo e do horario de chegada.
Lembre-se que o seu Voucher tem os dados do Agente de Transferência, incluindo o número de telefone, para o poder contactar caso seja necessário.</v>
      </c>
    </row>
    <row r="48" spans="1:3" x14ac:dyDescent="0.3">
      <c r="A48" s="12" t="s">
        <v>38</v>
      </c>
      <c r="C48" s="12" t="str">
        <f>CONCATENATE("Neste caso ",'Plantillas CallBell'!K2,", se os dados de vôo foram alterados, você debe entrar em contato direto com a sua Agência para que modifiquem os dados de sua reserva o mais rápido possível e isso fique registado no sistema.")</f>
        <v>Neste caso Yolanda, se os dados de vôo foram alterados, você debe entrar em contato direto com a sua Agência para que modifiquem os dados de sua reserva o mais rápido possível e isso fique registado no sistema.</v>
      </c>
    </row>
    <row r="49" spans="1:3" x14ac:dyDescent="0.3">
      <c r="A49" s="12" t="s">
        <v>20</v>
      </c>
      <c r="C49" s="12" t="str">
        <f>CONCATENATE("Para conhecer o Hotel que lhe corresponde em cada cidade, pode acceder ao seguinte link:
https://www.europamundo.com/miviaje.aspx","
Lá, acesse a opção HOTEIS e você terá os dados de Hotel que lhe corresponderá em cada cidade, incluido endereço e telefone.","
Também pode descarregar a Aplicação EUROPAMUNDO:","
iOS: https://apps.apple.com/es/app/europamundo/id993523793?l=en","
Android: https://play.google.com/store/apps/details?id=com.europamundo.mobile","
*Recomendamos revisar periódicamente esses dados em caso de modificações.*")</f>
        <v>Para conhecer o Hotel que lhe corresponde em cada cidade, pode acceder ao seguinte link:
https://www.europamundo.com/miviaje.aspx
Lá, acesse a opção HOTEIS e você terá os dados de Hotel que lhe corresponderá em cada cidade, incluido endereço e telefone.
Também pode descarregar a Aplicação EUROPAMUNDO:
iOS: https://apps.apple.com/es/app/europamundo/id993523793?l=en
Android: https://play.google.com/store/apps/details?id=com.europamundo.mobile
*Recomendamos revisar periódicamente esses dados em caso de modificações.*</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3C26E8CE5CDC14AA682EC02649D79AE" ma:contentTypeVersion="0" ma:contentTypeDescription="Crear nuevo documento." ma:contentTypeScope="" ma:versionID="c95465efadf777287ff0066139c97612">
  <xsd:schema xmlns:xsd="http://www.w3.org/2001/XMLSchema" xmlns:xs="http://www.w3.org/2001/XMLSchema" xmlns:p="http://schemas.microsoft.com/office/2006/metadata/properties" targetNamespace="http://schemas.microsoft.com/office/2006/metadata/properties" ma:root="true" ma:fieldsID="53f4d5e21f09799409f6d67ee40b5cf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58B55-9E88-4E00-8B8A-C18A99ACD3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1DBF015-1A03-4E26-9FE4-4CDA3B7873AF}">
  <ds:schemaRefs>
    <ds:schemaRef ds:uri="http://schemas.microsoft.com/sharepoint/v3/contenttype/forms"/>
  </ds:schemaRefs>
</ds:datastoreItem>
</file>

<file path=customXml/itemProps3.xml><?xml version="1.0" encoding="utf-8"?>
<ds:datastoreItem xmlns:ds="http://schemas.openxmlformats.org/officeDocument/2006/customXml" ds:itemID="{AAB5BB8A-C4FA-44DF-AB85-74188F264B5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ACCESOS</vt:lpstr>
      <vt:lpstr>Plantillas CallBell</vt:lpstr>
      <vt:lpstr>Datos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Iván Amador</dc:creator>
  <cp:keywords/>
  <dc:description/>
  <cp:lastModifiedBy>Iván Amador</cp:lastModifiedBy>
  <cp:revision/>
  <dcterms:created xsi:type="dcterms:W3CDTF">2022-10-17T16:21:36Z</dcterms:created>
  <dcterms:modified xsi:type="dcterms:W3CDTF">2025-03-25T11:55:25Z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0x01010093C26E8CE5CDC14AA682EC02649D79AE</vt:lpwstr>
  </property>
</Properties>
</file>