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 proyectos\Portfolio\PRE - epsilon\"/>
    </mc:Choice>
  </mc:AlternateContent>
  <xr:revisionPtr revIDLastSave="0" documentId="13_ncr:1_{91975DC7-0B24-41D9-BB7F-063C66E86EC9}" xr6:coauthVersionLast="47" xr6:coauthVersionMax="47" xr10:uidLastSave="{00000000-0000-0000-0000-000000000000}"/>
  <bookViews>
    <workbookView xWindow="-120" yWindow="-120" windowWidth="29040" windowHeight="15720" xr2:uid="{49705BFE-C9BE-4F32-9BE9-F2BF0F7D5104}"/>
  </bookViews>
  <sheets>
    <sheet name="Hoja1" sheetId="1" r:id="rId1"/>
    <sheet name="Hoja2" sheetId="2" r:id="rId2"/>
  </sheets>
  <definedNames>
    <definedName name="_xlnm._FilterDatabase" localSheetId="0" hidden="1">Hoja1!$A$1:$N$18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N3" i="1"/>
  <c r="N4" i="1"/>
  <c r="N5" i="1"/>
  <c r="N6" i="1"/>
  <c r="N8" i="1"/>
  <c r="N7" i="1"/>
  <c r="N9" i="1"/>
  <c r="N11" i="1"/>
  <c r="N12" i="1"/>
  <c r="N10" i="1"/>
  <c r="N13" i="1"/>
  <c r="N15" i="1"/>
  <c r="N14" i="1"/>
  <c r="N16" i="1"/>
  <c r="N17" i="1"/>
  <c r="N2" i="1"/>
  <c r="M2" i="1"/>
  <c r="M3" i="1"/>
  <c r="M4" i="1"/>
  <c r="M5" i="1"/>
  <c r="M6" i="1"/>
  <c r="M8" i="1"/>
  <c r="M7" i="1"/>
  <c r="M9" i="1"/>
  <c r="M11" i="1"/>
  <c r="M12" i="1"/>
  <c r="M10" i="1"/>
  <c r="M13" i="1"/>
  <c r="M15" i="1"/>
  <c r="M14" i="1"/>
  <c r="M16" i="1"/>
  <c r="M17" i="1"/>
</calcChain>
</file>

<file path=xl/sharedStrings.xml><?xml version="1.0" encoding="utf-8"?>
<sst xmlns="http://schemas.openxmlformats.org/spreadsheetml/2006/main" count="122" uniqueCount="60">
  <si>
    <t>Año</t>
  </si>
  <si>
    <t>Mes</t>
  </si>
  <si>
    <t>Fecha</t>
  </si>
  <si>
    <t>Sentido</t>
  </si>
  <si>
    <t>Gasto</t>
  </si>
  <si>
    <t>Flow</t>
  </si>
  <si>
    <t>ISIN</t>
  </si>
  <si>
    <t>Description</t>
  </si>
  <si>
    <t>Ticker</t>
  </si>
  <si>
    <t>Unidades</t>
  </si>
  <si>
    <t>Precio compra</t>
  </si>
  <si>
    <t>Comisión</t>
  </si>
  <si>
    <t>Enero</t>
  </si>
  <si>
    <t>Compra</t>
  </si>
  <si>
    <t>LU1190417599</t>
  </si>
  <si>
    <t>ETF monetario</t>
  </si>
  <si>
    <t>Fondo mon</t>
  </si>
  <si>
    <t>Mayo</t>
  </si>
  <si>
    <t>FR0000991390</t>
  </si>
  <si>
    <t>Fondo monetario</t>
  </si>
  <si>
    <t>Julio</t>
  </si>
  <si>
    <t>Septiembre</t>
  </si>
  <si>
    <t>IE0005YK6564</t>
  </si>
  <si>
    <t>Uranio</t>
  </si>
  <si>
    <t>Fondo</t>
  </si>
  <si>
    <t>IE00BSPLC413</t>
  </si>
  <si>
    <t>USA Small Value</t>
  </si>
  <si>
    <t>GB00BJYDH287</t>
  </si>
  <si>
    <t>ETF bitcoin</t>
  </si>
  <si>
    <t>IE00BD0NCM55</t>
  </si>
  <si>
    <t>World</t>
  </si>
  <si>
    <t>IE00BYWYCC39</t>
  </si>
  <si>
    <t>Emergentes</t>
  </si>
  <si>
    <t>IE00BKWQ0M75</t>
  </si>
  <si>
    <t>Europa Small</t>
  </si>
  <si>
    <t>CA11271J1075</t>
  </si>
  <si>
    <t>Brookfield Corp</t>
  </si>
  <si>
    <t>Acción</t>
  </si>
  <si>
    <t>US7901481009</t>
  </si>
  <si>
    <t>St Joe</t>
  </si>
  <si>
    <t>CA1130041058</t>
  </si>
  <si>
    <t>Brookfield AM</t>
  </si>
  <si>
    <t>US88160R1014</t>
  </si>
  <si>
    <t>Tesla</t>
  </si>
  <si>
    <t>Octubre</t>
  </si>
  <si>
    <t>Noviembre</t>
  </si>
  <si>
    <t>Diciembre</t>
  </si>
  <si>
    <t>CSH2.PA</t>
  </si>
  <si>
    <t>0P00002BDB.F</t>
  </si>
  <si>
    <t>U3O8.DE</t>
  </si>
  <si>
    <t>ZPRV.DE</t>
  </si>
  <si>
    <t>0P0001AINF.F</t>
  </si>
  <si>
    <t>0P0001AINL.F</t>
  </si>
  <si>
    <t>SMCX.MI</t>
  </si>
  <si>
    <t>BN</t>
  </si>
  <si>
    <t>JOE</t>
  </si>
  <si>
    <t>BAM</t>
  </si>
  <si>
    <t>TL0.DE</t>
  </si>
  <si>
    <t>Yahoo Ticker</t>
  </si>
  <si>
    <t>Flow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</si>
</sst>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8539-4209-4E90-A5D8-0620D65E97D0}">
  <dimension ref="A1:N18"/>
  <sheetViews>
    <sheetView tabSelected="1" workbookViewId="0">
      <selection activeCell="E5" sqref="E5"/>
    </sheetView>
  </sheetViews>
  <sheetFormatPr baseColWidth="10" defaultRowHeight="15" x14ac:dyDescent="0.25"/>
  <cols>
    <col min="1" max="1" width="5.5703125" bestFit="1" customWidth="1"/>
    <col min="2" max="2" width="11" bestFit="1" customWidth="1"/>
    <col min="3" max="3" width="10.42578125" bestFit="1" customWidth="1"/>
    <col min="4" max="4" width="8.28515625" bestFit="1" customWidth="1"/>
    <col min="5" max="6" width="9" bestFit="1" customWidth="1"/>
    <col min="7" max="7" width="14.7109375" bestFit="1" customWidth="1"/>
    <col min="8" max="8" width="16.28515625" bestFit="1" customWidth="1"/>
    <col min="9" max="9" width="11" bestFit="1" customWidth="1"/>
    <col min="10" max="10" width="9.42578125" bestFit="1" customWidth="1"/>
    <col min="11" max="11" width="13.85546875" bestFit="1" customWidth="1"/>
    <col min="12" max="12" width="9.7109375" bestFit="1" customWidth="1"/>
    <col min="13" max="14" width="11.855468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  <c r="N1" s="3" t="s">
        <v>59</v>
      </c>
    </row>
    <row r="2" spans="1:14" x14ac:dyDescent="0.25">
      <c r="A2" s="1">
        <v>2023</v>
      </c>
      <c r="B2" t="s">
        <v>12</v>
      </c>
      <c r="C2" s="2">
        <v>44956</v>
      </c>
      <c r="D2" t="s">
        <v>13</v>
      </c>
      <c r="E2">
        <v>983.38</v>
      </c>
      <c r="F2">
        <v>-983.38</v>
      </c>
      <c r="G2" t="s">
        <v>14</v>
      </c>
      <c r="H2" t="s">
        <v>15</v>
      </c>
      <c r="I2" t="s">
        <v>16</v>
      </c>
      <c r="J2">
        <v>10</v>
      </c>
      <c r="K2">
        <v>98.22</v>
      </c>
      <c r="L2">
        <v>1.18</v>
      </c>
      <c r="M2" t="str">
        <f>IFERROR(VLOOKUP(G2,Hoja2!$A$1:$B$12,2,0),"")</f>
        <v>CSH2.PA</v>
      </c>
      <c r="N2">
        <f>+IF(D2="Compra",J2,-J2)</f>
        <v>10</v>
      </c>
    </row>
    <row r="3" spans="1:14" x14ac:dyDescent="0.25">
      <c r="A3" s="1">
        <v>2023</v>
      </c>
      <c r="B3" t="s">
        <v>17</v>
      </c>
      <c r="C3" s="2">
        <v>45062</v>
      </c>
      <c r="D3" t="s">
        <v>13</v>
      </c>
      <c r="E3">
        <v>499.9</v>
      </c>
      <c r="F3">
        <v>-499.9</v>
      </c>
      <c r="G3" t="s">
        <v>18</v>
      </c>
      <c r="H3" t="s">
        <v>19</v>
      </c>
      <c r="I3" t="s">
        <v>16</v>
      </c>
      <c r="J3">
        <v>5.7999999999999996E-3</v>
      </c>
      <c r="K3">
        <v>86190.54</v>
      </c>
      <c r="L3">
        <v>0</v>
      </c>
      <c r="M3" t="str">
        <f>IFERROR(VLOOKUP(G3,Hoja2!$A$1:$B$12,2,0),"")</f>
        <v>0P00002BDB.F</v>
      </c>
      <c r="N3">
        <f>+IF(D3="Compra",J3,-J3)</f>
        <v>5.7999999999999996E-3</v>
      </c>
    </row>
    <row r="4" spans="1:14" x14ac:dyDescent="0.25">
      <c r="A4" s="1">
        <v>2023</v>
      </c>
      <c r="B4" t="s">
        <v>21</v>
      </c>
      <c r="C4" s="2">
        <v>45176</v>
      </c>
      <c r="D4" t="s">
        <v>13</v>
      </c>
      <c r="E4">
        <v>47.28</v>
      </c>
      <c r="F4">
        <v>-47.28</v>
      </c>
      <c r="G4" t="s">
        <v>22</v>
      </c>
      <c r="H4" t="s">
        <v>23</v>
      </c>
      <c r="I4" t="s">
        <v>24</v>
      </c>
      <c r="J4">
        <v>6</v>
      </c>
      <c r="K4">
        <v>7.87</v>
      </c>
      <c r="L4">
        <v>0.06</v>
      </c>
      <c r="M4" t="str">
        <f>IFERROR(VLOOKUP(G4,Hoja2!$A$1:$B$12,2,0),"")</f>
        <v>U3O8.DE</v>
      </c>
      <c r="N4">
        <f>+IF(D4="Compra",J4,-J4)</f>
        <v>6</v>
      </c>
    </row>
    <row r="5" spans="1:14" ht="16.5" customHeight="1" x14ac:dyDescent="0.25">
      <c r="A5" s="1">
        <v>2023</v>
      </c>
      <c r="B5" t="s">
        <v>21</v>
      </c>
      <c r="C5" s="2">
        <v>45176</v>
      </c>
      <c r="D5" t="s">
        <v>13</v>
      </c>
      <c r="E5">
        <v>468.56</v>
      </c>
      <c r="F5">
        <v>-468.56</v>
      </c>
      <c r="G5" t="s">
        <v>25</v>
      </c>
      <c r="H5" t="s">
        <v>26</v>
      </c>
      <c r="I5" t="s">
        <v>24</v>
      </c>
      <c r="J5">
        <v>9</v>
      </c>
      <c r="K5">
        <v>52</v>
      </c>
      <c r="L5">
        <v>0.56000000000000005</v>
      </c>
      <c r="M5" t="str">
        <f>IFERROR(VLOOKUP(G5,Hoja2!$A$1:$B$12,2,0),"")</f>
        <v>ZPRV.DE</v>
      </c>
      <c r="N5">
        <f>+IF(D5="Compra",J5,-J5)</f>
        <v>9</v>
      </c>
    </row>
    <row r="6" spans="1:14" x14ac:dyDescent="0.25">
      <c r="A6" s="1">
        <v>2023</v>
      </c>
      <c r="B6" t="s">
        <v>21</v>
      </c>
      <c r="C6" s="2">
        <v>45177</v>
      </c>
      <c r="D6" t="s">
        <v>13</v>
      </c>
      <c r="E6">
        <v>70.88</v>
      </c>
      <c r="F6">
        <v>-70.88</v>
      </c>
      <c r="G6" t="s">
        <v>27</v>
      </c>
      <c r="H6" t="s">
        <v>28</v>
      </c>
      <c r="I6" t="s">
        <v>24</v>
      </c>
      <c r="J6">
        <v>12</v>
      </c>
      <c r="K6">
        <v>5.9</v>
      </c>
      <c r="L6">
        <v>0.08</v>
      </c>
      <c r="M6" t="str">
        <f>IFERROR(VLOOKUP(G6,Hoja2!$A$1:$B$12,2,0),"")</f>
        <v/>
      </c>
      <c r="N6">
        <f>+IF(D6="Compra",J6,-J6)</f>
        <v>12</v>
      </c>
    </row>
    <row r="7" spans="1:14" x14ac:dyDescent="0.25">
      <c r="A7" s="1">
        <v>2023</v>
      </c>
      <c r="B7" t="s">
        <v>21</v>
      </c>
      <c r="C7" s="2">
        <v>45180</v>
      </c>
      <c r="D7" t="s">
        <v>13</v>
      </c>
      <c r="E7">
        <v>239.95</v>
      </c>
      <c r="F7">
        <v>-239.95</v>
      </c>
      <c r="G7" t="s">
        <v>31</v>
      </c>
      <c r="H7" t="s">
        <v>32</v>
      </c>
      <c r="I7" t="s">
        <v>24</v>
      </c>
      <c r="J7">
        <v>21</v>
      </c>
      <c r="K7">
        <v>11.4262</v>
      </c>
      <c r="L7">
        <v>0</v>
      </c>
      <c r="M7" t="str">
        <f>IFERROR(VLOOKUP(G7,Hoja2!$A$1:$B$12,2,0),"")</f>
        <v>0P0001AINL.F</v>
      </c>
      <c r="N7">
        <f>+IF(D7="Compra",J7,-J7)</f>
        <v>21</v>
      </c>
    </row>
    <row r="8" spans="1:14" x14ac:dyDescent="0.25">
      <c r="A8" s="1">
        <v>2023</v>
      </c>
      <c r="B8" t="s">
        <v>21</v>
      </c>
      <c r="C8" s="2">
        <v>45180</v>
      </c>
      <c r="D8" t="s">
        <v>13</v>
      </c>
      <c r="E8">
        <v>1079.97</v>
      </c>
      <c r="F8">
        <v>-1079.97</v>
      </c>
      <c r="G8" t="s">
        <v>29</v>
      </c>
      <c r="H8" t="s">
        <v>30</v>
      </c>
      <c r="I8" t="s">
        <v>24</v>
      </c>
      <c r="J8">
        <v>61.15</v>
      </c>
      <c r="K8">
        <v>17.661000000000001</v>
      </c>
      <c r="L8">
        <v>0</v>
      </c>
      <c r="M8" t="str">
        <f>IFERROR(VLOOKUP(G8,Hoja2!$A$1:$B$12,2,0),"")</f>
        <v>0P0001AINF.F</v>
      </c>
      <c r="N8">
        <f>+IF(D8="Compra",J8,-J8)</f>
        <v>61.15</v>
      </c>
    </row>
    <row r="9" spans="1:14" x14ac:dyDescent="0.25">
      <c r="A9" s="1">
        <v>2023</v>
      </c>
      <c r="B9" t="s">
        <v>21</v>
      </c>
      <c r="C9" s="2">
        <v>45187</v>
      </c>
      <c r="D9" t="s">
        <v>13</v>
      </c>
      <c r="E9">
        <v>271.33</v>
      </c>
      <c r="F9">
        <v>-271.33</v>
      </c>
      <c r="G9" t="s">
        <v>33</v>
      </c>
      <c r="H9" t="s">
        <v>34</v>
      </c>
      <c r="I9" t="s">
        <v>24</v>
      </c>
      <c r="J9">
        <v>1</v>
      </c>
      <c r="K9">
        <v>271</v>
      </c>
      <c r="L9">
        <v>0.33</v>
      </c>
      <c r="M9" t="str">
        <f>IFERROR(VLOOKUP(G9,Hoja2!$A$1:$B$12,2,0),"")</f>
        <v>SMCX.MI</v>
      </c>
      <c r="N9">
        <f>+IF(D9="Compra",J9,-J9)</f>
        <v>1</v>
      </c>
    </row>
    <row r="10" spans="1:14" x14ac:dyDescent="0.25">
      <c r="A10" s="1">
        <v>2023</v>
      </c>
      <c r="B10" t="s">
        <v>21</v>
      </c>
      <c r="C10" s="2">
        <v>45195</v>
      </c>
      <c r="D10" t="s">
        <v>13</v>
      </c>
      <c r="E10">
        <v>128.04</v>
      </c>
      <c r="F10">
        <v>-128.04</v>
      </c>
      <c r="G10" t="s">
        <v>40</v>
      </c>
      <c r="H10" t="s">
        <v>41</v>
      </c>
      <c r="I10" t="s">
        <v>37</v>
      </c>
      <c r="J10">
        <v>4</v>
      </c>
      <c r="K10">
        <v>31.86</v>
      </c>
      <c r="L10">
        <v>0.15</v>
      </c>
      <c r="M10" t="str">
        <f>IFERROR(VLOOKUP(G10,Hoja2!$A$1:$B$12,2,0),"")</f>
        <v>BAM</v>
      </c>
      <c r="N10">
        <f>+IF(D10="Compra",J10,-J10)</f>
        <v>4</v>
      </c>
    </row>
    <row r="11" spans="1:14" x14ac:dyDescent="0.25">
      <c r="A11" s="1">
        <v>2023</v>
      </c>
      <c r="B11" t="s">
        <v>21</v>
      </c>
      <c r="C11" s="2">
        <v>45195</v>
      </c>
      <c r="D11" t="s">
        <v>13</v>
      </c>
      <c r="E11">
        <v>242.48</v>
      </c>
      <c r="F11">
        <v>-242.48</v>
      </c>
      <c r="G11" t="s">
        <v>35</v>
      </c>
      <c r="H11" t="s">
        <v>36</v>
      </c>
      <c r="I11" t="s">
        <v>37</v>
      </c>
      <c r="J11">
        <v>8</v>
      </c>
      <c r="K11">
        <v>30.18</v>
      </c>
      <c r="L11">
        <v>0.28999999999999998</v>
      </c>
      <c r="M11" t="str">
        <f>IFERROR(VLOOKUP(G11,Hoja2!$A$1:$B$12,2,0),"")</f>
        <v>BN</v>
      </c>
      <c r="N11">
        <f>+IF(D11="Compra",J11,-J11)</f>
        <v>8</v>
      </c>
    </row>
    <row r="12" spans="1:14" x14ac:dyDescent="0.25">
      <c r="A12" s="1">
        <v>2023</v>
      </c>
      <c r="B12" t="s">
        <v>21</v>
      </c>
      <c r="C12" s="2">
        <v>45195</v>
      </c>
      <c r="D12" t="s">
        <v>13</v>
      </c>
      <c r="E12">
        <v>208.63</v>
      </c>
      <c r="F12">
        <v>-208.63</v>
      </c>
      <c r="G12" t="s">
        <v>38</v>
      </c>
      <c r="H12" t="s">
        <v>39</v>
      </c>
      <c r="I12" t="s">
        <v>37</v>
      </c>
      <c r="J12">
        <v>4</v>
      </c>
      <c r="K12">
        <v>51.92</v>
      </c>
      <c r="L12">
        <v>0.25</v>
      </c>
      <c r="M12" t="str">
        <f>IFERROR(VLOOKUP(G12,Hoja2!$A$1:$B$12,2,0),"")</f>
        <v>JOE</v>
      </c>
      <c r="N12">
        <f>+IF(D12="Compra",J12,-J12)</f>
        <v>4</v>
      </c>
    </row>
    <row r="13" spans="1:14" x14ac:dyDescent="0.25">
      <c r="A13" s="1">
        <v>2023</v>
      </c>
      <c r="B13" t="s">
        <v>21</v>
      </c>
      <c r="C13" s="2">
        <v>45196</v>
      </c>
      <c r="D13" t="s">
        <v>13</v>
      </c>
      <c r="E13">
        <v>231.28</v>
      </c>
      <c r="F13">
        <v>-231.28</v>
      </c>
      <c r="G13" t="s">
        <v>42</v>
      </c>
      <c r="H13" t="s">
        <v>43</v>
      </c>
      <c r="I13" t="s">
        <v>37</v>
      </c>
      <c r="J13">
        <v>1</v>
      </c>
      <c r="K13">
        <v>231</v>
      </c>
      <c r="L13">
        <v>0.32</v>
      </c>
      <c r="M13" t="str">
        <f>IFERROR(VLOOKUP(G13,Hoja2!$A$1:$B$12,2,0),"")</f>
        <v>TL0.DE</v>
      </c>
      <c r="N13">
        <f>+IF(D13="Compra",J13,-J13)</f>
        <v>1</v>
      </c>
    </row>
    <row r="14" spans="1:14" x14ac:dyDescent="0.25">
      <c r="A14" s="1">
        <v>2023</v>
      </c>
      <c r="B14" t="s">
        <v>44</v>
      </c>
      <c r="C14" s="2">
        <v>45226</v>
      </c>
      <c r="D14" t="s">
        <v>13</v>
      </c>
      <c r="E14">
        <v>116.39</v>
      </c>
      <c r="F14">
        <v>-116.39</v>
      </c>
      <c r="G14" t="s">
        <v>27</v>
      </c>
      <c r="H14" t="s">
        <v>28</v>
      </c>
      <c r="I14" t="s">
        <v>24</v>
      </c>
      <c r="J14">
        <v>15</v>
      </c>
      <c r="K14">
        <v>7.75</v>
      </c>
      <c r="L14">
        <v>0.14000000000000001</v>
      </c>
      <c r="M14" t="str">
        <f>IFERROR(VLOOKUP(G14,Hoja2!$A$1:$B$12,2,0),"")</f>
        <v/>
      </c>
      <c r="N14">
        <f>+IF(D14="Compra",J14,-J14)</f>
        <v>15</v>
      </c>
    </row>
    <row r="15" spans="1:14" x14ac:dyDescent="0.25">
      <c r="A15" s="1">
        <v>2023</v>
      </c>
      <c r="B15" t="s">
        <v>44</v>
      </c>
      <c r="C15" s="2">
        <v>45226</v>
      </c>
      <c r="D15" t="s">
        <v>13</v>
      </c>
      <c r="E15">
        <v>135.06</v>
      </c>
      <c r="F15">
        <v>-135.06</v>
      </c>
      <c r="G15" t="s">
        <v>22</v>
      </c>
      <c r="H15" t="s">
        <v>23</v>
      </c>
      <c r="I15" t="s">
        <v>24</v>
      </c>
      <c r="J15">
        <v>15</v>
      </c>
      <c r="K15">
        <v>8.9930000000000003</v>
      </c>
      <c r="L15">
        <v>0.16</v>
      </c>
      <c r="M15" t="str">
        <f>IFERROR(VLOOKUP(G15,Hoja2!$A$1:$B$12,2,0),"")</f>
        <v>U3O8.DE</v>
      </c>
      <c r="N15">
        <f>+IF(D15="Compra",J15,-J15)</f>
        <v>15</v>
      </c>
    </row>
    <row r="16" spans="1:14" x14ac:dyDescent="0.25">
      <c r="A16" s="1">
        <v>2023</v>
      </c>
      <c r="B16" t="s">
        <v>45</v>
      </c>
      <c r="C16" s="2">
        <v>45257</v>
      </c>
      <c r="D16" t="s">
        <v>13</v>
      </c>
      <c r="E16">
        <v>156.22999999999999</v>
      </c>
      <c r="F16">
        <v>-156.22999999999999</v>
      </c>
      <c r="G16" t="s">
        <v>35</v>
      </c>
      <c r="H16" t="s">
        <v>36</v>
      </c>
      <c r="I16" t="s">
        <v>37</v>
      </c>
      <c r="J16">
        <v>5</v>
      </c>
      <c r="K16">
        <v>31.09</v>
      </c>
      <c r="L16">
        <v>0.18</v>
      </c>
      <c r="M16" t="str">
        <f>IFERROR(VLOOKUP(G16,Hoja2!$A$1:$B$12,2,0),"")</f>
        <v>BN</v>
      </c>
      <c r="N16">
        <f>+IF(D16="Compra",J16,-J16)</f>
        <v>5</v>
      </c>
    </row>
    <row r="17" spans="1:14" x14ac:dyDescent="0.25">
      <c r="A17" s="1">
        <v>2023</v>
      </c>
      <c r="B17" t="s">
        <v>46</v>
      </c>
      <c r="C17" s="2">
        <v>45287</v>
      </c>
      <c r="D17" t="s">
        <v>13</v>
      </c>
      <c r="E17">
        <v>108.72</v>
      </c>
      <c r="F17">
        <v>-108.72</v>
      </c>
      <c r="G17" t="s">
        <v>40</v>
      </c>
      <c r="H17" t="s">
        <v>41</v>
      </c>
      <c r="I17" t="s">
        <v>37</v>
      </c>
      <c r="J17">
        <v>3</v>
      </c>
      <c r="K17">
        <v>36.01</v>
      </c>
      <c r="L17">
        <v>0.13</v>
      </c>
      <c r="M17" t="str">
        <f>IFERROR(VLOOKUP(G17,Hoja2!$A$1:$B$12,2,0),"")</f>
        <v>BAM</v>
      </c>
      <c r="N17">
        <f>+IF(D17="Compra",J17,-J17)</f>
        <v>3</v>
      </c>
    </row>
    <row r="18" spans="1:14" x14ac:dyDescent="0.25">
      <c r="A18" s="1">
        <v>2024</v>
      </c>
      <c r="B18" t="s">
        <v>20</v>
      </c>
      <c r="C18" s="2">
        <v>45474</v>
      </c>
      <c r="D18" t="s">
        <v>13</v>
      </c>
      <c r="E18">
        <v>129.46</v>
      </c>
      <c r="F18">
        <v>-129.46</v>
      </c>
      <c r="G18" t="s">
        <v>31</v>
      </c>
      <c r="H18" t="s">
        <v>32</v>
      </c>
      <c r="I18" t="s">
        <v>24</v>
      </c>
      <c r="J18">
        <v>10</v>
      </c>
      <c r="K18">
        <v>12.95</v>
      </c>
      <c r="L18">
        <v>0</v>
      </c>
      <c r="M18" t="str">
        <f>IFERROR(VLOOKUP(G18,Hoja2!$A$1:$B$12,2,0),"")</f>
        <v>0P0001AINL.F</v>
      </c>
      <c r="N18">
        <f>+IF(D18="Compra",J18,-J18)</f>
        <v>10</v>
      </c>
    </row>
  </sheetData>
  <autoFilter ref="A1:N18" xr:uid="{CB838539-4209-4E90-A5D8-0620D65E97D0}">
    <sortState xmlns:xlrd2="http://schemas.microsoft.com/office/spreadsheetml/2017/richdata2" ref="A2:N18">
      <sortCondition ref="C1:C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5243-5872-48FB-8FE0-CFA88CEFC2C9}">
  <dimension ref="A1:B12"/>
  <sheetViews>
    <sheetView workbookViewId="0">
      <selection activeCell="A6" sqref="A6:XFD6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s="3" t="s">
        <v>6</v>
      </c>
    </row>
    <row r="2" spans="1:2" x14ac:dyDescent="0.25">
      <c r="A2" t="s">
        <v>14</v>
      </c>
      <c r="B2" t="s">
        <v>47</v>
      </c>
    </row>
    <row r="3" spans="1:2" x14ac:dyDescent="0.25">
      <c r="A3" t="s">
        <v>18</v>
      </c>
      <c r="B3" t="s">
        <v>48</v>
      </c>
    </row>
    <row r="4" spans="1:2" x14ac:dyDescent="0.25">
      <c r="A4" t="s">
        <v>22</v>
      </c>
      <c r="B4" t="s">
        <v>49</v>
      </c>
    </row>
    <row r="5" spans="1:2" x14ac:dyDescent="0.25">
      <c r="A5" t="s">
        <v>25</v>
      </c>
      <c r="B5" t="s">
        <v>50</v>
      </c>
    </row>
    <row r="6" spans="1:2" x14ac:dyDescent="0.25">
      <c r="A6" t="s">
        <v>29</v>
      </c>
      <c r="B6" t="s">
        <v>51</v>
      </c>
    </row>
    <row r="7" spans="1:2" x14ac:dyDescent="0.25">
      <c r="A7" t="s">
        <v>31</v>
      </c>
      <c r="B7" t="s">
        <v>52</v>
      </c>
    </row>
    <row r="8" spans="1:2" x14ac:dyDescent="0.25">
      <c r="A8" t="s">
        <v>33</v>
      </c>
      <c r="B8" t="s">
        <v>53</v>
      </c>
    </row>
    <row r="9" spans="1:2" x14ac:dyDescent="0.25">
      <c r="A9" t="s">
        <v>35</v>
      </c>
      <c r="B9" t="s">
        <v>54</v>
      </c>
    </row>
    <row r="10" spans="1:2" x14ac:dyDescent="0.25">
      <c r="A10" t="s">
        <v>38</v>
      </c>
      <c r="B10" t="s">
        <v>55</v>
      </c>
    </row>
    <row r="11" spans="1:2" x14ac:dyDescent="0.25">
      <c r="A11" t="s">
        <v>40</v>
      </c>
      <c r="B11" t="s">
        <v>56</v>
      </c>
    </row>
    <row r="12" spans="1:2" x14ac:dyDescent="0.25">
      <c r="A12" t="s">
        <v>42</v>
      </c>
      <c r="B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C</dc:creator>
  <cp:lastModifiedBy>Iván C</cp:lastModifiedBy>
  <dcterms:created xsi:type="dcterms:W3CDTF">2024-03-17T19:23:25Z</dcterms:created>
  <dcterms:modified xsi:type="dcterms:W3CDTF">2024-07-06T17:03:21Z</dcterms:modified>
</cp:coreProperties>
</file>