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acoep\Sistemas\Agustin\Reportes BI\2021\Facturación\"/>
    </mc:Choice>
  </mc:AlternateContent>
  <bookViews>
    <workbookView xWindow="0" yWindow="0" windowWidth="28800" windowHeight="12915" activeTab="1"/>
  </bookViews>
  <sheets>
    <sheet name="Facturas PAMI 2020" sheetId="1" r:id="rId1"/>
    <sheet name="Facturas PAMI 202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D7" i="2" l="1"/>
  <c r="C7" i="2"/>
  <c r="D8" i="2"/>
  <c r="D6" i="2" l="1"/>
  <c r="D5" i="2" l="1"/>
  <c r="G3" i="2" l="1"/>
  <c r="D3" i="2" s="1"/>
  <c r="H3" i="2"/>
  <c r="D4" i="2" l="1"/>
  <c r="H2" i="2" l="1"/>
  <c r="D2" i="2" s="1"/>
  <c r="H22" i="1"/>
  <c r="G22" i="1"/>
  <c r="G20" i="1"/>
  <c r="H20" i="1"/>
  <c r="D14" i="1" l="1"/>
  <c r="D15" i="1"/>
  <c r="D16" i="1"/>
  <c r="D17" i="1"/>
  <c r="D18" i="1"/>
  <c r="D19" i="1"/>
  <c r="D20" i="1"/>
  <c r="D21" i="1"/>
  <c r="D22" i="1"/>
  <c r="D4" i="1"/>
  <c r="D3" i="1"/>
  <c r="D2" i="1"/>
</calcChain>
</file>

<file path=xl/sharedStrings.xml><?xml version="1.0" encoding="utf-8"?>
<sst xmlns="http://schemas.openxmlformats.org/spreadsheetml/2006/main" count="16" uniqueCount="8">
  <si>
    <t>Emision</t>
  </si>
  <si>
    <t>Factura</t>
  </si>
  <si>
    <t>Importe</t>
  </si>
  <si>
    <t>Cápita</t>
  </si>
  <si>
    <t>Órdenes de Prestación</t>
  </si>
  <si>
    <t>Veteranos de Guerra</t>
  </si>
  <si>
    <t>Débitos por Cargo Administrativo</t>
  </si>
  <si>
    <t>Débitos por Recuperos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</si>
</sst>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XDR&quot;* #,##0.00_-;\-&quot;XDR&quot;* #,##0.00_-;_-&quot;XDR&quot;* &quot;-&quot;??_-;_-@_-"/>
    <numFmt numFmtId="165" formatCode="_-* #,##0.00_-;\-* #,##0.00_-;_-* &quot;-&quot;??_-;_-@_-"/>
    <numFmt numFmtId="166" formatCode="dd/mm/yyyy;@"/>
    <numFmt numFmtId="167" formatCode="_-[$$-2C0A]\ * #,##0.00_-;\-[$$-2C0A]\ * #,##0.00_-;_-[$$-2C0A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67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6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4" fontId="0" fillId="0" borderId="0" xfId="0" applyNumberFormat="1"/>
    <xf numFmtId="0" fontId="3" fillId="0" borderId="0" xfId="0" applyFont="1"/>
  </cellXfs>
  <cellStyles count="3">
    <cellStyle name="Millares 2" xfId="1"/>
    <cellStyle name="Mon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2" sqref="D2"/>
    </sheetView>
  </sheetViews>
  <sheetFormatPr baseColWidth="10" defaultRowHeight="15" x14ac:dyDescent="0.25"/>
  <cols>
    <col min="1" max="1" width="10.7109375" style="3" bestFit="1" customWidth="1"/>
    <col min="2" max="2" width="7.42578125" bestFit="1" customWidth="1"/>
    <col min="3" max="4" width="15.5703125" style="2" bestFit="1" customWidth="1"/>
    <col min="5" max="5" width="22.7109375" style="2" bestFit="1" customWidth="1"/>
    <col min="6" max="6" width="21" style="2" bestFit="1" customWidth="1"/>
    <col min="7" max="7" width="32.28515625" style="2" bestFit="1" customWidth="1"/>
    <col min="8" max="8" width="22.7109375" style="2" bestFit="1" customWidth="1"/>
  </cols>
  <sheetData>
    <row r="1" spans="1:8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3">
        <v>43833</v>
      </c>
      <c r="B2" s="1">
        <v>6882</v>
      </c>
      <c r="C2" s="2">
        <v>65992186.609999999</v>
      </c>
      <c r="D2" s="2">
        <f>C2-SUM(E2:H2)</f>
        <v>70703384.049999997</v>
      </c>
      <c r="E2" s="2">
        <v>2342836.38</v>
      </c>
      <c r="F2" s="2">
        <v>7907.38</v>
      </c>
      <c r="G2" s="2">
        <v>-139661.96</v>
      </c>
      <c r="H2" s="2">
        <v>-6922279.2400000002</v>
      </c>
    </row>
    <row r="3" spans="1:8" x14ac:dyDescent="0.25">
      <c r="A3" s="3">
        <v>43864</v>
      </c>
      <c r="B3" s="1">
        <v>7172</v>
      </c>
      <c r="C3" s="2">
        <v>75085481.019999996</v>
      </c>
      <c r="D3" s="2">
        <f>C3-SUM(E3:H3)</f>
        <v>78367894.61999999</v>
      </c>
      <c r="E3" s="2">
        <v>2691522.59</v>
      </c>
      <c r="F3" s="2">
        <v>3521.05</v>
      </c>
      <c r="G3" s="2">
        <v>-122105.47</v>
      </c>
      <c r="H3" s="2">
        <v>-5855351.7699999996</v>
      </c>
    </row>
    <row r="4" spans="1:8" x14ac:dyDescent="0.25">
      <c r="A4" s="3">
        <v>43892</v>
      </c>
      <c r="B4" s="1">
        <v>7469</v>
      </c>
      <c r="C4" s="2">
        <v>70882658.069999993</v>
      </c>
      <c r="D4" s="2">
        <f>C4-SUM(E4:H4)</f>
        <v>79820302.61999999</v>
      </c>
      <c r="E4" s="2">
        <v>2046318.6</v>
      </c>
      <c r="F4" s="2">
        <v>786.82</v>
      </c>
      <c r="G4" s="2">
        <v>-154069.5</v>
      </c>
      <c r="H4" s="2">
        <v>-10830680.470000001</v>
      </c>
    </row>
    <row r="5" spans="1:8" s="1" customFormat="1" x14ac:dyDescent="0.25">
      <c r="A5" s="3">
        <v>43907</v>
      </c>
      <c r="B5" s="1">
        <v>7608</v>
      </c>
      <c r="C5" s="2">
        <v>71280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s="1" customFormat="1" x14ac:dyDescent="0.25">
      <c r="A6" s="3">
        <v>43907</v>
      </c>
      <c r="B6" s="1">
        <v>7609</v>
      </c>
      <c r="C6" s="2">
        <v>1073368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s="1" customFormat="1" x14ac:dyDescent="0.25">
      <c r="A7" s="3">
        <v>43907</v>
      </c>
      <c r="B7" s="1">
        <v>7611</v>
      </c>
      <c r="C7" s="2">
        <v>1190932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s="1" customFormat="1" x14ac:dyDescent="0.25">
      <c r="A8" s="3">
        <v>43907</v>
      </c>
      <c r="B8" s="1">
        <v>7612</v>
      </c>
      <c r="C8" s="2">
        <v>1174741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s="1" customFormat="1" x14ac:dyDescent="0.25">
      <c r="A9" s="3">
        <v>43907</v>
      </c>
      <c r="B9" s="1">
        <v>7614</v>
      </c>
      <c r="C9" s="2">
        <v>14062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s="1" customFormat="1" x14ac:dyDescent="0.25">
      <c r="A10" s="3">
        <v>43907</v>
      </c>
      <c r="B10" s="1">
        <v>7615</v>
      </c>
      <c r="C10" s="2">
        <v>242720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s="1" customFormat="1" x14ac:dyDescent="0.25">
      <c r="A11" s="3">
        <v>43907</v>
      </c>
      <c r="B11" s="1">
        <v>7616</v>
      </c>
      <c r="C11" s="2">
        <v>230461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s="1" customFormat="1" x14ac:dyDescent="0.25">
      <c r="A12" s="3">
        <v>43907</v>
      </c>
      <c r="B12" s="1">
        <v>7617</v>
      </c>
      <c r="C12" s="2">
        <v>1002276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s="1" customFormat="1" x14ac:dyDescent="0.25">
      <c r="A13" s="3">
        <v>43907</v>
      </c>
      <c r="B13" s="1">
        <v>7618</v>
      </c>
      <c r="C13" s="2">
        <v>1059168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3">
        <v>43922</v>
      </c>
      <c r="B14" s="1">
        <v>7738</v>
      </c>
      <c r="C14" s="2">
        <v>78936637</v>
      </c>
      <c r="D14" s="2">
        <f t="shared" ref="D14:D22" si="0">C14-SUM(E14:H14)</f>
        <v>82300335.340000004</v>
      </c>
      <c r="E14" s="2">
        <v>3496534.2</v>
      </c>
      <c r="F14" s="2">
        <v>2587.3000000000002</v>
      </c>
      <c r="G14" s="2">
        <v>-179287.52</v>
      </c>
      <c r="H14" s="2">
        <v>-6683532.3200000003</v>
      </c>
    </row>
    <row r="15" spans="1:8" x14ac:dyDescent="0.25">
      <c r="A15" s="3">
        <v>43955</v>
      </c>
      <c r="B15" s="1">
        <v>8065</v>
      </c>
      <c r="C15" s="2">
        <v>77133789.200000003</v>
      </c>
      <c r="D15" s="2">
        <f t="shared" si="0"/>
        <v>86205201.386000007</v>
      </c>
      <c r="E15" s="2">
        <v>1705611.3540000001</v>
      </c>
      <c r="F15" s="2">
        <v>2019.71</v>
      </c>
      <c r="G15" s="2">
        <v>-168218.54</v>
      </c>
      <c r="H15" s="2">
        <v>-10610824.710000001</v>
      </c>
    </row>
    <row r="16" spans="1:8" x14ac:dyDescent="0.25">
      <c r="A16" s="3">
        <v>43983</v>
      </c>
      <c r="B16" s="1">
        <v>8382</v>
      </c>
      <c r="C16" s="2">
        <v>77942797</v>
      </c>
      <c r="D16" s="2">
        <f t="shared" si="0"/>
        <v>86646834.120000005</v>
      </c>
      <c r="E16" s="2">
        <v>1776549.37</v>
      </c>
      <c r="F16" s="2">
        <v>808.12</v>
      </c>
      <c r="G16" s="2">
        <v>-212561.79</v>
      </c>
      <c r="H16" s="2">
        <v>-10268832.82</v>
      </c>
    </row>
    <row r="17" spans="1:8" x14ac:dyDescent="0.25">
      <c r="A17" s="3">
        <v>44013</v>
      </c>
      <c r="B17" s="1">
        <v>8892</v>
      </c>
      <c r="C17" s="2">
        <v>75356839.849999994</v>
      </c>
      <c r="D17" s="2">
        <f t="shared" si="0"/>
        <v>86929000.039999992</v>
      </c>
      <c r="E17" s="2">
        <v>550679.06999999995</v>
      </c>
      <c r="F17" s="2">
        <v>0</v>
      </c>
      <c r="G17" s="2">
        <v>-241468.89</v>
      </c>
      <c r="H17" s="2">
        <v>-11881370.369999999</v>
      </c>
    </row>
    <row r="18" spans="1:8" x14ac:dyDescent="0.25">
      <c r="A18" s="3">
        <v>44046</v>
      </c>
      <c r="B18" s="1">
        <v>9485</v>
      </c>
      <c r="C18" s="2">
        <v>73802791.930000007</v>
      </c>
      <c r="D18" s="2">
        <f t="shared" si="0"/>
        <v>86390972.590000004</v>
      </c>
      <c r="E18" s="4">
        <v>550679.06999999995</v>
      </c>
      <c r="F18" s="4">
        <v>0</v>
      </c>
      <c r="G18" s="4">
        <v>-266177.62</v>
      </c>
      <c r="H18" s="4">
        <v>-12872682.109999999</v>
      </c>
    </row>
    <row r="19" spans="1:8" x14ac:dyDescent="0.25">
      <c r="A19" s="3">
        <v>44075</v>
      </c>
      <c r="B19" s="1">
        <v>10172</v>
      </c>
      <c r="C19" s="2">
        <v>78890118.019999996</v>
      </c>
      <c r="D19" s="2">
        <f t="shared" si="0"/>
        <v>87014865.950000003</v>
      </c>
      <c r="E19" s="4">
        <v>1703463.88</v>
      </c>
      <c r="F19" s="4">
        <v>0</v>
      </c>
      <c r="G19" s="4">
        <v>-240587.91</v>
      </c>
      <c r="H19" s="4">
        <v>-9587623.9000000004</v>
      </c>
    </row>
    <row r="20" spans="1:8" x14ac:dyDescent="0.25">
      <c r="A20" s="3">
        <v>44105</v>
      </c>
      <c r="B20" s="1">
        <v>10779</v>
      </c>
      <c r="C20" s="2">
        <v>77227878.159999996</v>
      </c>
      <c r="D20" s="2">
        <f t="shared" si="0"/>
        <v>86842641.299999997</v>
      </c>
      <c r="E20" s="2">
        <v>1133079.3600000001</v>
      </c>
      <c r="F20" s="2">
        <v>19116.150000000001</v>
      </c>
      <c r="G20" s="2">
        <f>-251049.76-7241.82</f>
        <v>-258291.58000000002</v>
      </c>
      <c r="H20" s="2">
        <f>-10366588.19-142078.88</f>
        <v>-10508667.07</v>
      </c>
    </row>
    <row r="21" spans="1:8" x14ac:dyDescent="0.25">
      <c r="A21" s="3">
        <v>44137</v>
      </c>
      <c r="B21" s="1">
        <v>11427</v>
      </c>
      <c r="C21" s="2">
        <v>77334681.609999999</v>
      </c>
      <c r="D21" s="2">
        <f t="shared" si="0"/>
        <v>86454876.25</v>
      </c>
      <c r="E21" s="2">
        <v>926810.6</v>
      </c>
      <c r="F21" s="2">
        <v>328.74</v>
      </c>
      <c r="G21" s="2">
        <v>-272775.21999999997</v>
      </c>
      <c r="H21" s="2">
        <v>-9774558.7599999998</v>
      </c>
    </row>
    <row r="22" spans="1:8" x14ac:dyDescent="0.25">
      <c r="A22" s="3">
        <v>44166</v>
      </c>
      <c r="B22" s="1">
        <v>12369</v>
      </c>
      <c r="C22" s="2">
        <v>75368371.459999993</v>
      </c>
      <c r="D22" s="2">
        <f t="shared" si="0"/>
        <v>86042278.409999996</v>
      </c>
      <c r="E22" s="2">
        <v>2073336.14</v>
      </c>
      <c r="F22" s="2">
        <v>66668.350000000006</v>
      </c>
      <c r="G22" s="2">
        <f>-270488.57-55520.62</f>
        <v>-326009.19</v>
      </c>
      <c r="H22" s="2">
        <f>-8984205.18-3503697.07</f>
        <v>-12487902.25</v>
      </c>
    </row>
    <row r="23" spans="1:8" x14ac:dyDescent="0.25">
      <c r="B2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5" sqref="D15"/>
    </sheetView>
  </sheetViews>
  <sheetFormatPr baseColWidth="10" defaultRowHeight="15" x14ac:dyDescent="0.25"/>
  <cols>
    <col min="1" max="1" width="8.7109375" bestFit="1" customWidth="1"/>
    <col min="2" max="2" width="7.42578125" bestFit="1" customWidth="1"/>
    <col min="3" max="4" width="16.7109375" style="2" bestFit="1" customWidth="1"/>
    <col min="5" max="5" width="22.7109375" style="2" bestFit="1" customWidth="1"/>
    <col min="6" max="6" width="21" style="2" bestFit="1" customWidth="1"/>
    <col min="7" max="7" width="32.28515625" style="2" bestFit="1" customWidth="1"/>
    <col min="8" max="8" width="22.7109375" style="2" bestFit="1" customWidth="1"/>
  </cols>
  <sheetData>
    <row r="1" spans="1:8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44200</v>
      </c>
      <c r="B2">
        <v>13222</v>
      </c>
      <c r="C2" s="2">
        <v>78444711.159999996</v>
      </c>
      <c r="D2" s="2">
        <f t="shared" ref="D2:D9" si="0">C2-SUM(E2:H2)</f>
        <v>85848557.829999998</v>
      </c>
      <c r="E2" s="2">
        <v>2526120.0499999998</v>
      </c>
      <c r="F2" s="2">
        <v>0</v>
      </c>
      <c r="G2" s="2">
        <v>-227540.65</v>
      </c>
      <c r="H2" s="2">
        <f>-9696292.58-6133.49</f>
        <v>-9702426.0700000003</v>
      </c>
    </row>
    <row r="3" spans="1:8" x14ac:dyDescent="0.25">
      <c r="A3" s="8">
        <v>44228</v>
      </c>
      <c r="B3">
        <v>13916</v>
      </c>
      <c r="C3" s="2">
        <v>82646023.120000005</v>
      </c>
      <c r="D3" s="2">
        <f t="shared" si="0"/>
        <v>90113341.210000008</v>
      </c>
      <c r="E3" s="2">
        <v>999772.3</v>
      </c>
      <c r="F3" s="2">
        <v>1715.7</v>
      </c>
      <c r="G3" s="2">
        <f>-204072.27-4827.88</f>
        <v>-208900.15</v>
      </c>
      <c r="H3" s="2">
        <f>-7664309.47-595596.47</f>
        <v>-8259905.9399999995</v>
      </c>
    </row>
    <row r="4" spans="1:8" x14ac:dyDescent="0.25">
      <c r="A4" s="8">
        <v>44256</v>
      </c>
      <c r="B4">
        <v>14756</v>
      </c>
      <c r="C4" s="2">
        <v>84682969.269999996</v>
      </c>
      <c r="D4" s="2">
        <f t="shared" si="0"/>
        <v>90275048.36999999</v>
      </c>
      <c r="E4" s="2">
        <v>918376.51</v>
      </c>
      <c r="F4" s="2">
        <v>1205.72</v>
      </c>
      <c r="G4" s="2">
        <v>-192486.41</v>
      </c>
      <c r="H4" s="2">
        <v>-6319174.9199999999</v>
      </c>
    </row>
    <row r="5" spans="1:8" x14ac:dyDescent="0.25">
      <c r="A5" s="8">
        <v>44292</v>
      </c>
      <c r="B5">
        <v>15523</v>
      </c>
      <c r="C5" s="2">
        <v>85617373.560000002</v>
      </c>
      <c r="D5" s="2">
        <f t="shared" si="0"/>
        <v>95466150.359999999</v>
      </c>
      <c r="E5" s="2">
        <v>1505471.18</v>
      </c>
      <c r="F5" s="2">
        <v>18200.66</v>
      </c>
      <c r="G5" s="2">
        <v>-273730.84999999998</v>
      </c>
      <c r="H5" s="2">
        <v>-11098717.789999999</v>
      </c>
    </row>
    <row r="6" spans="1:8" x14ac:dyDescent="0.25">
      <c r="A6" s="8">
        <v>44319</v>
      </c>
      <c r="B6">
        <v>16334</v>
      </c>
      <c r="C6" s="2">
        <v>87512251.659999996</v>
      </c>
      <c r="D6" s="2">
        <f t="shared" si="0"/>
        <v>95886049.890000001</v>
      </c>
      <c r="E6" s="2">
        <v>1484598.43</v>
      </c>
      <c r="F6" s="2">
        <v>5778.78</v>
      </c>
      <c r="G6" s="2">
        <v>-233094.29</v>
      </c>
      <c r="H6" s="2">
        <v>-9631081.1500000004</v>
      </c>
    </row>
    <row r="7" spans="1:8" s="1" customFormat="1" x14ac:dyDescent="0.25">
      <c r="A7" s="8">
        <v>44348</v>
      </c>
      <c r="B7" s="1">
        <v>88196</v>
      </c>
      <c r="C7" s="2">
        <f>77514763.83+21243509.85</f>
        <v>98758273.680000007</v>
      </c>
      <c r="D7" s="2">
        <f t="shared" si="0"/>
        <v>105594983.59</v>
      </c>
      <c r="E7" s="2">
        <v>2239762.44</v>
      </c>
      <c r="F7" s="2">
        <v>1041.93</v>
      </c>
      <c r="G7" s="2">
        <v>-245940.37</v>
      </c>
      <c r="H7" s="2">
        <v>-8831573.9100000001</v>
      </c>
    </row>
    <row r="8" spans="1:8" x14ac:dyDescent="0.25">
      <c r="A8" s="8">
        <v>44378</v>
      </c>
      <c r="B8">
        <v>156474</v>
      </c>
      <c r="C8" s="2">
        <v>106853801.95</v>
      </c>
      <c r="D8" s="2">
        <f t="shared" si="0"/>
        <v>112914883.12</v>
      </c>
      <c r="E8" s="2">
        <v>4347264.2300000004</v>
      </c>
      <c r="F8" s="2">
        <v>1890.9</v>
      </c>
      <c r="G8" s="2">
        <v>-280692.21000000002</v>
      </c>
      <c r="H8" s="2">
        <v>-10129544.09</v>
      </c>
    </row>
    <row r="9" spans="1:8" x14ac:dyDescent="0.25">
      <c r="A9" s="8">
        <v>44411</v>
      </c>
      <c r="B9">
        <v>421851</v>
      </c>
      <c r="C9" s="2">
        <f>83853447.67+21686755.93</f>
        <v>105540203.59999999</v>
      </c>
      <c r="D9" s="2">
        <f t="shared" si="0"/>
        <v>122936905.19999999</v>
      </c>
      <c r="E9" s="9">
        <v>3230463.38</v>
      </c>
      <c r="F9" s="2">
        <v>9028.9</v>
      </c>
      <c r="G9" s="2">
        <v>-452225.06</v>
      </c>
      <c r="H9" s="2">
        <v>-20183968.82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 PAMI 2020</vt:lpstr>
      <vt:lpstr>Facturas PAMI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2021-01-28T14:23:15Z</dcterms:created>
  <dcterms:modified xsi:type="dcterms:W3CDTF">2021-08-05T17:58:11Z</dcterms:modified>
</cp:coreProperties>
</file>