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E:\S3\lapang\Habitat survey\"/>
    </mc:Choice>
  </mc:AlternateContent>
  <xr:revisionPtr revIDLastSave="0" documentId="13_ncr:1_{6726EA19-F4F6-4E21-86C2-AF2C419A2307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8" i="1" l="1"/>
  <c r="K35" i="1"/>
  <c r="K33" i="1"/>
  <c r="O29" i="1"/>
  <c r="K29" i="1"/>
  <c r="K26" i="1"/>
  <c r="K25" i="1"/>
  <c r="K22" i="1"/>
  <c r="K21" i="1"/>
  <c r="K15" i="1"/>
  <c r="K13" i="1"/>
  <c r="K10" i="1"/>
  <c r="K9" i="1"/>
</calcChain>
</file>

<file path=xl/sharedStrings.xml><?xml version="1.0" encoding="utf-8"?>
<sst xmlns="http://schemas.openxmlformats.org/spreadsheetml/2006/main" count="249" uniqueCount="195">
  <si>
    <t>No</t>
  </si>
  <si>
    <t>Lokasi</t>
  </si>
  <si>
    <t>GPS</t>
  </si>
  <si>
    <t>Deskripsi</t>
  </si>
  <si>
    <t>Present/absent</t>
  </si>
  <si>
    <t>DO (mg/l)</t>
  </si>
  <si>
    <t>pH</t>
  </si>
  <si>
    <t>Turbidity (NTU)</t>
  </si>
  <si>
    <t>Conductivity (mS/l)</t>
  </si>
  <si>
    <t>Secchi</t>
  </si>
  <si>
    <t>Temperature</t>
  </si>
  <si>
    <t>Substrat</t>
  </si>
  <si>
    <t>Ket Gambar</t>
  </si>
  <si>
    <t>Tracking GPS</t>
  </si>
  <si>
    <t>S</t>
  </si>
  <si>
    <t>E</t>
  </si>
  <si>
    <t>1a.</t>
  </si>
  <si>
    <t>Tepi, dekat rumah wali nagari koto malintang</t>
  </si>
  <si>
    <t>00 16 46.1</t>
  </si>
  <si>
    <t>100 09 26.9</t>
  </si>
  <si>
    <t xml:space="preserve">Dekat pemukiman, ada rasau jaring, tidak ada tutupan, dekat tembok </t>
  </si>
  <si>
    <t>P</t>
  </si>
  <si>
    <t>Yes</t>
  </si>
  <si>
    <t xml:space="preserve">Gb. 1    </t>
  </si>
  <si>
    <t>1b.</t>
  </si>
  <si>
    <t>30 m dr tepi dkt rumah pak wali nagari koto malintang</t>
  </si>
  <si>
    <t>00 16 47.6</t>
  </si>
  <si>
    <t>100 09 30.5</t>
  </si>
  <si>
    <t>Terbuka, tidak ada tutupan</t>
  </si>
  <si>
    <t>A</t>
  </si>
  <si>
    <t>1c.</t>
  </si>
  <si>
    <t>30-40 m dari tepi rumah pak wali nagari koto malintang</t>
  </si>
  <si>
    <t>00 16 46.7</t>
  </si>
  <si>
    <t>100 19 31.7</t>
  </si>
  <si>
    <t>Karamba kayu yang jadi shleter dan food source</t>
  </si>
  <si>
    <t>AA 19-02-23</t>
  </si>
  <si>
    <t>2a</t>
  </si>
  <si>
    <t>100 m dari tepi di koto malintang</t>
  </si>
  <si>
    <t>00 16 38.6</t>
  </si>
  <si>
    <t>100 09 37.0</t>
  </si>
  <si>
    <t>Karamba bambu</t>
  </si>
  <si>
    <t>BAM 19-02-23</t>
  </si>
  <si>
    <t>2b</t>
  </si>
  <si>
    <t>00 16 38.9</t>
  </si>
  <si>
    <t>100 09 39.6</t>
  </si>
  <si>
    <t>Perairan terbuka, tidak ada shelter</t>
  </si>
  <si>
    <t>3a</t>
  </si>
  <si>
    <t>00 16 24.0</t>
  </si>
  <si>
    <t>100 09 46.4</t>
  </si>
  <si>
    <t>Karamba bambu sudah lapuk</t>
  </si>
  <si>
    <t>3b</t>
  </si>
  <si>
    <t>Koto melintang</t>
  </si>
  <si>
    <t>00 16 70.7</t>
  </si>
  <si>
    <t>100 09 40.8</t>
  </si>
  <si>
    <t xml:space="preserve">Banyak eceng gondok, dekat pemukiman, agak keruh </t>
  </si>
  <si>
    <t>GB 101-639</t>
  </si>
  <si>
    <t>BAM 3-02-23</t>
  </si>
  <si>
    <t>250 m dari tepi Koto Malintang</t>
  </si>
  <si>
    <t>00 16 19.9</t>
  </si>
  <si>
    <t>100 10 03.9</t>
  </si>
  <si>
    <t>GB 10-11</t>
  </si>
  <si>
    <t>&gt;100 m dari tepi</t>
  </si>
  <si>
    <t>00 16 13.6</t>
  </si>
  <si>
    <t>100 09 56.6</t>
  </si>
  <si>
    <t>Tepi</t>
  </si>
  <si>
    <t>00 16 87.2</t>
  </si>
  <si>
    <t>100 09 47.8</t>
  </si>
  <si>
    <t>Ada tumbuhan besar yang menjulur ke air dan pandan, ikan tidak sebanyak di wilayah karamba</t>
  </si>
  <si>
    <t>0.64 (dasar)</t>
  </si>
  <si>
    <t>00 10 10.4</t>
  </si>
  <si>
    <t>100 10 07.8</t>
  </si>
  <si>
    <t>Karamba bambu , banyak ikan mati</t>
  </si>
  <si>
    <t>Nagari koto gadang</t>
  </si>
  <si>
    <t>00 15 47.1</t>
  </si>
  <si>
    <t>100 10 14.1</t>
  </si>
  <si>
    <t>Tepi,Ada eceng gondok</t>
  </si>
  <si>
    <t>1.40 (dasar)</t>
  </si>
  <si>
    <t>GB 18</t>
  </si>
  <si>
    <t>B019-02-23</t>
  </si>
  <si>
    <t xml:space="preserve">Muara tanjung, 100 m dari tepi </t>
  </si>
  <si>
    <t>00 15 17.7</t>
  </si>
  <si>
    <t>100 11 10.6</t>
  </si>
  <si>
    <t>Karamba besi di Muara Tanjung</t>
  </si>
  <si>
    <t>200 m dari tepi</t>
  </si>
  <si>
    <t>00 15 33</t>
  </si>
  <si>
    <t>100 11 22.7</t>
  </si>
  <si>
    <t>karamba besi</t>
  </si>
  <si>
    <t>p</t>
  </si>
  <si>
    <t>Pulau kecil</t>
  </si>
  <si>
    <t>00 15 32.6</t>
  </si>
  <si>
    <t>100 12 01.2</t>
  </si>
  <si>
    <t xml:space="preserve">Pulau kecil </t>
  </si>
  <si>
    <t>Sungai Rangeh</t>
  </si>
  <si>
    <t>00 15 46.1</t>
  </si>
  <si>
    <t>100 12 32.4</t>
  </si>
  <si>
    <t>Tempat penangkapan ikan bada, di mulut sungai, ada rumpon2 tradisional, ada pohon beringin besar</t>
  </si>
  <si>
    <t>Foto di HP</t>
  </si>
  <si>
    <t>A019-02-23</t>
  </si>
  <si>
    <t>Bayur (30-100 m dari tepi)</t>
  </si>
  <si>
    <t>00 10 27.0</t>
  </si>
  <si>
    <t>100 12 48.5</t>
  </si>
  <si>
    <t>Karamba kayu dan besi</t>
  </si>
  <si>
    <t>Maninjau (daerah tepi)</t>
  </si>
  <si>
    <t>00 17 38.1</t>
  </si>
  <si>
    <t>100 13 32.5</t>
  </si>
  <si>
    <t>Dekat Tan Dirih. Ada karamba dan tutupan tanaman. Di bawah pohon besar dan menjulur. Substrat: batu berpasir. Ada hydrilla.</t>
  </si>
  <si>
    <t>1.69 (dasar)</t>
  </si>
  <si>
    <t>Batu berpasir (tidak bisa diambil)</t>
  </si>
  <si>
    <t>Tidak di track ada yang sedang mancing</t>
  </si>
  <si>
    <t>Maninjau (20-100 m dari tepi)</t>
  </si>
  <si>
    <t>00 18 05.3</t>
  </si>
  <si>
    <t>100 13 25.2</t>
  </si>
  <si>
    <t>Karamba kayu</t>
  </si>
  <si>
    <t>Maninjau (10 m dari tepi)</t>
  </si>
  <si>
    <t>00 18 40.5</t>
  </si>
  <si>
    <t>100 13 30.3</t>
  </si>
  <si>
    <t>Ada pohon beringin</t>
  </si>
  <si>
    <t>Sungai Batang (daerah tepi)</t>
  </si>
  <si>
    <t>100 13 31.7</t>
  </si>
  <si>
    <t>Daerah tepi penuh tumbuhan riparian yang menjulur. Substrat bebatuan</t>
  </si>
  <si>
    <t>Sungai Batang (10 m dari tepi)</t>
  </si>
  <si>
    <t>00 19 10.4</t>
  </si>
  <si>
    <t>100 13 26.7</t>
  </si>
  <si>
    <t xml:space="preserve">Karamba kayu </t>
  </si>
  <si>
    <t>Sungai batang (tepi)</t>
  </si>
  <si>
    <t>00 19 33.7</t>
  </si>
  <si>
    <t>Tepian. Ada kanopi dari beringin besar. Subtrat batu besar2</t>
  </si>
  <si>
    <t>Batu besar2</t>
  </si>
  <si>
    <t>Karamba di Sungai batang</t>
  </si>
  <si>
    <t>00 19 59.5</t>
  </si>
  <si>
    <t>100 13 03 9</t>
  </si>
  <si>
    <t>Karamba 100-200 m dari tepi</t>
  </si>
  <si>
    <t>Karamba Koto Malintang</t>
  </si>
  <si>
    <t>00 17 05.0</t>
  </si>
  <si>
    <t>100 09 34.5</t>
  </si>
  <si>
    <t>Karamba 20-50 m dari tepi</t>
  </si>
  <si>
    <t>Diambil CPUE</t>
  </si>
  <si>
    <t>Tanjung Alai Tepi</t>
  </si>
  <si>
    <t>00 17 05.3</t>
  </si>
  <si>
    <t>100 19 21.0</t>
  </si>
  <si>
    <t>Dekat pemukiman, tidak ada tutupan pic 18</t>
  </si>
  <si>
    <t>diambil CPUE</t>
  </si>
  <si>
    <t>Karamba bambu Sungai Tampang</t>
  </si>
  <si>
    <t>00 17 59.4</t>
  </si>
  <si>
    <t>100 09 51.6</t>
  </si>
  <si>
    <t>karamba kayu, ada nelayan rinuak 100 m dari tepi</t>
  </si>
  <si>
    <t xml:space="preserve">Sungai Tampang Tepi </t>
  </si>
  <si>
    <t>00 18 30.8</t>
  </si>
  <si>
    <t>100 09 57.4</t>
  </si>
  <si>
    <t xml:space="preserve">Tepian, bebatuan ada kanopi pohon2 Gb 19-22. Ada bada. bawah pohon mangga </t>
  </si>
  <si>
    <t>0.33 (dasar)</t>
  </si>
  <si>
    <t>Bebatuan besar</t>
  </si>
  <si>
    <t>Sigiran tepi</t>
  </si>
  <si>
    <t>00 19 20.4</t>
  </si>
  <si>
    <t>100 09 59.5</t>
  </si>
  <si>
    <t>Tepi bawah pohon beringin. ada batu2 besar dan rumput teki. gambar 25-28</t>
  </si>
  <si>
    <t>Batu2 besar dan kerikil</t>
  </si>
  <si>
    <t>Sigiran tepi 2</t>
  </si>
  <si>
    <t>00 19 54.2</t>
  </si>
  <si>
    <t>100 09 54.6</t>
  </si>
  <si>
    <t>Tepi, bawah pohon beringin, substrat batubesar, kerikil, berpasir dekat pemukiman</t>
  </si>
  <si>
    <t>00 20 40.2</t>
  </si>
  <si>
    <t>100 09 54.7</t>
  </si>
  <si>
    <t>Karamba bambu 20-50 dari tepi</t>
  </si>
  <si>
    <t>yes</t>
  </si>
  <si>
    <t>29-02-2019</t>
  </si>
  <si>
    <t>Pangkal tanjung</t>
  </si>
  <si>
    <t>00 21 04.9</t>
  </si>
  <si>
    <t>100 10 47.0</t>
  </si>
  <si>
    <t>Pulau kecil, langsung dalam, curam. Gb 30-34. tempat semua ikan diusulkan menjadi zona konservasi</t>
  </si>
  <si>
    <t>1.75  (substrat besar2)</t>
  </si>
  <si>
    <t>Pangkal Tanjung ujung</t>
  </si>
  <si>
    <t>00 21 20.5</t>
  </si>
  <si>
    <t>100 11 00.1</t>
  </si>
  <si>
    <t>Daerah tepi banyak kanopi tumbuhan. Gambar 35-37</t>
  </si>
  <si>
    <t>Pangkal Tanjung ujung 2</t>
  </si>
  <si>
    <t>00 21 34.8</t>
  </si>
  <si>
    <t>100 10 28.4</t>
  </si>
  <si>
    <t>Ujung pangkal tanjung, tepi, ada kanopi dan eceng gondok</t>
  </si>
  <si>
    <t>Pulau kecil di tengah</t>
  </si>
  <si>
    <t>00 22 46.4</t>
  </si>
  <si>
    <t>100 10 09.7</t>
  </si>
  <si>
    <t>Pulau kecil di tengah. Ada beringin dan rumput teki, ada batu2 besar. gambar 41-43</t>
  </si>
  <si>
    <t>0.27 (dasar)</t>
  </si>
  <si>
    <t>batu2 besar</t>
  </si>
  <si>
    <t>Karamba bambu tanjung sani</t>
  </si>
  <si>
    <t>00 23 10.0</t>
  </si>
  <si>
    <t>100 09 57.2</t>
  </si>
  <si>
    <t>10-20 m dari tepi</t>
  </si>
  <si>
    <t>Jorong Tanjung sani</t>
  </si>
  <si>
    <t>00 23 9.36</t>
  </si>
  <si>
    <t>100 10 63.5</t>
  </si>
  <si>
    <t>Daerah tepi, ada karamba di dekatnya. ada kanopi  jambu dan beringin</t>
  </si>
  <si>
    <t>0.7 (dasar)</t>
  </si>
  <si>
    <t>batu besar2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</si>
</sst>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1"/>
    <xf numFmtId="21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9"/>
  <sheetViews>
    <sheetView tabSelected="1" topLeftCell="D16" workbookViewId="0">
      <selection activeCell="K12" sqref="K12"/>
    </sheetView>
  </sheetViews>
  <sheetFormatPr defaultColWidth="9" defaultRowHeight="15"/>
  <cols>
    <col min="2" max="2" width="22.7109375" customWidth="1"/>
    <col min="3" max="3" width="26.5703125" customWidth="1"/>
    <col min="4" max="4" width="29.42578125" customWidth="1"/>
    <col min="5" max="5" width="63.85546875" customWidth="1"/>
    <col min="15" max="15" width="10.7109375" customWidth="1"/>
    <col min="17" max="17" width="9" customWidth="1"/>
  </cols>
  <sheetData>
    <row r="1" spans="1:16">
      <c r="A1" t="s">
        <v>0</v>
      </c>
      <c r="B1" t="s">
        <v>1</v>
      </c>
      <c r="C1" s="5" t="s">
        <v>2</v>
      </c>
      <c r="D1" s="5"/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6">
      <c r="C2" t="s">
        <v>14</v>
      </c>
      <c r="D2" t="s">
        <v>15</v>
      </c>
    </row>
    <row r="3" spans="1:16">
      <c r="A3" s="1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5.21</v>
      </c>
      <c r="H3">
        <v>7.83</v>
      </c>
      <c r="I3">
        <v>1.04</v>
      </c>
      <c r="J3">
        <v>0.126</v>
      </c>
      <c r="K3">
        <v>1.5</v>
      </c>
      <c r="L3">
        <v>27.8</v>
      </c>
      <c r="M3" t="s">
        <v>22</v>
      </c>
      <c r="N3" t="s">
        <v>23</v>
      </c>
    </row>
    <row r="4" spans="1:16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</row>
    <row r="5" spans="1:16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21</v>
      </c>
      <c r="G5">
        <v>5.49</v>
      </c>
      <c r="H5">
        <v>8.07</v>
      </c>
      <c r="I5">
        <v>2.7</v>
      </c>
      <c r="J5">
        <v>0.127</v>
      </c>
      <c r="K5">
        <v>1.47</v>
      </c>
      <c r="L5">
        <v>27.7</v>
      </c>
      <c r="O5" s="2">
        <v>0.39119212962963001</v>
      </c>
      <c r="P5" t="s">
        <v>35</v>
      </c>
    </row>
    <row r="6" spans="1:1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21</v>
      </c>
      <c r="G6">
        <v>5.64</v>
      </c>
      <c r="H6">
        <v>8.11</v>
      </c>
      <c r="I6">
        <v>3.38</v>
      </c>
      <c r="J6">
        <v>0.125</v>
      </c>
      <c r="K6">
        <v>1.3</v>
      </c>
      <c r="L6">
        <v>27.8</v>
      </c>
      <c r="O6" s="2">
        <v>0.41045138888888899</v>
      </c>
      <c r="P6" t="s">
        <v>41</v>
      </c>
    </row>
    <row r="7" spans="1:16">
      <c r="A7" t="s">
        <v>42</v>
      </c>
      <c r="B7" t="s">
        <v>37</v>
      </c>
      <c r="C7" t="s">
        <v>43</v>
      </c>
      <c r="D7" t="s">
        <v>44</v>
      </c>
      <c r="E7" t="s">
        <v>45</v>
      </c>
      <c r="F7" t="s">
        <v>29</v>
      </c>
      <c r="G7">
        <v>5.66</v>
      </c>
      <c r="H7">
        <v>7.78</v>
      </c>
      <c r="I7">
        <v>2.86</v>
      </c>
      <c r="J7">
        <v>0.126</v>
      </c>
      <c r="L7">
        <v>27.8</v>
      </c>
    </row>
    <row r="8" spans="1:16">
      <c r="A8" t="s">
        <v>46</v>
      </c>
      <c r="B8" t="s">
        <v>37</v>
      </c>
      <c r="C8" t="s">
        <v>47</v>
      </c>
      <c r="D8" t="s">
        <v>48</v>
      </c>
      <c r="E8" t="s">
        <v>49</v>
      </c>
      <c r="F8" t="s">
        <v>21</v>
      </c>
      <c r="G8">
        <v>5.23</v>
      </c>
      <c r="H8">
        <v>8.0299999999999994</v>
      </c>
      <c r="I8">
        <v>2.95</v>
      </c>
      <c r="J8">
        <v>0.126</v>
      </c>
      <c r="K8">
        <v>1.46</v>
      </c>
      <c r="L8">
        <v>27.9</v>
      </c>
    </row>
    <row r="9" spans="1:16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21</v>
      </c>
      <c r="G9">
        <v>5.0999999999999996</v>
      </c>
      <c r="H9">
        <v>8.0399999999999991</v>
      </c>
      <c r="I9">
        <v>3.94</v>
      </c>
      <c r="J9">
        <v>0.126</v>
      </c>
      <c r="K9">
        <f>(1.33+1.36)/2</f>
        <v>1.3450000000000002</v>
      </c>
      <c r="L9">
        <v>28</v>
      </c>
      <c r="M9" t="s">
        <v>22</v>
      </c>
      <c r="N9" t="s">
        <v>55</v>
      </c>
      <c r="O9" s="2">
        <v>0.43972222222222201</v>
      </c>
      <c r="P9" t="s">
        <v>56</v>
      </c>
    </row>
    <row r="10" spans="1:16">
      <c r="A10">
        <v>4</v>
      </c>
      <c r="B10" t="s">
        <v>57</v>
      </c>
      <c r="C10" t="s">
        <v>58</v>
      </c>
      <c r="D10" t="s">
        <v>59</v>
      </c>
      <c r="E10" t="s">
        <v>40</v>
      </c>
      <c r="F10" t="s">
        <v>21</v>
      </c>
      <c r="G10">
        <v>6.12</v>
      </c>
      <c r="H10">
        <v>8.1300000000000008</v>
      </c>
      <c r="I10">
        <v>2.94</v>
      </c>
      <c r="J10">
        <v>0.128</v>
      </c>
      <c r="K10">
        <f>(1.38+1.42)/2</f>
        <v>1.4</v>
      </c>
      <c r="L10">
        <v>28.1</v>
      </c>
      <c r="N10" t="s">
        <v>60</v>
      </c>
      <c r="O10" s="2">
        <v>0.45490740740740698</v>
      </c>
    </row>
    <row r="11" spans="1:16">
      <c r="A11">
        <v>5</v>
      </c>
      <c r="B11" t="s">
        <v>61</v>
      </c>
      <c r="C11" t="s">
        <v>62</v>
      </c>
      <c r="D11" t="s">
        <v>63</v>
      </c>
      <c r="E11" t="s">
        <v>45</v>
      </c>
      <c r="F11" t="s">
        <v>29</v>
      </c>
      <c r="G11">
        <v>6.05</v>
      </c>
      <c r="H11">
        <v>8.1300000000000008</v>
      </c>
      <c r="I11">
        <v>3.29</v>
      </c>
      <c r="J11">
        <v>0.126</v>
      </c>
      <c r="L11">
        <v>28.1</v>
      </c>
    </row>
    <row r="12" spans="1:16">
      <c r="A12">
        <v>6</v>
      </c>
      <c r="B12" t="s">
        <v>64</v>
      </c>
      <c r="C12" t="s">
        <v>65</v>
      </c>
      <c r="D12" t="s">
        <v>66</v>
      </c>
      <c r="E12" t="s">
        <v>67</v>
      </c>
      <c r="F12" t="s">
        <v>21</v>
      </c>
      <c r="G12">
        <v>5.28</v>
      </c>
      <c r="H12">
        <v>8.1</v>
      </c>
      <c r="I12">
        <v>5.95</v>
      </c>
      <c r="J12">
        <v>0.123</v>
      </c>
      <c r="K12" t="s">
        <v>68</v>
      </c>
      <c r="L12">
        <v>28.5</v>
      </c>
    </row>
    <row r="13" spans="1:16">
      <c r="A13">
        <v>7</v>
      </c>
      <c r="C13" t="s">
        <v>69</v>
      </c>
      <c r="D13" t="s">
        <v>70</v>
      </c>
      <c r="E13" t="s">
        <v>71</v>
      </c>
      <c r="F13" t="s">
        <v>21</v>
      </c>
      <c r="G13">
        <v>5.54</v>
      </c>
      <c r="H13">
        <v>7.98</v>
      </c>
      <c r="I13">
        <v>3.66</v>
      </c>
      <c r="J13">
        <v>0.126</v>
      </c>
      <c r="K13">
        <f>(1.12+1.22)/2</f>
        <v>1.17</v>
      </c>
      <c r="L13">
        <v>28.2</v>
      </c>
    </row>
    <row r="14" spans="1:16">
      <c r="A14">
        <v>8</v>
      </c>
      <c r="B14" t="s">
        <v>72</v>
      </c>
      <c r="C14" t="s">
        <v>73</v>
      </c>
      <c r="D14" t="s">
        <v>74</v>
      </c>
      <c r="E14" t="s">
        <v>75</v>
      </c>
      <c r="F14" t="s">
        <v>21</v>
      </c>
      <c r="G14">
        <v>4.8499999999999996</v>
      </c>
      <c r="H14">
        <v>7.94</v>
      </c>
      <c r="I14">
        <v>3.53</v>
      </c>
      <c r="J14">
        <v>0.123</v>
      </c>
      <c r="K14" t="s">
        <v>76</v>
      </c>
      <c r="L14">
        <v>28.5</v>
      </c>
      <c r="M14" t="s">
        <v>22</v>
      </c>
      <c r="N14" t="s">
        <v>77</v>
      </c>
      <c r="O14" s="2">
        <v>0.49167824074074101</v>
      </c>
      <c r="P14" t="s">
        <v>78</v>
      </c>
    </row>
    <row r="15" spans="1:16">
      <c r="A15">
        <v>9</v>
      </c>
      <c r="B15" t="s">
        <v>79</v>
      </c>
      <c r="C15" t="s">
        <v>80</v>
      </c>
      <c r="D15" t="s">
        <v>81</v>
      </c>
      <c r="E15" t="s">
        <v>82</v>
      </c>
      <c r="F15" t="s">
        <v>21</v>
      </c>
      <c r="G15">
        <v>5</v>
      </c>
      <c r="H15">
        <v>8.0399999999999991</v>
      </c>
      <c r="I15">
        <v>2.87</v>
      </c>
      <c r="J15">
        <v>0.124</v>
      </c>
      <c r="K15">
        <f>(1.47+1.39)/2</f>
        <v>1.43</v>
      </c>
      <c r="L15">
        <v>28.6</v>
      </c>
      <c r="M15" t="s">
        <v>22</v>
      </c>
    </row>
    <row r="16" spans="1:16">
      <c r="A16">
        <v>10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  <c r="G16">
        <v>6.1</v>
      </c>
      <c r="H16">
        <v>8.1</v>
      </c>
      <c r="I16">
        <v>3.42</v>
      </c>
      <c r="J16">
        <v>0.125</v>
      </c>
    </row>
    <row r="17" spans="1:16">
      <c r="A17">
        <v>11</v>
      </c>
      <c r="B17" t="s">
        <v>88</v>
      </c>
      <c r="C17" t="s">
        <v>89</v>
      </c>
      <c r="D17" t="s">
        <v>90</v>
      </c>
      <c r="E17" t="s">
        <v>91</v>
      </c>
      <c r="F17" t="s">
        <v>29</v>
      </c>
    </row>
    <row r="18" spans="1:16">
      <c r="A18">
        <v>12</v>
      </c>
      <c r="B18" t="s">
        <v>92</v>
      </c>
      <c r="C18" t="s">
        <v>93</v>
      </c>
      <c r="D18" t="s">
        <v>94</v>
      </c>
      <c r="E18" t="s">
        <v>95</v>
      </c>
      <c r="F18" t="s">
        <v>21</v>
      </c>
      <c r="G18">
        <v>5.49</v>
      </c>
      <c r="H18">
        <v>8.1300000000000008</v>
      </c>
      <c r="I18">
        <v>7.99</v>
      </c>
      <c r="J18">
        <v>0.124</v>
      </c>
      <c r="K18">
        <v>0.53</v>
      </c>
      <c r="L18">
        <v>28.8</v>
      </c>
      <c r="N18" t="s">
        <v>96</v>
      </c>
      <c r="O18" s="2">
        <v>0.58633101851851899</v>
      </c>
      <c r="P18" t="s">
        <v>97</v>
      </c>
    </row>
    <row r="19" spans="1:16">
      <c r="A19">
        <v>13</v>
      </c>
      <c r="B19" t="s">
        <v>98</v>
      </c>
      <c r="C19" t="s">
        <v>99</v>
      </c>
      <c r="D19" t="s">
        <v>100</v>
      </c>
      <c r="E19" t="s">
        <v>101</v>
      </c>
      <c r="F19" t="s">
        <v>21</v>
      </c>
      <c r="G19">
        <v>6.99</v>
      </c>
      <c r="H19">
        <v>8.2100000000000009</v>
      </c>
      <c r="I19">
        <v>3.16</v>
      </c>
      <c r="J19">
        <v>0.127</v>
      </c>
      <c r="L19">
        <v>28.6</v>
      </c>
    </row>
    <row r="20" spans="1:16">
      <c r="A20">
        <v>14</v>
      </c>
      <c r="B20" t="s">
        <v>102</v>
      </c>
      <c r="C20" t="s">
        <v>103</v>
      </c>
      <c r="D20" t="s">
        <v>104</v>
      </c>
      <c r="E20" t="s">
        <v>105</v>
      </c>
      <c r="F20" t="s">
        <v>21</v>
      </c>
      <c r="G20">
        <v>6.69</v>
      </c>
      <c r="H20">
        <v>8.2100000000000009</v>
      </c>
      <c r="I20">
        <v>2.72</v>
      </c>
      <c r="J20">
        <v>0.128</v>
      </c>
      <c r="K20" t="s">
        <v>106</v>
      </c>
      <c r="L20">
        <v>28.5</v>
      </c>
      <c r="M20" t="s">
        <v>107</v>
      </c>
      <c r="O20" t="s">
        <v>108</v>
      </c>
    </row>
    <row r="21" spans="1:16">
      <c r="A21">
        <v>15</v>
      </c>
      <c r="B21" t="s">
        <v>109</v>
      </c>
      <c r="C21" t="s">
        <v>110</v>
      </c>
      <c r="D21" t="s">
        <v>111</v>
      </c>
      <c r="E21" t="s">
        <v>112</v>
      </c>
      <c r="F21" t="s">
        <v>21</v>
      </c>
      <c r="G21">
        <v>7.42</v>
      </c>
      <c r="H21">
        <v>8.31</v>
      </c>
      <c r="I21">
        <v>2.81</v>
      </c>
      <c r="J21">
        <v>0.126</v>
      </c>
      <c r="K21">
        <f>(1.38+1.4)/2</f>
        <v>1.39</v>
      </c>
      <c r="L21">
        <v>28.8</v>
      </c>
      <c r="N21" s="2">
        <v>0.62958333333333305</v>
      </c>
      <c r="O21" t="s">
        <v>97</v>
      </c>
    </row>
    <row r="22" spans="1:16">
      <c r="A22">
        <v>16</v>
      </c>
      <c r="B22" t="s">
        <v>113</v>
      </c>
      <c r="C22" t="s">
        <v>114</v>
      </c>
      <c r="D22" t="s">
        <v>115</v>
      </c>
      <c r="E22" t="s">
        <v>116</v>
      </c>
      <c r="F22" t="s">
        <v>21</v>
      </c>
      <c r="G22">
        <v>6.77</v>
      </c>
      <c r="H22">
        <v>8.51</v>
      </c>
      <c r="I22">
        <v>2.52</v>
      </c>
      <c r="J22">
        <v>0.127</v>
      </c>
      <c r="K22">
        <f>(1.46+1.47)/2</f>
        <v>1.4649999999999999</v>
      </c>
      <c r="L22">
        <v>29</v>
      </c>
      <c r="O22" t="s">
        <v>108</v>
      </c>
    </row>
    <row r="23" spans="1:16">
      <c r="A23">
        <v>17</v>
      </c>
      <c r="B23" t="s">
        <v>117</v>
      </c>
      <c r="C23" t="s">
        <v>114</v>
      </c>
      <c r="D23" t="s">
        <v>118</v>
      </c>
      <c r="E23" t="s">
        <v>119</v>
      </c>
      <c r="F23" t="s">
        <v>21</v>
      </c>
      <c r="G23">
        <v>7.23</v>
      </c>
      <c r="H23">
        <v>8.52</v>
      </c>
      <c r="I23">
        <v>3.18</v>
      </c>
      <c r="J23">
        <v>0.129</v>
      </c>
      <c r="K23">
        <v>1.35</v>
      </c>
      <c r="L23">
        <v>29.1</v>
      </c>
      <c r="N23" s="2">
        <v>0.64740740740740699</v>
      </c>
      <c r="O23" t="s">
        <v>97</v>
      </c>
    </row>
    <row r="24" spans="1:16">
      <c r="A24">
        <v>18</v>
      </c>
      <c r="B24" t="s">
        <v>120</v>
      </c>
      <c r="C24" t="s">
        <v>121</v>
      </c>
      <c r="D24" t="s">
        <v>122</v>
      </c>
      <c r="E24" t="s">
        <v>123</v>
      </c>
      <c r="F24" t="s">
        <v>21</v>
      </c>
      <c r="G24">
        <v>7.78</v>
      </c>
      <c r="H24">
        <v>8.56</v>
      </c>
      <c r="I24">
        <v>2.96</v>
      </c>
      <c r="J24">
        <v>0.126</v>
      </c>
      <c r="K24">
        <v>1.45</v>
      </c>
      <c r="L24">
        <v>29</v>
      </c>
      <c r="N24" s="2">
        <v>0.65619212962963003</v>
      </c>
    </row>
    <row r="25" spans="1:16">
      <c r="A25">
        <v>19</v>
      </c>
      <c r="B25" t="s">
        <v>124</v>
      </c>
      <c r="C25" t="s">
        <v>125</v>
      </c>
      <c r="D25" t="s">
        <v>122</v>
      </c>
      <c r="E25" t="s">
        <v>126</v>
      </c>
      <c r="F25" t="s">
        <v>21</v>
      </c>
      <c r="G25">
        <v>7.33</v>
      </c>
      <c r="H25">
        <v>8.6</v>
      </c>
      <c r="I25">
        <v>2.36</v>
      </c>
      <c r="J25">
        <v>0.127</v>
      </c>
      <c r="K25">
        <f>(1.51+1.42)/2</f>
        <v>1.4649999999999999</v>
      </c>
      <c r="L25">
        <v>29.4</v>
      </c>
      <c r="M25" t="s">
        <v>127</v>
      </c>
      <c r="N25" s="2">
        <v>0.66436342592592601</v>
      </c>
    </row>
    <row r="26" spans="1:16">
      <c r="A26">
        <v>20</v>
      </c>
      <c r="B26" t="s">
        <v>128</v>
      </c>
      <c r="C26" t="s">
        <v>129</v>
      </c>
      <c r="D26" t="s">
        <v>130</v>
      </c>
      <c r="E26" t="s">
        <v>131</v>
      </c>
      <c r="F26" t="s">
        <v>21</v>
      </c>
      <c r="G26">
        <v>7.4</v>
      </c>
      <c r="H26">
        <v>8.67</v>
      </c>
      <c r="I26">
        <v>3.35</v>
      </c>
      <c r="J26">
        <v>0.127</v>
      </c>
      <c r="K26">
        <f>(1.41+1.29)/2</f>
        <v>1.35</v>
      </c>
      <c r="L26">
        <v>28.8</v>
      </c>
      <c r="N26" s="2">
        <v>0.67936342592592602</v>
      </c>
      <c r="O26" t="s">
        <v>97</v>
      </c>
    </row>
    <row r="27" spans="1:16">
      <c r="A27">
        <v>21</v>
      </c>
      <c r="B27" t="s">
        <v>132</v>
      </c>
      <c r="C27" t="s">
        <v>133</v>
      </c>
      <c r="D27" t="s">
        <v>134</v>
      </c>
      <c r="E27" t="s">
        <v>135</v>
      </c>
      <c r="F27" t="s">
        <v>21</v>
      </c>
      <c r="G27">
        <v>5.58</v>
      </c>
      <c r="H27">
        <v>8.43</v>
      </c>
      <c r="I27">
        <v>2.25</v>
      </c>
      <c r="J27">
        <v>0.127</v>
      </c>
      <c r="K27">
        <v>2.25</v>
      </c>
      <c r="L27">
        <v>31.6</v>
      </c>
      <c r="M27" t="s">
        <v>136</v>
      </c>
      <c r="N27" s="2">
        <v>0.40512731481481501</v>
      </c>
      <c r="O27" s="3">
        <v>43520</v>
      </c>
    </row>
    <row r="28" spans="1:16">
      <c r="A28">
        <v>22</v>
      </c>
      <c r="B28" t="s">
        <v>137</v>
      </c>
      <c r="C28" t="s">
        <v>138</v>
      </c>
      <c r="D28" t="s">
        <v>139</v>
      </c>
      <c r="E28" t="s">
        <v>140</v>
      </c>
      <c r="F28" t="s">
        <v>21</v>
      </c>
      <c r="G28">
        <v>4.88</v>
      </c>
      <c r="H28">
        <v>8.16</v>
      </c>
      <c r="I28">
        <v>1.76</v>
      </c>
      <c r="J28">
        <v>0.125</v>
      </c>
      <c r="K28">
        <v>1.76</v>
      </c>
      <c r="L28">
        <v>28.1</v>
      </c>
      <c r="M28" t="s">
        <v>22</v>
      </c>
      <c r="N28" t="s">
        <v>141</v>
      </c>
    </row>
    <row r="29" spans="1:16">
      <c r="A29">
        <v>23</v>
      </c>
      <c r="B29" t="s">
        <v>142</v>
      </c>
      <c r="C29" t="s">
        <v>143</v>
      </c>
      <c r="D29" t="s">
        <v>144</v>
      </c>
      <c r="E29" t="s">
        <v>145</v>
      </c>
      <c r="F29" t="s">
        <v>21</v>
      </c>
      <c r="G29">
        <v>4.4800000000000004</v>
      </c>
      <c r="H29">
        <v>8.17</v>
      </c>
      <c r="I29">
        <v>2.14</v>
      </c>
      <c r="J29">
        <v>0.128</v>
      </c>
      <c r="K29">
        <f>(1.71+1.63)/2</f>
        <v>1.67</v>
      </c>
      <c r="L29">
        <v>28</v>
      </c>
      <c r="N29" s="2">
        <v>0.45001157407407399</v>
      </c>
      <c r="O29" s="3">
        <f>O27</f>
        <v>43520</v>
      </c>
    </row>
    <row r="30" spans="1:16">
      <c r="A30">
        <v>24</v>
      </c>
      <c r="B30" t="s">
        <v>146</v>
      </c>
      <c r="C30" t="s">
        <v>147</v>
      </c>
      <c r="D30" t="s">
        <v>148</v>
      </c>
      <c r="E30" t="s">
        <v>149</v>
      </c>
      <c r="F30" t="s">
        <v>21</v>
      </c>
      <c r="G30">
        <v>4.5999999999999996</v>
      </c>
      <c r="H30">
        <v>8.1199999999999992</v>
      </c>
      <c r="I30">
        <v>1.07</v>
      </c>
      <c r="J30">
        <v>0.125</v>
      </c>
      <c r="K30" t="s">
        <v>150</v>
      </c>
      <c r="L30">
        <v>29.3</v>
      </c>
      <c r="M30" t="s">
        <v>151</v>
      </c>
      <c r="N30" s="4">
        <v>0.56783564814814802</v>
      </c>
      <c r="O30" s="3">
        <v>43520</v>
      </c>
    </row>
    <row r="31" spans="1:16">
      <c r="A31">
        <v>25</v>
      </c>
      <c r="B31" t="s">
        <v>152</v>
      </c>
      <c r="C31" t="s">
        <v>153</v>
      </c>
      <c r="D31" t="s">
        <v>154</v>
      </c>
      <c r="E31" t="s">
        <v>155</v>
      </c>
      <c r="F31" t="s">
        <v>21</v>
      </c>
      <c r="G31">
        <v>5.72</v>
      </c>
      <c r="H31">
        <v>8.2200000000000006</v>
      </c>
      <c r="I31">
        <v>2.06</v>
      </c>
      <c r="J31">
        <v>0.127</v>
      </c>
      <c r="K31">
        <v>2.06</v>
      </c>
      <c r="L31">
        <v>29.9</v>
      </c>
      <c r="M31" t="s">
        <v>156</v>
      </c>
      <c r="N31" s="4">
        <v>0.51444444444444404</v>
      </c>
      <c r="O31" s="3">
        <v>43520</v>
      </c>
    </row>
    <row r="32" spans="1:16">
      <c r="A32">
        <v>26</v>
      </c>
      <c r="B32" t="s">
        <v>157</v>
      </c>
      <c r="C32" t="s">
        <v>158</v>
      </c>
      <c r="D32" t="s">
        <v>159</v>
      </c>
      <c r="E32" t="s">
        <v>160</v>
      </c>
      <c r="F32" t="s">
        <v>21</v>
      </c>
      <c r="G32">
        <v>5.51</v>
      </c>
      <c r="H32">
        <v>8.34</v>
      </c>
      <c r="I32">
        <v>1.45</v>
      </c>
      <c r="J32">
        <v>0.126</v>
      </c>
      <c r="K32">
        <v>0.82</v>
      </c>
      <c r="L32">
        <v>30.4</v>
      </c>
      <c r="M32" t="s">
        <v>22</v>
      </c>
    </row>
    <row r="33" spans="1:15">
      <c r="A33">
        <v>27</v>
      </c>
      <c r="B33" t="s">
        <v>40</v>
      </c>
      <c r="C33" t="s">
        <v>161</v>
      </c>
      <c r="D33" t="s">
        <v>162</v>
      </c>
      <c r="E33" t="s">
        <v>163</v>
      </c>
      <c r="F33" t="s">
        <v>21</v>
      </c>
      <c r="G33">
        <v>5.63</v>
      </c>
      <c r="H33">
        <v>8.35</v>
      </c>
      <c r="I33">
        <v>1.83</v>
      </c>
      <c r="J33">
        <v>0.127</v>
      </c>
      <c r="K33">
        <f>(1.76+1.69)/2</f>
        <v>1.7250000000000001</v>
      </c>
      <c r="L33">
        <v>30.2</v>
      </c>
      <c r="M33" t="s">
        <v>164</v>
      </c>
      <c r="N33" s="4">
        <v>0.55997685185185198</v>
      </c>
      <c r="O33" t="s">
        <v>165</v>
      </c>
    </row>
    <row r="34" spans="1:15">
      <c r="A34">
        <v>28</v>
      </c>
      <c r="B34" t="s">
        <v>166</v>
      </c>
      <c r="C34" t="s">
        <v>167</v>
      </c>
      <c r="D34" t="s">
        <v>168</v>
      </c>
      <c r="E34" t="s">
        <v>169</v>
      </c>
      <c r="F34" t="s">
        <v>21</v>
      </c>
      <c r="G34">
        <v>6.13</v>
      </c>
      <c r="H34">
        <v>8.42</v>
      </c>
      <c r="I34">
        <v>1.4</v>
      </c>
      <c r="J34">
        <v>0.126</v>
      </c>
      <c r="K34" t="s">
        <v>170</v>
      </c>
      <c r="L34">
        <v>29.1</v>
      </c>
      <c r="M34" t="s">
        <v>127</v>
      </c>
      <c r="N34" s="4">
        <v>0.58062499999999995</v>
      </c>
      <c r="O34" s="3">
        <v>43520</v>
      </c>
    </row>
    <row r="35" spans="1:15">
      <c r="A35">
        <v>29</v>
      </c>
      <c r="B35" t="s">
        <v>171</v>
      </c>
      <c r="C35" t="s">
        <v>172</v>
      </c>
      <c r="D35" t="s">
        <v>173</v>
      </c>
      <c r="E35" t="s">
        <v>174</v>
      </c>
      <c r="F35" t="s">
        <v>21</v>
      </c>
      <c r="G35">
        <v>6.96</v>
      </c>
      <c r="H35">
        <v>8.48</v>
      </c>
      <c r="I35">
        <v>1.93</v>
      </c>
      <c r="J35">
        <v>0.127</v>
      </c>
      <c r="K35">
        <f>(1.33+1.42)/2</f>
        <v>1.375</v>
      </c>
      <c r="L35">
        <v>31.3</v>
      </c>
      <c r="M35" t="s">
        <v>22</v>
      </c>
      <c r="N35" s="4">
        <v>0.59410879629629598</v>
      </c>
      <c r="O35" s="3">
        <v>43520</v>
      </c>
    </row>
    <row r="36" spans="1:15">
      <c r="A36">
        <v>30</v>
      </c>
      <c r="B36" t="s">
        <v>175</v>
      </c>
      <c r="C36" t="s">
        <v>176</v>
      </c>
      <c r="D36" t="s">
        <v>177</v>
      </c>
      <c r="E36" t="s">
        <v>178</v>
      </c>
      <c r="F36" t="s">
        <v>21</v>
      </c>
      <c r="G36">
        <v>7.27</v>
      </c>
      <c r="H36">
        <v>8.57</v>
      </c>
      <c r="I36">
        <v>2.78</v>
      </c>
      <c r="J36">
        <v>0.128</v>
      </c>
      <c r="K36">
        <v>0.52</v>
      </c>
      <c r="L36">
        <v>31.5</v>
      </c>
      <c r="M36" t="s">
        <v>164</v>
      </c>
    </row>
    <row r="37" spans="1:15">
      <c r="A37">
        <v>31</v>
      </c>
      <c r="B37" t="s">
        <v>179</v>
      </c>
      <c r="C37" t="s">
        <v>180</v>
      </c>
      <c r="D37" t="s">
        <v>181</v>
      </c>
      <c r="E37" t="s">
        <v>182</v>
      </c>
      <c r="F37" t="s">
        <v>21</v>
      </c>
      <c r="G37">
        <v>7.67</v>
      </c>
      <c r="H37">
        <v>8.6</v>
      </c>
      <c r="I37">
        <v>2.91</v>
      </c>
      <c r="J37">
        <v>0.128</v>
      </c>
      <c r="K37" t="s">
        <v>183</v>
      </c>
      <c r="L37">
        <v>29.5</v>
      </c>
      <c r="M37" t="s">
        <v>184</v>
      </c>
      <c r="N37" s="4">
        <v>0.625925925925926</v>
      </c>
      <c r="O37" s="3">
        <v>43520</v>
      </c>
    </row>
    <row r="38" spans="1:15">
      <c r="A38">
        <v>32</v>
      </c>
      <c r="B38" t="s">
        <v>185</v>
      </c>
      <c r="C38" t="s">
        <v>186</v>
      </c>
      <c r="D38" t="s">
        <v>187</v>
      </c>
      <c r="E38" t="s">
        <v>188</v>
      </c>
      <c r="F38" t="s">
        <v>21</v>
      </c>
      <c r="G38">
        <v>6.58</v>
      </c>
      <c r="H38">
        <v>8.58</v>
      </c>
      <c r="I38">
        <v>2.57</v>
      </c>
      <c r="J38">
        <v>0.127</v>
      </c>
      <c r="K38">
        <f>(1.26+1.27)/2</f>
        <v>1.2650000000000001</v>
      </c>
      <c r="L38">
        <v>29.4</v>
      </c>
      <c r="M38" t="s">
        <v>164</v>
      </c>
      <c r="N38" s="4">
        <v>0.65050925925925895</v>
      </c>
      <c r="O38" s="3">
        <v>43520</v>
      </c>
    </row>
    <row r="39" spans="1:15">
      <c r="A39">
        <v>33</v>
      </c>
      <c r="B39" t="s">
        <v>189</v>
      </c>
      <c r="C39" t="s">
        <v>190</v>
      </c>
      <c r="D39" t="s">
        <v>191</v>
      </c>
      <c r="E39" t="s">
        <v>192</v>
      </c>
      <c r="F39" t="s">
        <v>21</v>
      </c>
      <c r="G39">
        <v>6.03</v>
      </c>
      <c r="H39">
        <v>8.59</v>
      </c>
      <c r="I39">
        <v>3.52</v>
      </c>
      <c r="J39">
        <v>0.127</v>
      </c>
      <c r="K39" t="s">
        <v>193</v>
      </c>
      <c r="L39">
        <v>30.7</v>
      </c>
      <c r="M39" t="s">
        <v>194</v>
      </c>
    </row>
  </sheetData>
  <mergeCells count="1">
    <mergeCell ref="C1:D1"/>
  </mergeCell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</dc:creator>
  <cp:lastModifiedBy>user</cp:lastModifiedBy>
  <dcterms:created xsi:type="dcterms:W3CDTF">2019-02-23T10:31:00Z</dcterms:created>
  <dcterms:modified xsi:type="dcterms:W3CDTF">2021-03-14T21:36:47Z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