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owler\Desktop\"/>
    </mc:Choice>
  </mc:AlternateContent>
  <xr:revisionPtr revIDLastSave="0" documentId="10_ncr:100000_{18BE8F24-A73D-42A8-BBA7-81E575DF1F4D}" xr6:coauthVersionLast="31" xr6:coauthVersionMax="36" xr10:uidLastSave="{00000000-0000-0000-0000-000000000000}"/>
  <bookViews>
    <workbookView xWindow="0" yWindow="0" windowWidth="28800" windowHeight="14025" xr2:uid="{03E2719F-2A0F-478A-95C9-CC06A1B04E0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7" i="1"/>
  <c r="E6" i="1"/>
  <c r="E54" i="1"/>
  <c r="E53" i="1"/>
  <c r="E8" i="1"/>
  <c r="E50" i="1"/>
  <c r="E7" i="1"/>
  <c r="E4" i="1"/>
  <c r="E52" i="1"/>
  <c r="E3" i="1"/>
  <c r="E49" i="1"/>
  <c r="E48" i="1"/>
  <c r="E5" i="1"/>
  <c r="E9" i="1"/>
  <c r="E51" i="1"/>
  <c r="E57" i="1" l="1"/>
  <c r="E13" i="1"/>
  <c r="E58" i="1"/>
  <c r="E12" i="1"/>
  <c r="E61" i="1"/>
  <c r="E56" i="1"/>
  <c r="E11" i="1"/>
  <c r="E16" i="1"/>
</calcChain>
</file>

<file path=xl/sharedStrings.xml><?xml version="1.0" encoding="utf-8"?>
<sst xmlns="http://schemas.openxmlformats.org/spreadsheetml/2006/main" count="32" uniqueCount="21">
  <si>
    <t>Mass 'm' (kg)</t>
  </si>
  <si>
    <t>Frequency 'f' (Hz)</t>
  </si>
  <si>
    <t>String Type</t>
  </si>
  <si>
    <t>80-lb test</t>
  </si>
  <si>
    <t>50-lb test</t>
  </si>
  <si>
    <t>Wavelength '𝜆' (meters)</t>
  </si>
  <si>
    <t>Standard Deviation:</t>
  </si>
  <si>
    <t>Linear Mass Density '𝜇' (kg/m)</t>
  </si>
  <si>
    <t>Average:</t>
  </si>
  <si>
    <t xml:space="preserve">LINEST </t>
  </si>
  <si>
    <t>(Best Fit Line Slope):</t>
  </si>
  <si>
    <t>(Best Fit line Y-Intercept):</t>
  </si>
  <si>
    <t>Average Deviation:</t>
  </si>
  <si>
    <t>"=AVERAGE(E2:E9)"</t>
  </si>
  <si>
    <t>"=AVEDEV(E2:E9)"</t>
  </si>
  <si>
    <t>"=STDEV.P(E2:E9)"</t>
  </si>
  <si>
    <t>"=LINEST(E2:E9,B2:B9)"</t>
  </si>
  <si>
    <t>"=LINEST(E47:E54,B47:B54)"</t>
  </si>
  <si>
    <t>"=AVERAGE(E47:E54)"</t>
  </si>
  <si>
    <t>"=AVEDEV(E47:E54)"</t>
  </si>
  <si>
    <t>"=STDEV.P(E47:E54)"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</si>
</sst>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Font="1" applyBorder="1"/>
    <xf numFmtId="164" fontId="0" fillId="2" borderId="1" xfId="0" applyNumberFormat="1" applyFont="1" applyFill="1" applyBorder="1"/>
    <xf numFmtId="0" fontId="0" fillId="2" borderId="1" xfId="0" applyFont="1" applyFill="1" applyBorder="1"/>
    <xf numFmtId="11" fontId="0" fillId="2" borderId="2" xfId="0" applyNumberFormat="1" applyFont="1" applyFill="1" applyBorder="1" applyAlignment="1">
      <alignment horizontal="center"/>
    </xf>
    <xf numFmtId="164" fontId="0" fillId="0" borderId="1" xfId="0" applyNumberFormat="1" applyFont="1" applyBorder="1"/>
    <xf numFmtId="11" fontId="0" fillId="0" borderId="2" xfId="0" applyNumberFormat="1" applyFont="1" applyBorder="1" applyAlignment="1">
      <alignment horizontal="center"/>
    </xf>
    <xf numFmtId="0" fontId="0" fillId="0" borderId="3" xfId="0" applyFont="1" applyBorder="1"/>
    <xf numFmtId="0" fontId="0" fillId="2" borderId="3" xfId="0" applyFont="1" applyFill="1" applyBorder="1"/>
    <xf numFmtId="2" fontId="0" fillId="2" borderId="1" xfId="0" applyNumberFormat="1" applyFont="1" applyFill="1" applyBorder="1"/>
    <xf numFmtId="2" fontId="0" fillId="0" borderId="1" xfId="0" applyNumberFormat="1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numFmt numFmtId="15" formatCode="0.00E+00"/>
      <alignment horizontal="center" vertical="bottom" textRotation="0" wrapText="0" indent="0" justifyLastLine="0" shrinkToFit="0" readingOrder="0"/>
    </dxf>
    <dxf>
      <numFmt numFmtId="2" formatCode="0.00"/>
    </dxf>
    <dxf>
      <numFmt numFmtId="164" formatCode="0.00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Mass Density (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en-US"/>
              <a:t>) versus Hanging</a:t>
            </a:r>
            <a:r>
              <a:rPr lang="en-US" baseline="0"/>
              <a:t> Mass (m) - 80-lb Test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LMD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251830899335951E-2"/>
                  <c:y val="0.114197112860892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𝜇 = 4.27E-06m + 6.96E-04</a:t>
                    </a:r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3277598193730679E-2"/>
                  <c:y val="0.203463779527559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R² = 0.0824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0.000</c:formatCode>
                <c:ptCount val="8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0.75</c:v>
                </c:pt>
                <c:pt idx="7">
                  <c:v>0.85</c:v>
                </c:pt>
              </c:numCache>
            </c:numRef>
          </c:xVal>
          <c:yVal>
            <c:numRef>
              <c:f>Sheet1!$E$2:$E$9</c:f>
              <c:numCache>
                <c:formatCode>0.00E+00</c:formatCode>
                <c:ptCount val="8"/>
                <c:pt idx="0">
                  <c:v>6.9192597232876961E-4</c:v>
                </c:pt>
                <c:pt idx="1">
                  <c:v>6.993035545864542E-4</c:v>
                </c:pt>
                <c:pt idx="2">
                  <c:v>7.0321805323435304E-4</c:v>
                </c:pt>
                <c:pt idx="3">
                  <c:v>6.9660413713107416E-4</c:v>
                </c:pt>
                <c:pt idx="4">
                  <c:v>6.9392753722094199E-4</c:v>
                </c:pt>
                <c:pt idx="5">
                  <c:v>6.9697003679984192E-4</c:v>
                </c:pt>
                <c:pt idx="6">
                  <c:v>7.0064405725663124E-4</c:v>
                </c:pt>
                <c:pt idx="7">
                  <c:v>6.9915593115277546E-4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88-4116-962E-5997F366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85152"/>
        <c:axId val="332059632"/>
      </c:scatterChart>
      <c:valAx>
        <c:axId val="330285152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'm' (kg)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809828090235768"/>
              <c:y val="0.9134615525791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9632"/>
        <c:crosses val="autoZero"/>
        <c:crossBetween val="midCat"/>
      </c:valAx>
      <c:valAx>
        <c:axId val="3320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Mass Density '</a:t>
                </a:r>
                <a:r>
                  <a:rPr lang="en-US" sz="1000" b="0" i="0" u="none" strike="noStrike" baseline="0">
                    <a:effectLst/>
                  </a:rPr>
                  <a:t>𝜇</a:t>
                </a:r>
                <a:r>
                  <a:rPr lang="en-US"/>
                  <a:t>'</a:t>
                </a:r>
                <a:r>
                  <a:rPr lang="en-US" baseline="0"/>
                  <a:t> (kg/m)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544990996573622E-2"/>
              <c:y val="0.24634580435176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Mass Density (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en-US"/>
              <a:t>) versus Hanging</a:t>
            </a:r>
            <a:r>
              <a:rPr lang="en-US" baseline="0"/>
              <a:t> Mass (m) - 50 lb-Test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147034652260332E-2"/>
                  <c:y val="7.03259411332734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𝜇 = 1.10E-07m + 4.51E-04</a:t>
                    </a:r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9930031489770663E-2"/>
                  <c:y val="0.155104337157309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R² = 3E-06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Sheet1!$B$47:$B$54</c:f>
              <c:numCache>
                <c:formatCode>0.000</c:formatCode>
                <c:ptCount val="8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0.75</c:v>
                </c:pt>
                <c:pt idx="7">
                  <c:v>0.85</c:v>
                </c:pt>
              </c:numCache>
            </c:numRef>
          </c:xVal>
          <c:yVal>
            <c:numRef>
              <c:f>Sheet1!$E$47:$E$55</c:f>
              <c:numCache>
                <c:formatCode>0.00E+00</c:formatCode>
                <c:ptCount val="9"/>
                <c:pt idx="0">
                  <c:v>4.7877345284392918E-4</c:v>
                </c:pt>
                <c:pt idx="1">
                  <c:v>4.2774326389595323E-4</c:v>
                </c:pt>
                <c:pt idx="2">
                  <c:v>4.4034177949943745E-4</c:v>
                </c:pt>
                <c:pt idx="3">
                  <c:v>4.4666731322735842E-4</c:v>
                </c:pt>
                <c:pt idx="4">
                  <c:v>4.5115567935427505E-4</c:v>
                </c:pt>
                <c:pt idx="5">
                  <c:v>4.5194370355580016E-4</c:v>
                </c:pt>
                <c:pt idx="6">
                  <c:v>4.5322087214945108E-4</c:v>
                </c:pt>
                <c:pt idx="7">
                  <c:v>4.550936413832158E-4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A-4C1A-8773-139FD8D8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85152"/>
        <c:axId val="332059632"/>
      </c:scatterChart>
      <c:valAx>
        <c:axId val="330285152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'm' (kg)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809828090235768"/>
              <c:y val="0.9134615525791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9632"/>
        <c:crosses val="autoZero"/>
        <c:crossBetween val="midCat"/>
      </c:valAx>
      <c:valAx>
        <c:axId val="3320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Mass Density '</a:t>
                </a:r>
                <a:r>
                  <a:rPr lang="en-US" sz="1000" b="0" i="0" u="none" strike="noStrike" baseline="0">
                    <a:effectLst/>
                  </a:rPr>
                  <a:t>𝜇</a:t>
                </a:r>
                <a:r>
                  <a:rPr lang="en-US"/>
                  <a:t>'</a:t>
                </a:r>
                <a:r>
                  <a:rPr lang="en-US" baseline="0"/>
                  <a:t> (kg/m)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544990996573622E-2"/>
              <c:y val="0.24634580435176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2933700</xdr:colOff>
      <xdr:row>0</xdr:row>
      <xdr:rowOff>38100</xdr:rowOff>
    </xdr:from>
    <xdr:ext cx="632288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947417A-AA6E-4353-8F46-984801EDDC9E}"/>
                </a:ext>
              </a:extLst>
            </xdr:cNvPr>
            <xdr:cNvSpPr txBox="1"/>
          </xdr:nvSpPr>
          <xdr:spPr>
            <a:xfrm>
              <a:off x="9791700" y="38100"/>
              <a:ext cx="632288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</m:t>
                                </m:r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947417A-AA6E-4353-8F46-984801EDDC9E}"/>
                </a:ext>
              </a:extLst>
            </xdr:cNvPr>
            <xdr:cNvSpPr txBox="1"/>
          </xdr:nvSpPr>
          <xdr:spPr>
            <a:xfrm>
              <a:off x="9791700" y="38100"/>
              <a:ext cx="632288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=𝑚𝑔/(𝑓𝜆)^2 </a:t>
              </a:r>
              <a:endParaRPr lang="en-US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2933700</xdr:colOff>
      <xdr:row>45</xdr:row>
      <xdr:rowOff>38100</xdr:rowOff>
    </xdr:from>
    <xdr:ext cx="632288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0DBB4E4-D9C1-421B-8E92-CC7DA81D7F63}"/>
                </a:ext>
              </a:extLst>
            </xdr:cNvPr>
            <xdr:cNvSpPr txBox="1"/>
          </xdr:nvSpPr>
          <xdr:spPr>
            <a:xfrm>
              <a:off x="9791700" y="38100"/>
              <a:ext cx="632288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𝑓</m:t>
                                </m:r>
                                <m:r>
                                  <a:rPr lang="en-U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0DBB4E4-D9C1-421B-8E92-CC7DA81D7F63}"/>
                </a:ext>
              </a:extLst>
            </xdr:cNvPr>
            <xdr:cNvSpPr txBox="1"/>
          </xdr:nvSpPr>
          <xdr:spPr>
            <a:xfrm>
              <a:off x="9791700" y="38100"/>
              <a:ext cx="632288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=𝑚𝑔/(𝑓𝜆)^2 </a:t>
              </a:r>
              <a:endParaRPr lang="en-US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18</xdr:row>
      <xdr:rowOff>0</xdr:rowOff>
    </xdr:from>
    <xdr:to>
      <xdr:col>4</xdr:col>
      <xdr:colOff>3787588</xdr:colOff>
      <xdr:row>39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33F13-CDDC-490F-9838-B9A2996E1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5</xdr:col>
      <xdr:colOff>0</xdr:colOff>
      <xdr:row>84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171F71-8921-421A-B854-46701C02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F511B-99F4-4FC8-9B58-63A665FFE45D}" name="Table2" displayName="Table2" ref="A1:E9" totalsRowShown="0" headerRowDxfId="3">
  <autoFilter ref="A1:E9" xr:uid="{11A0348B-1583-43BF-939D-171C271CE6F1}"/>
  <tableColumns count="5">
    <tableColumn id="1" xr3:uid="{414605D6-6E54-46AD-9730-E5095BBF76AD}" name="String Type"/>
    <tableColumn id="2" xr3:uid="{253F37DB-9E3B-45E0-A1FA-6AF59D120375}" name="Mass 'm' (kg)" dataDxfId="2"/>
    <tableColumn id="3" xr3:uid="{297E1E6A-41FA-49E4-9125-D39573621A89}" name="Frequency 'f' (Hz)" dataDxfId="1"/>
    <tableColumn id="4" xr3:uid="{A73E40EB-BB95-4149-B509-BE3445377DC2}" name="Wavelength '𝜆' (meters)"/>
    <tableColumn id="5" xr3:uid="{C142623C-49BA-490B-8CD0-6C5D67E715F4}" name="Linear Mass Density '𝜇' (kg/m)" dataDxfId="0">
      <calculatedColumnFormula>(INDIRECT("B" &amp; ROW())*9.8)/((INDIRECT("C" &amp; ROW())*INDIRECT("D" &amp; ROW()))^2)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AB63-378C-4AC9-A0CD-807FEC8F2789}">
  <sheetPr>
    <pageSetUpPr fitToPage="1"/>
  </sheetPr>
  <dimension ref="A1:E62"/>
  <sheetViews>
    <sheetView tabSelected="1" zoomScale="85" zoomScaleNormal="85" workbookViewId="0">
      <selection activeCell="E14" sqref="E14"/>
    </sheetView>
  </sheetViews>
  <sheetFormatPr defaultColWidth="25.7109375" defaultRowHeight="15" x14ac:dyDescent="0.25"/>
  <cols>
    <col min="5" max="5" width="57" style="3" customWidth="1"/>
  </cols>
  <sheetData>
    <row r="1" spans="1:5" ht="30" customHeight="1" x14ac:dyDescent="0.25">
      <c r="A1" s="3" t="s">
        <v>2</v>
      </c>
      <c r="B1" s="3" t="s">
        <v>0</v>
      </c>
      <c r="C1" s="3" t="s">
        <v>1</v>
      </c>
      <c r="D1" s="3" t="s">
        <v>5</v>
      </c>
      <c r="E1" s="3" t="s">
        <v>7</v>
      </c>
    </row>
    <row r="2" spans="1:5" x14ac:dyDescent="0.25">
      <c r="A2" t="s">
        <v>3</v>
      </c>
      <c r="B2" s="1">
        <v>0.15</v>
      </c>
      <c r="C2" s="1">
        <v>40.61</v>
      </c>
      <c r="D2">
        <v>1.135</v>
      </c>
      <c r="E2" s="4">
        <f t="shared" ref="E2:E9" ca="1" si="0">(INDIRECT("B" &amp; ROW())*9.8)/((INDIRECT("C" &amp; ROW())*INDIRECT("D" &amp; ROW()))^2)</f>
        <v>6.9192597232876961E-4</v>
      </c>
    </row>
    <row r="3" spans="1:5" x14ac:dyDescent="0.25">
      <c r="B3" s="1">
        <v>0.25</v>
      </c>
      <c r="C3" s="1">
        <v>52.15</v>
      </c>
      <c r="D3">
        <v>1.135</v>
      </c>
      <c r="E3" s="4">
        <f t="shared" ca="1" si="0"/>
        <v>6.993035545864542E-4</v>
      </c>
    </row>
    <row r="4" spans="1:5" x14ac:dyDescent="0.25">
      <c r="B4" s="1">
        <v>0.35</v>
      </c>
      <c r="C4">
        <v>61.805</v>
      </c>
      <c r="D4" s="1">
        <v>1.1299999999999999</v>
      </c>
      <c r="E4" s="4">
        <f t="shared" ca="1" si="0"/>
        <v>7.0321805323435304E-4</v>
      </c>
    </row>
    <row r="5" spans="1:5" x14ac:dyDescent="0.25">
      <c r="B5" s="1">
        <v>0.45</v>
      </c>
      <c r="C5">
        <v>70.102000000000004</v>
      </c>
      <c r="D5">
        <v>1.135</v>
      </c>
      <c r="E5" s="4">
        <f t="shared" ca="1" si="0"/>
        <v>6.9660413713107416E-4</v>
      </c>
    </row>
    <row r="6" spans="1:5" x14ac:dyDescent="0.25">
      <c r="B6" s="1">
        <v>0.55000000000000004</v>
      </c>
      <c r="C6" s="1">
        <v>77.650000000000006</v>
      </c>
      <c r="D6">
        <v>1.135</v>
      </c>
      <c r="E6" s="4">
        <f t="shared" ca="1" si="0"/>
        <v>6.9392753722094199E-4</v>
      </c>
    </row>
    <row r="7" spans="1:5" x14ac:dyDescent="0.25">
      <c r="B7" s="1">
        <v>0.65</v>
      </c>
      <c r="C7" s="1">
        <v>84.23</v>
      </c>
      <c r="D7">
        <v>1.135</v>
      </c>
      <c r="E7" s="4">
        <f t="shared" ca="1" si="0"/>
        <v>6.9697003679984192E-4</v>
      </c>
    </row>
    <row r="8" spans="1:5" x14ac:dyDescent="0.25">
      <c r="B8" s="1">
        <v>0.75</v>
      </c>
      <c r="C8" s="1">
        <v>90.24</v>
      </c>
      <c r="D8">
        <v>1.135</v>
      </c>
      <c r="E8" s="4">
        <f t="shared" ca="1" si="0"/>
        <v>7.0064405725663124E-4</v>
      </c>
    </row>
    <row r="9" spans="1:5" x14ac:dyDescent="0.25">
      <c r="B9" s="1">
        <v>0.85</v>
      </c>
      <c r="C9" s="1">
        <v>96.17</v>
      </c>
      <c r="D9">
        <v>1.135</v>
      </c>
      <c r="E9" s="4">
        <f t="shared" ca="1" si="0"/>
        <v>6.9915593115277546E-4</v>
      </c>
    </row>
    <row r="11" spans="1:5" x14ac:dyDescent="0.25">
      <c r="C11" s="2" t="s">
        <v>13</v>
      </c>
      <c r="D11" s="2" t="s">
        <v>8</v>
      </c>
      <c r="E11" s="18">
        <f ca="1">AVERAGE(E2:E9)</f>
        <v>6.9771865996385522E-4</v>
      </c>
    </row>
    <row r="12" spans="1:5" x14ac:dyDescent="0.25">
      <c r="C12" s="2" t="s">
        <v>14</v>
      </c>
      <c r="D12" s="2" t="s">
        <v>12</v>
      </c>
      <c r="E12" s="18">
        <f ca="1">AVEDEV(E2:E9)</f>
        <v>2.8617390936982833E-6</v>
      </c>
    </row>
    <row r="13" spans="1:5" x14ac:dyDescent="0.25">
      <c r="C13" s="2" t="s">
        <v>15</v>
      </c>
      <c r="D13" s="2" t="s">
        <v>6</v>
      </c>
      <c r="E13" s="18">
        <f ca="1">_xlfn.STDEV.P(E2:E9)</f>
        <v>3.4115494019473143E-6</v>
      </c>
    </row>
    <row r="14" spans="1:5" x14ac:dyDescent="0.25">
      <c r="C14" s="2"/>
      <c r="E14" s="19"/>
    </row>
    <row r="15" spans="1:5" x14ac:dyDescent="0.25">
      <c r="C15" s="2"/>
      <c r="D15" s="2" t="s">
        <v>9</v>
      </c>
      <c r="E15" s="19"/>
    </row>
    <row r="16" spans="1:5" x14ac:dyDescent="0.25">
      <c r="C16" s="2" t="s">
        <v>16</v>
      </c>
      <c r="D16" s="2" t="s">
        <v>10</v>
      </c>
      <c r="E16" s="18">
        <f ca="1">LINEST(E2:E9,B2:B9)</f>
        <v>4.2728066553881623E-6</v>
      </c>
    </row>
    <row r="17" spans="3:5" x14ac:dyDescent="0.25">
      <c r="C17" s="2"/>
      <c r="D17" s="2" t="s">
        <v>11</v>
      </c>
      <c r="E17" s="18">
        <v>6.96E-4</v>
      </c>
    </row>
    <row r="20" spans="3:5" ht="12" customHeight="1" x14ac:dyDescent="0.25"/>
    <row r="21" spans="3:5" hidden="1" x14ac:dyDescent="0.25"/>
    <row r="22" spans="3:5" ht="15" customHeight="1" x14ac:dyDescent="0.25"/>
    <row r="45" spans="1:5" ht="15" customHeight="1" x14ac:dyDescent="0.25"/>
    <row r="46" spans="1:5" ht="30" customHeight="1" x14ac:dyDescent="0.25">
      <c r="A46" s="16" t="s">
        <v>2</v>
      </c>
      <c r="B46" s="17" t="s">
        <v>0</v>
      </c>
      <c r="C46" s="17" t="s">
        <v>1</v>
      </c>
      <c r="D46" s="17" t="s">
        <v>5</v>
      </c>
      <c r="E46" s="15" t="s">
        <v>7</v>
      </c>
    </row>
    <row r="47" spans="1:5" x14ac:dyDescent="0.25">
      <c r="A47" s="12" t="s">
        <v>4</v>
      </c>
      <c r="B47" s="6">
        <v>0.15</v>
      </c>
      <c r="C47" s="6">
        <v>48.82</v>
      </c>
      <c r="D47" s="7">
        <v>1.135</v>
      </c>
      <c r="E47" s="8">
        <f t="shared" ref="E47:E54" ca="1" si="1">(INDIRECT("B" &amp; ROW())*9.8)/((INDIRECT("C" &amp; ROW())*INDIRECT("D" &amp; ROW()))^2)</f>
        <v>4.7877345284392918E-4</v>
      </c>
    </row>
    <row r="48" spans="1:5" x14ac:dyDescent="0.25">
      <c r="A48" s="11"/>
      <c r="B48" s="9">
        <v>0.25</v>
      </c>
      <c r="C48" s="9">
        <v>66.680000000000007</v>
      </c>
      <c r="D48" s="5">
        <v>1.135</v>
      </c>
      <c r="E48" s="10">
        <f t="shared" ca="1" si="1"/>
        <v>4.2774326389595323E-4</v>
      </c>
    </row>
    <row r="49" spans="1:5" x14ac:dyDescent="0.25">
      <c r="A49" s="12"/>
      <c r="B49" s="6">
        <v>0.35</v>
      </c>
      <c r="C49" s="6">
        <v>77.760000000000005</v>
      </c>
      <c r="D49" s="7">
        <v>1.135</v>
      </c>
      <c r="E49" s="8">
        <f t="shared" ca="1" si="1"/>
        <v>4.4034177949943745E-4</v>
      </c>
    </row>
    <row r="50" spans="1:5" x14ac:dyDescent="0.25">
      <c r="A50" s="11"/>
      <c r="B50" s="9">
        <v>0.45</v>
      </c>
      <c r="C50" s="9">
        <v>87.545000000000002</v>
      </c>
      <c r="D50" s="5">
        <v>1.135</v>
      </c>
      <c r="E50" s="10">
        <f t="shared" ca="1" si="1"/>
        <v>4.4666731322735842E-4</v>
      </c>
    </row>
    <row r="51" spans="1:5" x14ac:dyDescent="0.25">
      <c r="A51" s="12"/>
      <c r="B51" s="6">
        <v>0.55000000000000004</v>
      </c>
      <c r="C51" s="6">
        <v>96.302000000000007</v>
      </c>
      <c r="D51" s="7">
        <v>1.135</v>
      </c>
      <c r="E51" s="8">
        <f t="shared" ca="1" si="1"/>
        <v>4.5115567935427505E-4</v>
      </c>
    </row>
    <row r="52" spans="1:5" x14ac:dyDescent="0.25">
      <c r="A52" s="11"/>
      <c r="B52" s="9">
        <v>0.65</v>
      </c>
      <c r="C52" s="14">
        <v>104.6</v>
      </c>
      <c r="D52" s="5">
        <v>1.135</v>
      </c>
      <c r="E52" s="10">
        <f t="shared" ca="1" si="1"/>
        <v>4.5194370355580016E-4</v>
      </c>
    </row>
    <row r="53" spans="1:5" x14ac:dyDescent="0.25">
      <c r="A53" s="12"/>
      <c r="B53" s="6">
        <v>0.75</v>
      </c>
      <c r="C53" s="13">
        <v>112.2</v>
      </c>
      <c r="D53" s="7">
        <v>1.135</v>
      </c>
      <c r="E53" s="8">
        <f t="shared" ca="1" si="1"/>
        <v>4.5322087214945108E-4</v>
      </c>
    </row>
    <row r="54" spans="1:5" x14ac:dyDescent="0.25">
      <c r="A54" s="11"/>
      <c r="B54" s="9">
        <v>0.85</v>
      </c>
      <c r="C54" s="14">
        <v>119.2</v>
      </c>
      <c r="D54" s="5">
        <v>1.135</v>
      </c>
      <c r="E54" s="10">
        <f t="shared" ca="1" si="1"/>
        <v>4.550936413832158E-4</v>
      </c>
    </row>
    <row r="56" spans="1:5" x14ac:dyDescent="0.25">
      <c r="C56" s="2" t="s">
        <v>18</v>
      </c>
      <c r="D56" s="2" t="s">
        <v>8</v>
      </c>
      <c r="E56" s="18">
        <f ca="1">AVERAGE(E47:E54)</f>
        <v>4.5061746323867756E-4</v>
      </c>
    </row>
    <row r="57" spans="1:5" x14ac:dyDescent="0.25">
      <c r="C57" s="2" t="s">
        <v>19</v>
      </c>
      <c r="D57" s="2" t="s">
        <v>12</v>
      </c>
      <c r="E57" s="18">
        <f ca="1">AVEDEV(E47:E54)</f>
        <v>9.2750082733208798E-6</v>
      </c>
    </row>
    <row r="58" spans="1:5" x14ac:dyDescent="0.25">
      <c r="C58" s="2" t="s">
        <v>20</v>
      </c>
      <c r="D58" s="2" t="s">
        <v>6</v>
      </c>
      <c r="E58" s="18">
        <f ca="1">_xlfn.STDEV.P(E47:E54)</f>
        <v>1.3537192315740377E-5</v>
      </c>
    </row>
    <row r="59" spans="1:5" x14ac:dyDescent="0.25">
      <c r="C59" s="2"/>
      <c r="D59" s="2"/>
      <c r="E59" s="4"/>
    </row>
    <row r="60" spans="1:5" x14ac:dyDescent="0.25">
      <c r="C60" s="2"/>
      <c r="D60" s="2" t="s">
        <v>9</v>
      </c>
    </row>
    <row r="61" spans="1:5" x14ac:dyDescent="0.25">
      <c r="C61" s="2" t="s">
        <v>17</v>
      </c>
      <c r="D61" s="2" t="s">
        <v>10</v>
      </c>
      <c r="E61" s="18">
        <f ca="1">LINEST(E47:E54,B47:B54)</f>
        <v>1.0994039744052245E-7</v>
      </c>
    </row>
    <row r="62" spans="1:5" x14ac:dyDescent="0.25">
      <c r="D62" s="2" t="s">
        <v>11</v>
      </c>
      <c r="E62" s="18">
        <v>4.5100000000000001E-4</v>
      </c>
    </row>
  </sheetData>
  <pageMargins left="0.5" right="0" top="0.75" bottom="0.25" header="0.3" footer="0.3"/>
  <pageSetup scale="53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Jared</dc:creator>
  <cp:lastModifiedBy>Fowler, Jared</cp:lastModifiedBy>
  <cp:lastPrinted>2019-01-21T17:00:26Z</cp:lastPrinted>
  <dcterms:created xsi:type="dcterms:W3CDTF">2019-01-18T17:11:45Z</dcterms:created>
  <dcterms:modified xsi:type="dcterms:W3CDTF">2019-01-21T18:30:21Z</dcterms:modified>
</cp:coreProperties>
</file>