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H23" i="1"/>
  <c r="H22"/>
  <c r="H21"/>
  <c r="H20"/>
  <c r="H19"/>
  <c r="H18"/>
  <c r="G25"/>
  <c r="H15"/>
  <c r="H16" s="1"/>
  <c r="C65"/>
  <c r="H64" l="1"/>
  <c r="H65" s="1"/>
  <c r="H66" s="1"/>
  <c r="H67" s="1"/>
  <c r="H68" s="1"/>
  <c r="H69" s="1"/>
  <c r="H70" s="1"/>
  <c r="G71"/>
  <c r="G64" s="1"/>
  <c r="G65" s="1"/>
  <c r="G66" s="1"/>
  <c r="G67" s="1"/>
  <c r="G68" s="1"/>
  <c r="G69" s="1"/>
  <c r="C62" l="1"/>
  <c r="C58"/>
  <c r="C55"/>
  <c r="C69" l="1"/>
  <c r="C32"/>
  <c r="C37"/>
  <c r="C27"/>
  <c r="C22"/>
  <c r="C14"/>
  <c r="C9"/>
  <c r="C3"/>
  <c r="C68" l="1"/>
  <c r="G47" s="1"/>
  <c r="H47" s="1"/>
  <c r="H48" s="1"/>
  <c r="H49" s="1"/>
  <c r="H50" s="1"/>
  <c r="H51" s="1"/>
  <c r="H52" s="1"/>
  <c r="H53" s="1"/>
  <c r="C67"/>
  <c r="G2"/>
  <c r="G29"/>
  <c r="G55"/>
  <c r="G48" s="1"/>
  <c r="G49" s="1"/>
  <c r="G50" s="1"/>
  <c r="G51" s="1"/>
  <c r="G52" s="1"/>
  <c r="G53" s="1"/>
  <c r="G39" l="1"/>
  <c r="G30" s="1"/>
  <c r="G31" s="1"/>
  <c r="G32" s="1"/>
  <c r="G33" s="1"/>
  <c r="G34" s="1"/>
  <c r="G35" s="1"/>
  <c r="G36" s="1"/>
  <c r="H29"/>
  <c r="H30" s="1"/>
  <c r="H31" s="1"/>
  <c r="H32" s="1"/>
  <c r="H33" s="1"/>
  <c r="H34" s="1"/>
  <c r="H35" s="1"/>
  <c r="H36" s="1"/>
  <c r="H37" s="1"/>
  <c r="G3"/>
  <c r="G4" s="1"/>
  <c r="G5" s="1"/>
  <c r="G6" s="1"/>
  <c r="G7" s="1"/>
  <c r="G8" s="1"/>
  <c r="G9" s="1"/>
  <c r="G10" s="1"/>
  <c r="G11" s="1"/>
  <c r="G1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7" s="1"/>
  <c r="G13" l="1"/>
  <c r="G14" s="1"/>
  <c r="G15" s="1"/>
  <c r="G16" s="1"/>
  <c r="G17" s="1"/>
  <c r="G18" s="1"/>
  <c r="G19" s="1"/>
  <c r="G20" s="1"/>
  <c r="G21" s="1"/>
  <c r="G22" s="1"/>
  <c r="G23" s="1"/>
</calcChain>
</file>

<file path=xl/sharedStrings.xml><?xml version="1.0" encoding="utf-8"?>
<sst xmlns="http://schemas.openxmlformats.org/spreadsheetml/2006/main" count="94" uniqueCount="78">
  <si>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</si>
  <si>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</si>
  <si>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</si>
  <si>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</si>
  <si>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</si>
  <si>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</si>
  <si>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</si>
  <si>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</si>
  <si>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</si>
  <si>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</si>
  <si>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</si>
  <si>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</si>
  <si>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</si>
  <si>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</si>
  <si>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</si>
  <si>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</si>
  <si>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</si>
  <si>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</si>
  <si>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</si>
  <si>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</si>
  <si>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</si>
  <si>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</si>
  <si>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</si>
  <si>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</si>
  <si>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</si>
  <si>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</si>
  <si>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</si>
  <si>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</si>
  <si>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</si>
  <si>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</si>
  <si>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</si>
  <si>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</si>
  <si>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</si>
  <si>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</si>
  <si>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</si>
  <si>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</si>
  <si>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</si>
  <si>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</si>
  <si>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</si>
  <si>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</si>
  <si>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</si>
  <si>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</si>
  <si>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</si>
  <si>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</si>
  <si>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</si>
  <si>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</si>
  <si>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</si>
  <si>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</si>
  <si>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</si>
  <si>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</si>
  <si>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</si>
  <si>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</si>
  <si>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</si>
  <si>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</si>
  <si>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</si>
  <si>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</si>
  <si>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</si>
  <si>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</si>
  <si>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</si>
  <si>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</si>
  <si>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</si>
  <si>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</si>
  <si>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Tími unninn</t>
  </si>
  <si>
    <t>Reikningar</t>
  </si>
  <si>
    <t>Útlit</t>
  </si>
  <si>
    <t>Viðmót</t>
  </si>
  <si>
    <t>Forritun reikninga</t>
  </si>
  <si>
    <t>Notandi vill geta bætt við sínum eigin reikningum</t>
  </si>
  <si>
    <t>Notandi vill geta séð hversu lengi hann er að safna ákveðinni upphæð</t>
  </si>
  <si>
    <t>Einingapróf</t>
  </si>
  <si>
    <t>Ítrun 3 (Inniheldur aðeins frestaðar notendasögur)</t>
  </si>
  <si>
    <t>Heldur utan um reikninga og föll til að reikna með reikninga.</t>
  </si>
  <si>
    <t>wxgui3.py</t>
  </si>
  <si>
    <t>test_fjarmal.py</t>
  </si>
  <si>
    <t>Einingaprófunin fyrir ítrun 2.</t>
  </si>
  <si>
    <t xml:space="preserve">Notandi vill geta séð niðurstöður myndrænt                                                      </t>
  </si>
  <si>
    <t xml:space="preserve">Notandi vill geta séð hagnaðinn á því að leggja fyrir                               </t>
  </si>
  <si>
    <t xml:space="preserve">Notandi vill geta séð hve lengi hann er að safna ákveðinni upphæð 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</si>
</sst>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  <xf numFmtId="0" fontId="10" fillId="0" borderId="0" xfId="0" applyFont="1"/>
    <xf numFmtId="1" fontId="10" fillId="5" borderId="2" xfId="6" applyNumberFormat="1" applyFill="1" applyBorder="1" applyAlignment="1">
      <alignment horizontal="right"/>
    </xf>
    <xf numFmtId="0" fontId="10" fillId="5" borderId="2" xfId="6" applyFill="1" applyBorder="1"/>
    <xf numFmtId="1" fontId="10" fillId="5" borderId="2" xfId="6" applyNumberFormat="1" applyFill="1" applyBorder="1"/>
  </cellXfs>
  <cellStyles count="7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  <cellStyle name="Warning Text" xfId="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Notendasögur!$J$2:$J$23</c:f>
              <c:numCache>
                <c:formatCode>d/m/yyyy</c:formatCode>
                <c:ptCount val="22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  <c:pt idx="15">
                  <c:v>41683</c:v>
                </c:pt>
                <c:pt idx="16">
                  <c:v>41684</c:v>
                </c:pt>
                <c:pt idx="17">
                  <c:v>41685</c:v>
                </c:pt>
                <c:pt idx="18">
                  <c:v>41686</c:v>
                </c:pt>
                <c:pt idx="19">
                  <c:v>41687</c:v>
                </c:pt>
                <c:pt idx="20">
                  <c:v>41688</c:v>
                </c:pt>
                <c:pt idx="21">
                  <c:v>41689</c:v>
                </c:pt>
              </c:numCache>
            </c:numRef>
          </c:cat>
          <c:val>
            <c:numRef>
              <c:f>Notendasögur!$G$2:$G$23</c:f>
              <c:numCache>
                <c:formatCode>0</c:formatCode>
                <c:ptCount val="22"/>
                <c:pt idx="0">
                  <c:v>5040</c:v>
                </c:pt>
                <c:pt idx="1">
                  <c:v>4800</c:v>
                </c:pt>
                <c:pt idx="2">
                  <c:v>4560</c:v>
                </c:pt>
                <c:pt idx="3">
                  <c:v>4320</c:v>
                </c:pt>
                <c:pt idx="4">
                  <c:v>4080</c:v>
                </c:pt>
                <c:pt idx="5">
                  <c:v>3840</c:v>
                </c:pt>
                <c:pt idx="6">
                  <c:v>3600</c:v>
                </c:pt>
                <c:pt idx="7">
                  <c:v>3360</c:v>
                </c:pt>
                <c:pt idx="8">
                  <c:v>3120</c:v>
                </c:pt>
                <c:pt idx="9">
                  <c:v>2880</c:v>
                </c:pt>
                <c:pt idx="10">
                  <c:v>2640</c:v>
                </c:pt>
                <c:pt idx="11">
                  <c:v>2400</c:v>
                </c:pt>
                <c:pt idx="12">
                  <c:v>2160</c:v>
                </c:pt>
                <c:pt idx="13">
                  <c:v>1920</c:v>
                </c:pt>
                <c:pt idx="14">
                  <c:v>1680</c:v>
                </c:pt>
                <c:pt idx="15">
                  <c:v>1440</c:v>
                </c:pt>
                <c:pt idx="16">
                  <c:v>1200</c:v>
                </c:pt>
                <c:pt idx="17">
                  <c:v>960</c:v>
                </c:pt>
                <c:pt idx="18">
                  <c:v>720</c:v>
                </c:pt>
                <c:pt idx="19">
                  <c:v>480</c:v>
                </c:pt>
                <c:pt idx="20">
                  <c:v>240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Notendasögur!$J$2:$J$23</c:f>
              <c:numCache>
                <c:formatCode>d/m/yyyy</c:formatCode>
                <c:ptCount val="22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  <c:pt idx="15">
                  <c:v>41683</c:v>
                </c:pt>
                <c:pt idx="16">
                  <c:v>41684</c:v>
                </c:pt>
                <c:pt idx="17">
                  <c:v>41685</c:v>
                </c:pt>
                <c:pt idx="18">
                  <c:v>41686</c:v>
                </c:pt>
                <c:pt idx="19">
                  <c:v>41687</c:v>
                </c:pt>
                <c:pt idx="20">
                  <c:v>41688</c:v>
                </c:pt>
                <c:pt idx="21">
                  <c:v>41689</c:v>
                </c:pt>
              </c:numCache>
            </c:numRef>
          </c:cat>
          <c:val>
            <c:numRef>
              <c:f>Notendasögur!$H$2:$H$23</c:f>
              <c:numCache>
                <c:formatCode>0</c:formatCode>
                <c:ptCount val="22"/>
                <c:pt idx="0">
                  <c:v>5040</c:v>
                </c:pt>
                <c:pt idx="1">
                  <c:v>5040</c:v>
                </c:pt>
                <c:pt idx="2">
                  <c:v>5040</c:v>
                </c:pt>
                <c:pt idx="3">
                  <c:v>4740</c:v>
                </c:pt>
                <c:pt idx="4">
                  <c:v>4740</c:v>
                </c:pt>
                <c:pt idx="5">
                  <c:v>3960</c:v>
                </c:pt>
                <c:pt idx="6">
                  <c:v>3210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1900</c:v>
                </c:pt>
                <c:pt idx="13">
                  <c:v>1420</c:v>
                </c:pt>
                <c:pt idx="14">
                  <c:v>720</c:v>
                </c:pt>
                <c:pt idx="15">
                  <c:v>720</c:v>
                </c:pt>
                <c:pt idx="16">
                  <c:v>720</c:v>
                </c:pt>
                <c:pt idx="17">
                  <c:v>720</c:v>
                </c:pt>
                <c:pt idx="18">
                  <c:v>720</c:v>
                </c:pt>
                <c:pt idx="19">
                  <c:v>720</c:v>
                </c:pt>
                <c:pt idx="20">
                  <c:v>480</c:v>
                </c:pt>
                <c:pt idx="21">
                  <c:v>0</c:v>
                </c:pt>
              </c:numCache>
            </c:numRef>
          </c:val>
        </c:ser>
        <c:marker val="1"/>
        <c:axId val="61494400"/>
        <c:axId val="61495936"/>
      </c:lineChart>
      <c:dateAx>
        <c:axId val="61494400"/>
        <c:scaling>
          <c:orientation val="minMax"/>
        </c:scaling>
        <c:axPos val="b"/>
        <c:numFmt formatCode="d/m/yyyy" sourceLinked="1"/>
        <c:majorTickMark val="none"/>
        <c:tickLblPos val="nextTo"/>
        <c:crossAx val="61495936"/>
        <c:crosses val="autoZero"/>
        <c:auto val="1"/>
        <c:lblOffset val="100"/>
        <c:baseTimeUnit val="days"/>
      </c:dateAx>
      <c:valAx>
        <c:axId val="6149593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6149440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Notendasögur!$G$29:$G$36</c:f>
              <c:numCache>
                <c:formatCode>0</c:formatCode>
                <c:ptCount val="8"/>
                <c:pt idx="0">
                  <c:v>2640</c:v>
                </c:pt>
                <c:pt idx="1">
                  <c:v>2262.8571428571427</c:v>
                </c:pt>
                <c:pt idx="2">
                  <c:v>1885.7142857142856</c:v>
                </c:pt>
                <c:pt idx="3">
                  <c:v>1508.5714285714284</c:v>
                </c:pt>
                <c:pt idx="4">
                  <c:v>1131.4285714285713</c:v>
                </c:pt>
                <c:pt idx="5">
                  <c:v>754.28571428571422</c:v>
                </c:pt>
                <c:pt idx="6">
                  <c:v>377.14285714285705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Notendasögur!$H$30:$H$37</c:f>
              <c:numCache>
                <c:formatCode>0</c:formatCode>
                <c:ptCount val="8"/>
                <c:pt idx="0">
                  <c:v>2640</c:v>
                </c:pt>
                <c:pt idx="1">
                  <c:v>2640</c:v>
                </c:pt>
                <c:pt idx="2">
                  <c:v>2640</c:v>
                </c:pt>
                <c:pt idx="3">
                  <c:v>2340</c:v>
                </c:pt>
                <c:pt idx="4">
                  <c:v>2340</c:v>
                </c:pt>
                <c:pt idx="5">
                  <c:v>1560</c:v>
                </c:pt>
                <c:pt idx="6">
                  <c:v>810</c:v>
                </c:pt>
                <c:pt idx="7">
                  <c:v>0</c:v>
                </c:pt>
              </c:numCache>
            </c:numRef>
          </c:val>
        </c:ser>
        <c:marker val="1"/>
        <c:axId val="61525376"/>
        <c:axId val="64500864"/>
      </c:lineChart>
      <c:dateAx>
        <c:axId val="61525376"/>
        <c:scaling>
          <c:orientation val="minMax"/>
        </c:scaling>
        <c:axPos val="b"/>
        <c:numFmt formatCode="d/m/yyyy" sourceLinked="1"/>
        <c:majorTickMark val="none"/>
        <c:tickLblPos val="nextTo"/>
        <c:crossAx val="64500864"/>
        <c:crosses val="autoZero"/>
        <c:auto val="1"/>
        <c:lblOffset val="100"/>
        <c:baseTimeUnit val="days"/>
      </c:dateAx>
      <c:valAx>
        <c:axId val="6450086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61525376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Notendasögur!$J$29:$J$36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Notendasögur!$G$47:$G$53</c:f>
              <c:numCache>
                <c:formatCode>0</c:formatCode>
                <c:ptCount val="7"/>
                <c:pt idx="0">
                  <c:v>2400</c:v>
                </c:pt>
                <c:pt idx="1">
                  <c:v>2000</c:v>
                </c:pt>
                <c:pt idx="2">
                  <c:v>1600</c:v>
                </c:pt>
                <c:pt idx="3">
                  <c:v>1200</c:v>
                </c:pt>
                <c:pt idx="4">
                  <c:v>800</c:v>
                </c:pt>
                <c:pt idx="5">
                  <c:v>400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Notendasögur!$J$29:$J$36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Notendasögur!$H$48:$H$54</c:f>
              <c:numCache>
                <c:formatCode>0</c:formatCode>
                <c:ptCount val="7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2220</c:v>
                </c:pt>
                <c:pt idx="5">
                  <c:v>1740</c:v>
                </c:pt>
                <c:pt idx="6">
                  <c:v>0</c:v>
                </c:pt>
              </c:numCache>
            </c:numRef>
          </c:val>
        </c:ser>
        <c:marker val="1"/>
        <c:axId val="64525824"/>
        <c:axId val="64527360"/>
      </c:lineChart>
      <c:dateAx>
        <c:axId val="64525824"/>
        <c:scaling>
          <c:orientation val="minMax"/>
        </c:scaling>
        <c:axPos val="b"/>
        <c:numFmt formatCode="d/m/yyyy" sourceLinked="1"/>
        <c:majorTickMark val="none"/>
        <c:tickLblPos val="nextTo"/>
        <c:crossAx val="64527360"/>
        <c:crosses val="autoZero"/>
        <c:auto val="1"/>
        <c:lblOffset val="100"/>
        <c:baseTimeUnit val="days"/>
      </c:dateAx>
      <c:valAx>
        <c:axId val="6452736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64525824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</a:t>
            </a:r>
            <a:r>
              <a:rPr lang="is-IS" baseline="0"/>
              <a:t>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Notendasögur!$J$63:$J$69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Notendasögur!$G$63:$G$69</c:f>
              <c:numCache>
                <c:formatCode>0</c:formatCode>
                <c:ptCount val="7"/>
                <c:pt idx="0">
                  <c:v>720</c:v>
                </c:pt>
                <c:pt idx="1">
                  <c:v>600</c:v>
                </c:pt>
                <c:pt idx="2">
                  <c:v>480</c:v>
                </c:pt>
                <c:pt idx="3">
                  <c:v>360</c:v>
                </c:pt>
                <c:pt idx="4">
                  <c:v>240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Notendasögur!$J$63:$J$69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Notendasögur!$H$64:$H$70</c:f>
              <c:numCache>
                <c:formatCode>0</c:formatCode>
                <c:ptCount val="7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480</c:v>
                </c:pt>
                <c:pt idx="6">
                  <c:v>0</c:v>
                </c:pt>
              </c:numCache>
            </c:numRef>
          </c:val>
        </c:ser>
        <c:marker val="1"/>
        <c:axId val="64544128"/>
        <c:axId val="64640128"/>
      </c:lineChart>
      <c:dateAx>
        <c:axId val="64544128"/>
        <c:scaling>
          <c:orientation val="minMax"/>
        </c:scaling>
        <c:axPos val="b"/>
        <c:numFmt formatCode="d/m/yyyy" sourceLinked="1"/>
        <c:majorTickMark val="none"/>
        <c:tickLblPos val="nextTo"/>
        <c:crossAx val="64640128"/>
        <c:crosses val="autoZero"/>
        <c:auto val="1"/>
        <c:lblOffset val="100"/>
        <c:baseTimeUnit val="days"/>
      </c:dateAx>
      <c:valAx>
        <c:axId val="64640128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64544128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25</xdr:row>
      <xdr:rowOff>174625</xdr:rowOff>
    </xdr:from>
    <xdr:to>
      <xdr:col>19</xdr:col>
      <xdr:colOff>12700</xdr:colOff>
      <xdr:row>38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600982</xdr:colOff>
      <xdr:row>42</xdr:row>
      <xdr:rowOff>0</xdr:rowOff>
    </xdr:from>
    <xdr:to>
      <xdr:col>18</xdr:col>
      <xdr:colOff>588735</xdr:colOff>
      <xdr:row>55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587375</xdr:colOff>
      <xdr:row>59</xdr:row>
      <xdr:rowOff>15875</xdr:rowOff>
    </xdr:from>
    <xdr:to>
      <xdr:col>18</xdr:col>
      <xdr:colOff>578014</xdr:colOff>
      <xdr:row>72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abSelected="1" zoomScale="60" zoomScaleNormal="60" workbookViewId="0">
      <selection activeCell="E1" sqref="E1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77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>
      <c r="B1" t="s">
        <v>9</v>
      </c>
      <c r="C1" s="8" t="s">
        <v>12</v>
      </c>
      <c r="D1" s="7" t="s">
        <v>13</v>
      </c>
      <c r="E1" s="7" t="s">
        <v>11</v>
      </c>
      <c r="F1" s="7" t="s">
        <v>58</v>
      </c>
      <c r="G1" s="1" t="s">
        <v>20</v>
      </c>
      <c r="H1" s="1" t="s">
        <v>14</v>
      </c>
      <c r="I1" s="1" t="s">
        <v>62</v>
      </c>
      <c r="J1" s="1" t="s">
        <v>15</v>
      </c>
    </row>
    <row r="2" spans="1:10">
      <c r="G2" s="6">
        <f>C65</f>
        <v>5040</v>
      </c>
      <c r="H2" s="6">
        <f>G2</f>
        <v>5040</v>
      </c>
      <c r="I2" s="6">
        <v>0</v>
      </c>
      <c r="J2" s="5">
        <v>41668</v>
      </c>
    </row>
    <row r="3" spans="1:10">
      <c r="A3" s="13"/>
      <c r="B3" s="13" t="s">
        <v>50</v>
      </c>
      <c r="C3" s="13">
        <f>SUM(C4:C7)</f>
        <v>690</v>
      </c>
      <c r="D3" s="6"/>
      <c r="E3" s="9"/>
      <c r="F3" s="20" t="s">
        <v>50</v>
      </c>
      <c r="G3" s="6">
        <f>G2-G25</f>
        <v>4800</v>
      </c>
      <c r="H3" s="6">
        <f>H2-I3</f>
        <v>5040</v>
      </c>
      <c r="I3" s="6">
        <v>0</v>
      </c>
      <c r="J3" s="5">
        <v>41669</v>
      </c>
    </row>
    <row r="4" spans="1:10">
      <c r="A4" s="13">
        <v>1</v>
      </c>
      <c r="B4" s="13" t="s">
        <v>51</v>
      </c>
      <c r="C4" s="13">
        <v>180</v>
      </c>
      <c r="D4" s="6"/>
      <c r="E4" s="9"/>
      <c r="F4" s="20" t="s">
        <v>59</v>
      </c>
      <c r="G4" s="6">
        <f>G3-G25</f>
        <v>4560</v>
      </c>
      <c r="H4" s="6">
        <f t="shared" ref="H4:H15" si="0">H3-I4</f>
        <v>5040</v>
      </c>
      <c r="I4" s="6">
        <v>0</v>
      </c>
      <c r="J4" s="5">
        <v>41670</v>
      </c>
    </row>
    <row r="5" spans="1:10">
      <c r="A5" s="13">
        <v>2</v>
      </c>
      <c r="B5" s="13" t="s">
        <v>52</v>
      </c>
      <c r="C5" s="13">
        <v>120</v>
      </c>
      <c r="D5" s="6"/>
      <c r="E5" s="9"/>
      <c r="F5" s="20" t="s">
        <v>60</v>
      </c>
      <c r="G5" s="6">
        <f>G4-G25</f>
        <v>4320</v>
      </c>
      <c r="H5" s="6">
        <f t="shared" si="0"/>
        <v>4740</v>
      </c>
      <c r="I5" s="6">
        <v>300</v>
      </c>
      <c r="J5" s="5">
        <v>41671</v>
      </c>
    </row>
    <row r="6" spans="1:10">
      <c r="A6" s="13">
        <v>3</v>
      </c>
      <c r="B6" s="13" t="s">
        <v>49</v>
      </c>
      <c r="C6" s="13">
        <v>90</v>
      </c>
      <c r="D6" s="6"/>
      <c r="E6" s="9"/>
      <c r="F6" s="20" t="s">
        <v>61</v>
      </c>
      <c r="G6" s="6">
        <f>G5-G25</f>
        <v>4080</v>
      </c>
      <c r="H6" s="6">
        <f t="shared" si="0"/>
        <v>4740</v>
      </c>
      <c r="I6" s="6">
        <v>0</v>
      </c>
      <c r="J6" s="5">
        <v>41672</v>
      </c>
    </row>
    <row r="7" spans="1:10">
      <c r="A7" s="13">
        <v>4</v>
      </c>
      <c r="B7" s="13" t="s">
        <v>53</v>
      </c>
      <c r="C7" s="13">
        <v>300</v>
      </c>
      <c r="D7" s="6"/>
      <c r="E7" s="9"/>
      <c r="F7" s="20" t="s">
        <v>5</v>
      </c>
      <c r="G7" s="6">
        <f>G6-G25</f>
        <v>3840</v>
      </c>
      <c r="H7" s="6">
        <f t="shared" si="0"/>
        <v>3960</v>
      </c>
      <c r="I7" s="6">
        <v>780</v>
      </c>
      <c r="J7" s="5">
        <v>41673</v>
      </c>
    </row>
    <row r="8" spans="1:10">
      <c r="D8" s="6"/>
      <c r="E8" s="9"/>
      <c r="F8" s="20" t="s">
        <v>67</v>
      </c>
      <c r="G8" s="6">
        <f>G7-G25</f>
        <v>3600</v>
      </c>
      <c r="H8" s="6">
        <f t="shared" si="0"/>
        <v>3210</v>
      </c>
      <c r="I8" s="6">
        <v>750</v>
      </c>
      <c r="J8" s="5">
        <v>41674</v>
      </c>
    </row>
    <row r="9" spans="1:10">
      <c r="A9" s="17"/>
      <c r="B9" s="13" t="s">
        <v>40</v>
      </c>
      <c r="C9" s="16">
        <f>SUM(C10:C12)</f>
        <v>360</v>
      </c>
      <c r="D9" s="6"/>
      <c r="E9" s="9"/>
      <c r="F9" s="20" t="s">
        <v>69</v>
      </c>
      <c r="G9" s="6">
        <f>G8-G25</f>
        <v>3360</v>
      </c>
      <c r="H9" s="6">
        <f t="shared" si="0"/>
        <v>2400</v>
      </c>
      <c r="I9" s="6">
        <v>810</v>
      </c>
      <c r="J9" s="5">
        <v>41675</v>
      </c>
    </row>
    <row r="10" spans="1:10">
      <c r="A10" s="17">
        <v>5</v>
      </c>
      <c r="B10" s="13" t="s">
        <v>54</v>
      </c>
      <c r="C10" s="16">
        <v>120</v>
      </c>
      <c r="D10" s="6"/>
      <c r="E10" s="9"/>
      <c r="F10" s="20" t="s">
        <v>75</v>
      </c>
      <c r="G10" s="6">
        <f>G9-G25</f>
        <v>3120</v>
      </c>
      <c r="H10" s="6">
        <f t="shared" si="0"/>
        <v>2400</v>
      </c>
      <c r="I10" s="6">
        <v>0</v>
      </c>
      <c r="J10" s="5">
        <v>41676</v>
      </c>
    </row>
    <row r="11" spans="1:10">
      <c r="A11" s="17">
        <v>6</v>
      </c>
      <c r="B11" s="13" t="s">
        <v>0</v>
      </c>
      <c r="C11" s="16">
        <v>180</v>
      </c>
      <c r="D11" s="6"/>
      <c r="E11" s="10"/>
      <c r="F11" s="20" t="s">
        <v>76</v>
      </c>
      <c r="G11" s="6">
        <f>G10-G25</f>
        <v>2880</v>
      </c>
      <c r="H11" s="6">
        <f t="shared" si="0"/>
        <v>2400</v>
      </c>
      <c r="I11" s="6">
        <v>0</v>
      </c>
      <c r="J11" s="5">
        <v>41677</v>
      </c>
    </row>
    <row r="12" spans="1:10">
      <c r="A12" s="17">
        <v>7</v>
      </c>
      <c r="B12" s="13" t="s">
        <v>45</v>
      </c>
      <c r="C12" s="16">
        <v>60</v>
      </c>
      <c r="D12" s="6"/>
      <c r="E12" s="10"/>
      <c r="F12" s="20" t="s">
        <v>77</v>
      </c>
      <c r="G12" s="6">
        <f>G11-G25</f>
        <v>2640</v>
      </c>
      <c r="H12" s="6">
        <f t="shared" si="0"/>
        <v>2400</v>
      </c>
      <c r="I12" s="6">
        <v>0</v>
      </c>
      <c r="J12" s="5">
        <v>41678</v>
      </c>
    </row>
    <row r="13" spans="1:10" ht="18.75">
      <c r="A13" s="18"/>
      <c r="D13" s="6"/>
      <c r="E13" s="10"/>
      <c r="F13" s="7"/>
      <c r="G13" s="6">
        <f>G12-G25</f>
        <v>2400</v>
      </c>
      <c r="H13" s="6">
        <f t="shared" si="0"/>
        <v>2400</v>
      </c>
      <c r="I13" s="6">
        <v>0</v>
      </c>
      <c r="J13" s="5">
        <v>41679</v>
      </c>
    </row>
    <row r="14" spans="1:10">
      <c r="A14" s="17"/>
      <c r="B14" s="13" t="s">
        <v>16</v>
      </c>
      <c r="C14" s="16">
        <f>SUM(C15:C20)</f>
        <v>420</v>
      </c>
      <c r="D14" s="6"/>
      <c r="E14" s="10"/>
      <c r="F14" s="21"/>
      <c r="G14" s="6">
        <f>G13-G25</f>
        <v>2160</v>
      </c>
      <c r="H14" s="6">
        <f t="shared" si="0"/>
        <v>1900</v>
      </c>
      <c r="I14" s="6">
        <v>500</v>
      </c>
      <c r="J14" s="5">
        <v>41680</v>
      </c>
    </row>
    <row r="15" spans="1:10">
      <c r="A15" s="17">
        <v>8</v>
      </c>
      <c r="B15" s="13" t="s">
        <v>1</v>
      </c>
      <c r="C15" s="16">
        <v>30</v>
      </c>
      <c r="D15" s="6"/>
      <c r="E15" s="10"/>
      <c r="F15" s="21"/>
      <c r="G15" s="6">
        <f>G14-G25</f>
        <v>1920</v>
      </c>
      <c r="H15" s="6">
        <f>H14-I15 + 320</f>
        <v>1420</v>
      </c>
      <c r="I15" s="6">
        <v>800</v>
      </c>
      <c r="J15" s="5">
        <v>41681</v>
      </c>
    </row>
    <row r="16" spans="1:10">
      <c r="A16" s="17">
        <v>9</v>
      </c>
      <c r="B16" s="13" t="s">
        <v>43</v>
      </c>
      <c r="C16" s="16">
        <v>60</v>
      </c>
      <c r="D16" s="6"/>
      <c r="E16" s="10"/>
      <c r="F16" s="21"/>
      <c r="G16" s="6">
        <f>G15-G25</f>
        <v>1680</v>
      </c>
      <c r="H16" s="6">
        <f>H15-I16 + 320</f>
        <v>720</v>
      </c>
      <c r="I16" s="6">
        <v>1020</v>
      </c>
      <c r="J16" s="5">
        <v>41682</v>
      </c>
    </row>
    <row r="17" spans="1:10">
      <c r="A17" s="17">
        <v>10</v>
      </c>
      <c r="B17" s="13" t="s">
        <v>2</v>
      </c>
      <c r="C17" s="16">
        <v>90</v>
      </c>
      <c r="D17" s="6"/>
      <c r="E17" s="10"/>
      <c r="G17" s="6">
        <f>G16-G25</f>
        <v>1440</v>
      </c>
      <c r="H17" s="6">
        <f>H16-I17</f>
        <v>720</v>
      </c>
      <c r="J17" s="5">
        <v>41683</v>
      </c>
    </row>
    <row r="18" spans="1:10">
      <c r="A18" s="17">
        <v>11</v>
      </c>
      <c r="B18" s="13" t="s">
        <v>42</v>
      </c>
      <c r="C18" s="16">
        <v>90</v>
      </c>
      <c r="D18" s="6"/>
      <c r="E18" s="10"/>
      <c r="G18" s="6">
        <f>G17-G25</f>
        <v>1200</v>
      </c>
      <c r="H18" s="6">
        <f>H17-I18</f>
        <v>720</v>
      </c>
      <c r="J18" s="5">
        <v>41684</v>
      </c>
    </row>
    <row r="19" spans="1:10">
      <c r="A19" s="17">
        <v>12</v>
      </c>
      <c r="B19" s="13" t="s">
        <v>45</v>
      </c>
      <c r="C19" s="16">
        <v>90</v>
      </c>
      <c r="D19" s="6"/>
      <c r="E19" s="11"/>
      <c r="G19" s="6">
        <f>G18-G25</f>
        <v>960</v>
      </c>
      <c r="H19" s="6">
        <f>H18-I19</f>
        <v>720</v>
      </c>
      <c r="J19" s="5">
        <v>41685</v>
      </c>
    </row>
    <row r="20" spans="1:10">
      <c r="A20" s="17">
        <v>13</v>
      </c>
      <c r="B20" s="13" t="s">
        <v>55</v>
      </c>
      <c r="C20" s="13">
        <v>60</v>
      </c>
      <c r="D20" s="6"/>
      <c r="E20" s="11"/>
      <c r="G20" s="6">
        <f>G19-G25</f>
        <v>720</v>
      </c>
      <c r="H20" s="6">
        <f>H19-I20</f>
        <v>720</v>
      </c>
      <c r="J20" s="5">
        <v>41686</v>
      </c>
    </row>
    <row r="21" spans="1:10">
      <c r="A21" s="18"/>
      <c r="D21" s="6"/>
      <c r="E21" s="11"/>
      <c r="G21" s="6">
        <f>G20-G25</f>
        <v>480</v>
      </c>
      <c r="H21" s="6">
        <f>H20-I21</f>
        <v>720</v>
      </c>
      <c r="J21" s="5">
        <v>41687</v>
      </c>
    </row>
    <row r="22" spans="1:10">
      <c r="A22" s="17"/>
      <c r="B22" s="13" t="s">
        <v>10</v>
      </c>
      <c r="C22" s="16">
        <f>SUM(C23:C25)</f>
        <v>900</v>
      </c>
      <c r="D22" s="6"/>
      <c r="E22" s="11"/>
      <c r="G22" s="6">
        <f>G21-G25</f>
        <v>240</v>
      </c>
      <c r="H22" s="6">
        <f>H21-I22</f>
        <v>480</v>
      </c>
      <c r="I22">
        <v>240</v>
      </c>
      <c r="J22" s="5">
        <v>41688</v>
      </c>
    </row>
    <row r="23" spans="1:10">
      <c r="A23" s="17">
        <v>14</v>
      </c>
      <c r="B23" s="13" t="s">
        <v>57</v>
      </c>
      <c r="C23" s="16">
        <v>180</v>
      </c>
      <c r="D23" s="6"/>
      <c r="E23" s="3"/>
      <c r="G23" s="6">
        <f>G22-G25</f>
        <v>0</v>
      </c>
      <c r="H23" s="6">
        <f>H22-I23</f>
        <v>0</v>
      </c>
      <c r="I23">
        <v>480</v>
      </c>
      <c r="J23" s="5">
        <v>41689</v>
      </c>
    </row>
    <row r="24" spans="1:10">
      <c r="A24" s="17">
        <v>15</v>
      </c>
      <c r="B24" s="13" t="s">
        <v>56</v>
      </c>
      <c r="C24" s="16">
        <v>600</v>
      </c>
      <c r="D24" s="6"/>
      <c r="E24" s="11"/>
    </row>
    <row r="25" spans="1:10">
      <c r="A25" s="17">
        <v>16</v>
      </c>
      <c r="B25" s="13" t="s">
        <v>55</v>
      </c>
      <c r="C25" s="13">
        <v>120</v>
      </c>
      <c r="D25" s="6"/>
      <c r="E25" s="11"/>
      <c r="G25">
        <f>G2/21</f>
        <v>240</v>
      </c>
    </row>
    <row r="26" spans="1:10">
      <c r="A26" s="18"/>
      <c r="D26" s="6"/>
      <c r="E26" s="11"/>
    </row>
    <row r="27" spans="1:10">
      <c r="A27" s="17"/>
      <c r="B27" s="13" t="s">
        <v>5</v>
      </c>
      <c r="C27" s="13">
        <f>SUM(C28:C30)</f>
        <v>270</v>
      </c>
      <c r="D27" s="6"/>
    </row>
    <row r="28" spans="1:10">
      <c r="A28" s="17">
        <v>17</v>
      </c>
      <c r="B28" s="13" t="s">
        <v>4</v>
      </c>
      <c r="C28" s="13">
        <v>120</v>
      </c>
    </row>
    <row r="29" spans="1:10">
      <c r="A29" s="17">
        <v>18</v>
      </c>
      <c r="B29" s="13" t="s">
        <v>47</v>
      </c>
      <c r="C29" s="13">
        <v>90</v>
      </c>
      <c r="D29" s="12" t="s">
        <v>17</v>
      </c>
      <c r="E29" s="2"/>
      <c r="G29" s="6">
        <f>SUM(C3,C9,C14,C22,C27)</f>
        <v>2640</v>
      </c>
      <c r="H29" s="6">
        <f>G29</f>
        <v>2640</v>
      </c>
      <c r="I29" s="6">
        <v>0</v>
      </c>
      <c r="J29" s="5">
        <v>41668</v>
      </c>
    </row>
    <row r="30" spans="1:10">
      <c r="A30" s="17">
        <v>19</v>
      </c>
      <c r="B30" s="13" t="s">
        <v>48</v>
      </c>
      <c r="C30" s="13">
        <v>60</v>
      </c>
      <c r="D30" s="12" t="s">
        <v>18</v>
      </c>
      <c r="E30" s="4"/>
      <c r="G30" s="6">
        <f>G29-G39</f>
        <v>2262.8571428571427</v>
      </c>
      <c r="H30" s="6">
        <f>H29-I29</f>
        <v>2640</v>
      </c>
      <c r="I30" s="6">
        <v>0</v>
      </c>
      <c r="J30" s="5">
        <v>41669</v>
      </c>
    </row>
    <row r="31" spans="1:10">
      <c r="A31" s="18"/>
      <c r="D31" s="12" t="s">
        <v>19</v>
      </c>
      <c r="E31" s="3"/>
      <c r="G31" s="6">
        <f>G30-G39</f>
        <v>1885.7142857142856</v>
      </c>
      <c r="H31" s="6">
        <f t="shared" ref="H31:H37" si="1">H30-I30</f>
        <v>2640</v>
      </c>
      <c r="I31" s="6">
        <v>0</v>
      </c>
      <c r="J31" s="5">
        <v>41670</v>
      </c>
    </row>
    <row r="32" spans="1:10">
      <c r="A32" s="19"/>
      <c r="B32" s="14" t="s">
        <v>7</v>
      </c>
      <c r="C32" s="15">
        <f>SUM(C33:C35)</f>
        <v>420</v>
      </c>
      <c r="G32" s="6">
        <f>G31-G39</f>
        <v>1508.5714285714284</v>
      </c>
      <c r="H32" s="6">
        <f t="shared" si="1"/>
        <v>2640</v>
      </c>
      <c r="I32" s="6">
        <v>300</v>
      </c>
      <c r="J32" s="5">
        <v>41671</v>
      </c>
    </row>
    <row r="33" spans="1:10">
      <c r="A33" s="19">
        <v>20</v>
      </c>
      <c r="B33" s="14" t="s">
        <v>8</v>
      </c>
      <c r="C33" s="15">
        <v>120</v>
      </c>
      <c r="G33" s="6">
        <f>G32-G39</f>
        <v>1131.4285714285713</v>
      </c>
      <c r="H33" s="6">
        <f t="shared" si="1"/>
        <v>2340</v>
      </c>
      <c r="I33" s="6">
        <v>0</v>
      </c>
      <c r="J33" s="5">
        <v>41672</v>
      </c>
    </row>
    <row r="34" spans="1:10">
      <c r="A34" s="19">
        <v>21</v>
      </c>
      <c r="B34" s="14" t="s">
        <v>21</v>
      </c>
      <c r="C34" s="15">
        <v>240</v>
      </c>
      <c r="G34" s="6">
        <f>G33-G39</f>
        <v>754.28571428571422</v>
      </c>
      <c r="H34" s="6">
        <f t="shared" si="1"/>
        <v>2340</v>
      </c>
      <c r="I34" s="6">
        <v>780</v>
      </c>
      <c r="J34" s="5">
        <v>41673</v>
      </c>
    </row>
    <row r="35" spans="1:10">
      <c r="A35" s="19">
        <v>22</v>
      </c>
      <c r="B35" s="14" t="s">
        <v>45</v>
      </c>
      <c r="C35" s="15">
        <v>60</v>
      </c>
      <c r="G35" s="6">
        <f>G34-G39</f>
        <v>377.14285714285705</v>
      </c>
      <c r="H35" s="6">
        <f t="shared" si="1"/>
        <v>1560</v>
      </c>
      <c r="I35" s="6">
        <v>750</v>
      </c>
      <c r="J35" s="5">
        <v>41674</v>
      </c>
    </row>
    <row r="36" spans="1:10">
      <c r="A36" s="18"/>
      <c r="G36" s="6">
        <f>G35-G39</f>
        <v>0</v>
      </c>
      <c r="H36" s="6">
        <f t="shared" si="1"/>
        <v>810</v>
      </c>
      <c r="I36" s="6">
        <v>810</v>
      </c>
      <c r="J36" s="5">
        <v>41675</v>
      </c>
    </row>
    <row r="37" spans="1:10">
      <c r="A37" s="19"/>
      <c r="B37" s="14" t="s">
        <v>3</v>
      </c>
      <c r="C37" s="15">
        <f>SUM(C38:C41)</f>
        <v>720</v>
      </c>
      <c r="H37" s="6">
        <f t="shared" si="1"/>
        <v>0</v>
      </c>
    </row>
    <row r="38" spans="1:10">
      <c r="A38" s="19">
        <v>23</v>
      </c>
      <c r="B38" s="14" t="s">
        <v>41</v>
      </c>
      <c r="C38" s="15">
        <v>180</v>
      </c>
      <c r="I38" s="6"/>
    </row>
    <row r="39" spans="1:10">
      <c r="A39" s="19">
        <v>24</v>
      </c>
      <c r="B39" s="14" t="s">
        <v>6</v>
      </c>
      <c r="C39" s="15">
        <v>180</v>
      </c>
      <c r="G39">
        <f>G29/7</f>
        <v>377.14285714285717</v>
      </c>
    </row>
    <row r="40" spans="1:10">
      <c r="A40" s="19">
        <v>25</v>
      </c>
      <c r="B40" s="14" t="s">
        <v>44</v>
      </c>
      <c r="C40" s="15">
        <v>180</v>
      </c>
    </row>
    <row r="41" spans="1:10">
      <c r="A41" s="19">
        <v>26</v>
      </c>
      <c r="B41" s="14" t="s">
        <v>46</v>
      </c>
      <c r="C41" s="15">
        <v>180</v>
      </c>
    </row>
    <row r="42" spans="1:10">
      <c r="A42" s="18"/>
    </row>
    <row r="43" spans="1:10">
      <c r="A43" s="19"/>
      <c r="B43" s="14" t="s">
        <v>68</v>
      </c>
      <c r="C43" s="15">
        <v>180</v>
      </c>
    </row>
    <row r="44" spans="1:10">
      <c r="A44" s="19">
        <v>27</v>
      </c>
      <c r="B44" s="14" t="s">
        <v>63</v>
      </c>
      <c r="C44" s="15">
        <v>120</v>
      </c>
    </row>
    <row r="45" spans="1:10">
      <c r="A45" s="19">
        <v>28</v>
      </c>
      <c r="B45" s="14" t="s">
        <v>64</v>
      </c>
      <c r="C45" s="15">
        <v>60</v>
      </c>
    </row>
    <row r="47" spans="1:10">
      <c r="A47" s="14"/>
      <c r="B47" s="14" t="s">
        <v>67</v>
      </c>
      <c r="C47" s="14">
        <v>540</v>
      </c>
      <c r="G47" s="6">
        <f>C68</f>
        <v>2400</v>
      </c>
      <c r="H47" s="6">
        <f>G47</f>
        <v>2400</v>
      </c>
      <c r="I47">
        <v>0</v>
      </c>
      <c r="J47" s="5">
        <v>41676</v>
      </c>
    </row>
    <row r="48" spans="1:10">
      <c r="A48" s="14">
        <v>29</v>
      </c>
      <c r="B48" s="14" t="s">
        <v>65</v>
      </c>
      <c r="C48" s="14">
        <v>180</v>
      </c>
      <c r="G48" s="6">
        <f>G47-G55</f>
        <v>2000</v>
      </c>
      <c r="H48" s="6">
        <f>H47-I47</f>
        <v>2400</v>
      </c>
      <c r="I48">
        <v>0</v>
      </c>
      <c r="J48" s="5">
        <v>41677</v>
      </c>
    </row>
    <row r="49" spans="1:10">
      <c r="A49" s="19">
        <v>30</v>
      </c>
      <c r="B49" s="14" t="s">
        <v>66</v>
      </c>
      <c r="C49" s="14">
        <v>180</v>
      </c>
      <c r="G49" s="6">
        <f>G48-G55</f>
        <v>1600</v>
      </c>
      <c r="H49" s="6">
        <f t="shared" ref="H49:H51" si="2">H48-I48</f>
        <v>2400</v>
      </c>
      <c r="I49">
        <v>0</v>
      </c>
      <c r="J49" s="5">
        <v>41678</v>
      </c>
    </row>
    <row r="50" spans="1:10">
      <c r="A50" s="19">
        <v>31</v>
      </c>
      <c r="B50" s="14" t="s">
        <v>45</v>
      </c>
      <c r="C50" s="14">
        <v>180</v>
      </c>
      <c r="G50" s="6">
        <f>G49-G55</f>
        <v>1200</v>
      </c>
      <c r="H50" s="6">
        <f t="shared" si="2"/>
        <v>2400</v>
      </c>
      <c r="I50">
        <v>0</v>
      </c>
      <c r="J50" s="5">
        <v>41679</v>
      </c>
    </row>
    <row r="51" spans="1:10">
      <c r="G51" s="6">
        <f>G50-G55</f>
        <v>800</v>
      </c>
      <c r="H51" s="6">
        <f t="shared" si="2"/>
        <v>2400</v>
      </c>
      <c r="I51">
        <v>500</v>
      </c>
      <c r="J51" s="5">
        <v>41680</v>
      </c>
    </row>
    <row r="52" spans="1:10">
      <c r="A52" s="14"/>
      <c r="B52" s="14" t="s">
        <v>69</v>
      </c>
      <c r="C52" s="14">
        <v>540</v>
      </c>
      <c r="G52" s="6">
        <f>G51-G55</f>
        <v>400</v>
      </c>
      <c r="H52" s="6">
        <f>H51-I51+320</f>
        <v>2220</v>
      </c>
      <c r="I52">
        <v>800</v>
      </c>
      <c r="J52" s="5">
        <v>41681</v>
      </c>
    </row>
    <row r="53" spans="1:10">
      <c r="A53" s="14"/>
      <c r="B53" s="14"/>
      <c r="C53" s="14"/>
      <c r="G53" s="6">
        <f>G52-G55</f>
        <v>0</v>
      </c>
      <c r="H53" s="6">
        <f>H52-I52+320</f>
        <v>1740</v>
      </c>
      <c r="I53">
        <v>1020</v>
      </c>
      <c r="J53" s="5">
        <v>41682</v>
      </c>
    </row>
    <row r="54" spans="1:10">
      <c r="H54" s="6">
        <v>0</v>
      </c>
    </row>
    <row r="55" spans="1:10">
      <c r="A55" s="22"/>
      <c r="B55" s="23" t="s">
        <v>7</v>
      </c>
      <c r="C55" s="24">
        <f>C56</f>
        <v>240</v>
      </c>
      <c r="G55">
        <f>G47/6</f>
        <v>400</v>
      </c>
    </row>
    <row r="56" spans="1:10">
      <c r="A56" s="22">
        <v>21</v>
      </c>
      <c r="B56" s="23" t="s">
        <v>21</v>
      </c>
      <c r="C56" s="24">
        <v>240</v>
      </c>
    </row>
    <row r="58" spans="1:10">
      <c r="A58" s="22"/>
      <c r="B58" s="23" t="s">
        <v>3</v>
      </c>
      <c r="C58" s="24">
        <f>SUM(C59,C60)</f>
        <v>360</v>
      </c>
    </row>
    <row r="59" spans="1:10">
      <c r="A59" s="22">
        <v>23</v>
      </c>
      <c r="B59" s="23" t="s">
        <v>41</v>
      </c>
      <c r="C59" s="24">
        <v>180</v>
      </c>
    </row>
    <row r="60" spans="1:10">
      <c r="A60" s="22">
        <v>25</v>
      </c>
      <c r="B60" s="23" t="s">
        <v>44</v>
      </c>
      <c r="C60" s="24">
        <v>180</v>
      </c>
    </row>
    <row r="62" spans="1:10">
      <c r="A62" s="22"/>
      <c r="B62" s="23" t="s">
        <v>68</v>
      </c>
      <c r="C62" s="24">
        <f>C63</f>
        <v>120</v>
      </c>
    </row>
    <row r="63" spans="1:10">
      <c r="A63" s="22">
        <v>27</v>
      </c>
      <c r="B63" s="23" t="s">
        <v>63</v>
      </c>
      <c r="C63" s="24">
        <v>120</v>
      </c>
      <c r="G63" s="6">
        <v>720</v>
      </c>
      <c r="H63" s="6">
        <v>720</v>
      </c>
      <c r="I63">
        <v>0</v>
      </c>
      <c r="J63" s="5">
        <v>41683</v>
      </c>
    </row>
    <row r="64" spans="1:10">
      <c r="G64" s="6">
        <f>G63-G71</f>
        <v>600</v>
      </c>
      <c r="H64" s="6">
        <f t="shared" ref="H64:H70" si="3">H63-I63</f>
        <v>720</v>
      </c>
      <c r="I64">
        <v>0</v>
      </c>
      <c r="J64" s="5">
        <v>41684</v>
      </c>
    </row>
    <row r="65" spans="2:10">
      <c r="C65" s="6">
        <f>SUM(C3,C9,C14,C22,C27,C32,C37,C43,C47,C52)</f>
        <v>5040</v>
      </c>
      <c r="G65" s="6">
        <f>G64-G71</f>
        <v>480</v>
      </c>
      <c r="H65" s="6">
        <f t="shared" si="3"/>
        <v>720</v>
      </c>
      <c r="I65">
        <v>0</v>
      </c>
      <c r="J65" s="5">
        <v>41685</v>
      </c>
    </row>
    <row r="66" spans="2:10">
      <c r="G66" s="6">
        <f>G65-G71</f>
        <v>360</v>
      </c>
      <c r="H66" s="6">
        <f t="shared" si="3"/>
        <v>720</v>
      </c>
      <c r="I66">
        <v>0</v>
      </c>
      <c r="J66" s="5">
        <v>41686</v>
      </c>
    </row>
    <row r="67" spans="2:10">
      <c r="B67" s="13" t="s">
        <v>22</v>
      </c>
      <c r="C67" s="6">
        <f>SUM(C3,C9,C14,C22,C27)</f>
        <v>2640</v>
      </c>
      <c r="G67" s="6">
        <f>G66-G71</f>
        <v>240</v>
      </c>
      <c r="H67" s="6">
        <f t="shared" si="3"/>
        <v>720</v>
      </c>
      <c r="I67">
        <v>0</v>
      </c>
      <c r="J67" s="5">
        <v>41687</v>
      </c>
    </row>
    <row r="68" spans="2:10">
      <c r="B68" s="14" t="s">
        <v>23</v>
      </c>
      <c r="C68" s="6">
        <f>SUM(C32,C37,C43,C47,C52)</f>
        <v>2400</v>
      </c>
      <c r="G68" s="6">
        <f>G67-G71</f>
        <v>120</v>
      </c>
      <c r="H68" s="6">
        <f t="shared" si="3"/>
        <v>720</v>
      </c>
      <c r="I68">
        <v>240</v>
      </c>
      <c r="J68" s="5">
        <v>41688</v>
      </c>
    </row>
    <row r="69" spans="2:10">
      <c r="B69" s="23" t="s">
        <v>70</v>
      </c>
      <c r="C69" s="6">
        <f>SUM(C55,C58,C62)</f>
        <v>720</v>
      </c>
      <c r="G69" s="6">
        <f>G68-G71</f>
        <v>0</v>
      </c>
      <c r="H69" s="6">
        <f t="shared" si="3"/>
        <v>480</v>
      </c>
      <c r="I69">
        <v>480</v>
      </c>
      <c r="J69" s="5">
        <v>41689</v>
      </c>
    </row>
    <row r="70" spans="2:10">
      <c r="H70" s="6">
        <f t="shared" si="3"/>
        <v>0</v>
      </c>
    </row>
    <row r="71" spans="2:10">
      <c r="G71">
        <f>G63/6</f>
        <v>120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 t="s">
        <v>30</v>
      </c>
    </row>
    <row r="4" spans="1:3">
      <c r="B4" t="s">
        <v>36</v>
      </c>
    </row>
    <row r="5" spans="1:3">
      <c r="A5" t="s">
        <v>31</v>
      </c>
      <c r="B5" t="s">
        <v>38</v>
      </c>
    </row>
    <row r="6" spans="1:3">
      <c r="A6" t="s">
        <v>72</v>
      </c>
      <c r="B6" t="s">
        <v>35</v>
      </c>
    </row>
    <row r="7" spans="1:3">
      <c r="A7" t="s">
        <v>37</v>
      </c>
      <c r="B7" t="s">
        <v>39</v>
      </c>
    </row>
    <row r="8" spans="1:3">
      <c r="A8" t="s">
        <v>32</v>
      </c>
      <c r="B8" t="s">
        <v>33</v>
      </c>
    </row>
    <row r="9" spans="1:3">
      <c r="B9" t="s">
        <v>34</v>
      </c>
    </row>
    <row r="10" spans="1:3">
      <c r="A10" t="s">
        <v>37</v>
      </c>
      <c r="B10" t="s">
        <v>71</v>
      </c>
    </row>
    <row r="13" spans="1:3">
      <c r="A13" t="s">
        <v>73</v>
      </c>
      <c r="B13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2014-02-19T18:43:41Z</dcterms:modified>
</cp:coreProperties>
</file>