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6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2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3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4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Ex7.xml" ContentType="application/vnd.ms-office.chartex+xml"/>
  <Override PartName="/xl/charts/style11.xml" ContentType="application/vnd.ms-office.chartstyle+xml"/>
  <Override PartName="/xl/charts/colors11.xml" ContentType="application/vnd.ms-office.chartcolorstyle+xml"/>
  <Override PartName="/xl/charts/chartEx8.xml" ContentType="application/vnd.ms-office.chartex+xml"/>
  <Override PartName="/xl/charts/style12.xml" ContentType="application/vnd.ms-office.chartstyle+xml"/>
  <Override PartName="/xl/charts/colors12.xml" ContentType="application/vnd.ms-office.chartcolorstyle+xml"/>
  <Override PartName="/xl/charts/chartEx9.xml" ContentType="application/vnd.ms-office.chartex+xml"/>
  <Override PartName="/xl/charts/style13.xml" ContentType="application/vnd.ms-office.chartstyle+xml"/>
  <Override PartName="/xl/charts/colors1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sic\Documents\MEGAsync\MATERIAL DE TRABALHO\CURSOS EM LIVROS\PROBABILIDADE E ESTATÍSTICA\"/>
    </mc:Choice>
  </mc:AlternateContent>
  <xr:revisionPtr revIDLastSave="0" documentId="13_ncr:1_{3ABCEA32-C45D-4552-AAA8-89587B7C5BAC}" xr6:coauthVersionLast="46" xr6:coauthVersionMax="47" xr10:uidLastSave="{00000000-0000-0000-0000-000000000000}"/>
  <bookViews>
    <workbookView xWindow="-108" yWindow="-108" windowWidth="23256" windowHeight="12456" activeTab="3" xr2:uid="{B8914BF6-63D5-4B14-9536-96E35A9FF30B}"/>
  </bookViews>
  <sheets>
    <sheet name="CAP 6" sheetId="2" r:id="rId1"/>
    <sheet name="CAP  8" sheetId="3" r:id="rId2"/>
    <sheet name="CAP 9" sheetId="4" r:id="rId3"/>
    <sheet name="CAP 10" sheetId="5" r:id="rId4"/>
    <sheet name="CAP 11" sheetId="6" r:id="rId5"/>
  </sheets>
  <definedNames>
    <definedName name="_xlnm._FilterDatabase" localSheetId="3" hidden="1">'CAP 10'!$BR$17:$BR$42</definedName>
    <definedName name="_xlchart.v1.0" hidden="1">'CAP 9'!$A$3:$A$10002</definedName>
    <definedName name="_xlchart.v1.1" hidden="1">'CAP 9'!$U$3:$U$502</definedName>
    <definedName name="_xlchart.v1.2" hidden="1">'CAP 9'!$K$3:$K$102</definedName>
    <definedName name="_xlchart.v1.3" hidden="1">'CAP 9'!$L$3:$L$502</definedName>
    <definedName name="_xlchart.v1.4" hidden="1">'CAP 9'!$BE$4:$BE$103</definedName>
    <definedName name="_xlchart.v1.5" hidden="1">'CAP 9'!$BG$4:$BG$103</definedName>
    <definedName name="_xlchart.v1.6" hidden="1">'CAP 10'!$DU$8:$HP$8</definedName>
    <definedName name="_xlchart.v1.7" hidden="1">'CAP 10'!$DU$11:$HP$11</definedName>
    <definedName name="_xlchart.v1.8" hidden="1">'CAP 10'!$DU$14:$HP$14</definedName>
    <definedName name="_xlnm.Extract" localSheetId="3">'CAP 10'!$BU$44</definedName>
    <definedName name="solver_eng" localSheetId="3" hidden="1">1</definedName>
    <definedName name="solver_neg" localSheetId="3" hidden="1">1</definedName>
    <definedName name="solver_num" localSheetId="3" hidden="1">0</definedName>
    <definedName name="solver_opt" localSheetId="3" hidden="1">'CAP 10'!$AT$14</definedName>
    <definedName name="solver_typ" localSheetId="3" hidden="1">1</definedName>
    <definedName name="solver_val" localSheetId="3" hidden="1">0</definedName>
    <definedName name="solver_ver" localSheetId="3" hidden="1">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2" i="5" l="1"/>
  <c r="I39" i="5"/>
  <c r="J25" i="5"/>
  <c r="I19" i="5"/>
  <c r="J16" i="5"/>
  <c r="J15" i="5"/>
  <c r="J5" i="5"/>
  <c r="F13" i="5"/>
  <c r="E13" i="5"/>
  <c r="F5" i="5"/>
  <c r="E5" i="5"/>
  <c r="CZ50" i="6"/>
  <c r="CZ50" i="6" a="1"/>
  <c r="CY50" i="6"/>
  <c r="CX50" i="6"/>
  <c r="CZ49" i="6"/>
  <c r="CZ49" i="6" a="1"/>
  <c r="CY49" i="6"/>
  <c r="CX49" i="6"/>
  <c r="CZ48" i="6"/>
  <c r="CZ48" i="6" a="1"/>
  <c r="CY48" i="6"/>
  <c r="CX48" i="6"/>
  <c r="CZ47" i="6"/>
  <c r="CZ47" i="6" a="1"/>
  <c r="CY47" i="6"/>
  <c r="CX47" i="6"/>
  <c r="CZ46" i="6"/>
  <c r="CZ46" i="6" a="1"/>
  <c r="CY46" i="6"/>
  <c r="CX46" i="6"/>
  <c r="CZ45" i="6"/>
  <c r="CZ45" i="6" a="1"/>
  <c r="CY45" i="6"/>
  <c r="CX45" i="6"/>
  <c r="CZ44" i="6"/>
  <c r="CZ44" i="6" a="1"/>
  <c r="CY44" i="6"/>
  <c r="CX44" i="6"/>
  <c r="CZ43" i="6"/>
  <c r="CZ43" i="6" a="1"/>
  <c r="CY43" i="6"/>
  <c r="CX43" i="6"/>
  <c r="CZ42" i="6"/>
  <c r="CZ42" i="6" a="1"/>
  <c r="CY42" i="6"/>
  <c r="CX42" i="6"/>
  <c r="CZ41" i="6"/>
  <c r="CZ41" i="6" a="1"/>
  <c r="CY41" i="6"/>
  <c r="CX41" i="6"/>
  <c r="CZ23" i="6" a="1"/>
  <c r="CZ23" i="6" s="1"/>
  <c r="CZ24" i="6" a="1"/>
  <c r="CZ24" i="6" s="1"/>
  <c r="CZ25" i="6" a="1"/>
  <c r="CZ25" i="6" s="1"/>
  <c r="CZ26" i="6" a="1"/>
  <c r="CZ26" i="6" s="1"/>
  <c r="CZ27" i="6" a="1"/>
  <c r="CZ27" i="6" s="1"/>
  <c r="CZ28" i="6" a="1"/>
  <c r="CZ28" i="6" s="1"/>
  <c r="CZ29" i="6" a="1"/>
  <c r="CZ29" i="6" s="1"/>
  <c r="CZ30" i="6" a="1"/>
  <c r="CZ30" i="6" s="1"/>
  <c r="CZ31" i="6" a="1"/>
  <c r="CZ31" i="6" s="1"/>
  <c r="CZ22" i="6" a="1"/>
  <c r="CZ22" i="6" s="1"/>
  <c r="CZ32" i="6" s="1"/>
  <c r="CY26" i="6"/>
  <c r="CY25" i="6"/>
  <c r="CY24" i="6"/>
  <c r="CY23" i="6"/>
  <c r="CY27" i="6"/>
  <c r="CY28" i="6"/>
  <c r="CY29" i="6"/>
  <c r="CY30" i="6"/>
  <c r="CY31" i="6"/>
  <c r="CY22" i="6"/>
  <c r="CY32" i="6" s="1"/>
  <c r="CX23" i="6"/>
  <c r="CX24" i="6"/>
  <c r="CX25" i="6"/>
  <c r="CX26" i="6"/>
  <c r="CX27" i="6"/>
  <c r="CX28" i="6"/>
  <c r="CX29" i="6"/>
  <c r="CX30" i="6"/>
  <c r="CX31" i="6"/>
  <c r="CX22" i="6"/>
  <c r="CX32" i="6" s="1"/>
  <c r="CX51" i="6" l="1"/>
  <c r="CZ51" i="6"/>
  <c r="CY51" i="6"/>
  <c r="CC4" i="6" l="1"/>
  <c r="CD4" i="6" s="1"/>
  <c r="BV10" i="6"/>
  <c r="BW10" i="6" s="1"/>
  <c r="BT10" i="6"/>
  <c r="BW7" i="6"/>
  <c r="BY7" i="6" s="1"/>
  <c r="BW4" i="6"/>
  <c r="BX4" i="6" s="1"/>
  <c r="BM4" i="6"/>
  <c r="BN4" i="6" s="1"/>
  <c r="BO4" i="6" s="1"/>
  <c r="BG5" i="6"/>
  <c r="BE4" i="6"/>
  <c r="AU4" i="6"/>
  <c r="AX4" i="6" s="1"/>
  <c r="AY4" i="6" s="1"/>
  <c r="AO4" i="6"/>
  <c r="AN4" i="6"/>
  <c r="AE4" i="6"/>
  <c r="AD5" i="6"/>
  <c r="AD6" i="6"/>
  <c r="AD7" i="6"/>
  <c r="AD8" i="6"/>
  <c r="AD9" i="6"/>
  <c r="AD4" i="6"/>
  <c r="Z4" i="6"/>
  <c r="X4" i="6"/>
  <c r="S5" i="6"/>
  <c r="S6" i="6"/>
  <c r="S7" i="6"/>
  <c r="S8" i="6"/>
  <c r="S4" i="6"/>
  <c r="M4" i="6"/>
  <c r="O4" i="6" s="1"/>
  <c r="M5" i="6"/>
  <c r="N5" i="6" s="1"/>
  <c r="M6" i="6"/>
  <c r="N6" i="6" s="1"/>
  <c r="C5" i="6"/>
  <c r="C6" i="6"/>
  <c r="C7" i="6"/>
  <c r="C8" i="6"/>
  <c r="C9" i="6"/>
  <c r="C4" i="6"/>
  <c r="D5" i="6"/>
  <c r="D6" i="6"/>
  <c r="D7" i="6"/>
  <c r="D8" i="6"/>
  <c r="D9" i="6"/>
  <c r="D4" i="6"/>
  <c r="DM4" i="5"/>
  <c r="DE4" i="5"/>
  <c r="DD4" i="5"/>
  <c r="DF4" i="5" s="1"/>
  <c r="CF4" i="6" l="1"/>
  <c r="CE4" i="6"/>
  <c r="BY4" i="6"/>
  <c r="BX7" i="6"/>
  <c r="BY10" i="6"/>
  <c r="BP4" i="6"/>
  <c r="BQ4" i="6"/>
  <c r="BF4" i="6"/>
  <c r="BG4" i="6" s="1"/>
  <c r="BH4" i="6" s="1"/>
  <c r="BI5" i="6"/>
  <c r="BH5" i="6"/>
  <c r="AQ4" i="6" a="1"/>
  <c r="AQ4" i="6" s="1"/>
  <c r="AP4" i="6" s="1"/>
  <c r="AR19" i="6" s="1"/>
  <c r="AF4" i="6"/>
  <c r="AG4" i="6" s="1"/>
  <c r="AH4" i="6" s="1"/>
  <c r="AI4" i="6" s="1"/>
  <c r="BA4" i="6"/>
  <c r="AZ4" i="6"/>
  <c r="R11" i="6"/>
  <c r="R12" i="6" s="1"/>
  <c r="S11" i="6"/>
  <c r="S12" i="6" s="1"/>
  <c r="O6" i="6"/>
  <c r="O5" i="6"/>
  <c r="N4" i="6"/>
  <c r="F4" i="6"/>
  <c r="G4" i="6" s="1"/>
  <c r="CW4" i="5"/>
  <c r="CU5" i="5"/>
  <c r="CT5" i="5"/>
  <c r="CR4" i="5"/>
  <c r="CP4" i="5"/>
  <c r="CK4" i="5"/>
  <c r="CG4" i="5"/>
  <c r="BS18" i="5"/>
  <c r="BQ18" i="5"/>
  <c r="BP18" i="5"/>
  <c r="BE4" i="5"/>
  <c r="BD4" i="5"/>
  <c r="AY6" i="5"/>
  <c r="AY4" i="5"/>
  <c r="AX6" i="5"/>
  <c r="AX4" i="5"/>
  <c r="AT5" i="5"/>
  <c r="AT4" i="5"/>
  <c r="AT3" i="5"/>
  <c r="AN4" i="5"/>
  <c r="AN6" i="5"/>
  <c r="AN5" i="5"/>
  <c r="AM4" i="5"/>
  <c r="X5" i="5"/>
  <c r="G13" i="5"/>
  <c r="D19" i="5"/>
  <c r="D18" i="5"/>
  <c r="D17" i="5"/>
  <c r="D16" i="5"/>
  <c r="D15" i="5"/>
  <c r="D14" i="5"/>
  <c r="D13" i="5"/>
  <c r="Y6" i="5"/>
  <c r="Y7" i="5"/>
  <c r="Y8" i="5"/>
  <c r="Y9" i="5"/>
  <c r="Y10" i="5"/>
  <c r="Y11" i="5"/>
  <c r="Y12" i="5"/>
  <c r="Y13" i="5"/>
  <c r="Y14" i="5"/>
  <c r="Y15" i="5"/>
  <c r="Y16" i="5"/>
  <c r="Y17" i="5"/>
  <c r="Y18" i="5"/>
  <c r="Y19" i="5"/>
  <c r="Y20" i="5"/>
  <c r="Y21" i="5"/>
  <c r="Y22" i="5"/>
  <c r="Y23" i="5"/>
  <c r="Y24" i="5"/>
  <c r="Y25" i="5"/>
  <c r="Y26" i="5"/>
  <c r="Y27" i="5"/>
  <c r="Y28" i="5"/>
  <c r="Y29" i="5"/>
  <c r="Y30" i="5"/>
  <c r="Y31" i="5"/>
  <c r="Y32" i="5"/>
  <c r="Y33" i="5"/>
  <c r="Y34" i="5"/>
  <c r="Y35" i="5"/>
  <c r="Y36" i="5"/>
  <c r="Y37" i="5"/>
  <c r="Y38" i="5"/>
  <c r="Y39" i="5"/>
  <c r="Y40" i="5"/>
  <c r="Y41" i="5"/>
  <c r="Y42" i="5"/>
  <c r="Y43" i="5"/>
  <c r="Y44" i="5"/>
  <c r="Y45" i="5"/>
  <c r="Y46" i="5"/>
  <c r="Y47" i="5"/>
  <c r="Y48" i="5"/>
  <c r="Y49" i="5"/>
  <c r="Y50" i="5"/>
  <c r="Y51" i="5"/>
  <c r="Y52" i="5"/>
  <c r="Y53" i="5"/>
  <c r="Y54" i="5"/>
  <c r="Y55" i="5"/>
  <c r="Y56" i="5"/>
  <c r="Y57" i="5"/>
  <c r="Y58" i="5"/>
  <c r="Y59" i="5"/>
  <c r="Y60" i="5"/>
  <c r="Y61" i="5"/>
  <c r="Y62" i="5"/>
  <c r="Y63" i="5"/>
  <c r="Y64" i="5"/>
  <c r="Y65" i="5"/>
  <c r="Y66" i="5"/>
  <c r="Y67" i="5"/>
  <c r="Y68" i="5"/>
  <c r="Y69" i="5"/>
  <c r="Y70" i="5"/>
  <c r="Y71" i="5"/>
  <c r="Y72" i="5"/>
  <c r="Y73" i="5"/>
  <c r="Y74" i="5"/>
  <c r="Y75" i="5"/>
  <c r="Y76" i="5"/>
  <c r="Y77" i="5"/>
  <c r="Y78" i="5"/>
  <c r="Y79" i="5"/>
  <c r="Y80" i="5"/>
  <c r="Y81" i="5"/>
  <c r="Y82" i="5"/>
  <c r="Y83" i="5"/>
  <c r="Y84" i="5"/>
  <c r="Y85" i="5"/>
  <c r="Y86" i="5"/>
  <c r="Y87" i="5"/>
  <c r="Y88" i="5"/>
  <c r="Y89" i="5"/>
  <c r="Y90" i="5"/>
  <c r="Y91" i="5"/>
  <c r="Y92" i="5"/>
  <c r="Y93" i="5"/>
  <c r="Y94" i="5"/>
  <c r="Y95" i="5"/>
  <c r="Y96" i="5"/>
  <c r="Y97" i="5"/>
  <c r="Y98" i="5"/>
  <c r="Y99" i="5"/>
  <c r="Y100" i="5"/>
  <c r="Y101" i="5"/>
  <c r="Y102" i="5"/>
  <c r="Y103" i="5"/>
  <c r="Y104" i="5"/>
  <c r="Y105" i="5"/>
  <c r="Y106" i="5"/>
  <c r="Y107" i="5"/>
  <c r="Y108" i="5"/>
  <c r="Y109" i="5"/>
  <c r="Y110" i="5"/>
  <c r="Y111" i="5"/>
  <c r="Y112" i="5"/>
  <c r="Y113" i="5"/>
  <c r="Y114" i="5"/>
  <c r="Y115" i="5"/>
  <c r="Y116" i="5"/>
  <c r="Y117" i="5"/>
  <c r="Y118" i="5"/>
  <c r="Y119" i="5"/>
  <c r="Y120" i="5"/>
  <c r="Y121" i="5"/>
  <c r="Y122" i="5"/>
  <c r="Y123" i="5"/>
  <c r="Y124" i="5"/>
  <c r="Y125" i="5"/>
  <c r="Y126" i="5"/>
  <c r="Y127" i="5"/>
  <c r="Y128" i="5"/>
  <c r="Y129" i="5"/>
  <c r="Y5" i="5"/>
  <c r="BP37" i="5"/>
  <c r="BQ37" i="5"/>
  <c r="BS37" i="5"/>
  <c r="BX10" i="6" l="1"/>
  <c r="AJ4" i="6"/>
  <c r="BI4" i="6"/>
  <c r="AR18" i="6"/>
  <c r="AR6" i="6"/>
  <c r="AR14" i="6"/>
  <c r="AR13" i="6"/>
  <c r="AR21" i="6"/>
  <c r="AR15" i="6"/>
  <c r="AR10" i="6"/>
  <c r="AR12" i="6"/>
  <c r="AR17" i="6"/>
  <c r="AR9" i="6"/>
  <c r="AR8" i="6"/>
  <c r="AR11" i="6"/>
  <c r="AR23" i="6"/>
  <c r="AR20" i="6"/>
  <c r="AR5" i="6"/>
  <c r="AR22" i="6"/>
  <c r="AR7" i="6"/>
  <c r="AR4" i="6"/>
  <c r="AR16" i="6"/>
  <c r="R13" i="6"/>
  <c r="R14" i="6" s="1"/>
  <c r="S13" i="6"/>
  <c r="S14" i="6" s="1"/>
  <c r="DV11" i="5"/>
  <c r="DU11" i="5"/>
  <c r="DW11" i="5"/>
  <c r="DX11" i="5"/>
  <c r="DY11" i="5"/>
  <c r="DZ11" i="5"/>
  <c r="EA11" i="5"/>
  <c r="EB11" i="5"/>
  <c r="EC11" i="5"/>
  <c r="ED11" i="5"/>
  <c r="EE11" i="5"/>
  <c r="EF11" i="5"/>
  <c r="EG11" i="5"/>
  <c r="EH11" i="5"/>
  <c r="EI11" i="5"/>
  <c r="EJ11" i="5"/>
  <c r="EK11" i="5"/>
  <c r="EL11" i="5"/>
  <c r="EM11" i="5"/>
  <c r="EN11" i="5"/>
  <c r="EO11" i="5"/>
  <c r="EP11" i="5"/>
  <c r="EQ11" i="5"/>
  <c r="ER11" i="5"/>
  <c r="ES11" i="5"/>
  <c r="ET11" i="5"/>
  <c r="EU11" i="5"/>
  <c r="EV11" i="5"/>
  <c r="EW11" i="5"/>
  <c r="EX11" i="5"/>
  <c r="EY11" i="5"/>
  <c r="EZ11" i="5"/>
  <c r="FA11" i="5"/>
  <c r="FB11" i="5"/>
  <c r="FC11" i="5"/>
  <c r="FD11" i="5"/>
  <c r="FE11" i="5"/>
  <c r="FF11" i="5"/>
  <c r="FG11" i="5"/>
  <c r="FH11" i="5"/>
  <c r="FI11" i="5"/>
  <c r="FJ11" i="5"/>
  <c r="FK11" i="5"/>
  <c r="FL11" i="5"/>
  <c r="FM11" i="5"/>
  <c r="FN11" i="5"/>
  <c r="FO11" i="5"/>
  <c r="FP11" i="5"/>
  <c r="FQ11" i="5"/>
  <c r="FR11" i="5"/>
  <c r="FS11" i="5"/>
  <c r="FT11" i="5"/>
  <c r="FU11" i="5"/>
  <c r="FV11" i="5"/>
  <c r="FW11" i="5"/>
  <c r="FX11" i="5"/>
  <c r="FY11" i="5"/>
  <c r="FZ11" i="5"/>
  <c r="GA11" i="5"/>
  <c r="GB11" i="5"/>
  <c r="GC11" i="5"/>
  <c r="GD11" i="5"/>
  <c r="GE11" i="5"/>
  <c r="GF11" i="5"/>
  <c r="GG11" i="5"/>
  <c r="GH11" i="5"/>
  <c r="GI11" i="5"/>
  <c r="GJ11" i="5"/>
  <c r="GK11" i="5"/>
  <c r="GL11" i="5"/>
  <c r="GM11" i="5"/>
  <c r="GN11" i="5"/>
  <c r="GO11" i="5"/>
  <c r="GP11" i="5"/>
  <c r="GQ11" i="5"/>
  <c r="GR11" i="5"/>
  <c r="GS11" i="5"/>
  <c r="GT11" i="5"/>
  <c r="GU11" i="5"/>
  <c r="GV11" i="5"/>
  <c r="GW11" i="5"/>
  <c r="GX11" i="5"/>
  <c r="GY11" i="5"/>
  <c r="GZ11" i="5"/>
  <c r="HA11" i="5"/>
  <c r="HB11" i="5"/>
  <c r="HC11" i="5"/>
  <c r="HD11" i="5"/>
  <c r="HE11" i="5"/>
  <c r="HF11" i="5"/>
  <c r="HG11" i="5"/>
  <c r="HH11" i="5"/>
  <c r="HI11" i="5"/>
  <c r="HJ11" i="5"/>
  <c r="HK11" i="5"/>
  <c r="HL11" i="5"/>
  <c r="HM11" i="5"/>
  <c r="HN11" i="5"/>
  <c r="HO11" i="5"/>
  <c r="HP11" i="5"/>
  <c r="DW12" i="5"/>
  <c r="DX12" i="5"/>
  <c r="DY12" i="5"/>
  <c r="DZ12" i="5"/>
  <c r="EA12" i="5"/>
  <c r="EB12" i="5"/>
  <c r="EC12" i="5"/>
  <c r="ED12" i="5"/>
  <c r="EE12" i="5"/>
  <c r="EF12" i="5"/>
  <c r="EG12" i="5"/>
  <c r="EH12" i="5"/>
  <c r="EI12" i="5"/>
  <c r="EJ12" i="5"/>
  <c r="EK12" i="5"/>
  <c r="EL12" i="5"/>
  <c r="EM12" i="5"/>
  <c r="EN12" i="5"/>
  <c r="EO12" i="5"/>
  <c r="EP12" i="5"/>
  <c r="EQ12" i="5"/>
  <c r="ER12" i="5"/>
  <c r="ES12" i="5"/>
  <c r="ET12" i="5"/>
  <c r="EU12" i="5"/>
  <c r="EV12" i="5"/>
  <c r="EW12" i="5"/>
  <c r="EX12" i="5"/>
  <c r="EY12" i="5"/>
  <c r="EZ12" i="5"/>
  <c r="FA12" i="5"/>
  <c r="FB12" i="5"/>
  <c r="FC12" i="5"/>
  <c r="FD12" i="5"/>
  <c r="FE12" i="5"/>
  <c r="FF12" i="5"/>
  <c r="FG12" i="5"/>
  <c r="FH12" i="5"/>
  <c r="FI12" i="5"/>
  <c r="FJ12" i="5"/>
  <c r="FK12" i="5"/>
  <c r="FL12" i="5"/>
  <c r="FM12" i="5"/>
  <c r="FN12" i="5"/>
  <c r="FO12" i="5"/>
  <c r="FP12" i="5"/>
  <c r="FQ12" i="5"/>
  <c r="FR12" i="5"/>
  <c r="FS12" i="5"/>
  <c r="FT12" i="5"/>
  <c r="FU12" i="5"/>
  <c r="FV12" i="5"/>
  <c r="FW12" i="5"/>
  <c r="FX12" i="5"/>
  <c r="FY12" i="5"/>
  <c r="FZ12" i="5"/>
  <c r="GA12" i="5"/>
  <c r="GB12" i="5"/>
  <c r="GC12" i="5"/>
  <c r="GD12" i="5"/>
  <c r="GE12" i="5"/>
  <c r="GF12" i="5"/>
  <c r="GG12" i="5"/>
  <c r="GH12" i="5"/>
  <c r="GI12" i="5"/>
  <c r="GJ12" i="5"/>
  <c r="GK12" i="5"/>
  <c r="GL12" i="5"/>
  <c r="GM12" i="5"/>
  <c r="GN12" i="5"/>
  <c r="GO12" i="5"/>
  <c r="GP12" i="5"/>
  <c r="GQ12" i="5"/>
  <c r="GR12" i="5"/>
  <c r="GS12" i="5"/>
  <c r="GT12" i="5"/>
  <c r="GU12" i="5"/>
  <c r="GV12" i="5"/>
  <c r="GW12" i="5"/>
  <c r="GX12" i="5"/>
  <c r="GY12" i="5"/>
  <c r="GZ12" i="5"/>
  <c r="HA12" i="5"/>
  <c r="HB12" i="5"/>
  <c r="HC12" i="5"/>
  <c r="HD12" i="5"/>
  <c r="HE12" i="5"/>
  <c r="HF12" i="5"/>
  <c r="HG12" i="5"/>
  <c r="HH12" i="5"/>
  <c r="HI12" i="5"/>
  <c r="HJ12" i="5"/>
  <c r="HK12" i="5"/>
  <c r="HL12" i="5"/>
  <c r="HM12" i="5"/>
  <c r="HN12" i="5"/>
  <c r="HO12" i="5"/>
  <c r="HP12" i="5"/>
  <c r="DW13" i="5"/>
  <c r="DX13" i="5"/>
  <c r="DY13" i="5"/>
  <c r="DZ13" i="5"/>
  <c r="EA13" i="5"/>
  <c r="EB13" i="5"/>
  <c r="EC13" i="5"/>
  <c r="ED13" i="5"/>
  <c r="EE13" i="5"/>
  <c r="EF13" i="5"/>
  <c r="EG13" i="5"/>
  <c r="EH13" i="5"/>
  <c r="EI13" i="5"/>
  <c r="EJ13" i="5"/>
  <c r="EK13" i="5"/>
  <c r="EL13" i="5"/>
  <c r="EM13" i="5"/>
  <c r="EN13" i="5"/>
  <c r="EO13" i="5"/>
  <c r="EP13" i="5"/>
  <c r="EQ13" i="5"/>
  <c r="ER13" i="5"/>
  <c r="ES13" i="5"/>
  <c r="ET13" i="5"/>
  <c r="EU13" i="5"/>
  <c r="EV13" i="5"/>
  <c r="EW13" i="5"/>
  <c r="EX13" i="5"/>
  <c r="EY13" i="5"/>
  <c r="EZ13" i="5"/>
  <c r="FA13" i="5"/>
  <c r="FB13" i="5"/>
  <c r="FC13" i="5"/>
  <c r="FD13" i="5"/>
  <c r="FE13" i="5"/>
  <c r="FF13" i="5"/>
  <c r="FG13" i="5"/>
  <c r="FH13" i="5"/>
  <c r="FI13" i="5"/>
  <c r="FJ13" i="5"/>
  <c r="FK13" i="5"/>
  <c r="FL13" i="5"/>
  <c r="FM13" i="5"/>
  <c r="FN13" i="5"/>
  <c r="FO13" i="5"/>
  <c r="FP13" i="5"/>
  <c r="FQ13" i="5"/>
  <c r="FR13" i="5"/>
  <c r="FS13" i="5"/>
  <c r="FT13" i="5"/>
  <c r="FU13" i="5"/>
  <c r="FV13" i="5"/>
  <c r="FW13" i="5"/>
  <c r="FX13" i="5"/>
  <c r="FY13" i="5"/>
  <c r="FZ13" i="5"/>
  <c r="GA13" i="5"/>
  <c r="GB13" i="5"/>
  <c r="GC13" i="5"/>
  <c r="GD13" i="5"/>
  <c r="GE13" i="5"/>
  <c r="GF13" i="5"/>
  <c r="GG13" i="5"/>
  <c r="GH13" i="5"/>
  <c r="GI13" i="5"/>
  <c r="GJ13" i="5"/>
  <c r="GK13" i="5"/>
  <c r="GL13" i="5"/>
  <c r="GM13" i="5"/>
  <c r="GN13" i="5"/>
  <c r="GO13" i="5"/>
  <c r="GP13" i="5"/>
  <c r="GQ13" i="5"/>
  <c r="GR13" i="5"/>
  <c r="GS13" i="5"/>
  <c r="GT13" i="5"/>
  <c r="GU13" i="5"/>
  <c r="GV13" i="5"/>
  <c r="GW13" i="5"/>
  <c r="GX13" i="5"/>
  <c r="GY13" i="5"/>
  <c r="GZ13" i="5"/>
  <c r="HA13" i="5"/>
  <c r="HB13" i="5"/>
  <c r="HC13" i="5"/>
  <c r="HD13" i="5"/>
  <c r="HE13" i="5"/>
  <c r="HF13" i="5"/>
  <c r="HG13" i="5"/>
  <c r="HH13" i="5"/>
  <c r="HI13" i="5"/>
  <c r="HJ13" i="5"/>
  <c r="HK13" i="5"/>
  <c r="HL13" i="5"/>
  <c r="HM13" i="5"/>
  <c r="HN13" i="5"/>
  <c r="HO13" i="5"/>
  <c r="HP13" i="5"/>
  <c r="DW14" i="5"/>
  <c r="DX14" i="5"/>
  <c r="DY14" i="5"/>
  <c r="DZ14" i="5"/>
  <c r="EA14" i="5"/>
  <c r="EB14" i="5"/>
  <c r="EC14" i="5"/>
  <c r="ED14" i="5"/>
  <c r="EE14" i="5"/>
  <c r="EF14" i="5"/>
  <c r="EG14" i="5"/>
  <c r="EH14" i="5"/>
  <c r="EI14" i="5"/>
  <c r="EJ14" i="5"/>
  <c r="EK14" i="5"/>
  <c r="EL14" i="5"/>
  <c r="EM14" i="5"/>
  <c r="EN14" i="5"/>
  <c r="EO14" i="5"/>
  <c r="EP14" i="5"/>
  <c r="EQ14" i="5"/>
  <c r="ER14" i="5"/>
  <c r="ES14" i="5"/>
  <c r="ET14" i="5"/>
  <c r="EU14" i="5"/>
  <c r="EV14" i="5"/>
  <c r="EW14" i="5"/>
  <c r="EX14" i="5"/>
  <c r="EY14" i="5"/>
  <c r="EZ14" i="5"/>
  <c r="FA14" i="5"/>
  <c r="FB14" i="5"/>
  <c r="FC14" i="5"/>
  <c r="FD14" i="5"/>
  <c r="FE14" i="5"/>
  <c r="FF14" i="5"/>
  <c r="FG14" i="5"/>
  <c r="FH14" i="5"/>
  <c r="FI14" i="5"/>
  <c r="FJ14" i="5"/>
  <c r="FK14" i="5"/>
  <c r="FL14" i="5"/>
  <c r="FM14" i="5"/>
  <c r="FN14" i="5"/>
  <c r="FO14" i="5"/>
  <c r="FP14" i="5"/>
  <c r="FQ14" i="5"/>
  <c r="FR14" i="5"/>
  <c r="FS14" i="5"/>
  <c r="FT14" i="5"/>
  <c r="FU14" i="5"/>
  <c r="FV14" i="5"/>
  <c r="FW14" i="5"/>
  <c r="FX14" i="5"/>
  <c r="FY14" i="5"/>
  <c r="FZ14" i="5"/>
  <c r="GA14" i="5"/>
  <c r="GB14" i="5"/>
  <c r="GC14" i="5"/>
  <c r="GD14" i="5"/>
  <c r="GE14" i="5"/>
  <c r="GF14" i="5"/>
  <c r="GG14" i="5"/>
  <c r="GH14" i="5"/>
  <c r="GI14" i="5"/>
  <c r="GJ14" i="5"/>
  <c r="GK14" i="5"/>
  <c r="GL14" i="5"/>
  <c r="GM14" i="5"/>
  <c r="GN14" i="5"/>
  <c r="GO14" i="5"/>
  <c r="GP14" i="5"/>
  <c r="GQ14" i="5"/>
  <c r="GR14" i="5"/>
  <c r="GS14" i="5"/>
  <c r="GT14" i="5"/>
  <c r="GU14" i="5"/>
  <c r="GV14" i="5"/>
  <c r="GW14" i="5"/>
  <c r="GX14" i="5"/>
  <c r="GY14" i="5"/>
  <c r="GZ14" i="5"/>
  <c r="HA14" i="5"/>
  <c r="HB14" i="5"/>
  <c r="HC14" i="5"/>
  <c r="HD14" i="5"/>
  <c r="HE14" i="5"/>
  <c r="HF14" i="5"/>
  <c r="HG14" i="5"/>
  <c r="HH14" i="5"/>
  <c r="HI14" i="5"/>
  <c r="HJ14" i="5"/>
  <c r="HK14" i="5"/>
  <c r="HL14" i="5"/>
  <c r="HM14" i="5"/>
  <c r="HN14" i="5"/>
  <c r="HO14" i="5"/>
  <c r="HP14" i="5"/>
  <c r="DV12" i="5"/>
  <c r="DV13" i="5"/>
  <c r="DV14" i="5"/>
  <c r="DU14" i="5"/>
  <c r="DU13" i="5"/>
  <c r="DU12" i="5"/>
  <c r="DU10" i="5"/>
  <c r="DV10" i="5"/>
  <c r="DW10" i="5"/>
  <c r="DX10" i="5"/>
  <c r="DY10" i="5"/>
  <c r="DZ10" i="5"/>
  <c r="EA10" i="5"/>
  <c r="EB10" i="5"/>
  <c r="EC10" i="5"/>
  <c r="ED10" i="5"/>
  <c r="EE10" i="5"/>
  <c r="EF10" i="5"/>
  <c r="EG10" i="5"/>
  <c r="EH10" i="5"/>
  <c r="EI10" i="5"/>
  <c r="EJ10" i="5"/>
  <c r="EK10" i="5"/>
  <c r="EL10" i="5"/>
  <c r="EM10" i="5"/>
  <c r="EN10" i="5"/>
  <c r="EO10" i="5"/>
  <c r="EP10" i="5"/>
  <c r="EQ10" i="5"/>
  <c r="ER10" i="5"/>
  <c r="ES10" i="5"/>
  <c r="ET10" i="5"/>
  <c r="EU10" i="5"/>
  <c r="EV10" i="5"/>
  <c r="EW10" i="5"/>
  <c r="EX10" i="5"/>
  <c r="EY10" i="5"/>
  <c r="EZ10" i="5"/>
  <c r="FA10" i="5"/>
  <c r="FB10" i="5"/>
  <c r="FC10" i="5"/>
  <c r="FD10" i="5"/>
  <c r="FE10" i="5"/>
  <c r="FF10" i="5"/>
  <c r="FG10" i="5"/>
  <c r="FH10" i="5"/>
  <c r="FI10" i="5"/>
  <c r="FJ10" i="5"/>
  <c r="FK10" i="5"/>
  <c r="FL10" i="5"/>
  <c r="FM10" i="5"/>
  <c r="FN10" i="5"/>
  <c r="FO10" i="5"/>
  <c r="FP10" i="5"/>
  <c r="FQ10" i="5"/>
  <c r="FR10" i="5"/>
  <c r="FS10" i="5"/>
  <c r="FT10" i="5"/>
  <c r="FU10" i="5"/>
  <c r="FV10" i="5"/>
  <c r="FW10" i="5"/>
  <c r="FX10" i="5"/>
  <c r="FY10" i="5"/>
  <c r="FZ10" i="5"/>
  <c r="GA10" i="5"/>
  <c r="GB10" i="5"/>
  <c r="GC10" i="5"/>
  <c r="GD10" i="5"/>
  <c r="GE10" i="5"/>
  <c r="GF10" i="5"/>
  <c r="GG10" i="5"/>
  <c r="GH10" i="5"/>
  <c r="GI10" i="5"/>
  <c r="GJ10" i="5"/>
  <c r="GK10" i="5"/>
  <c r="GL10" i="5"/>
  <c r="GM10" i="5"/>
  <c r="GN10" i="5"/>
  <c r="GO10" i="5"/>
  <c r="GP10" i="5"/>
  <c r="GQ10" i="5"/>
  <c r="GR10" i="5"/>
  <c r="GS10" i="5"/>
  <c r="GT10" i="5"/>
  <c r="GU10" i="5"/>
  <c r="GV10" i="5"/>
  <c r="GW10" i="5"/>
  <c r="GX10" i="5"/>
  <c r="GY10" i="5"/>
  <c r="GZ10" i="5"/>
  <c r="HA10" i="5"/>
  <c r="HB10" i="5"/>
  <c r="HC10" i="5"/>
  <c r="HD10" i="5"/>
  <c r="HE10" i="5"/>
  <c r="HF10" i="5"/>
  <c r="HG10" i="5"/>
  <c r="HH10" i="5"/>
  <c r="HI10" i="5"/>
  <c r="HJ10" i="5"/>
  <c r="HK10" i="5"/>
  <c r="HL10" i="5"/>
  <c r="HM10" i="5"/>
  <c r="HN10" i="5"/>
  <c r="HO10" i="5"/>
  <c r="HP10" i="5"/>
  <c r="DV8" i="5"/>
  <c r="DV9" i="5" s="1"/>
  <c r="DW8" i="5"/>
  <c r="DW9" i="5" s="1"/>
  <c r="DX8" i="5"/>
  <c r="DX9" i="5" s="1"/>
  <c r="DY8" i="5"/>
  <c r="DY9" i="5" s="1"/>
  <c r="DZ8" i="5"/>
  <c r="DZ9" i="5" s="1"/>
  <c r="EA8" i="5"/>
  <c r="EA9" i="5" s="1"/>
  <c r="EB8" i="5"/>
  <c r="EB9" i="5" s="1"/>
  <c r="EC8" i="5"/>
  <c r="EC9" i="5" s="1"/>
  <c r="ED8" i="5"/>
  <c r="ED9" i="5" s="1"/>
  <c r="EE8" i="5"/>
  <c r="EE9" i="5" s="1"/>
  <c r="EF8" i="5"/>
  <c r="EF9" i="5" s="1"/>
  <c r="EG8" i="5"/>
  <c r="EG9" i="5" s="1"/>
  <c r="EH8" i="5"/>
  <c r="EH9" i="5" s="1"/>
  <c r="EI8" i="5"/>
  <c r="EI9" i="5" s="1"/>
  <c r="EJ8" i="5"/>
  <c r="EJ9" i="5" s="1"/>
  <c r="EK8" i="5"/>
  <c r="EK9" i="5" s="1"/>
  <c r="EL8" i="5"/>
  <c r="EL9" i="5" s="1"/>
  <c r="EM8" i="5"/>
  <c r="EM9" i="5" s="1"/>
  <c r="EN8" i="5"/>
  <c r="EN9" i="5" s="1"/>
  <c r="EO8" i="5"/>
  <c r="EO9" i="5" s="1"/>
  <c r="EP8" i="5"/>
  <c r="EP9" i="5" s="1"/>
  <c r="EQ8" i="5"/>
  <c r="EQ9" i="5" s="1"/>
  <c r="ER8" i="5"/>
  <c r="ER9" i="5" s="1"/>
  <c r="ES8" i="5"/>
  <c r="ES9" i="5" s="1"/>
  <c r="ET8" i="5"/>
  <c r="ET9" i="5" s="1"/>
  <c r="EU8" i="5"/>
  <c r="EU9" i="5" s="1"/>
  <c r="EV8" i="5"/>
  <c r="EV9" i="5" s="1"/>
  <c r="EW8" i="5"/>
  <c r="EW9" i="5" s="1"/>
  <c r="EX8" i="5"/>
  <c r="EX9" i="5" s="1"/>
  <c r="EY8" i="5"/>
  <c r="EY9" i="5" s="1"/>
  <c r="EZ8" i="5"/>
  <c r="EZ9" i="5" s="1"/>
  <c r="FA8" i="5"/>
  <c r="FA9" i="5" s="1"/>
  <c r="FB8" i="5"/>
  <c r="FB9" i="5" s="1"/>
  <c r="FC8" i="5"/>
  <c r="FC9" i="5" s="1"/>
  <c r="FD8" i="5"/>
  <c r="FD9" i="5" s="1"/>
  <c r="FE8" i="5"/>
  <c r="FE9" i="5" s="1"/>
  <c r="FF8" i="5"/>
  <c r="FF9" i="5" s="1"/>
  <c r="FG8" i="5"/>
  <c r="FG9" i="5" s="1"/>
  <c r="FH8" i="5"/>
  <c r="FH9" i="5" s="1"/>
  <c r="FI8" i="5"/>
  <c r="FI9" i="5" s="1"/>
  <c r="FJ8" i="5"/>
  <c r="FJ9" i="5" s="1"/>
  <c r="FK8" i="5"/>
  <c r="FK9" i="5" s="1"/>
  <c r="FL8" i="5"/>
  <c r="FL9" i="5" s="1"/>
  <c r="FM8" i="5"/>
  <c r="FM9" i="5" s="1"/>
  <c r="FN8" i="5"/>
  <c r="FN9" i="5" s="1"/>
  <c r="FO8" i="5"/>
  <c r="FO9" i="5" s="1"/>
  <c r="FP8" i="5"/>
  <c r="FP9" i="5" s="1"/>
  <c r="FQ8" i="5"/>
  <c r="FQ9" i="5" s="1"/>
  <c r="FR8" i="5"/>
  <c r="FR9" i="5" s="1"/>
  <c r="FS8" i="5"/>
  <c r="FS9" i="5" s="1"/>
  <c r="FT8" i="5"/>
  <c r="FT9" i="5" s="1"/>
  <c r="FU8" i="5"/>
  <c r="FU9" i="5" s="1"/>
  <c r="FV8" i="5"/>
  <c r="FV9" i="5" s="1"/>
  <c r="FW8" i="5"/>
  <c r="FW9" i="5" s="1"/>
  <c r="FX8" i="5"/>
  <c r="FX9" i="5" s="1"/>
  <c r="FY8" i="5"/>
  <c r="FY9" i="5" s="1"/>
  <c r="FZ8" i="5"/>
  <c r="FZ9" i="5" s="1"/>
  <c r="GA8" i="5"/>
  <c r="GA9" i="5" s="1"/>
  <c r="GB8" i="5"/>
  <c r="GB9" i="5" s="1"/>
  <c r="GC8" i="5"/>
  <c r="GC9" i="5" s="1"/>
  <c r="GD8" i="5"/>
  <c r="GD9" i="5" s="1"/>
  <c r="GE8" i="5"/>
  <c r="GE9" i="5" s="1"/>
  <c r="GF8" i="5"/>
  <c r="GF9" i="5" s="1"/>
  <c r="GG8" i="5"/>
  <c r="GG9" i="5" s="1"/>
  <c r="GH8" i="5"/>
  <c r="GH9" i="5" s="1"/>
  <c r="GI8" i="5"/>
  <c r="GI9" i="5" s="1"/>
  <c r="GJ8" i="5"/>
  <c r="GJ9" i="5" s="1"/>
  <c r="GK8" i="5"/>
  <c r="GK9" i="5" s="1"/>
  <c r="GL8" i="5"/>
  <c r="GL9" i="5" s="1"/>
  <c r="GM8" i="5"/>
  <c r="GM9" i="5" s="1"/>
  <c r="GN8" i="5"/>
  <c r="GN9" i="5" s="1"/>
  <c r="GO8" i="5"/>
  <c r="GO9" i="5" s="1"/>
  <c r="GP8" i="5"/>
  <c r="GP9" i="5" s="1"/>
  <c r="GQ8" i="5"/>
  <c r="GQ9" i="5" s="1"/>
  <c r="GR8" i="5"/>
  <c r="GR9" i="5" s="1"/>
  <c r="GS8" i="5"/>
  <c r="GS9" i="5" s="1"/>
  <c r="GT8" i="5"/>
  <c r="GT9" i="5" s="1"/>
  <c r="GU8" i="5"/>
  <c r="GU9" i="5" s="1"/>
  <c r="GV8" i="5"/>
  <c r="GV9" i="5" s="1"/>
  <c r="GW8" i="5"/>
  <c r="GW9" i="5" s="1"/>
  <c r="GX8" i="5"/>
  <c r="GX9" i="5" s="1"/>
  <c r="GY8" i="5"/>
  <c r="GY9" i="5" s="1"/>
  <c r="GZ8" i="5"/>
  <c r="GZ9" i="5" s="1"/>
  <c r="HA8" i="5"/>
  <c r="HA9" i="5" s="1"/>
  <c r="HB8" i="5"/>
  <c r="HB9" i="5" s="1"/>
  <c r="HC8" i="5"/>
  <c r="HC9" i="5" s="1"/>
  <c r="HD8" i="5"/>
  <c r="HD9" i="5" s="1"/>
  <c r="HE8" i="5"/>
  <c r="HE9" i="5" s="1"/>
  <c r="HF8" i="5"/>
  <c r="HF9" i="5" s="1"/>
  <c r="HG8" i="5"/>
  <c r="HG9" i="5" s="1"/>
  <c r="HH8" i="5"/>
  <c r="HH9" i="5" s="1"/>
  <c r="HI8" i="5"/>
  <c r="HI9" i="5" s="1"/>
  <c r="HJ8" i="5"/>
  <c r="HJ9" i="5" s="1"/>
  <c r="HK8" i="5"/>
  <c r="HK9" i="5" s="1"/>
  <c r="HL8" i="5"/>
  <c r="HL9" i="5" s="1"/>
  <c r="HM8" i="5"/>
  <c r="HM9" i="5" s="1"/>
  <c r="HN8" i="5"/>
  <c r="HN9" i="5" s="1"/>
  <c r="HO8" i="5"/>
  <c r="HO9" i="5" s="1"/>
  <c r="HP8" i="5"/>
  <c r="HP9" i="5" s="1"/>
  <c r="DU8" i="5"/>
  <c r="DU9" i="5" s="1"/>
  <c r="DI10" i="5" l="1"/>
  <c r="DI12" i="5" s="1"/>
  <c r="DR12" i="5" s="1"/>
  <c r="DN5" i="5"/>
  <c r="DN6" i="5"/>
  <c r="DN7" i="5"/>
  <c r="DN8" i="5"/>
  <c r="DN9" i="5"/>
  <c r="DN10" i="5"/>
  <c r="DN11" i="5"/>
  <c r="DN12" i="5"/>
  <c r="DN13" i="5"/>
  <c r="DN14" i="5"/>
  <c r="DN15" i="5"/>
  <c r="DN16" i="5"/>
  <c r="DN17" i="5"/>
  <c r="DN18" i="5"/>
  <c r="DN19" i="5"/>
  <c r="DN20" i="5"/>
  <c r="DN21" i="5"/>
  <c r="DN22" i="5"/>
  <c r="DN23" i="5"/>
  <c r="DN4" i="5"/>
  <c r="DQ4" i="5" s="1"/>
  <c r="DM14" i="5"/>
  <c r="DM15" i="5"/>
  <c r="DM16" i="5"/>
  <c r="DM17" i="5"/>
  <c r="DM18" i="5"/>
  <c r="DM19" i="5"/>
  <c r="DM20" i="5"/>
  <c r="DM21" i="5"/>
  <c r="DM22" i="5"/>
  <c r="DM23" i="5"/>
  <c r="DM5" i="5"/>
  <c r="DM6" i="5"/>
  <c r="DM7" i="5"/>
  <c r="DM8" i="5"/>
  <c r="DM9" i="5"/>
  <c r="DM10" i="5"/>
  <c r="DM11" i="5"/>
  <c r="DM12" i="5"/>
  <c r="DM13" i="5"/>
  <c r="DQ6" i="5" l="1"/>
  <c r="DQ5" i="5"/>
  <c r="DP12" i="5" s="1"/>
  <c r="DQ12" i="5" s="1"/>
  <c r="DQ8" i="5"/>
  <c r="DQ7" i="5"/>
  <c r="CX4" i="5"/>
  <c r="CO4" i="5"/>
  <c r="CM4" i="5"/>
  <c r="CG5" i="5"/>
  <c r="CG6" i="5"/>
  <c r="CG7" i="5"/>
  <c r="CG8" i="5"/>
  <c r="CG9" i="5"/>
  <c r="CG10" i="5"/>
  <c r="CG11" i="5"/>
  <c r="CG12" i="5"/>
  <c r="CG13" i="5"/>
  <c r="CG14" i="5"/>
  <c r="CG15" i="5"/>
  <c r="CG16" i="5"/>
  <c r="CG17" i="5"/>
  <c r="CG18" i="5"/>
  <c r="BS19" i="5"/>
  <c r="BS20" i="5"/>
  <c r="BS21" i="5"/>
  <c r="BS22" i="5"/>
  <c r="BS23" i="5"/>
  <c r="BS24" i="5"/>
  <c r="BS25" i="5"/>
  <c r="BS26" i="5"/>
  <c r="BS27" i="5"/>
  <c r="BS28" i="5"/>
  <c r="BS29" i="5"/>
  <c r="BS30" i="5"/>
  <c r="BS31" i="5"/>
  <c r="BS32" i="5"/>
  <c r="BS33" i="5"/>
  <c r="BS34" i="5"/>
  <c r="BS35" i="5"/>
  <c r="BS36" i="5"/>
  <c r="BS38" i="5"/>
  <c r="BS39" i="5"/>
  <c r="BS40" i="5"/>
  <c r="BS41" i="5"/>
  <c r="BS42" i="5"/>
  <c r="BQ19" i="5"/>
  <c r="BQ20" i="5"/>
  <c r="BQ21" i="5"/>
  <c r="BQ22" i="5"/>
  <c r="BQ23" i="5"/>
  <c r="BQ24" i="5"/>
  <c r="BQ25" i="5"/>
  <c r="BQ26" i="5"/>
  <c r="BQ27" i="5"/>
  <c r="BQ28" i="5"/>
  <c r="BQ29" i="5"/>
  <c r="BQ30" i="5"/>
  <c r="BQ31" i="5"/>
  <c r="BQ32" i="5"/>
  <c r="BQ33" i="5"/>
  <c r="BQ34" i="5"/>
  <c r="BQ35" i="5"/>
  <c r="BQ36" i="5"/>
  <c r="BQ38" i="5"/>
  <c r="BQ39" i="5"/>
  <c r="BQ40" i="5"/>
  <c r="BQ41" i="5"/>
  <c r="BQ42" i="5"/>
  <c r="BP19" i="5"/>
  <c r="BP20" i="5"/>
  <c r="BP21" i="5"/>
  <c r="BP22" i="5"/>
  <c r="BP23" i="5"/>
  <c r="BP24" i="5"/>
  <c r="BP25" i="5"/>
  <c r="BP26" i="5"/>
  <c r="BP27" i="5"/>
  <c r="BP28" i="5"/>
  <c r="BP29" i="5"/>
  <c r="BP30" i="5"/>
  <c r="BP31" i="5"/>
  <c r="BP32" i="5"/>
  <c r="BP33" i="5"/>
  <c r="BP34" i="5"/>
  <c r="BP35" i="5"/>
  <c r="BP36" i="5"/>
  <c r="BP38" i="5"/>
  <c r="BP39" i="5"/>
  <c r="BP40" i="5"/>
  <c r="BP41" i="5"/>
  <c r="BP42" i="5"/>
  <c r="BN4" i="5"/>
  <c r="BE26" i="5"/>
  <c r="BE25" i="5"/>
  <c r="BE27" i="5"/>
  <c r="BE24" i="5"/>
  <c r="BE23" i="5"/>
  <c r="BE8" i="5"/>
  <c r="BE7" i="5"/>
  <c r="BE6" i="5"/>
  <c r="BE5" i="5"/>
  <c r="BD6" i="5"/>
  <c r="BD5" i="5"/>
  <c r="BE9" i="5"/>
  <c r="BE10" i="5"/>
  <c r="BE11" i="5"/>
  <c r="BE12" i="5"/>
  <c r="BE13" i="5"/>
  <c r="BE14" i="5"/>
  <c r="BE15" i="5"/>
  <c r="BE16" i="5"/>
  <c r="BE17" i="5"/>
  <c r="BE18" i="5"/>
  <c r="BE19" i="5"/>
  <c r="BC18" i="5"/>
  <c r="BC19" i="5"/>
  <c r="BC17" i="5"/>
  <c r="BC16" i="5"/>
  <c r="BC11" i="5"/>
  <c r="BC9" i="5"/>
  <c r="BC8" i="5"/>
  <c r="BC7" i="5"/>
  <c r="BC5" i="5"/>
  <c r="BC4" i="5"/>
  <c r="BC15" i="5"/>
  <c r="BC13" i="5"/>
  <c r="BC14" i="5"/>
  <c r="BC12" i="5"/>
  <c r="BC10" i="5"/>
  <c r="BC6" i="5"/>
  <c r="BD19" i="5"/>
  <c r="BD18" i="5"/>
  <c r="BD17" i="5"/>
  <c r="BD16" i="5"/>
  <c r="BD15" i="5"/>
  <c r="BD14" i="5"/>
  <c r="BD13" i="5"/>
  <c r="BD12" i="5"/>
  <c r="BD11" i="5"/>
  <c r="BD10" i="5"/>
  <c r="BD9" i="5"/>
  <c r="BD8" i="5"/>
  <c r="BD7" i="5"/>
  <c r="Z5" i="5"/>
  <c r="W5" i="5"/>
  <c r="AM12" i="5"/>
  <c r="AM11" i="5"/>
  <c r="AM10" i="5"/>
  <c r="AM9" i="5"/>
  <c r="AM8" i="5"/>
  <c r="AM7" i="5"/>
  <c r="AM6" i="5"/>
  <c r="AM5" i="5"/>
  <c r="AN7" i="5"/>
  <c r="AN8" i="5"/>
  <c r="AN9" i="5"/>
  <c r="AN10" i="5"/>
  <c r="AN11" i="5"/>
  <c r="AN12" i="5"/>
  <c r="AL5" i="5"/>
  <c r="AL6" i="5"/>
  <c r="AL7" i="5"/>
  <c r="AL8" i="5"/>
  <c r="AL9" i="5"/>
  <c r="AL10" i="5"/>
  <c r="AL11" i="5"/>
  <c r="AL12" i="5"/>
  <c r="AL4" i="5"/>
  <c r="Z6" i="5"/>
  <c r="Z7" i="5"/>
  <c r="Z8" i="5"/>
  <c r="Z9" i="5"/>
  <c r="Z10" i="5"/>
  <c r="Z11" i="5"/>
  <c r="Z12" i="5"/>
  <c r="Z13" i="5"/>
  <c r="Z14" i="5"/>
  <c r="Z15" i="5"/>
  <c r="Z16" i="5"/>
  <c r="Z17" i="5"/>
  <c r="Z18" i="5"/>
  <c r="Z19" i="5"/>
  <c r="Z20" i="5"/>
  <c r="Z21" i="5"/>
  <c r="Z22" i="5"/>
  <c r="Z23" i="5"/>
  <c r="Z24" i="5"/>
  <c r="Z25" i="5"/>
  <c r="Z26" i="5"/>
  <c r="Z27" i="5"/>
  <c r="Z28" i="5"/>
  <c r="Z29" i="5"/>
  <c r="Z30" i="5"/>
  <c r="Z31" i="5"/>
  <c r="Z32" i="5"/>
  <c r="Z33" i="5"/>
  <c r="Z34" i="5"/>
  <c r="Z35" i="5"/>
  <c r="Z36" i="5"/>
  <c r="Z37" i="5"/>
  <c r="Z38" i="5"/>
  <c r="Z39" i="5"/>
  <c r="Z40" i="5"/>
  <c r="Z41" i="5"/>
  <c r="Z42" i="5"/>
  <c r="Z43" i="5"/>
  <c r="Z44" i="5"/>
  <c r="Z45" i="5"/>
  <c r="Z46" i="5"/>
  <c r="Z47" i="5"/>
  <c r="Z48" i="5"/>
  <c r="Z49" i="5"/>
  <c r="Z50" i="5"/>
  <c r="Z51" i="5"/>
  <c r="Z52" i="5"/>
  <c r="Z53" i="5"/>
  <c r="Z54" i="5"/>
  <c r="Z55" i="5"/>
  <c r="Z56" i="5"/>
  <c r="Z57" i="5"/>
  <c r="Z58" i="5"/>
  <c r="Z59" i="5"/>
  <c r="Z60" i="5"/>
  <c r="Z61" i="5"/>
  <c r="Z62" i="5"/>
  <c r="Z63" i="5"/>
  <c r="Z64" i="5"/>
  <c r="Z65" i="5"/>
  <c r="Z66" i="5"/>
  <c r="Z67" i="5"/>
  <c r="Z68" i="5"/>
  <c r="Z69" i="5"/>
  <c r="Z70" i="5"/>
  <c r="Z71" i="5"/>
  <c r="Z72" i="5"/>
  <c r="Z73" i="5"/>
  <c r="Z74" i="5"/>
  <c r="Z75" i="5"/>
  <c r="Z76" i="5"/>
  <c r="Z77" i="5"/>
  <c r="Z78" i="5"/>
  <c r="Z79" i="5"/>
  <c r="Z80" i="5"/>
  <c r="Z81" i="5"/>
  <c r="Z82" i="5"/>
  <c r="Z83" i="5"/>
  <c r="Z84" i="5"/>
  <c r="Z85" i="5"/>
  <c r="Z86" i="5"/>
  <c r="Z87" i="5"/>
  <c r="Z88" i="5"/>
  <c r="Z89" i="5"/>
  <c r="Z90" i="5"/>
  <c r="Z91" i="5"/>
  <c r="Z92" i="5"/>
  <c r="Z93" i="5"/>
  <c r="Z94" i="5"/>
  <c r="Z95" i="5"/>
  <c r="Z96" i="5"/>
  <c r="Z97" i="5"/>
  <c r="Z98" i="5"/>
  <c r="Z99" i="5"/>
  <c r="Z100" i="5"/>
  <c r="Z101" i="5"/>
  <c r="Z102" i="5"/>
  <c r="Z103" i="5"/>
  <c r="Z104" i="5"/>
  <c r="Z105" i="5"/>
  <c r="Z106" i="5"/>
  <c r="Z107" i="5"/>
  <c r="Z108" i="5"/>
  <c r="Z109" i="5"/>
  <c r="Z110" i="5"/>
  <c r="Z111" i="5"/>
  <c r="Z112" i="5"/>
  <c r="Z113" i="5"/>
  <c r="Z114" i="5"/>
  <c r="Z115" i="5"/>
  <c r="Z116" i="5"/>
  <c r="Z117" i="5"/>
  <c r="Z118" i="5"/>
  <c r="Z119" i="5"/>
  <c r="Z120" i="5"/>
  <c r="Z121" i="5"/>
  <c r="Z122" i="5"/>
  <c r="Z123" i="5"/>
  <c r="Z124" i="5"/>
  <c r="Z125" i="5"/>
  <c r="Z126" i="5"/>
  <c r="Z127" i="5"/>
  <c r="Z128" i="5"/>
  <c r="Z129" i="5"/>
  <c r="X6" i="5"/>
  <c r="X7" i="5"/>
  <c r="X8" i="5"/>
  <c r="X9" i="5"/>
  <c r="X10" i="5"/>
  <c r="X11" i="5"/>
  <c r="X12" i="5"/>
  <c r="X13" i="5"/>
  <c r="X14" i="5"/>
  <c r="X15" i="5"/>
  <c r="X16" i="5"/>
  <c r="X17" i="5"/>
  <c r="X18" i="5"/>
  <c r="X19" i="5"/>
  <c r="X20" i="5"/>
  <c r="X21" i="5"/>
  <c r="X22" i="5"/>
  <c r="X23" i="5"/>
  <c r="X24" i="5"/>
  <c r="X25" i="5"/>
  <c r="X26" i="5"/>
  <c r="X27" i="5"/>
  <c r="X28" i="5"/>
  <c r="X29" i="5"/>
  <c r="X30" i="5"/>
  <c r="X31" i="5"/>
  <c r="X32" i="5"/>
  <c r="X33" i="5"/>
  <c r="X34" i="5"/>
  <c r="X35" i="5"/>
  <c r="X36" i="5"/>
  <c r="X37" i="5"/>
  <c r="X38" i="5"/>
  <c r="X39" i="5"/>
  <c r="X40" i="5"/>
  <c r="X41" i="5"/>
  <c r="X42" i="5"/>
  <c r="X43" i="5"/>
  <c r="X44" i="5"/>
  <c r="X45" i="5"/>
  <c r="X46" i="5"/>
  <c r="X47" i="5"/>
  <c r="X48" i="5"/>
  <c r="X49" i="5"/>
  <c r="X50" i="5"/>
  <c r="X51" i="5"/>
  <c r="X52" i="5"/>
  <c r="X53" i="5"/>
  <c r="X54" i="5"/>
  <c r="X55" i="5"/>
  <c r="X56" i="5"/>
  <c r="X57" i="5"/>
  <c r="X58" i="5"/>
  <c r="X59" i="5"/>
  <c r="X60" i="5"/>
  <c r="X61" i="5"/>
  <c r="X62" i="5"/>
  <c r="X63" i="5"/>
  <c r="X64" i="5"/>
  <c r="X65" i="5"/>
  <c r="X66" i="5"/>
  <c r="X67" i="5"/>
  <c r="X68" i="5"/>
  <c r="X69" i="5"/>
  <c r="X70" i="5"/>
  <c r="X71" i="5"/>
  <c r="X72" i="5"/>
  <c r="X73" i="5"/>
  <c r="X74" i="5"/>
  <c r="X75" i="5"/>
  <c r="X76" i="5"/>
  <c r="X77" i="5"/>
  <c r="X78" i="5"/>
  <c r="X79" i="5"/>
  <c r="X80" i="5"/>
  <c r="X81" i="5"/>
  <c r="X82" i="5"/>
  <c r="X83" i="5"/>
  <c r="X84" i="5"/>
  <c r="X85" i="5"/>
  <c r="X86" i="5"/>
  <c r="X87" i="5"/>
  <c r="X88" i="5"/>
  <c r="X89" i="5"/>
  <c r="X90" i="5"/>
  <c r="X91" i="5"/>
  <c r="X92" i="5"/>
  <c r="X93" i="5"/>
  <c r="X94" i="5"/>
  <c r="X95" i="5"/>
  <c r="X96" i="5"/>
  <c r="X97" i="5"/>
  <c r="X98" i="5"/>
  <c r="X99" i="5"/>
  <c r="X100" i="5"/>
  <c r="X101" i="5"/>
  <c r="X102" i="5"/>
  <c r="X103" i="5"/>
  <c r="X104" i="5"/>
  <c r="X105" i="5"/>
  <c r="X106" i="5"/>
  <c r="X107" i="5"/>
  <c r="X108" i="5"/>
  <c r="X109" i="5"/>
  <c r="X110" i="5"/>
  <c r="X111" i="5"/>
  <c r="X112" i="5"/>
  <c r="X113" i="5"/>
  <c r="X114" i="5"/>
  <c r="X115" i="5"/>
  <c r="X116" i="5"/>
  <c r="X117" i="5"/>
  <c r="X118" i="5"/>
  <c r="X119" i="5"/>
  <c r="X120" i="5"/>
  <c r="X121" i="5"/>
  <c r="X122" i="5"/>
  <c r="X123" i="5"/>
  <c r="X124" i="5"/>
  <c r="X125" i="5"/>
  <c r="X126" i="5"/>
  <c r="X127" i="5"/>
  <c r="X128" i="5"/>
  <c r="X129" i="5"/>
  <c r="W6" i="5"/>
  <c r="W7" i="5"/>
  <c r="W8" i="5"/>
  <c r="W9" i="5"/>
  <c r="W10" i="5"/>
  <c r="W11" i="5"/>
  <c r="W12" i="5"/>
  <c r="W13" i="5"/>
  <c r="W14" i="5"/>
  <c r="W15" i="5"/>
  <c r="W16" i="5"/>
  <c r="W17" i="5"/>
  <c r="W18" i="5"/>
  <c r="W19" i="5"/>
  <c r="W20" i="5"/>
  <c r="W21" i="5"/>
  <c r="W22" i="5"/>
  <c r="W23" i="5"/>
  <c r="W24" i="5"/>
  <c r="W25" i="5"/>
  <c r="W26" i="5"/>
  <c r="W27" i="5"/>
  <c r="W28" i="5"/>
  <c r="W29" i="5"/>
  <c r="W30" i="5"/>
  <c r="W31" i="5"/>
  <c r="W32" i="5"/>
  <c r="W33" i="5"/>
  <c r="W34" i="5"/>
  <c r="W35" i="5"/>
  <c r="W36" i="5"/>
  <c r="W37" i="5"/>
  <c r="W38" i="5"/>
  <c r="W39" i="5"/>
  <c r="W40" i="5"/>
  <c r="W41" i="5"/>
  <c r="W42" i="5"/>
  <c r="W43" i="5"/>
  <c r="W44" i="5"/>
  <c r="W45" i="5"/>
  <c r="W46" i="5"/>
  <c r="W47" i="5"/>
  <c r="W48" i="5"/>
  <c r="W49" i="5"/>
  <c r="W50" i="5"/>
  <c r="W51" i="5"/>
  <c r="W52" i="5"/>
  <c r="W53" i="5"/>
  <c r="W54" i="5"/>
  <c r="W55" i="5"/>
  <c r="W56" i="5"/>
  <c r="W57" i="5"/>
  <c r="W58" i="5"/>
  <c r="W59" i="5"/>
  <c r="W60" i="5"/>
  <c r="W61" i="5"/>
  <c r="W62" i="5"/>
  <c r="W63" i="5"/>
  <c r="W64" i="5"/>
  <c r="W65" i="5"/>
  <c r="W66" i="5"/>
  <c r="W67" i="5"/>
  <c r="W68" i="5"/>
  <c r="W69" i="5"/>
  <c r="W70" i="5"/>
  <c r="W71" i="5"/>
  <c r="W72" i="5"/>
  <c r="W73" i="5"/>
  <c r="W74" i="5"/>
  <c r="W75" i="5"/>
  <c r="W76" i="5"/>
  <c r="W77" i="5"/>
  <c r="W78" i="5"/>
  <c r="W79" i="5"/>
  <c r="W80" i="5"/>
  <c r="W81" i="5"/>
  <c r="W82" i="5"/>
  <c r="W83" i="5"/>
  <c r="W84" i="5"/>
  <c r="W85" i="5"/>
  <c r="W86" i="5"/>
  <c r="W87" i="5"/>
  <c r="W88" i="5"/>
  <c r="W89" i="5"/>
  <c r="W90" i="5"/>
  <c r="W91" i="5"/>
  <c r="W92" i="5"/>
  <c r="W93" i="5"/>
  <c r="W94" i="5"/>
  <c r="W95" i="5"/>
  <c r="W96" i="5"/>
  <c r="W97" i="5"/>
  <c r="W98" i="5"/>
  <c r="W99" i="5"/>
  <c r="W100" i="5"/>
  <c r="W101" i="5"/>
  <c r="W102" i="5"/>
  <c r="W103" i="5"/>
  <c r="W104" i="5"/>
  <c r="W105" i="5"/>
  <c r="W106" i="5"/>
  <c r="W107" i="5"/>
  <c r="W108" i="5"/>
  <c r="W109" i="5"/>
  <c r="W110" i="5"/>
  <c r="W111" i="5"/>
  <c r="W112" i="5"/>
  <c r="W113" i="5"/>
  <c r="W114" i="5"/>
  <c r="W115" i="5"/>
  <c r="W116" i="5"/>
  <c r="W117" i="5"/>
  <c r="W118" i="5"/>
  <c r="W119" i="5"/>
  <c r="W120" i="5"/>
  <c r="W121" i="5"/>
  <c r="W122" i="5"/>
  <c r="W123" i="5"/>
  <c r="W124" i="5"/>
  <c r="W125" i="5"/>
  <c r="W126" i="5"/>
  <c r="W127" i="5"/>
  <c r="W128" i="5"/>
  <c r="W129" i="5"/>
  <c r="BH4" i="5" l="1"/>
  <c r="BO4" i="5"/>
  <c r="BM5" i="5"/>
  <c r="BH5" i="5"/>
  <c r="BF23" i="5"/>
  <c r="BG23" i="5" s="1"/>
  <c r="BH11" i="5"/>
  <c r="BH10" i="5"/>
  <c r="BH13" i="5"/>
  <c r="BH12" i="5"/>
  <c r="BH7" i="5"/>
  <c r="BH6" i="5"/>
  <c r="AC5" i="5"/>
  <c r="AC15" i="5"/>
  <c r="AC11" i="5"/>
  <c r="AC14" i="5"/>
  <c r="AC10" i="5"/>
  <c r="AC6" i="5"/>
  <c r="AC8" i="5"/>
  <c r="AC7" i="5"/>
  <c r="AC17" i="5"/>
  <c r="AC13" i="5"/>
  <c r="AC9" i="5"/>
  <c r="AC16" i="5"/>
  <c r="AC12" i="5"/>
  <c r="AE5" i="5" l="1"/>
  <c r="AF5" i="5" s="1"/>
  <c r="BN5" i="5"/>
  <c r="BG16" i="5"/>
  <c r="BH16" i="5" s="1"/>
  <c r="BG19" i="5"/>
  <c r="BH19" i="5" s="1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D37" i="5"/>
  <c r="D36" i="5"/>
  <c r="D35" i="5"/>
  <c r="D34" i="5"/>
  <c r="D33" i="5"/>
  <c r="D32" i="5"/>
  <c r="D31" i="5"/>
  <c r="D30" i="5"/>
  <c r="D29" i="5"/>
  <c r="D28" i="5"/>
  <c r="D27" i="5"/>
  <c r="D26" i="5"/>
  <c r="D25" i="5"/>
  <c r="D24" i="5"/>
  <c r="D23" i="5"/>
  <c r="D22" i="5"/>
  <c r="D21" i="5"/>
  <c r="D20" i="5"/>
  <c r="D9" i="5"/>
  <c r="D8" i="5"/>
  <c r="D7" i="5"/>
  <c r="D6" i="5"/>
  <c r="D5" i="5"/>
  <c r="BF3" i="4"/>
  <c r="BE4" i="4"/>
  <c r="BH4" i="4" s="1"/>
  <c r="BE5" i="4"/>
  <c r="BH5" i="4" s="1"/>
  <c r="BE6" i="4"/>
  <c r="BH6" i="4" s="1"/>
  <c r="BE7" i="4"/>
  <c r="BE8" i="4"/>
  <c r="BH8" i="4" s="1"/>
  <c r="BE9" i="4"/>
  <c r="BE10" i="4"/>
  <c r="BH10" i="4" s="1"/>
  <c r="BE11" i="4"/>
  <c r="BH11" i="4" s="1"/>
  <c r="BE12" i="4"/>
  <c r="BH12" i="4" s="1"/>
  <c r="BE13" i="4"/>
  <c r="BH13" i="4" s="1"/>
  <c r="BE14" i="4"/>
  <c r="BH14" i="4" s="1"/>
  <c r="BE15" i="4"/>
  <c r="BE16" i="4"/>
  <c r="BH16" i="4" s="1"/>
  <c r="BE17" i="4"/>
  <c r="BE18" i="4"/>
  <c r="BH18" i="4" s="1"/>
  <c r="BE19" i="4"/>
  <c r="BH19" i="4" s="1"/>
  <c r="BE20" i="4"/>
  <c r="BH20" i="4" s="1"/>
  <c r="BE21" i="4"/>
  <c r="BH21" i="4" s="1"/>
  <c r="BE22" i="4"/>
  <c r="BH22" i="4" s="1"/>
  <c r="BE23" i="4"/>
  <c r="BE24" i="4"/>
  <c r="BH24" i="4" s="1"/>
  <c r="BE25" i="4"/>
  <c r="BE26" i="4"/>
  <c r="BH26" i="4" s="1"/>
  <c r="BE27" i="4"/>
  <c r="BH27" i="4" s="1"/>
  <c r="BE28" i="4"/>
  <c r="BH28" i="4" s="1"/>
  <c r="BE29" i="4"/>
  <c r="BH29" i="4" s="1"/>
  <c r="BE30" i="4"/>
  <c r="BH30" i="4" s="1"/>
  <c r="BE31" i="4"/>
  <c r="BE32" i="4"/>
  <c r="BH32" i="4" s="1"/>
  <c r="BE33" i="4"/>
  <c r="BE34" i="4"/>
  <c r="BH34" i="4" s="1"/>
  <c r="BE35" i="4"/>
  <c r="BH35" i="4" s="1"/>
  <c r="BE36" i="4"/>
  <c r="BH36" i="4" s="1"/>
  <c r="BE37" i="4"/>
  <c r="BH37" i="4" s="1"/>
  <c r="BE38" i="4"/>
  <c r="BH38" i="4" s="1"/>
  <c r="BE39" i="4"/>
  <c r="BE40" i="4"/>
  <c r="BH40" i="4" s="1"/>
  <c r="BE41" i="4"/>
  <c r="BE42" i="4"/>
  <c r="BH42" i="4" s="1"/>
  <c r="BE43" i="4"/>
  <c r="BH43" i="4" s="1"/>
  <c r="BE44" i="4"/>
  <c r="BH44" i="4" s="1"/>
  <c r="BE45" i="4"/>
  <c r="BH45" i="4" s="1"/>
  <c r="BE46" i="4"/>
  <c r="BH46" i="4" s="1"/>
  <c r="BE47" i="4"/>
  <c r="BE48" i="4"/>
  <c r="BH48" i="4" s="1"/>
  <c r="BE49" i="4"/>
  <c r="BE50" i="4"/>
  <c r="BH50" i="4" s="1"/>
  <c r="BE51" i="4"/>
  <c r="BH51" i="4" s="1"/>
  <c r="BE52" i="4"/>
  <c r="BH52" i="4" s="1"/>
  <c r="BE53" i="4"/>
  <c r="BH53" i="4" s="1"/>
  <c r="BE54" i="4"/>
  <c r="BH54" i="4" s="1"/>
  <c r="BE55" i="4"/>
  <c r="BE56" i="4"/>
  <c r="BH56" i="4" s="1"/>
  <c r="BE57" i="4"/>
  <c r="BE58" i="4"/>
  <c r="BH58" i="4" s="1"/>
  <c r="BE59" i="4"/>
  <c r="BH59" i="4" s="1"/>
  <c r="BE60" i="4"/>
  <c r="BH60" i="4" s="1"/>
  <c r="BE61" i="4"/>
  <c r="BH61" i="4" s="1"/>
  <c r="BE62" i="4"/>
  <c r="BH62" i="4" s="1"/>
  <c r="BE63" i="4"/>
  <c r="BE64" i="4"/>
  <c r="BH64" i="4" s="1"/>
  <c r="BE65" i="4"/>
  <c r="BE66" i="4"/>
  <c r="BH66" i="4" s="1"/>
  <c r="BE67" i="4"/>
  <c r="BH67" i="4" s="1"/>
  <c r="BE68" i="4"/>
  <c r="BH68" i="4" s="1"/>
  <c r="BE69" i="4"/>
  <c r="BH69" i="4" s="1"/>
  <c r="BE70" i="4"/>
  <c r="BH70" i="4" s="1"/>
  <c r="BE71" i="4"/>
  <c r="BE72" i="4"/>
  <c r="BH72" i="4" s="1"/>
  <c r="BE73" i="4"/>
  <c r="BE74" i="4"/>
  <c r="BH74" i="4" s="1"/>
  <c r="BE75" i="4"/>
  <c r="BH75" i="4" s="1"/>
  <c r="BE76" i="4"/>
  <c r="BH76" i="4" s="1"/>
  <c r="BE77" i="4"/>
  <c r="BH77" i="4" s="1"/>
  <c r="BE78" i="4"/>
  <c r="BH78" i="4" s="1"/>
  <c r="BE79" i="4"/>
  <c r="BE80" i="4"/>
  <c r="BH80" i="4" s="1"/>
  <c r="BE81" i="4"/>
  <c r="BG81" i="4" s="1"/>
  <c r="BE82" i="4"/>
  <c r="BH82" i="4" s="1"/>
  <c r="BE83" i="4"/>
  <c r="BH83" i="4" s="1"/>
  <c r="BE84" i="4"/>
  <c r="BH84" i="4" s="1"/>
  <c r="BE85" i="4"/>
  <c r="BH85" i="4" s="1"/>
  <c r="BE86" i="4"/>
  <c r="BH86" i="4" s="1"/>
  <c r="BE87" i="4"/>
  <c r="BG87" i="4" s="1"/>
  <c r="BE88" i="4"/>
  <c r="BH88" i="4" s="1"/>
  <c r="BE89" i="4"/>
  <c r="BE90" i="4"/>
  <c r="BH90" i="4" s="1"/>
  <c r="BE91" i="4"/>
  <c r="BH91" i="4" s="1"/>
  <c r="BE92" i="4"/>
  <c r="BH92" i="4" s="1"/>
  <c r="BE93" i="4"/>
  <c r="BH93" i="4" s="1"/>
  <c r="BE94" i="4"/>
  <c r="BH94" i="4" s="1"/>
  <c r="BE95" i="4"/>
  <c r="BE96" i="4"/>
  <c r="BH96" i="4" s="1"/>
  <c r="BE97" i="4"/>
  <c r="BE98" i="4"/>
  <c r="BH98" i="4" s="1"/>
  <c r="BE99" i="4"/>
  <c r="BH99" i="4" s="1"/>
  <c r="BE100" i="4"/>
  <c r="BH100" i="4" s="1"/>
  <c r="BE101" i="4"/>
  <c r="BH101" i="4" s="1"/>
  <c r="BE102" i="4"/>
  <c r="BH102" i="4" s="1"/>
  <c r="BE3" i="4"/>
  <c r="Z32" i="4"/>
  <c r="BZ5" i="4"/>
  <c r="BY5" i="4"/>
  <c r="BU17" i="4"/>
  <c r="BU5" i="4"/>
  <c r="BT17" i="4"/>
  <c r="BT5" i="4"/>
  <c r="AT19" i="4"/>
  <c r="AT21" i="4" s="1"/>
  <c r="AT17" i="4"/>
  <c r="AT15" i="4"/>
  <c r="AT16" i="4"/>
  <c r="BG15" i="4" l="1"/>
  <c r="BG73" i="4"/>
  <c r="BG25" i="4"/>
  <c r="BG95" i="4"/>
  <c r="BG89" i="4"/>
  <c r="BG71" i="4"/>
  <c r="BG65" i="4"/>
  <c r="BG47" i="4"/>
  <c r="BG41" i="4"/>
  <c r="BG23" i="4"/>
  <c r="BG17" i="4"/>
  <c r="BG57" i="4"/>
  <c r="BG33" i="4"/>
  <c r="BG9" i="4"/>
  <c r="BG97" i="4"/>
  <c r="BG79" i="4"/>
  <c r="BG49" i="4"/>
  <c r="BG7" i="4"/>
  <c r="BG63" i="4"/>
  <c r="BG39" i="4"/>
  <c r="BG3" i="4"/>
  <c r="BG55" i="4"/>
  <c r="BG31" i="4"/>
  <c r="BM6" i="5"/>
  <c r="J19" i="5"/>
  <c r="J22" i="5" s="1"/>
  <c r="BG101" i="4"/>
  <c r="BG93" i="4"/>
  <c r="BG85" i="4"/>
  <c r="BG77" i="4"/>
  <c r="BG69" i="4"/>
  <c r="BG61" i="4"/>
  <c r="BG53" i="4"/>
  <c r="BG45" i="4"/>
  <c r="BG37" i="4"/>
  <c r="BG29" i="4"/>
  <c r="BG21" i="4"/>
  <c r="BG13" i="4"/>
  <c r="BG5" i="4"/>
  <c r="BH97" i="4"/>
  <c r="BH89" i="4"/>
  <c r="BH81" i="4"/>
  <c r="BH73" i="4"/>
  <c r="BH65" i="4"/>
  <c r="BH57" i="4"/>
  <c r="BH49" i="4"/>
  <c r="BH41" i="4"/>
  <c r="BH33" i="4"/>
  <c r="BH25" i="4"/>
  <c r="BH17" i="4"/>
  <c r="BH9" i="4"/>
  <c r="BG99" i="4"/>
  <c r="BG91" i="4"/>
  <c r="BG83" i="4"/>
  <c r="BG75" i="4"/>
  <c r="BG67" i="4"/>
  <c r="BG59" i="4"/>
  <c r="BG51" i="4"/>
  <c r="BG43" i="4"/>
  <c r="BG35" i="4"/>
  <c r="BG27" i="4"/>
  <c r="BG19" i="4"/>
  <c r="BG11" i="4"/>
  <c r="BH3" i="4"/>
  <c r="BH95" i="4"/>
  <c r="BH87" i="4"/>
  <c r="BH79" i="4"/>
  <c r="BH71" i="4"/>
  <c r="BH63" i="4"/>
  <c r="BH55" i="4"/>
  <c r="BH47" i="4"/>
  <c r="BH39" i="4"/>
  <c r="BH31" i="4"/>
  <c r="BH23" i="4"/>
  <c r="BH15" i="4"/>
  <c r="BH7" i="4"/>
  <c r="BO5" i="5"/>
  <c r="BN6" i="5"/>
  <c r="BM7" i="5" s="1"/>
  <c r="J33" i="5"/>
  <c r="J32" i="5"/>
  <c r="J35" i="5"/>
  <c r="J34" i="5"/>
  <c r="J36" i="5"/>
  <c r="J29" i="5"/>
  <c r="J27" i="5"/>
  <c r="J28" i="5"/>
  <c r="J26" i="5"/>
  <c r="J6" i="5"/>
  <c r="J9" i="5"/>
  <c r="J12" i="5"/>
  <c r="J8" i="5"/>
  <c r="J11" i="5"/>
  <c r="J7" i="5"/>
  <c r="J13" i="5"/>
  <c r="J10" i="5"/>
  <c r="BG100" i="4"/>
  <c r="BG96" i="4"/>
  <c r="BG92" i="4"/>
  <c r="BG88" i="4"/>
  <c r="BG84" i="4"/>
  <c r="BG80" i="4"/>
  <c r="BG76" i="4"/>
  <c r="BG72" i="4"/>
  <c r="BG68" i="4"/>
  <c r="BG64" i="4"/>
  <c r="BG60" i="4"/>
  <c r="BG56" i="4"/>
  <c r="BG52" i="4"/>
  <c r="BG48" i="4"/>
  <c r="BG44" i="4"/>
  <c r="BG40" i="4"/>
  <c r="BG36" i="4"/>
  <c r="BG32" i="4"/>
  <c r="BG28" i="4"/>
  <c r="BG24" i="4"/>
  <c r="BG20" i="4"/>
  <c r="BG16" i="4"/>
  <c r="BG12" i="4"/>
  <c r="BG8" i="4"/>
  <c r="BG4" i="4"/>
  <c r="BG102" i="4"/>
  <c r="BG98" i="4"/>
  <c r="BG94" i="4"/>
  <c r="BG90" i="4"/>
  <c r="BG86" i="4"/>
  <c r="BG82" i="4"/>
  <c r="BG78" i="4"/>
  <c r="BG74" i="4"/>
  <c r="BG70" i="4"/>
  <c r="BG66" i="4"/>
  <c r="BG62" i="4"/>
  <c r="BG58" i="4"/>
  <c r="BG54" i="4"/>
  <c r="BG50" i="4"/>
  <c r="BG46" i="4"/>
  <c r="BG42" i="4"/>
  <c r="BG38" i="4"/>
  <c r="BG34" i="4"/>
  <c r="BG30" i="4"/>
  <c r="BG26" i="4"/>
  <c r="BG22" i="4"/>
  <c r="BG18" i="4"/>
  <c r="BG14" i="4"/>
  <c r="BG10" i="4"/>
  <c r="BG6" i="4"/>
  <c r="AT20" i="4"/>
  <c r="AT22" i="4" s="1"/>
  <c r="I42" i="5" l="1"/>
  <c r="J42" i="5" s="1"/>
  <c r="J39" i="5"/>
  <c r="BI3" i="4"/>
  <c r="BO6" i="5"/>
  <c r="BN7" i="5"/>
  <c r="BM8" i="5" s="1"/>
  <c r="BK6" i="5" s="1"/>
  <c r="D37" i="3"/>
  <c r="D36" i="3"/>
  <c r="D35" i="3"/>
  <c r="D34" i="3"/>
  <c r="D33" i="3"/>
  <c r="D32" i="3"/>
  <c r="D31" i="3"/>
  <c r="D30" i="3"/>
  <c r="D29" i="3"/>
  <c r="D28" i="3"/>
  <c r="D27" i="3"/>
  <c r="F26" i="3"/>
  <c r="D26" i="3"/>
  <c r="F25" i="3"/>
  <c r="D25" i="3"/>
  <c r="F24" i="3"/>
  <c r="D24" i="3"/>
  <c r="F23" i="3"/>
  <c r="D23" i="3"/>
  <c r="F22" i="3"/>
  <c r="D22" i="3"/>
  <c r="F21" i="3"/>
  <c r="G21" i="3" s="1" a="1"/>
  <c r="I21" i="3" s="1"/>
  <c r="D21" i="3"/>
  <c r="D20" i="3"/>
  <c r="D19" i="3"/>
  <c r="G18" i="3"/>
  <c r="D18" i="3"/>
  <c r="D17" i="3"/>
  <c r="D16" i="3"/>
  <c r="D15" i="3"/>
  <c r="D14" i="3"/>
  <c r="D13" i="3"/>
  <c r="D12" i="3"/>
  <c r="D11" i="3"/>
  <c r="L10" i="3"/>
  <c r="L11" i="3" s="1"/>
  <c r="K10" i="3" a="1"/>
  <c r="K10" i="3" s="1"/>
  <c r="K11" i="3" s="1"/>
  <c r="G10" i="3"/>
  <c r="D10" i="3"/>
  <c r="U9" i="3"/>
  <c r="T9" i="3"/>
  <c r="S9" i="3"/>
  <c r="R9" i="3"/>
  <c r="K9" i="3"/>
  <c r="J9" i="3" a="1"/>
  <c r="J9" i="3" s="1"/>
  <c r="G9" i="3"/>
  <c r="D9" i="3"/>
  <c r="U8" i="3"/>
  <c r="T8" i="3"/>
  <c r="S8" i="3"/>
  <c r="R8" i="3"/>
  <c r="J8" i="3"/>
  <c r="I8" i="3" a="1"/>
  <c r="I10" i="3" s="1"/>
  <c r="G8" i="3"/>
  <c r="D8" i="3"/>
  <c r="U7" i="3"/>
  <c r="T7" i="3"/>
  <c r="S7" i="3"/>
  <c r="R7" i="3"/>
  <c r="I7" i="3"/>
  <c r="H7" i="3" a="1"/>
  <c r="H10" i="3" s="1"/>
  <c r="G7" i="3"/>
  <c r="D7" i="3"/>
  <c r="U6" i="3"/>
  <c r="T6" i="3"/>
  <c r="S6" i="3"/>
  <c r="R6" i="3"/>
  <c r="H6" i="3"/>
  <c r="G6" i="3"/>
  <c r="M6" i="3" s="1"/>
  <c r="D6" i="3"/>
  <c r="U5" i="3"/>
  <c r="T5" i="3"/>
  <c r="S5" i="3"/>
  <c r="R5" i="3"/>
  <c r="G5" i="3"/>
  <c r="M5" i="3" s="1"/>
  <c r="D5" i="3"/>
  <c r="U4" i="3"/>
  <c r="T4" i="3"/>
  <c r="S4" i="3"/>
  <c r="R4" i="3"/>
  <c r="D4" i="3"/>
  <c r="D3" i="3"/>
  <c r="D2" i="3"/>
  <c r="AQ54" i="2"/>
  <c r="AN54" i="2"/>
  <c r="AQ53" i="2"/>
  <c r="AN53" i="2"/>
  <c r="AQ52" i="2"/>
  <c r="AN52" i="2"/>
  <c r="AQ51" i="2"/>
  <c r="AN51" i="2"/>
  <c r="AQ50" i="2"/>
  <c r="AN50" i="2"/>
  <c r="AQ49" i="2"/>
  <c r="AN49" i="2"/>
  <c r="AQ48" i="2"/>
  <c r="AN48" i="2"/>
  <c r="AQ47" i="2"/>
  <c r="AN47" i="2"/>
  <c r="AQ46" i="2"/>
  <c r="AN46" i="2"/>
  <c r="AQ45" i="2"/>
  <c r="AN45" i="2"/>
  <c r="AQ44" i="2"/>
  <c r="AN44" i="2"/>
  <c r="AQ43" i="2"/>
  <c r="AN43" i="2"/>
  <c r="AQ42" i="2"/>
  <c r="AN42" i="2"/>
  <c r="AQ41" i="2"/>
  <c r="AN41" i="2"/>
  <c r="AQ40" i="2"/>
  <c r="AN40" i="2"/>
  <c r="AQ39" i="2"/>
  <c r="AN39" i="2"/>
  <c r="AQ38" i="2"/>
  <c r="AN38" i="2"/>
  <c r="AQ37" i="2"/>
  <c r="AN37" i="2"/>
  <c r="AQ36" i="2"/>
  <c r="AN36" i="2"/>
  <c r="AQ35" i="2"/>
  <c r="AN35" i="2"/>
  <c r="AQ34" i="2"/>
  <c r="AN34" i="2"/>
  <c r="AQ33" i="2"/>
  <c r="AN33" i="2"/>
  <c r="AQ32" i="2"/>
  <c r="AN32" i="2"/>
  <c r="AQ31" i="2"/>
  <c r="AN31" i="2"/>
  <c r="AQ30" i="2"/>
  <c r="AN30" i="2"/>
  <c r="AQ29" i="2"/>
  <c r="AN29" i="2"/>
  <c r="AQ28" i="2"/>
  <c r="AN28" i="2"/>
  <c r="AQ27" i="2"/>
  <c r="AN27" i="2"/>
  <c r="AQ26" i="2"/>
  <c r="AN26" i="2"/>
  <c r="AQ25" i="2"/>
  <c r="AN25" i="2"/>
  <c r="AQ24" i="2"/>
  <c r="AN24" i="2"/>
  <c r="L24" i="2"/>
  <c r="M24" i="2" s="1"/>
  <c r="AQ23" i="2"/>
  <c r="AN23" i="2"/>
  <c r="AK23" i="2"/>
  <c r="AJ23" i="2"/>
  <c r="AI23" i="2"/>
  <c r="L23" i="2"/>
  <c r="M23" i="2" s="1"/>
  <c r="AQ22" i="2"/>
  <c r="AN22" i="2"/>
  <c r="AK22" i="2"/>
  <c r="AJ22" i="2"/>
  <c r="AI22" i="2"/>
  <c r="L22" i="2"/>
  <c r="M22" i="2" s="1"/>
  <c r="AQ21" i="2"/>
  <c r="AN21" i="2"/>
  <c r="AK21" i="2"/>
  <c r="AJ21" i="2"/>
  <c r="AI21" i="2"/>
  <c r="L21" i="2"/>
  <c r="M21" i="2" s="1"/>
  <c r="AQ20" i="2"/>
  <c r="AN20" i="2"/>
  <c r="AK20" i="2"/>
  <c r="AJ20" i="2"/>
  <c r="AI20" i="2"/>
  <c r="L20" i="2"/>
  <c r="M20" i="2" s="1"/>
  <c r="AQ19" i="2"/>
  <c r="AN19" i="2"/>
  <c r="AK19" i="2"/>
  <c r="AJ19" i="2"/>
  <c r="AI19" i="2"/>
  <c r="L19" i="2"/>
  <c r="M19" i="2" s="1"/>
  <c r="AQ18" i="2"/>
  <c r="AN18" i="2"/>
  <c r="AK18" i="2"/>
  <c r="AJ18" i="2"/>
  <c r="AI18" i="2"/>
  <c r="L18" i="2"/>
  <c r="M18" i="2" s="1"/>
  <c r="AQ17" i="2"/>
  <c r="AN17" i="2"/>
  <c r="AK17" i="2"/>
  <c r="AJ17" i="2"/>
  <c r="AI17" i="2"/>
  <c r="L17" i="2"/>
  <c r="M17" i="2" s="1"/>
  <c r="AQ16" i="2"/>
  <c r="AN16" i="2"/>
  <c r="AK16" i="2"/>
  <c r="AJ16" i="2"/>
  <c r="AI16" i="2"/>
  <c r="L16" i="2"/>
  <c r="M16" i="2" s="1"/>
  <c r="B16" i="2"/>
  <c r="C16" i="2" s="1"/>
  <c r="AQ15" i="2"/>
  <c r="AN15" i="2"/>
  <c r="AK15" i="2"/>
  <c r="AJ15" i="2"/>
  <c r="AI15" i="2"/>
  <c r="L15" i="2"/>
  <c r="M15" i="2" s="1"/>
  <c r="B15" i="2"/>
  <c r="C15" i="2" s="1"/>
  <c r="AQ14" i="2"/>
  <c r="AN14" i="2"/>
  <c r="AK14" i="2"/>
  <c r="AJ14" i="2"/>
  <c r="AI14" i="2"/>
  <c r="AD14" i="2"/>
  <c r="W14" i="2"/>
  <c r="X14" i="2" s="1"/>
  <c r="L14" i="2"/>
  <c r="M14" i="2" s="1"/>
  <c r="B14" i="2"/>
  <c r="C14" i="2" s="1"/>
  <c r="AQ13" i="2"/>
  <c r="AN13" i="2"/>
  <c r="AK13" i="2"/>
  <c r="AJ13" i="2"/>
  <c r="AI13" i="2"/>
  <c r="AD13" i="2"/>
  <c r="W13" i="2"/>
  <c r="X13" i="2" s="1"/>
  <c r="L13" i="2"/>
  <c r="M13" i="2" s="1"/>
  <c r="B13" i="2"/>
  <c r="C13" i="2" s="1"/>
  <c r="AQ12" i="2"/>
  <c r="AN12" i="2"/>
  <c r="AK12" i="2"/>
  <c r="AJ12" i="2"/>
  <c r="AI12" i="2"/>
  <c r="AD12" i="2"/>
  <c r="W12" i="2"/>
  <c r="X12" i="2" s="1"/>
  <c r="S12" i="2"/>
  <c r="T12" i="2" s="1"/>
  <c r="L12" i="2"/>
  <c r="M12" i="2" s="1"/>
  <c r="B12" i="2"/>
  <c r="C12" i="2" s="1"/>
  <c r="AQ11" i="2"/>
  <c r="AN11" i="2"/>
  <c r="AK11" i="2"/>
  <c r="AJ11" i="2"/>
  <c r="AI11" i="2"/>
  <c r="AD11" i="2"/>
  <c r="W11" i="2"/>
  <c r="X11" i="2" s="1"/>
  <c r="S11" i="2"/>
  <c r="T11" i="2" s="1"/>
  <c r="L11" i="2"/>
  <c r="M11" i="2" s="1"/>
  <c r="B11" i="2"/>
  <c r="C11" i="2" s="1"/>
  <c r="AQ10" i="2"/>
  <c r="AN10" i="2"/>
  <c r="AK10" i="2"/>
  <c r="AJ10" i="2"/>
  <c r="AI10" i="2"/>
  <c r="AD10" i="2"/>
  <c r="W10" i="2"/>
  <c r="X10" i="2" s="1"/>
  <c r="S10" i="2"/>
  <c r="T10" i="2" s="1"/>
  <c r="L10" i="2"/>
  <c r="M10" i="2" s="1"/>
  <c r="B10" i="2"/>
  <c r="C10" i="2" s="1"/>
  <c r="AQ9" i="2"/>
  <c r="AN9" i="2"/>
  <c r="AK9" i="2"/>
  <c r="AJ9" i="2"/>
  <c r="AI9" i="2"/>
  <c r="AD9" i="2"/>
  <c r="AC9" i="2"/>
  <c r="W9" i="2"/>
  <c r="X9" i="2" s="1"/>
  <c r="S9" i="2"/>
  <c r="T9" i="2" s="1"/>
  <c r="L9" i="2"/>
  <c r="M9" i="2" s="1"/>
  <c r="B9" i="2"/>
  <c r="C9" i="2" s="1"/>
  <c r="AQ8" i="2"/>
  <c r="AN8" i="2"/>
  <c r="AK8" i="2"/>
  <c r="AJ8" i="2"/>
  <c r="AI8" i="2"/>
  <c r="AD8" i="2"/>
  <c r="AC8" i="2"/>
  <c r="W8" i="2"/>
  <c r="X8" i="2" s="1"/>
  <c r="S8" i="2"/>
  <c r="T8" i="2" s="1"/>
  <c r="L8" i="2"/>
  <c r="M8" i="2" s="1"/>
  <c r="B8" i="2"/>
  <c r="C8" i="2" s="1"/>
  <c r="AQ7" i="2"/>
  <c r="AN7" i="2"/>
  <c r="AK7" i="2"/>
  <c r="AJ7" i="2"/>
  <c r="AI7" i="2"/>
  <c r="AD7" i="2"/>
  <c r="AC7" i="2"/>
  <c r="W7" i="2"/>
  <c r="X7" i="2" s="1"/>
  <c r="S7" i="2"/>
  <c r="L7" i="2"/>
  <c r="M7" i="2" s="1"/>
  <c r="C7" i="2"/>
  <c r="B7" i="2"/>
  <c r="AQ6" i="2"/>
  <c r="AN6" i="2"/>
  <c r="AK6" i="2"/>
  <c r="AJ6" i="2"/>
  <c r="AI6" i="2"/>
  <c r="AD6" i="2"/>
  <c r="AC6" i="2"/>
  <c r="W6" i="2"/>
  <c r="X6" i="2" s="1"/>
  <c r="S6" i="2"/>
  <c r="T6" i="2" s="1"/>
  <c r="L6" i="2"/>
  <c r="M6" i="2" s="1"/>
  <c r="B6" i="2"/>
  <c r="C6" i="2" s="1"/>
  <c r="AQ5" i="2"/>
  <c r="AN5" i="2"/>
  <c r="AK5" i="2"/>
  <c r="AJ5" i="2"/>
  <c r="AI5" i="2"/>
  <c r="AD5" i="2"/>
  <c r="AC5" i="2"/>
  <c r="W5" i="2"/>
  <c r="X5" i="2" s="1"/>
  <c r="S5" i="2"/>
  <c r="T5" i="2" s="1"/>
  <c r="L5" i="2"/>
  <c r="B5" i="2"/>
  <c r="C5" i="2" s="1"/>
  <c r="AQ4" i="2"/>
  <c r="AN4" i="2"/>
  <c r="AK4" i="2"/>
  <c r="AJ4" i="2"/>
  <c r="AJ25" i="2" s="1"/>
  <c r="AI4" i="2"/>
  <c r="AI25" i="2" s="1"/>
  <c r="AD4" i="2"/>
  <c r="AC4" i="2"/>
  <c r="W4" i="2"/>
  <c r="S4" i="2"/>
  <c r="T4" i="2" s="1"/>
  <c r="L4" i="2"/>
  <c r="M4" i="2" s="1"/>
  <c r="G4" i="2"/>
  <c r="H12" i="2" s="1"/>
  <c r="I12" i="2" s="1"/>
  <c r="B4" i="2"/>
  <c r="C4" i="2" s="1"/>
  <c r="AK25" i="2" l="1"/>
  <c r="P11" i="3"/>
  <c r="J10" i="3"/>
  <c r="N4" i="2"/>
  <c r="BN8" i="5"/>
  <c r="BO7" i="5"/>
  <c r="P13" i="3"/>
  <c r="H8" i="3"/>
  <c r="I9" i="3"/>
  <c r="AF4" i="2"/>
  <c r="P14" i="3"/>
  <c r="P16" i="3" s="1"/>
  <c r="H9" i="3"/>
  <c r="M9" i="3" s="1"/>
  <c r="J11" i="3"/>
  <c r="G11" i="3"/>
  <c r="AE4" i="2"/>
  <c r="Z4" i="2"/>
  <c r="S13" i="2"/>
  <c r="T13" i="2" s="1"/>
  <c r="H7" i="3"/>
  <c r="M7" i="3" s="1"/>
  <c r="I8" i="3"/>
  <c r="I11" i="3" s="1"/>
  <c r="M10" i="3"/>
  <c r="J21" i="3"/>
  <c r="H7" i="2"/>
  <c r="I7" i="2" s="1"/>
  <c r="M5" i="2"/>
  <c r="T7" i="2"/>
  <c r="K21" i="3"/>
  <c r="H4" i="2"/>
  <c r="I4" i="2" s="1"/>
  <c r="X4" i="2"/>
  <c r="P12" i="3"/>
  <c r="G21" i="3"/>
  <c r="H5" i="2"/>
  <c r="I5" i="2" s="1"/>
  <c r="H9" i="2"/>
  <c r="I9" i="2" s="1"/>
  <c r="P10" i="3"/>
  <c r="P15" i="3" s="1"/>
  <c r="H21" i="3"/>
  <c r="L21" i="3"/>
  <c r="H8" i="2"/>
  <c r="I8" i="2" s="1"/>
  <c r="H6" i="2"/>
  <c r="I6" i="2" s="1"/>
  <c r="H10" i="2"/>
  <c r="I10" i="2" s="1"/>
  <c r="H11" i="2"/>
  <c r="I11" i="2" s="1"/>
  <c r="R16" i="2" l="1"/>
  <c r="BO8" i="5"/>
  <c r="BN12" i="5" s="1"/>
  <c r="BK4" i="5"/>
  <c r="BK3" i="5"/>
  <c r="M8" i="3"/>
  <c r="BO36" i="5"/>
  <c r="BO28" i="5"/>
  <c r="BO19" i="5"/>
  <c r="BO32" i="5"/>
  <c r="BO24" i="5"/>
  <c r="BO25" i="5"/>
  <c r="BO40" i="5"/>
  <c r="BO38" i="5"/>
  <c r="BO33" i="5"/>
  <c r="G14" i="3"/>
  <c r="H11" i="3"/>
  <c r="G16" i="3" s="1"/>
  <c r="P17" i="3"/>
  <c r="P18" i="3" s="1"/>
  <c r="G17" i="3"/>
  <c r="I14" i="3" l="1"/>
  <c r="BO21" i="5"/>
  <c r="BO31" i="5"/>
  <c r="BO37" i="5"/>
  <c r="BV36" i="5" s="1"/>
  <c r="BO20" i="5"/>
  <c r="BV31" i="5" s="1"/>
  <c r="BO35" i="5"/>
  <c r="BO27" i="5"/>
  <c r="BO30" i="5"/>
  <c r="BO22" i="5"/>
  <c r="BO39" i="5"/>
  <c r="BV23" i="5" s="1"/>
  <c r="BO18" i="5"/>
  <c r="BO29" i="5"/>
  <c r="BV21" i="5" s="1"/>
  <c r="BO34" i="5"/>
  <c r="BO26" i="5"/>
  <c r="CB20" i="5" s="1"/>
  <c r="BO23" i="5"/>
  <c r="BO41" i="5"/>
  <c r="BO42" i="5"/>
  <c r="BV37" i="5" s="1"/>
  <c r="BN11" i="5"/>
  <c r="CB22" i="5"/>
  <c r="BV19" i="5"/>
  <c r="BV35" i="5"/>
  <c r="BV24" i="5"/>
  <c r="BV33" i="5"/>
  <c r="BV26" i="5"/>
  <c r="BV20" i="5"/>
  <c r="BV32" i="5"/>
  <c r="BV25" i="5"/>
  <c r="BV29" i="5"/>
  <c r="M11" i="3"/>
  <c r="F14" i="3"/>
  <c r="CB19" i="5" l="1"/>
  <c r="CA25" i="5" s="1"/>
  <c r="CB25" i="5" s="1"/>
  <c r="CB18" i="5"/>
  <c r="CB21" i="5"/>
  <c r="BV22" i="5"/>
  <c r="BV18" i="5"/>
  <c r="BU40" i="5" s="1"/>
  <c r="BV34" i="5"/>
  <c r="BR37" i="5"/>
  <c r="BR18" i="5"/>
  <c r="BR39" i="5"/>
  <c r="BR22" i="5"/>
  <c r="BR29" i="5"/>
  <c r="BR36" i="5"/>
  <c r="BR20" i="5"/>
  <c r="BR27" i="5"/>
  <c r="BR34" i="5"/>
  <c r="BR42" i="5"/>
  <c r="BR25" i="5"/>
  <c r="BR32" i="5"/>
  <c r="BR40" i="5"/>
  <c r="BR23" i="5"/>
  <c r="BR30" i="5"/>
  <c r="BR38" i="5"/>
  <c r="BR21" i="5"/>
  <c r="BR28" i="5"/>
  <c r="BR35" i="5"/>
  <c r="BR19" i="5"/>
  <c r="BR26" i="5"/>
  <c r="BR33" i="5"/>
  <c r="BR41" i="5"/>
  <c r="BR24" i="5"/>
  <c r="BR31" i="5"/>
  <c r="BV30" i="5"/>
  <c r="BV40" i="5" s="1"/>
  <c r="BN13" i="5"/>
  <c r="BX22" i="5" s="1"/>
  <c r="K14" i="3"/>
  <c r="J14" i="3"/>
  <c r="H14" i="3"/>
  <c r="BX23" i="5" l="1"/>
  <c r="BX25" i="5"/>
  <c r="BX26" i="5"/>
  <c r="BX24" i="5"/>
  <c r="BX21" i="5"/>
  <c r="BX18" i="5"/>
  <c r="BX19" i="5"/>
  <c r="BX20" i="5"/>
  <c r="L14" i="3"/>
  <c r="BX29" i="5" l="1"/>
  <c r="BY29" i="5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Ivandson</author>
  </authors>
  <commentList>
    <comment ref="AT4" authorId="0" shapeId="0" xr:uid="{5223FBDF-E66E-462D-8013-9B8DBE2CB3F7}">
      <text>
        <r>
          <rPr>
            <b/>
            <sz val="9"/>
            <color indexed="81"/>
            <rFont val="Segoe UI"/>
            <family val="2"/>
          </rPr>
          <t>Ivandson:</t>
        </r>
        <r>
          <rPr>
            <sz val="9"/>
            <color indexed="81"/>
            <rFont val="Segoe UI"/>
            <family val="2"/>
          </rPr>
          <t xml:space="preserve">
Nesse caso, já estou levando em consideração a correção de continuidade, começando a calcular a área a partir de X = 3.5, ou seja, subtraindo-se 0.5 do valor em que se iniciaria na Bernoulli. No caso da Bernoulli, P(Y &gt; 3) = P(Y = 4) + P(Y=5) + ... Portanto, para aproximar pela normal, deveríamos considerar P(X &gt; 4), sendo X ~ N(np; np(1-p)). Porém, é preciso subtrair 0.5 do limite inferior e adicionar 0.5 ao limite superior de X, que é a correção de continuidade.</t>
        </r>
      </text>
    </comment>
    <comment ref="AT5" authorId="0" shapeId="0" xr:uid="{3F40597C-D8C0-446F-B224-94631F872C9F}">
      <text>
        <r>
          <rPr>
            <b/>
            <sz val="9"/>
            <color indexed="81"/>
            <rFont val="Segoe UI"/>
            <family val="2"/>
          </rPr>
          <t>Ivandson:</t>
        </r>
        <r>
          <rPr>
            <sz val="9"/>
            <color indexed="81"/>
            <rFont val="Segoe UI"/>
            <family val="2"/>
          </rPr>
          <t xml:space="preserve">
Mesmo comentário do item acima, sendo que, nesse caso, para achar a proporção correta, dividi 3.5/20, ou seja, já considerando a correção de continuidade.</t>
        </r>
      </text>
    </comment>
  </commentList>
</comments>
</file>

<file path=xl/sharedStrings.xml><?xml version="1.0" encoding="utf-8"?>
<sst xmlns="http://schemas.openxmlformats.org/spreadsheetml/2006/main" count="531" uniqueCount="418">
  <si>
    <t>P(X = k)</t>
  </si>
  <si>
    <t>k</t>
  </si>
  <si>
    <t>Capítulo 6; problema 38 - Bussab &amp; Morettin</t>
  </si>
  <si>
    <t>Preço médio para a caixa com 1000 parafusos</t>
  </si>
  <si>
    <t>num esperado de parafusos defeituosos em 1000</t>
  </si>
  <si>
    <t>Dist Binomial</t>
  </si>
  <si>
    <t>Capítulo 6; problema 37 - Bussab &amp; Morettin</t>
  </si>
  <si>
    <t>Capítulo 6; problema 36 - Bussab &amp; Morettin</t>
  </si>
  <si>
    <t>Dist. de Poisson</t>
  </si>
  <si>
    <t>N° de acidentes obs por hora</t>
  </si>
  <si>
    <t>Número médio de acidentes por hora</t>
  </si>
  <si>
    <t>N° de horas esperadas com k acidentes, num total de 480 horas</t>
  </si>
  <si>
    <t>Capítulo 6; problema 35 - Bussab &amp; Morettin</t>
  </si>
  <si>
    <t>num esperado de famílias em um total de 10690</t>
  </si>
  <si>
    <t>Dist. Binomial</t>
  </si>
  <si>
    <t>Número médio de plantas por quadrado</t>
  </si>
  <si>
    <t>N° de quadrados observados</t>
  </si>
  <si>
    <t>N° de plantas por quadrado (k)</t>
  </si>
  <si>
    <t>N° de horas obervadas (k)</t>
  </si>
  <si>
    <t>N° esperado de quadrados  com k plantas, num total de 109</t>
  </si>
  <si>
    <t>&gt;8</t>
  </si>
  <si>
    <t>Probabilidade de encontrarmos pelo menos duas plantas</t>
  </si>
  <si>
    <t>Capítulo 6; problema 39 - Bussab &amp; Morettin</t>
  </si>
  <si>
    <t>num esperado de válvulas defeituosas em 10</t>
  </si>
  <si>
    <t>preço de venda  da caixa com 10 peças</t>
  </si>
  <si>
    <t xml:space="preserve"> </t>
  </si>
  <si>
    <t>Preço médio para a caixa com 10 peças</t>
  </si>
  <si>
    <t>Ensaio A (p = 0.2; n = 5)</t>
  </si>
  <si>
    <t>Ensaio B (p = 0.2; n = 10)</t>
  </si>
  <si>
    <t>preço médio da caixa para o caso A</t>
  </si>
  <si>
    <t>preço médio da caixa para o caso B</t>
  </si>
  <si>
    <t>Capítulo 6; problema 40 - Bussab &amp; Morettin</t>
  </si>
  <si>
    <t>Ensaio A (p = 0.1)</t>
  </si>
  <si>
    <t>Ensaio B (p = 0.2)</t>
  </si>
  <si>
    <t>Ensaio C (p = 0.05)</t>
  </si>
  <si>
    <t>Capítulo 6; problema 42 - Bussab &amp; Morettin</t>
  </si>
  <si>
    <t>P(X &lt;= 2)</t>
  </si>
  <si>
    <t>Capítulo 6; problema 48 - Bussab &amp; Morettin</t>
  </si>
  <si>
    <t>Capítulo 6; problema 49 - Bussab &amp; Morettin</t>
  </si>
  <si>
    <t>X</t>
  </si>
  <si>
    <t>Y</t>
  </si>
  <si>
    <t>Distribuição conjunta de X e Y</t>
  </si>
  <si>
    <t>P(Y)</t>
  </si>
  <si>
    <t>P(X)</t>
  </si>
  <si>
    <t>DADO 1</t>
  </si>
  <si>
    <t>DADO 2</t>
  </si>
  <si>
    <t>Capítulo 8; problema 14 - Bussab &amp; Morettin</t>
  </si>
  <si>
    <t>E(X)</t>
  </si>
  <si>
    <t>E(Y)</t>
  </si>
  <si>
    <t>VAR(X)</t>
  </si>
  <si>
    <t>VAR(Y)</t>
  </si>
  <si>
    <t>COV(X,Y)</t>
  </si>
  <si>
    <t>E(X+Y)</t>
  </si>
  <si>
    <t>VAR(X+Y)</t>
  </si>
  <si>
    <t>E(X^2)</t>
  </si>
  <si>
    <t>E(Y^2)</t>
  </si>
  <si>
    <t>X^2</t>
  </si>
  <si>
    <t>Y^2</t>
  </si>
  <si>
    <t>E(XY)</t>
  </si>
  <si>
    <t>Capítulo 8; problema 16 - Bussab &amp; Morettin</t>
  </si>
  <si>
    <t>Coeficiente de correlação</t>
  </si>
  <si>
    <t>Operário</t>
  </si>
  <si>
    <t>Teste (T)</t>
  </si>
  <si>
    <t>Produtividade (P)</t>
  </si>
  <si>
    <t>E(T)</t>
  </si>
  <si>
    <t>E(P)</t>
  </si>
  <si>
    <t>TP</t>
  </si>
  <si>
    <t>E(TP)</t>
  </si>
  <si>
    <t>Prob. Atrib.</t>
  </si>
  <si>
    <t>VAR(T)</t>
  </si>
  <si>
    <t>VAR(P)</t>
  </si>
  <si>
    <t>COV(T,P)</t>
  </si>
  <si>
    <t>RÔ(T,P)</t>
  </si>
  <si>
    <t>E(T^2)</t>
  </si>
  <si>
    <t>E(P^2)</t>
  </si>
  <si>
    <t>T^2</t>
  </si>
  <si>
    <t>P^2</t>
  </si>
  <si>
    <t>Capítulo 9; problema 5 - Bussab &amp; Morettin</t>
  </si>
  <si>
    <t>bin(10, 0.7)</t>
  </si>
  <si>
    <t>poiss(1.3)</t>
  </si>
  <si>
    <t>Capítulo 9; problema 15 - Bussab &amp; Morettin</t>
  </si>
  <si>
    <t>Capítulo 9; problema 16 - Bussab &amp; Morettin</t>
  </si>
  <si>
    <t>N(0,1)</t>
  </si>
  <si>
    <t>χ2(5)</t>
  </si>
  <si>
    <t>Capítulo 9; problema 25- Bussab &amp; Morettin</t>
  </si>
  <si>
    <t>ber(0.6)</t>
  </si>
  <si>
    <t>item (a)</t>
  </si>
  <si>
    <t>item (b)</t>
  </si>
  <si>
    <t>p(X)</t>
  </si>
  <si>
    <t>NA's</t>
  </si>
  <si>
    <t>item (c)</t>
  </si>
  <si>
    <t>NÚMERO DE DERROTAS NA SIMULAÇÃO</t>
  </si>
  <si>
    <t>NÚMERO DE EMPATES NA SIMULAÇÃO</t>
  </si>
  <si>
    <t>NÚMERO DE VITÓRIASNA SIMULAÇÃO</t>
  </si>
  <si>
    <t>NÚMERO DE CAMPANHAS</t>
  </si>
  <si>
    <t>NÚMERO TOTAL DE JOGOS</t>
  </si>
  <si>
    <t>NÚMERO TOTAL DE JPONTOS OBTIDOS NESSA SIMULAÇÃO</t>
  </si>
  <si>
    <t>NÚMERO MÁXIMO DE PONTOS</t>
  </si>
  <si>
    <t>PERCENTUAL DE VITÓRIAS NESSA SIMULAÇÃO</t>
  </si>
  <si>
    <t>N° de moradores</t>
  </si>
  <si>
    <t>porcentagem</t>
  </si>
  <si>
    <t>sample 1</t>
  </si>
  <si>
    <t>sample 2</t>
  </si>
  <si>
    <t>sample 3</t>
  </si>
  <si>
    <t>sample 4</t>
  </si>
  <si>
    <t>sample 5</t>
  </si>
  <si>
    <t>sample 6</t>
  </si>
  <si>
    <t>sample 7</t>
  </si>
  <si>
    <t>sample 8</t>
  </si>
  <si>
    <t>sample 9</t>
  </si>
  <si>
    <t>sample 10</t>
  </si>
  <si>
    <t>sample 11</t>
  </si>
  <si>
    <t>sample 12</t>
  </si>
  <si>
    <t>sample 13</t>
  </si>
  <si>
    <t>sample 14</t>
  </si>
  <si>
    <t>sample 15</t>
  </si>
  <si>
    <t>sample 16</t>
  </si>
  <si>
    <t>sample 17</t>
  </si>
  <si>
    <t>sample 18</t>
  </si>
  <si>
    <t>sample 19</t>
  </si>
  <si>
    <t>sample 20</t>
  </si>
  <si>
    <t>sample 21</t>
  </si>
  <si>
    <t>sample 22</t>
  </si>
  <si>
    <t>sample 23</t>
  </si>
  <si>
    <t>sample 24</t>
  </si>
  <si>
    <t>sample 25</t>
  </si>
  <si>
    <t>sample 26</t>
  </si>
  <si>
    <t>sample 27</t>
  </si>
  <si>
    <t>sample 28</t>
  </si>
  <si>
    <t>sample 29</t>
  </si>
  <si>
    <t>sample 30</t>
  </si>
  <si>
    <t>sample 31</t>
  </si>
  <si>
    <t>sample 32</t>
  </si>
  <si>
    <t>sample 33</t>
  </si>
  <si>
    <t>sample 34</t>
  </si>
  <si>
    <t>sample 35</t>
  </si>
  <si>
    <t>sample 36</t>
  </si>
  <si>
    <t>sample 37</t>
  </si>
  <si>
    <t>sample 38</t>
  </si>
  <si>
    <t>sample 39</t>
  </si>
  <si>
    <t>sample 40</t>
  </si>
  <si>
    <t>sample 41</t>
  </si>
  <si>
    <t>sample 42</t>
  </si>
  <si>
    <t>sample 43</t>
  </si>
  <si>
    <t>sample 44</t>
  </si>
  <si>
    <t>sample 45</t>
  </si>
  <si>
    <t>sample 46</t>
  </si>
  <si>
    <t>sample 47</t>
  </si>
  <si>
    <t>sample 48</t>
  </si>
  <si>
    <t>sample 49</t>
  </si>
  <si>
    <t>sample 50</t>
  </si>
  <si>
    <t>sample 51</t>
  </si>
  <si>
    <t>sample 52</t>
  </si>
  <si>
    <t>sample 53</t>
  </si>
  <si>
    <t>sample 54</t>
  </si>
  <si>
    <t>sample 55</t>
  </si>
  <si>
    <t>sample 56</t>
  </si>
  <si>
    <t>sample 57</t>
  </si>
  <si>
    <t>sample 58</t>
  </si>
  <si>
    <t>sample 59</t>
  </si>
  <si>
    <t>sample 60</t>
  </si>
  <si>
    <t>sample 61</t>
  </si>
  <si>
    <t>sample 62</t>
  </si>
  <si>
    <t>sample 63</t>
  </si>
  <si>
    <t>sample 64</t>
  </si>
  <si>
    <t>sample 65</t>
  </si>
  <si>
    <t>sample 66</t>
  </si>
  <si>
    <t>sample 67</t>
  </si>
  <si>
    <t>sample 68</t>
  </si>
  <si>
    <t>sample 69</t>
  </si>
  <si>
    <t>sample 70</t>
  </si>
  <si>
    <t>sample 71</t>
  </si>
  <si>
    <t>sample 72</t>
  </si>
  <si>
    <t>sample 73</t>
  </si>
  <si>
    <t>sample 74</t>
  </si>
  <si>
    <t>sample 75</t>
  </si>
  <si>
    <t>sample 76</t>
  </si>
  <si>
    <t>sample 77</t>
  </si>
  <si>
    <t>sample 78</t>
  </si>
  <si>
    <t>sample 79</t>
  </si>
  <si>
    <t>sample 80</t>
  </si>
  <si>
    <t>sample 81</t>
  </si>
  <si>
    <t>sample 82</t>
  </si>
  <si>
    <t>sample 83</t>
  </si>
  <si>
    <t>sample 84</t>
  </si>
  <si>
    <t>sample 85</t>
  </si>
  <si>
    <t>sample 86</t>
  </si>
  <si>
    <t>sample 87</t>
  </si>
  <si>
    <t>sample 88</t>
  </si>
  <si>
    <t>sample 89</t>
  </si>
  <si>
    <t>sample 90</t>
  </si>
  <si>
    <t>sample 91</t>
  </si>
  <si>
    <t>sample 92</t>
  </si>
  <si>
    <t>sample 93</t>
  </si>
  <si>
    <t>sample 94</t>
  </si>
  <si>
    <t>sample 95</t>
  </si>
  <si>
    <t>sample 96</t>
  </si>
  <si>
    <t>sample 97</t>
  </si>
  <si>
    <t>sample 98</t>
  </si>
  <si>
    <t>sample 99</t>
  </si>
  <si>
    <t>sample 100</t>
  </si>
  <si>
    <t>média  amostral (X_bar)</t>
  </si>
  <si>
    <t>X_bar - mu</t>
  </si>
  <si>
    <t>média populac (mu)</t>
  </si>
  <si>
    <t>custo/amostra</t>
  </si>
  <si>
    <t>P(C &gt; 12)</t>
  </si>
  <si>
    <t>Capítulo 9; problema 28- Bussab &amp; Morettin</t>
  </si>
  <si>
    <t>mu = 1.7</t>
  </si>
  <si>
    <t>sigma = 0.1</t>
  </si>
  <si>
    <t>valores gerados</t>
  </si>
  <si>
    <t>média</t>
  </si>
  <si>
    <t>s</t>
  </si>
  <si>
    <t>mu = 1.55</t>
  </si>
  <si>
    <t>Capítulo 9; problema 29- Bussab &amp; Morettin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</si>
  <si>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</si>
  <si>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</si>
  <si>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</si>
  <si>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</si>
  <si>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</si>
  <si>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</si>
  <si>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</si>
  <si>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</si>
  <si>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</si>
  <si>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</si>
  <si>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</si>
  <si>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</si>
  <si>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Capítulo 10; problema 5 - Bussab &amp; Morettin</t>
  </si>
  <si>
    <t>N° de filhos</t>
  </si>
  <si>
    <t>mu</t>
  </si>
  <si>
    <t>X_barra</t>
  </si>
  <si>
    <t>S^2</t>
  </si>
  <si>
    <t>sigma_chap_^2</t>
  </si>
  <si>
    <t>P</t>
  </si>
  <si>
    <t>item a)</t>
  </si>
  <si>
    <t>E(X_1)</t>
  </si>
  <si>
    <t>E(X_2)</t>
  </si>
  <si>
    <t>1ª extração (X_1)</t>
  </si>
  <si>
    <t>2ª extração (X_2)</t>
  </si>
  <si>
    <t>Var(X_1)</t>
  </si>
  <si>
    <t>Var(X_2)</t>
  </si>
  <si>
    <t>E(X_bar)</t>
  </si>
  <si>
    <t>Var(X_bar)</t>
  </si>
  <si>
    <t>Dist. Pop.</t>
  </si>
  <si>
    <t>Dist. X_bar</t>
  </si>
  <si>
    <t>Dist_S^2</t>
  </si>
  <si>
    <t>Dist_sigma_chap^2</t>
  </si>
  <si>
    <t>E(S^2)</t>
  </si>
  <si>
    <t>E(sigma_chap^2)</t>
  </si>
  <si>
    <t>Var(S^2)</t>
  </si>
  <si>
    <t>Var(sigma_chap^2)</t>
  </si>
  <si>
    <t>Capítulo 10; problema 6 - Bussab &amp; Morettin</t>
  </si>
  <si>
    <t>Amostra com n =3</t>
  </si>
  <si>
    <t>Capítulo 10; problema 11 - Bussab &amp; Morettin</t>
  </si>
  <si>
    <t>k/8</t>
  </si>
  <si>
    <t>P(p_chap = k/8)</t>
  </si>
  <si>
    <t>(a)</t>
  </si>
  <si>
    <t>Aprox. Norm. Binom</t>
  </si>
  <si>
    <t>(b)</t>
  </si>
  <si>
    <t>Capítulo 10; problema 12 - Bussab &amp; Morettin</t>
  </si>
  <si>
    <t>Probabilidade exata</t>
  </si>
  <si>
    <t>Aprox. binom pela normal</t>
  </si>
  <si>
    <t>Capítulo 10; problema 13 - Bussab &amp; Morettin</t>
  </si>
  <si>
    <t>Usando a binomial</t>
  </si>
  <si>
    <t>Usando o TLC</t>
  </si>
  <si>
    <t>P(p_chap &gt; 0,1) = P(Y_n &gt; 10)</t>
  </si>
  <si>
    <t>P(p_chap = 0) = P(Y_n = 0)</t>
  </si>
  <si>
    <t>Configuração</t>
  </si>
  <si>
    <t>Prob.</t>
  </si>
  <si>
    <t>sigma_chap^2</t>
  </si>
  <si>
    <t>v</t>
  </si>
  <si>
    <t>Capítulo 10; problema 14 - Bussab &amp; Morettin</t>
  </si>
  <si>
    <t>P(S^2 = v)</t>
  </si>
  <si>
    <t>E(sig_chap^2)</t>
  </si>
  <si>
    <t>Var(sig_chap^2)</t>
  </si>
  <si>
    <t>sigma^2</t>
  </si>
  <si>
    <t>Probabilidade</t>
  </si>
  <si>
    <t>População (X)</t>
  </si>
  <si>
    <t>P(X = x)</t>
  </si>
  <si>
    <t>Menor</t>
  </si>
  <si>
    <t>Maior</t>
  </si>
  <si>
    <t>N° de classes</t>
  </si>
  <si>
    <t>Int. classes</t>
  </si>
  <si>
    <t>Início classe</t>
  </si>
  <si>
    <t>Final Classe</t>
  </si>
  <si>
    <t>Ponto médio</t>
  </si>
  <si>
    <t>Freq. Relat.</t>
  </si>
  <si>
    <t>Média</t>
  </si>
  <si>
    <t>Mediana</t>
  </si>
  <si>
    <t>Amostras c/ n = 2</t>
  </si>
  <si>
    <t>Dist.</t>
  </si>
  <si>
    <t>Capítulo 10; problema 15 - Bussab &amp; Morettin</t>
  </si>
  <si>
    <t>E(md)</t>
  </si>
  <si>
    <t>X_bar</t>
  </si>
  <si>
    <t>md</t>
  </si>
  <si>
    <t>Md</t>
  </si>
  <si>
    <t>Var</t>
  </si>
  <si>
    <t>Z</t>
  </si>
  <si>
    <t>P(Z = z)</t>
  </si>
  <si>
    <t>E(Z)</t>
  </si>
  <si>
    <t>Var(Z)</t>
  </si>
  <si>
    <t>P(X_bar &gt; 12)</t>
  </si>
  <si>
    <t>n</t>
  </si>
  <si>
    <t>Capítulo 10; problema 21 - Bussab &amp; Morettin</t>
  </si>
  <si>
    <t>Capítulo 10; problema 24 - Bussab &amp; Morettin</t>
  </si>
  <si>
    <t>P(não ajustar|n=30)</t>
  </si>
  <si>
    <t>P(não ajustar|n=29)</t>
  </si>
  <si>
    <t>P(X_bar &lt; 7995/1600|n=1600)</t>
  </si>
  <si>
    <t>P(8000/1599 &lt; X_bar &lt; 8005/1599|n=1599)</t>
  </si>
  <si>
    <t>Capítulo 10; problema 25 - Bussab &amp; Morettin</t>
  </si>
  <si>
    <t>P(rejeitar a hipótese|ela é verdaddeira)</t>
  </si>
  <si>
    <t>Capítulo 10; problema 26 - Bussab &amp; Morettin</t>
  </si>
  <si>
    <t>P(o pacote ñ satisfazer)</t>
  </si>
  <si>
    <t>Usando a dist. Binomial</t>
  </si>
  <si>
    <t>Aprox. pela normal</t>
  </si>
  <si>
    <t>P(o pacote ñ satisfazer): P(p_chap &lt; 0,90)</t>
  </si>
  <si>
    <t>P(parar o processo|mu = 50)</t>
  </si>
  <si>
    <t>P(o proc. continuar|mu = 53,7)</t>
  </si>
  <si>
    <t>mu_1</t>
  </si>
  <si>
    <t>mu_2</t>
  </si>
  <si>
    <t>Homens</t>
  </si>
  <si>
    <t>Mulheres</t>
  </si>
  <si>
    <t>D</t>
  </si>
  <si>
    <t>Var(D)</t>
  </si>
  <si>
    <t>P(|D| &gt; 0,5) = P(D &gt; 0,5) + P(D &lt; -0,5)</t>
  </si>
  <si>
    <t>Capítulo 10; problema 33 - Bussab &amp; Morettin</t>
  </si>
  <si>
    <t>Capítulo 10; problema 36 - Bussab &amp; Morettin</t>
  </si>
  <si>
    <t>Amostras com n=2</t>
  </si>
  <si>
    <t>Var(X)</t>
  </si>
  <si>
    <t>(sig^2/n)*(N-n)/(N-1))</t>
  </si>
  <si>
    <t>Amostras</t>
  </si>
  <si>
    <t>Mínimo</t>
  </si>
  <si>
    <t>1º quartil</t>
  </si>
  <si>
    <t>3º quartil</t>
  </si>
  <si>
    <t>Máximo</t>
  </si>
  <si>
    <t>Variância</t>
  </si>
  <si>
    <t>3ª extração (X_3)</t>
  </si>
  <si>
    <t>P(sigma_chap^2 = v)</t>
  </si>
  <si>
    <t>t</t>
  </si>
  <si>
    <t>Capítulo 10; problema 27 - Bussab &amp; Morettin</t>
  </si>
  <si>
    <t>Capítulo 10; problema 28 - Bussab &amp; Morettin</t>
  </si>
  <si>
    <t>sig_1^2</t>
  </si>
  <si>
    <t>sig_2^2</t>
  </si>
  <si>
    <t>Capítulo 10; problema 38 - Bussab &amp; Morettin</t>
  </si>
  <si>
    <t>p_chap</t>
  </si>
  <si>
    <t>E(p_chap)</t>
  </si>
  <si>
    <t>Var(p_chap)</t>
  </si>
  <si>
    <t>Capítulo 11; problema 1 - Bussab &amp; Morettin</t>
  </si>
  <si>
    <t>Capítulo 11; problema 14 - Bussab &amp; Morettin</t>
  </si>
  <si>
    <t>Desvio Padrão Populacional</t>
  </si>
  <si>
    <t>Coeficiente de Confiança</t>
  </si>
  <si>
    <t>Tamanho da Amostra</t>
  </si>
  <si>
    <t>Média Amostral (cm)</t>
  </si>
  <si>
    <t>Semi-intervalo</t>
  </si>
  <si>
    <t>Limite Inferior</t>
  </si>
  <si>
    <t>Limite Superior</t>
  </si>
  <si>
    <t>Intervalo de Confiança</t>
  </si>
  <si>
    <t>Capítulo 11; problema 22 - Bussab &amp; Morettin</t>
  </si>
  <si>
    <t>Início da classe</t>
  </si>
  <si>
    <t>Final da classe</t>
  </si>
  <si>
    <t>% de t</t>
  </si>
  <si>
    <t>% de t'</t>
  </si>
  <si>
    <t>Propriedades</t>
  </si>
  <si>
    <t>t'</t>
  </si>
  <si>
    <t>Vício</t>
  </si>
  <si>
    <t>EQM</t>
  </si>
  <si>
    <t>Ponto Médio da Classe</t>
  </si>
  <si>
    <t>Amostra</t>
  </si>
  <si>
    <t>Média Amostral</t>
  </si>
  <si>
    <t>Largura do semi-intervalo</t>
  </si>
  <si>
    <t>sigma</t>
  </si>
  <si>
    <t>Capítulo 11; problema 24 - Bussab &amp; Morettin</t>
  </si>
  <si>
    <t>Capítulo 11; problema 25 - Bussab &amp; Morettin</t>
  </si>
  <si>
    <t>S</t>
  </si>
  <si>
    <t>Limite superior</t>
  </si>
  <si>
    <t>Capítulo 11; problema 26 - Bussab &amp; Morettin</t>
  </si>
  <si>
    <t>t (meses)</t>
  </si>
  <si>
    <t>V(t)</t>
  </si>
  <si>
    <t>alfa_chap</t>
  </si>
  <si>
    <t>beta_chap</t>
  </si>
  <si>
    <t>t_bar</t>
  </si>
  <si>
    <t>v_bar</t>
  </si>
  <si>
    <t>Modelo Linear</t>
  </si>
  <si>
    <t>gama</t>
  </si>
  <si>
    <t>Capítulo 11; problema 27 - Bussab &amp; Morettin</t>
  </si>
  <si>
    <t>N° de defeitos</t>
  </si>
  <si>
    <t>Qtde de peças</t>
  </si>
  <si>
    <t>Proporção de defeituosos</t>
  </si>
  <si>
    <t>Conservador</t>
  </si>
  <si>
    <t>Capítulo 11; problema 28 - Bussab &amp; Morettin</t>
  </si>
  <si>
    <t>Capítulo 11; problema 29 - Bussab &amp; Morettin</t>
  </si>
  <si>
    <t>Capítulo 11; problema 32 - Bussab &amp; Morettin</t>
  </si>
  <si>
    <t>X_barra_A</t>
  </si>
  <si>
    <t>X_barra_B</t>
  </si>
  <si>
    <t>Sigma_A</t>
  </si>
  <si>
    <t>Sigma_B</t>
  </si>
  <si>
    <t>Semi-intervalo A</t>
  </si>
  <si>
    <t>Semi-intervalo B</t>
  </si>
  <si>
    <t>Limite Inferior A</t>
  </si>
  <si>
    <t>Limite Superior A</t>
  </si>
  <si>
    <t>Limite Inferior B</t>
  </si>
  <si>
    <t>Limite Superior B</t>
  </si>
  <si>
    <t>Sigma_D</t>
  </si>
  <si>
    <t>Semi-intervalo D</t>
  </si>
  <si>
    <t>Limite Inferior D</t>
  </si>
  <si>
    <t>Limite Superior D</t>
  </si>
  <si>
    <t>n_A</t>
  </si>
  <si>
    <t>n_B</t>
  </si>
  <si>
    <t>Capítulo 11; problema 37 - Bussab &amp; Morettin</t>
  </si>
  <si>
    <t>CD-Notas</t>
  </si>
  <si>
    <t>Capítulo 11; problema 40 - Bussab &amp; Morettin</t>
  </si>
  <si>
    <t>Amostra inicialmente selecionada</t>
  </si>
  <si>
    <t>Amostras bootstrap geradas</t>
  </si>
  <si>
    <t>Desv. Abs. Médio</t>
  </si>
  <si>
    <t>Desv. Abs Mediano</t>
  </si>
  <si>
    <t>Notas</t>
  </si>
  <si>
    <t>Desvio Padrão</t>
  </si>
  <si>
    <t>Outra Amostra inicialmente selecionada</t>
  </si>
  <si>
    <t>Amostra com n =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</si>
</sst>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_-&quot;R$&quot;* #,##0.00_-;\-&quot;R$&quot;* #,##0.00_-;_-&quot;R$&quot;* &quot;-&quot;??_-;_-@_-"/>
    <numFmt numFmtId="165" formatCode="0.0000"/>
    <numFmt numFmtId="166" formatCode="0.000"/>
    <numFmt numFmtId="167" formatCode="0.0000%"/>
    <numFmt numFmtId="168" formatCode="0E+00"/>
    <numFmt numFmtId="169" formatCode="0.0%"/>
    <numFmt numFmtId="170" formatCode="0.000%"/>
    <numFmt numFmtId="171" formatCode="0.00000"/>
    <numFmt numFmtId="172" formatCode="#,##0.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2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81">
    <xf numFmtId="0" fontId="0" fillId="0" borderId="0" xfId="0"/>
    <xf numFmtId="2" fontId="0" fillId="0" borderId="0" xfId="2" applyNumberFormat="1" applyFont="1"/>
    <xf numFmtId="0" fontId="0" fillId="0" borderId="0" xfId="0" applyAlignment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/>
    <xf numFmtId="0" fontId="0" fillId="0" borderId="0" xfId="0" applyBorder="1"/>
    <xf numFmtId="164" fontId="0" fillId="0" borderId="5" xfId="1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2" fontId="0" fillId="0" borderId="0" xfId="0" applyNumberFormat="1"/>
    <xf numFmtId="0" fontId="0" fillId="0" borderId="1" xfId="0" applyBorder="1" applyAlignment="1">
      <alignment horizontal="center" vertical="center" wrapText="1"/>
    </xf>
    <xf numFmtId="2" fontId="0" fillId="0" borderId="2" xfId="2" applyNumberFormat="1" applyFont="1" applyBorder="1" applyAlignment="1">
      <alignment horizontal="center" vertical="center" wrapText="1"/>
    </xf>
    <xf numFmtId="1" fontId="0" fillId="0" borderId="0" xfId="2" applyNumberFormat="1" applyFont="1" applyBorder="1"/>
    <xf numFmtId="1" fontId="0" fillId="0" borderId="7" xfId="2" applyNumberFormat="1" applyFont="1" applyBorder="1"/>
    <xf numFmtId="0" fontId="0" fillId="0" borderId="9" xfId="0" applyBorder="1" applyAlignment="1">
      <alignment horizontal="center" vertical="center" wrapText="1"/>
    </xf>
    <xf numFmtId="2" fontId="0" fillId="0" borderId="10" xfId="2" applyNumberFormat="1" applyFont="1" applyBorder="1" applyAlignment="1">
      <alignment horizontal="center" vertical="center" wrapText="1"/>
    </xf>
    <xf numFmtId="0" fontId="0" fillId="0" borderId="1" xfId="0" applyBorder="1"/>
    <xf numFmtId="0" fontId="0" fillId="0" borderId="2" xfId="0" applyBorder="1"/>
    <xf numFmtId="164" fontId="0" fillId="0" borderId="3" xfId="1" applyFont="1" applyBorder="1"/>
    <xf numFmtId="0" fontId="0" fillId="0" borderId="3" xfId="0" applyBorder="1"/>
    <xf numFmtId="1" fontId="0" fillId="0" borderId="2" xfId="2" applyNumberFormat="1" applyFont="1" applyBorder="1"/>
    <xf numFmtId="2" fontId="0" fillId="0" borderId="2" xfId="0" applyNumberFormat="1" applyBorder="1"/>
    <xf numFmtId="1" fontId="0" fillId="0" borderId="0" xfId="2" applyNumberFormat="1" applyFont="1" applyFill="1" applyBorder="1"/>
    <xf numFmtId="0" fontId="0" fillId="0" borderId="6" xfId="0" applyBorder="1" applyAlignment="1">
      <alignment horizontal="right" vertical="center"/>
    </xf>
    <xf numFmtId="1" fontId="0" fillId="0" borderId="7" xfId="2" applyNumberFormat="1" applyFont="1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0" xfId="0" applyAlignment="1">
      <alignment horizontal="center" vertical="center"/>
    </xf>
    <xf numFmtId="164" fontId="0" fillId="0" borderId="0" xfId="1" applyFont="1" applyBorder="1"/>
    <xf numFmtId="164" fontId="0" fillId="0" borderId="2" xfId="1" applyFont="1" applyBorder="1"/>
    <xf numFmtId="164" fontId="0" fillId="0" borderId="7" xfId="1" applyFont="1" applyBorder="1"/>
    <xf numFmtId="0" fontId="0" fillId="0" borderId="9" xfId="0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0" xfId="0" applyFill="1" applyBorder="1"/>
    <xf numFmtId="0" fontId="0" fillId="0" borderId="11" xfId="0" applyBorder="1" applyAlignment="1">
      <alignment horizontal="center" vertical="center"/>
    </xf>
    <xf numFmtId="0" fontId="0" fillId="2" borderId="4" xfId="0" applyFill="1" applyBorder="1"/>
    <xf numFmtId="0" fontId="0" fillId="2" borderId="5" xfId="0" applyFill="1" applyBorder="1"/>
    <xf numFmtId="0" fontId="0" fillId="0" borderId="0" xfId="0" applyAlignment="1">
      <alignment horizontal="center" vertical="center"/>
    </xf>
    <xf numFmtId="0" fontId="0" fillId="0" borderId="12" xfId="0" applyBorder="1"/>
    <xf numFmtId="0" fontId="2" fillId="0" borderId="12" xfId="0" applyFont="1" applyBorder="1" applyAlignment="1">
      <alignment horizontal="center" vertical="center"/>
    </xf>
    <xf numFmtId="0" fontId="2" fillId="0" borderId="12" xfId="0" applyFont="1" applyBorder="1"/>
    <xf numFmtId="2" fontId="0" fillId="0" borderId="12" xfId="0" applyNumberFormat="1" applyBorder="1"/>
    <xf numFmtId="0" fontId="0" fillId="5" borderId="4" xfId="0" applyFill="1" applyBorder="1"/>
    <xf numFmtId="0" fontId="0" fillId="5" borderId="5" xfId="0" applyFill="1" applyBorder="1"/>
    <xf numFmtId="0" fontId="0" fillId="6" borderId="4" xfId="0" applyFill="1" applyBorder="1"/>
    <xf numFmtId="0" fontId="0" fillId="6" borderId="5" xfId="0" applyFill="1" applyBorder="1"/>
    <xf numFmtId="0" fontId="0" fillId="7" borderId="4" xfId="0" applyFill="1" applyBorder="1"/>
    <xf numFmtId="0" fontId="0" fillId="7" borderId="5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8" xfId="0" applyFill="1" applyBorder="1"/>
    <xf numFmtId="13" fontId="0" fillId="0" borderId="12" xfId="0" applyNumberFormat="1" applyBorder="1"/>
    <xf numFmtId="13" fontId="3" fillId="0" borderId="12" xfId="0" applyNumberFormat="1" applyFont="1" applyBorder="1"/>
    <xf numFmtId="13" fontId="2" fillId="0" borderId="12" xfId="0" applyNumberFormat="1" applyFont="1" applyBorder="1"/>
    <xf numFmtId="0" fontId="0" fillId="0" borderId="17" xfId="0" applyBorder="1" applyAlignment="1">
      <alignment horizontal="center" vertical="center"/>
    </xf>
    <xf numFmtId="1" fontId="0" fillId="0" borderId="18" xfId="0" applyNumberFormat="1" applyBorder="1"/>
    <xf numFmtId="1" fontId="0" fillId="0" borderId="19" xfId="0" applyNumberFormat="1" applyBorder="1"/>
    <xf numFmtId="0" fontId="0" fillId="0" borderId="12" xfId="0" applyBorder="1" applyAlignment="1">
      <alignment horizontal="center" vertical="center"/>
    </xf>
    <xf numFmtId="12" fontId="0" fillId="0" borderId="12" xfId="0" applyNumberFormat="1" applyBorder="1"/>
    <xf numFmtId="0" fontId="0" fillId="0" borderId="12" xfId="0" applyFill="1" applyBorder="1" applyAlignment="1">
      <alignment horizontal="center" vertical="center"/>
    </xf>
    <xf numFmtId="165" fontId="0" fillId="0" borderId="0" xfId="0" applyNumberFormat="1"/>
    <xf numFmtId="0" fontId="4" fillId="0" borderId="0" xfId="0" applyFont="1" applyBorder="1" applyAlignment="1">
      <alignment horizontal="center"/>
    </xf>
    <xf numFmtId="0" fontId="4" fillId="0" borderId="0" xfId="0" applyFont="1" applyBorder="1" applyAlignment="1"/>
    <xf numFmtId="0" fontId="4" fillId="0" borderId="12" xfId="0" applyFont="1" applyBorder="1" applyAlignment="1"/>
    <xf numFmtId="0" fontId="4" fillId="0" borderId="12" xfId="0" applyFont="1" applyBorder="1" applyAlignment="1">
      <alignment horizontal="center" vertical="center"/>
    </xf>
    <xf numFmtId="9" fontId="0" fillId="0" borderId="0" xfId="2" applyFont="1"/>
    <xf numFmtId="9" fontId="0" fillId="0" borderId="12" xfId="2" applyFont="1" applyBorder="1"/>
    <xf numFmtId="0" fontId="2" fillId="0" borderId="22" xfId="0" applyFont="1" applyBorder="1"/>
    <xf numFmtId="0" fontId="6" fillId="0" borderId="22" xfId="0" applyFont="1" applyBorder="1"/>
    <xf numFmtId="0" fontId="0" fillId="0" borderId="23" xfId="0" applyBorder="1"/>
    <xf numFmtId="0" fontId="0" fillId="0" borderId="24" xfId="0" applyBorder="1"/>
    <xf numFmtId="0" fontId="6" fillId="0" borderId="0" xfId="0" applyFont="1" applyFill="1" applyBorder="1" applyAlignment="1">
      <alignment horizontal="center" vertical="center"/>
    </xf>
    <xf numFmtId="0" fontId="0" fillId="0" borderId="26" xfId="0" applyBorder="1"/>
    <xf numFmtId="0" fontId="0" fillId="0" borderId="20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1" xfId="0" applyBorder="1"/>
    <xf numFmtId="0" fontId="0" fillId="0" borderId="25" xfId="0" applyBorder="1"/>
    <xf numFmtId="0" fontId="0" fillId="0" borderId="28" xfId="0" applyBorder="1"/>
    <xf numFmtId="0" fontId="0" fillId="0" borderId="13" xfId="0" applyBorder="1"/>
    <xf numFmtId="0" fontId="0" fillId="0" borderId="29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9" fontId="0" fillId="0" borderId="0" xfId="2" applyFont="1" applyBorder="1"/>
    <xf numFmtId="9" fontId="0" fillId="0" borderId="7" xfId="2" applyFont="1" applyBorder="1"/>
    <xf numFmtId="0" fontId="0" fillId="0" borderId="3" xfId="0" applyFill="1" applyBorder="1" applyAlignment="1">
      <alignment horizontal="center" vertical="center"/>
    </xf>
    <xf numFmtId="2" fontId="0" fillId="0" borderId="0" xfId="0" applyNumberFormat="1" applyBorder="1"/>
    <xf numFmtId="2" fontId="0" fillId="0" borderId="5" xfId="0" applyNumberFormat="1" applyBorder="1"/>
    <xf numFmtId="2" fontId="0" fillId="0" borderId="7" xfId="0" applyNumberFormat="1" applyBorder="1"/>
    <xf numFmtId="2" fontId="0" fillId="0" borderId="8" xfId="0" applyNumberFormat="1" applyBorder="1"/>
    <xf numFmtId="0" fontId="0" fillId="0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9" fontId="0" fillId="0" borderId="5" xfId="2" applyFont="1" applyBorder="1"/>
    <xf numFmtId="9" fontId="0" fillId="0" borderId="8" xfId="2" applyFont="1" applyBorder="1"/>
    <xf numFmtId="2" fontId="0" fillId="0" borderId="4" xfId="0" applyNumberFormat="1" applyBorder="1"/>
    <xf numFmtId="2" fontId="0" fillId="0" borderId="6" xfId="0" applyNumberFormat="1" applyBorder="1"/>
    <xf numFmtId="0" fontId="0" fillId="0" borderId="6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66" fontId="0" fillId="0" borderId="6" xfId="0" applyNumberFormat="1" applyBorder="1"/>
    <xf numFmtId="166" fontId="0" fillId="0" borderId="8" xfId="0" applyNumberFormat="1" applyBorder="1"/>
    <xf numFmtId="166" fontId="0" fillId="0" borderId="5" xfId="2" applyNumberFormat="1" applyFont="1" applyBorder="1"/>
    <xf numFmtId="166" fontId="0" fillId="0" borderId="8" xfId="2" applyNumberFormat="1" applyFont="1" applyBorder="1"/>
    <xf numFmtId="165" fontId="0" fillId="0" borderId="8" xfId="0" applyNumberFormat="1" applyBorder="1"/>
    <xf numFmtId="0" fontId="0" fillId="0" borderId="0" xfId="0" applyAlignment="1">
      <alignment horizontal="center" vertical="center"/>
    </xf>
    <xf numFmtId="166" fontId="0" fillId="0" borderId="0" xfId="0" applyNumberFormat="1" applyBorder="1"/>
    <xf numFmtId="165" fontId="0" fillId="0" borderId="5" xfId="0" applyNumberFormat="1" applyBorder="1"/>
    <xf numFmtId="166" fontId="0" fillId="0" borderId="7" xfId="0" applyNumberFormat="1" applyBorder="1"/>
    <xf numFmtId="165" fontId="0" fillId="0" borderId="0" xfId="0" applyNumberFormat="1" applyBorder="1"/>
    <xf numFmtId="0" fontId="0" fillId="0" borderId="3" xfId="0" applyFill="1" applyBorder="1"/>
    <xf numFmtId="165" fontId="0" fillId="0" borderId="7" xfId="0" applyNumberFormat="1" applyBorder="1"/>
    <xf numFmtId="0" fontId="0" fillId="0" borderId="0" xfId="0" applyBorder="1" applyAlignment="1"/>
    <xf numFmtId="10" fontId="0" fillId="0" borderId="3" xfId="2" applyNumberFormat="1" applyFont="1" applyBorder="1"/>
    <xf numFmtId="10" fontId="0" fillId="0" borderId="5" xfId="2" applyNumberFormat="1" applyFont="1" applyBorder="1"/>
    <xf numFmtId="10" fontId="0" fillId="0" borderId="8" xfId="2" applyNumberFormat="1" applyFont="1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/>
    <xf numFmtId="0" fontId="0" fillId="0" borderId="3" xfId="0" applyBorder="1" applyAlignment="1"/>
    <xf numFmtId="10" fontId="0" fillId="0" borderId="0" xfId="2" applyNumberFormat="1" applyFont="1" applyBorder="1"/>
    <xf numFmtId="167" fontId="0" fillId="0" borderId="5" xfId="2" applyNumberFormat="1" applyFont="1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NumberFormat="1" applyBorder="1"/>
    <xf numFmtId="0" fontId="0" fillId="0" borderId="3" xfId="0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2" fillId="13" borderId="6" xfId="0" applyFont="1" applyFill="1" applyBorder="1"/>
    <xf numFmtId="0" fontId="2" fillId="12" borderId="6" xfId="0" applyFont="1" applyFill="1" applyBorder="1"/>
    <xf numFmtId="1" fontId="0" fillId="0" borderId="8" xfId="0" applyNumberFormat="1" applyBorder="1"/>
    <xf numFmtId="166" fontId="0" fillId="0" borderId="5" xfId="0" applyNumberFormat="1" applyBorder="1"/>
    <xf numFmtId="168" fontId="0" fillId="0" borderId="6" xfId="0" applyNumberFormat="1" applyBorder="1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169" fontId="0" fillId="0" borderId="5" xfId="2" applyNumberFormat="1" applyFont="1" applyBorder="1"/>
    <xf numFmtId="169" fontId="0" fillId="0" borderId="8" xfId="2" applyNumberFormat="1" applyFont="1" applyBorder="1"/>
    <xf numFmtId="10" fontId="0" fillId="0" borderId="6" xfId="2" applyNumberFormat="1" applyFont="1" applyBorder="1"/>
    <xf numFmtId="169" fontId="0" fillId="0" borderId="6" xfId="2" applyNumberFormat="1" applyFont="1" applyBorder="1"/>
    <xf numFmtId="0" fontId="0" fillId="0" borderId="17" xfId="0" applyBorder="1"/>
    <xf numFmtId="10" fontId="0" fillId="0" borderId="19" xfId="2" applyNumberFormat="1" applyFont="1" applyBorder="1"/>
    <xf numFmtId="0" fontId="0" fillId="0" borderId="5" xfId="0" applyBorder="1" applyAlignment="1">
      <alignment horizontal="center" vertical="center"/>
    </xf>
    <xf numFmtId="170" fontId="0" fillId="0" borderId="6" xfId="2" applyNumberFormat="1" applyFont="1" applyBorder="1"/>
    <xf numFmtId="170" fontId="0" fillId="0" borderId="8" xfId="2" applyNumberFormat="1" applyFont="1" applyBorder="1"/>
    <xf numFmtId="170" fontId="0" fillId="0" borderId="0" xfId="0" applyNumberFormat="1"/>
    <xf numFmtId="169" fontId="0" fillId="0" borderId="0" xfId="2" applyNumberFormat="1" applyFont="1"/>
    <xf numFmtId="166" fontId="0" fillId="0" borderId="0" xfId="0" applyNumberFormat="1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0" fontId="0" fillId="0" borderId="0" xfId="2" applyNumberFormat="1" applyFont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71" fontId="0" fillId="0" borderId="0" xfId="0" applyNumberFormat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2" fontId="0" fillId="2" borderId="0" xfId="0" applyNumberFormat="1" applyFill="1"/>
    <xf numFmtId="2" fontId="0" fillId="0" borderId="0" xfId="0" applyNumberFormat="1" applyFill="1"/>
    <xf numFmtId="0" fontId="0" fillId="0" borderId="0" xfId="2" applyNumberFormat="1" applyFont="1"/>
    <xf numFmtId="166" fontId="0" fillId="11" borderId="0" xfId="0" applyNumberFormat="1" applyFill="1" applyBorder="1"/>
    <xf numFmtId="166" fontId="0" fillId="11" borderId="5" xfId="0" applyNumberFormat="1" applyFill="1" applyBorder="1"/>
    <xf numFmtId="0" fontId="0" fillId="0" borderId="26" xfId="0" applyFill="1" applyBorder="1" applyAlignment="1">
      <alignment horizontal="center" vertical="center" wrapText="1"/>
    </xf>
    <xf numFmtId="0" fontId="0" fillId="0" borderId="20" xfId="0" applyFill="1" applyBorder="1" applyAlignment="1">
      <alignment horizontal="center" vertical="center" wrapText="1"/>
    </xf>
    <xf numFmtId="0" fontId="0" fillId="0" borderId="27" xfId="0" applyFill="1" applyBorder="1" applyAlignment="1">
      <alignment horizontal="center" vertical="center" wrapText="1"/>
    </xf>
    <xf numFmtId="2" fontId="0" fillId="0" borderId="13" xfId="0" applyNumberFormat="1" applyBorder="1"/>
    <xf numFmtId="2" fontId="0" fillId="0" borderId="29" xfId="0" applyNumberFormat="1" applyBorder="1"/>
    <xf numFmtId="0" fontId="0" fillId="0" borderId="20" xfId="0" applyBorder="1" applyAlignment="1">
      <alignment horizontal="center" vertical="center" wrapText="1"/>
    </xf>
    <xf numFmtId="172" fontId="0" fillId="0" borderId="21" xfId="0" applyNumberFormat="1" applyBorder="1"/>
    <xf numFmtId="172" fontId="0" fillId="0" borderId="0" xfId="0" applyNumberFormat="1" applyBorder="1"/>
    <xf numFmtId="172" fontId="0" fillId="0" borderId="28" xfId="0" applyNumberFormat="1" applyBorder="1"/>
    <xf numFmtId="172" fontId="0" fillId="0" borderId="13" xfId="0" applyNumberFormat="1" applyBorder="1"/>
    <xf numFmtId="0" fontId="2" fillId="0" borderId="0" xfId="0" applyFont="1" applyBorder="1" applyAlignment="1">
      <alignment vertical="center"/>
    </xf>
    <xf numFmtId="0" fontId="2" fillId="0" borderId="27" xfId="0" applyFont="1" applyBorder="1" applyAlignment="1">
      <alignment vertical="center"/>
    </xf>
    <xf numFmtId="172" fontId="0" fillId="0" borderId="25" xfId="0" applyNumberFormat="1" applyBorder="1"/>
    <xf numFmtId="172" fontId="0" fillId="0" borderId="29" xfId="0" applyNumberFormat="1" applyBorder="1"/>
    <xf numFmtId="0" fontId="2" fillId="0" borderId="0" xfId="0" applyFont="1" applyBorder="1" applyAlignment="1"/>
    <xf numFmtId="0" fontId="0" fillId="0" borderId="20" xfId="0" applyBorder="1"/>
    <xf numFmtId="0" fontId="0" fillId="0" borderId="27" xfId="0" applyBorder="1"/>
    <xf numFmtId="2" fontId="0" fillId="0" borderId="25" xfId="0" applyNumberFormat="1" applyBorder="1"/>
    <xf numFmtId="2" fontId="2" fillId="3" borderId="13" xfId="0" applyNumberFormat="1" applyFont="1" applyFill="1" applyBorder="1"/>
    <xf numFmtId="2" fontId="2" fillId="3" borderId="29" xfId="0" applyNumberFormat="1" applyFont="1" applyFill="1" applyBorder="1"/>
    <xf numFmtId="0" fontId="2" fillId="2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4" borderId="14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0" fontId="2" fillId="4" borderId="16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4" borderId="14" xfId="0" applyFont="1" applyFill="1" applyBorder="1" applyAlignment="1">
      <alignment horizontal="center"/>
    </xf>
    <xf numFmtId="0" fontId="2" fillId="4" borderId="15" xfId="0" applyFont="1" applyFill="1" applyBorder="1" applyAlignment="1">
      <alignment horizontal="center"/>
    </xf>
    <xf numFmtId="0" fontId="2" fillId="4" borderId="16" xfId="0" applyFont="1" applyFill="1" applyBorder="1" applyAlignment="1">
      <alignment horizont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4" fillId="9" borderId="0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4" fillId="8" borderId="0" xfId="0" applyFont="1" applyFill="1" applyBorder="1" applyAlignment="1">
      <alignment horizontal="center"/>
    </xf>
    <xf numFmtId="0" fontId="4" fillId="5" borderId="0" xfId="0" applyFont="1" applyFill="1" applyBorder="1" applyAlignment="1">
      <alignment horizontal="center"/>
    </xf>
    <xf numFmtId="0" fontId="4" fillId="11" borderId="0" xfId="0" applyFont="1" applyFill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10" borderId="0" xfId="0" applyFont="1" applyFill="1" applyBorder="1" applyAlignment="1">
      <alignment horizontal="center"/>
    </xf>
    <xf numFmtId="0" fontId="2" fillId="0" borderId="0" xfId="0" applyFont="1" applyAlignment="1">
      <alignment horizontal="center" vertical="center" textRotation="90"/>
    </xf>
    <xf numFmtId="0" fontId="4" fillId="7" borderId="0" xfId="0" applyFont="1" applyFill="1" applyBorder="1" applyAlignment="1">
      <alignment horizontal="center"/>
    </xf>
    <xf numFmtId="0" fontId="4" fillId="14" borderId="0" xfId="0" applyFont="1" applyFill="1" applyBorder="1" applyAlignment="1">
      <alignment horizontal="center"/>
    </xf>
    <xf numFmtId="0" fontId="4" fillId="15" borderId="0" xfId="0" applyFont="1" applyFill="1" applyBorder="1" applyAlignment="1">
      <alignment horizontal="center"/>
    </xf>
    <xf numFmtId="0" fontId="4" fillId="16" borderId="0" xfId="0" applyFont="1" applyFill="1" applyBorder="1" applyAlignment="1">
      <alignment horizontal="center"/>
    </xf>
    <xf numFmtId="0" fontId="4" fillId="6" borderId="0" xfId="0" applyFont="1" applyFill="1" applyBorder="1" applyAlignment="1">
      <alignment horizontal="center"/>
    </xf>
    <xf numFmtId="0" fontId="4" fillId="17" borderId="0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0" xfId="0" applyBorder="1" applyAlignment="1">
      <alignment horizontal="center"/>
    </xf>
    <xf numFmtId="0" fontId="2" fillId="3" borderId="28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20" xfId="0" applyFont="1" applyBorder="1" applyAlignment="1">
      <alignment horizontal="center" vertical="center"/>
    </xf>
    <xf numFmtId="0" fontId="4" fillId="20" borderId="0" xfId="0" applyFont="1" applyFill="1" applyBorder="1" applyAlignment="1">
      <alignment horizontal="center"/>
    </xf>
    <xf numFmtId="0" fontId="2" fillId="17" borderId="7" xfId="0" applyFont="1" applyFill="1" applyBorder="1" applyAlignment="1">
      <alignment horizontal="center" vertical="center"/>
    </xf>
    <xf numFmtId="0" fontId="4" fillId="19" borderId="0" xfId="0" applyFont="1" applyFill="1" applyBorder="1" applyAlignment="1">
      <alignment horizontal="center"/>
    </xf>
    <xf numFmtId="0" fontId="4" fillId="18" borderId="0" xfId="0" applyFont="1" applyFill="1" applyBorder="1" applyAlignment="1">
      <alignment horizontal="center"/>
    </xf>
  </cellXfs>
  <cellStyles count="3">
    <cellStyle name="Moeda" xfId="1" builtinId="4"/>
    <cellStyle name="Normal" xfId="0" builtinId="0"/>
    <cellStyle name="Porcentagem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Ex8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Ex9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0"/>
          <c:tx>
            <c:strRef>
              <c:f>'CAP 10'!$C$4</c:f>
              <c:strCache>
                <c:ptCount val="1"/>
                <c:pt idx="0">
                  <c:v>Dist. Pop.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'CAP 10'!$B$5:$B$9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cat>
          <c:val>
            <c:numRef>
              <c:f>'CAP 10'!$C$5:$C$9</c:f>
              <c:numCache>
                <c:formatCode>0%</c:formatCode>
                <c:ptCount val="5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0.25</c:v>
                </c:pt>
                <c:pt idx="4">
                  <c:v>0.15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C6C-43FB-B4BE-417FEE33B6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259857183"/>
        <c:axId val="259857599"/>
      </c:barChart>
      <c:catAx>
        <c:axId val="2598571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59857599"/>
        <c:crosses val="autoZero"/>
        <c:auto val="1"/>
        <c:lblAlgn val="ctr"/>
        <c:lblOffset val="100"/>
        <c:noMultiLvlLbl val="0"/>
      </c:catAx>
      <c:valAx>
        <c:axId val="259857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598571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'CAP 10'!$J$4</c:f>
              <c:strCache>
                <c:ptCount val="1"/>
                <c:pt idx="0">
                  <c:v>Dist. X_bar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'CAP 10'!$I$5:$I$13</c:f>
              <c:numCache>
                <c:formatCode>General</c:formatCode>
                <c:ptCount val="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</c:numCache>
            </c:numRef>
          </c:cat>
          <c:val>
            <c:numRef>
              <c:f>'CAP 10'!$J$5:$J$13</c:f>
              <c:numCache>
                <c:formatCode>0%</c:formatCode>
                <c:ptCount val="9"/>
                <c:pt idx="0">
                  <c:v>1.0000000000000002E-2</c:v>
                </c:pt>
                <c:pt idx="1">
                  <c:v>4.0000000000000008E-2</c:v>
                </c:pt>
                <c:pt idx="2">
                  <c:v>0.1</c:v>
                </c:pt>
                <c:pt idx="3">
                  <c:v>0.16999999999999998</c:v>
                </c:pt>
                <c:pt idx="4">
                  <c:v>0.22000000000000003</c:v>
                </c:pt>
                <c:pt idx="5">
                  <c:v>0.21</c:v>
                </c:pt>
                <c:pt idx="6">
                  <c:v>0.1525</c:v>
                </c:pt>
                <c:pt idx="7">
                  <c:v>7.4999999999999997E-2</c:v>
                </c:pt>
                <c:pt idx="8">
                  <c:v>2.2499999999999999E-2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A3-46EE-91F0-8DD9EE2C1B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58099439"/>
        <c:axId val="258097359"/>
      </c:barChart>
      <c:catAx>
        <c:axId val="2580994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58097359"/>
        <c:crosses val="autoZero"/>
        <c:auto val="1"/>
        <c:lblAlgn val="ctr"/>
        <c:lblOffset val="100"/>
        <c:noMultiLvlLbl val="0"/>
      </c:catAx>
      <c:valAx>
        <c:axId val="258097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580994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'CAP 10'!$AC$4</c:f>
              <c:strCache>
                <c:ptCount val="1"/>
                <c:pt idx="0">
                  <c:v>Dist. X_bar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'CAP 10'!$AB$5:$AB$17</c:f>
              <c:numCache>
                <c:formatCode>0.00</c:formatCode>
                <c:ptCount val="13"/>
                <c:pt idx="0">
                  <c:v>0</c:v>
                </c:pt>
                <c:pt idx="1">
                  <c:v>0.33333333333333331</c:v>
                </c:pt>
                <c:pt idx="2">
                  <c:v>0.66666666666666663</c:v>
                </c:pt>
                <c:pt idx="3">
                  <c:v>1</c:v>
                </c:pt>
                <c:pt idx="4">
                  <c:v>1.3333333333333333</c:v>
                </c:pt>
                <c:pt idx="5">
                  <c:v>1.6666666666666667</c:v>
                </c:pt>
                <c:pt idx="6">
                  <c:v>2</c:v>
                </c:pt>
                <c:pt idx="7">
                  <c:v>2.3333333333333335</c:v>
                </c:pt>
                <c:pt idx="8">
                  <c:v>2.6666666666666665</c:v>
                </c:pt>
                <c:pt idx="9">
                  <c:v>3</c:v>
                </c:pt>
                <c:pt idx="10">
                  <c:v>3.3333333333333335</c:v>
                </c:pt>
                <c:pt idx="11">
                  <c:v>3.6666666666666665</c:v>
                </c:pt>
                <c:pt idx="12">
                  <c:v>4</c:v>
                </c:pt>
              </c:numCache>
            </c:numRef>
          </c:cat>
          <c:val>
            <c:numRef>
              <c:f>'CAP 10'!$AC$5:$AC$17</c:f>
              <c:numCache>
                <c:formatCode>0.000</c:formatCode>
                <c:ptCount val="13"/>
                <c:pt idx="0">
                  <c:v>1.0000000000000002E-3</c:v>
                </c:pt>
                <c:pt idx="1">
                  <c:v>6.0000000000000019E-3</c:v>
                </c:pt>
                <c:pt idx="2">
                  <c:v>2.1000000000000001E-2</c:v>
                </c:pt>
                <c:pt idx="3">
                  <c:v>5.1500000000000004E-2</c:v>
                </c:pt>
                <c:pt idx="4">
                  <c:v>9.7500000000000003E-2</c:v>
                </c:pt>
                <c:pt idx="5">
                  <c:v>0.14700000000000005</c:v>
                </c:pt>
                <c:pt idx="6">
                  <c:v>0.18075000000000005</c:v>
                </c:pt>
                <c:pt idx="7">
                  <c:v>0.18150000000000002</c:v>
                </c:pt>
                <c:pt idx="8">
                  <c:v>0.14850000000000005</c:v>
                </c:pt>
                <c:pt idx="9">
                  <c:v>9.6625000000000003E-2</c:v>
                </c:pt>
                <c:pt idx="10">
                  <c:v>4.8375000000000001E-2</c:v>
                </c:pt>
                <c:pt idx="11">
                  <c:v>1.6875000000000001E-2</c:v>
                </c:pt>
                <c:pt idx="12">
                  <c:v>3.375E-3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1B-4BF6-ADB0-4D53DAA1C1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85579023"/>
        <c:axId val="1685579855"/>
      </c:barChart>
      <c:catAx>
        <c:axId val="1685579023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85579855"/>
        <c:crosses val="autoZero"/>
        <c:auto val="1"/>
        <c:lblAlgn val="ctr"/>
        <c:lblOffset val="100"/>
        <c:noMultiLvlLbl val="0"/>
      </c:catAx>
      <c:valAx>
        <c:axId val="1685579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855790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2"/>
    </a:solidFill>
    <a:ln w="1587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S^2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'CAP 10'!$CA$17</c:f>
              <c:strCache>
                <c:ptCount val="1"/>
                <c:pt idx="0">
                  <c:v>S^2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'CAP 10'!$CA$18:$CA$22</c:f>
              <c:numCache>
                <c:formatCode>General</c:formatCode>
                <c:ptCount val="5"/>
                <c:pt idx="0">
                  <c:v>0</c:v>
                </c:pt>
                <c:pt idx="1">
                  <c:v>4.5</c:v>
                </c:pt>
                <c:pt idx="2">
                  <c:v>18</c:v>
                </c:pt>
                <c:pt idx="3">
                  <c:v>40.5</c:v>
                </c:pt>
                <c:pt idx="4">
                  <c:v>72</c:v>
                </c:pt>
              </c:numCache>
            </c:numRef>
          </c:cat>
          <c:val>
            <c:numRef>
              <c:f>'CAP 10'!$CB$18:$CB$22</c:f>
              <c:numCache>
                <c:formatCode>General</c:formatCode>
                <c:ptCount val="5"/>
                <c:pt idx="0">
                  <c:v>0.26000000000000006</c:v>
                </c:pt>
                <c:pt idx="1">
                  <c:v>0.40000000000000008</c:v>
                </c:pt>
                <c:pt idx="2">
                  <c:v>0.24000000000000005</c:v>
                </c:pt>
                <c:pt idx="3">
                  <c:v>8.0000000000000016E-2</c:v>
                </c:pt>
                <c:pt idx="4">
                  <c:v>2.0000000000000004E-2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C0E-4E50-8990-0C0C3C7D79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56045904"/>
        <c:axId val="456044656"/>
      </c:barChart>
      <c:catAx>
        <c:axId val="456045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56044656"/>
        <c:crosses val="autoZero"/>
        <c:auto val="1"/>
        <c:lblAlgn val="ctr"/>
        <c:lblOffset val="100"/>
        <c:noMultiLvlLbl val="0"/>
      </c:catAx>
      <c:valAx>
        <c:axId val="456044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560459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Histograma para 10.000 NPA's gerados pelo excal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t-B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Histograma para 10.000 NPA's gerados pelo excal</a:t>
          </a:r>
        </a:p>
      </cx:txPr>
    </cx:title>
    <cx:plotArea>
      <cx:plotAreaRegion>
        <cx:series layoutId="clusteredColumn" uniqueId="{6F0B285D-E6BE-4B1C-B5F5-3F61971298AD}">
          <cx:dataId val="0"/>
          <cx:layoutPr>
            <cx:binning intervalClosed="r"/>
          </cx:layoutPr>
        </cx:series>
      </cx:plotAreaRegion>
      <cx:axis id="0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pt-BR" sz="9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  <cx:axis id="1">
        <cx:valScaling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000" baseline="0"/>
            </a:pPr>
            <a:endParaRPr lang="pt-BR" sz="10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</cx:plotArea>
  </cx:chart>
  <cx:spPr>
    <a:ln w="12700">
      <a:solidFill>
        <a:schemeClr val="tx1"/>
      </a:solidFill>
    </a:ln>
  </cx:spPr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txData>
          <cx:v>Histograma para 100 NA's com distribuição bin(15, 0.7)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t-B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Histograma para 100 NA's com distribuição bin(15, 0.7)</a:t>
          </a:r>
        </a:p>
      </cx:txPr>
    </cx:title>
    <cx:plotArea>
      <cx:plotAreaRegion>
        <cx:series layoutId="clusteredColumn" uniqueId="{9E4FF60C-1A58-4F84-83D9-15D34C0FCE99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000" baseline="0"/>
            </a:pPr>
            <a:endParaRPr lang="pt-BR" sz="10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</cx:plotArea>
  </cx:chart>
  <cx:spPr>
    <a:ln w="19050">
      <a:solidFill>
        <a:schemeClr val="accent1"/>
      </a:solidFill>
    </a:ln>
  </cx:spPr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Histograma para 500 NA's com distribuição poiss(1.3)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t-B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Histograma para 500 NA's com distribuição poiss(1.3)</a:t>
          </a:r>
        </a:p>
      </cx:txPr>
    </cx:title>
    <cx:plotArea>
      <cx:plotAreaRegion>
        <cx:series layoutId="clusteredColumn" uniqueId="{6820E4E6-B3DC-4018-9006-5444A8344C58}">
          <cx:spPr>
            <a:solidFill>
              <a:srgbClr val="92D050"/>
            </a:solidFill>
          </cx:spPr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000" baseline="0"/>
            </a:pPr>
            <a:endParaRPr lang="pt-BR" sz="10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</cx:plotArea>
  </cx:chart>
  <cx:spPr>
    <a:ln w="19050">
      <a:solidFill>
        <a:schemeClr val="accent6">
          <a:lumMod val="75000"/>
        </a:schemeClr>
      </a:solidFill>
    </a:ln>
  </cx:spPr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Histograma para 500 NA's com distribuição N(0,1)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t-B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Histograma para 500 NA's com distribuição N(0,1)</a:t>
          </a:r>
        </a:p>
      </cx:txPr>
    </cx:title>
    <cx:plotArea>
      <cx:plotAreaRegion>
        <cx:series layoutId="clusteredColumn" uniqueId="{A43B12C1-F389-4127-8216-D7C88EF90337}">
          <cx:spPr>
            <a:solidFill>
              <a:srgbClr val="FF0000"/>
            </a:solidFill>
          </cx:spPr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pt-BR" sz="9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</cx:plotArea>
  </cx:chart>
  <cx:spPr>
    <a:ln w="19050">
      <a:solidFill>
        <a:srgbClr val="FF0000"/>
      </a:solidFill>
    </a:ln>
  </cx:spPr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</cx:f>
      </cx:numDim>
    </cx:data>
  </cx:chartData>
  <cx:chart>
    <cx:title pos="t" align="ctr" overlay="0">
      <cx:tx>
        <cx:txData>
          <cx:v>Distribuição do número médio de pessoas por amostra (X_bar)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t-B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Distribuição do número médio de pessoas por amostra (X_bar)</a:t>
          </a:r>
        </a:p>
      </cx:txPr>
    </cx:title>
    <cx:plotArea>
      <cx:plotAreaRegion>
        <cx:series layoutId="clusteredColumn" uniqueId="{6B770E15-65EC-48EF-8AF6-FFD813135F49}">
          <cx:spPr>
            <a:solidFill>
              <a:schemeClr val="accent1">
                <a:lumMod val="60000"/>
                <a:lumOff val="40000"/>
              </a:schemeClr>
            </a:solidFill>
          </cx:spPr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  <cx:spPr>
    <a:ln w="19050">
      <a:solidFill>
        <a:schemeClr val="accent1"/>
      </a:solidFill>
    </a:ln>
  </cx:spPr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txData>
          <cx:v>Distribuição de X _bar - mu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t-B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Distribuição de X _bar - mu</a:t>
          </a:r>
        </a:p>
      </cx:txPr>
    </cx:title>
    <cx:plotArea>
      <cx:plotAreaRegion>
        <cx:series layoutId="clusteredColumn" uniqueId="{F347C1E5-9C4C-492D-882C-0E88A137A607}">
          <cx:spPr>
            <a:solidFill>
              <a:schemeClr val="accent6">
                <a:lumMod val="60000"/>
                <a:lumOff val="40000"/>
              </a:schemeClr>
            </a:solidFill>
          </cx:spPr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  <cx:spPr>
    <a:ln w="19050">
      <a:solidFill>
        <a:schemeClr val="accent1"/>
      </a:solidFill>
    </a:ln>
  </cx:spPr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_xlchart.v1.6</cx:f>
      </cx:numDim>
    </cx:data>
  </cx:chartData>
  <cx:chart>
    <cx:title pos="t" align="ctr" overlay="0">
      <cx:tx>
        <cx:txData>
          <cx:v>Histograma de X_barra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t-B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Histograma de X_barra</a:t>
          </a:r>
        </a:p>
      </cx:txPr>
    </cx:title>
    <cx:plotArea>
      <cx:plotAreaRegion>
        <cx:series layoutId="clusteredColumn" uniqueId="{511A3824-0183-46ED-8673-E0BEA6D3DD5B}">
          <cx:spPr>
            <a:solidFill>
              <a:schemeClr val="accent2"/>
            </a:solidFill>
          </cx:spPr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  <cx:spPr>
    <a:solidFill>
      <a:schemeClr val="bg1">
        <a:lumMod val="95000"/>
      </a:schemeClr>
    </a:solidFill>
    <a:ln w="19050">
      <a:solidFill>
        <a:schemeClr val="tx1"/>
      </a:solidFill>
    </a:ln>
  </cx:spPr>
</cx:chartSpace>
</file>

<file path=xl/charts/chartEx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_xlchart.v1.7</cx:f>
      </cx:numDim>
    </cx:data>
  </cx:chartData>
  <cx:chart>
    <cx:title pos="t" align="ctr" overlay="0">
      <cx:tx>
        <cx:txData>
          <cx:v>Histograma de md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t-B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Histograma de md</a:t>
          </a:r>
        </a:p>
      </cx:txPr>
    </cx:title>
    <cx:plotArea>
      <cx:plotAreaRegion>
        <cx:series layoutId="clusteredColumn" uniqueId="{D5E5AC5C-87F0-4086-898F-825E0CE9B019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  <cx:spPr>
    <a:solidFill>
      <a:schemeClr val="bg1">
        <a:lumMod val="95000"/>
      </a:schemeClr>
    </a:solidFill>
    <a:ln w="19050">
      <a:solidFill>
        <a:schemeClr val="tx1"/>
      </a:solidFill>
    </a:ln>
  </cx:spPr>
</cx:chartSpace>
</file>

<file path=xl/charts/chartEx9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_xlchart.v1.8</cx:f>
      </cx:numDim>
    </cx:data>
  </cx:chartData>
  <cx:chart>
    <cx:title pos="t" align="ctr" overlay="0">
      <cx:tx>
        <cx:txData>
          <cx:v>Histograma de S^2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t-B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Histograma de S^2</a:t>
          </a:r>
        </a:p>
      </cx:txPr>
    </cx:title>
    <cx:plotArea>
      <cx:plotAreaRegion>
        <cx:series layoutId="clusteredColumn" uniqueId="{E5BFC455-6CF8-4171-8D93-31CE2A368AD3}">
          <cx:spPr>
            <a:solidFill>
              <a:schemeClr val="accent6">
                <a:lumMod val="60000"/>
                <a:lumOff val="40000"/>
              </a:schemeClr>
            </a:solidFill>
          </cx:spPr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  <cx:spPr>
    <a:solidFill>
      <a:schemeClr val="bg1">
        <a:lumMod val="95000"/>
      </a:schemeClr>
    </a:solidFill>
    <a:ln w="19050">
      <a:solidFill>
        <a:schemeClr val="tx1"/>
      </a:solidFill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6" Type="http://schemas.microsoft.com/office/2014/relationships/chartEx" Target="../charts/chartEx6.xml"/><Relationship Id="rId5" Type="http://schemas.microsoft.com/office/2014/relationships/chartEx" Target="../charts/chartEx5.xml"/><Relationship Id="rId4" Type="http://schemas.microsoft.com/office/2014/relationships/chartEx" Target="../charts/chartEx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microsoft.com/office/2014/relationships/chartEx" Target="../charts/chartEx9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microsoft.com/office/2014/relationships/chartEx" Target="../charts/chartEx8.xml"/><Relationship Id="rId5" Type="http://schemas.microsoft.com/office/2014/relationships/chartEx" Target="../charts/chartEx7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247650</xdr:colOff>
      <xdr:row>2</xdr:row>
      <xdr:rowOff>85725</xdr:rowOff>
    </xdr:from>
    <xdr:to>
      <xdr:col>9</xdr:col>
      <xdr:colOff>414338</xdr:colOff>
      <xdr:row>20</xdr:row>
      <xdr:rowOff>4762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Gráfico 3">
              <a:extLst>
                <a:ext uri="{FF2B5EF4-FFF2-40B4-BE49-F238E27FC236}">
                  <a16:creationId xmlns:a16="http://schemas.microsoft.com/office/drawing/2014/main" id="{67D5DA6B-7138-4B15-9C5C-636D29A932A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72490" y="481965"/>
              <a:ext cx="5043488" cy="324135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  <xdr:twoCellAnchor>
    <xdr:from>
      <xdr:col>12</xdr:col>
      <xdr:colOff>247650</xdr:colOff>
      <xdr:row>2</xdr:row>
      <xdr:rowOff>109537</xdr:rowOff>
    </xdr:from>
    <xdr:to>
      <xdr:col>19</xdr:col>
      <xdr:colOff>552450</xdr:colOff>
      <xdr:row>16</xdr:row>
      <xdr:rowOff>185737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áfico 1">
              <a:extLst>
                <a:ext uri="{FF2B5EF4-FFF2-40B4-BE49-F238E27FC236}">
                  <a16:creationId xmlns:a16="http://schemas.microsoft.com/office/drawing/2014/main" id="{9AD33775-581F-4F15-A72A-AF5CCC1E499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783830" y="505777"/>
              <a:ext cx="4572000" cy="2667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  <xdr:twoCellAnchor>
    <xdr:from>
      <xdr:col>12</xdr:col>
      <xdr:colOff>257175</xdr:colOff>
      <xdr:row>17</xdr:row>
      <xdr:rowOff>157162</xdr:rowOff>
    </xdr:from>
    <xdr:to>
      <xdr:col>19</xdr:col>
      <xdr:colOff>561975</xdr:colOff>
      <xdr:row>32</xdr:row>
      <xdr:rowOff>42862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Gráfico 2">
              <a:extLst>
                <a:ext uri="{FF2B5EF4-FFF2-40B4-BE49-F238E27FC236}">
                  <a16:creationId xmlns:a16="http://schemas.microsoft.com/office/drawing/2014/main" id="{6556C9BD-326A-4271-8CCD-0EF0CFC6E4E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793355" y="3327082"/>
              <a:ext cx="4572000" cy="26289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  <xdr:twoCellAnchor>
    <xdr:from>
      <xdr:col>21</xdr:col>
      <xdr:colOff>247650</xdr:colOff>
      <xdr:row>3</xdr:row>
      <xdr:rowOff>128587</xdr:rowOff>
    </xdr:from>
    <xdr:to>
      <xdr:col>28</xdr:col>
      <xdr:colOff>552450</xdr:colOff>
      <xdr:row>18</xdr:row>
      <xdr:rowOff>23812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Gráfico 4">
              <a:extLst>
                <a:ext uri="{FF2B5EF4-FFF2-40B4-BE49-F238E27FC236}">
                  <a16:creationId xmlns:a16="http://schemas.microsoft.com/office/drawing/2014/main" id="{E63534EB-36B4-4936-A724-42C68E52BDC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514070" y="722947"/>
              <a:ext cx="4716780" cy="265366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  <xdr:twoCellAnchor>
    <xdr:from>
      <xdr:col>61</xdr:col>
      <xdr:colOff>228600</xdr:colOff>
      <xdr:row>3</xdr:row>
      <xdr:rowOff>61912</xdr:rowOff>
    </xdr:from>
    <xdr:to>
      <xdr:col>68</xdr:col>
      <xdr:colOff>200025</xdr:colOff>
      <xdr:row>17</xdr:row>
      <xdr:rowOff>128587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Gráfico 6">
              <a:extLst>
                <a:ext uri="{FF2B5EF4-FFF2-40B4-BE49-F238E27FC236}">
                  <a16:creationId xmlns:a16="http://schemas.microsoft.com/office/drawing/2014/main" id="{50720938-08FD-4E57-BA31-09F5126BCA8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5532060" y="656272"/>
              <a:ext cx="4718685" cy="264223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  <xdr:oneCellAnchor>
    <xdr:from>
      <xdr:col>59</xdr:col>
      <xdr:colOff>57150</xdr:colOff>
      <xdr:row>9</xdr:row>
      <xdr:rowOff>147637</xdr:rowOff>
    </xdr:from>
    <xdr:ext cx="65" cy="172227"/>
    <xdr:sp macro="" textlink="">
      <xdr:nvSpPr>
        <xdr:cNvPr id="8" name="CaixaDeTexto 7">
          <a:extLst>
            <a:ext uri="{FF2B5EF4-FFF2-40B4-BE49-F238E27FC236}">
              <a16:creationId xmlns:a16="http://schemas.microsoft.com/office/drawing/2014/main" id="{9F28870B-1ADD-462E-858A-C558C7B7B38A}"/>
            </a:ext>
          </a:extLst>
        </xdr:cNvPr>
        <xdr:cNvSpPr txBox="1"/>
      </xdr:nvSpPr>
      <xdr:spPr>
        <a:xfrm>
          <a:off x="31508700" y="17097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pt-BR" sz="1100"/>
        </a:p>
      </xdr:txBody>
    </xdr:sp>
    <xdr:clientData/>
  </xdr:oneCellAnchor>
  <xdr:twoCellAnchor>
    <xdr:from>
      <xdr:col>61</xdr:col>
      <xdr:colOff>247650</xdr:colOff>
      <xdr:row>18</xdr:row>
      <xdr:rowOff>80962</xdr:rowOff>
    </xdr:from>
    <xdr:to>
      <xdr:col>68</xdr:col>
      <xdr:colOff>219075</xdr:colOff>
      <xdr:row>32</xdr:row>
      <xdr:rowOff>157162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Gráfico 8">
              <a:extLst>
                <a:ext uri="{FF2B5EF4-FFF2-40B4-BE49-F238E27FC236}">
                  <a16:creationId xmlns:a16="http://schemas.microsoft.com/office/drawing/2014/main" id="{2A7F5EEC-2090-44BE-8849-2F0483E41CB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5551110" y="3433762"/>
              <a:ext cx="4718685" cy="26365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0</xdr:colOff>
      <xdr:row>9</xdr:row>
      <xdr:rowOff>19050</xdr:rowOff>
    </xdr:from>
    <xdr:ext cx="65" cy="172227"/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A9D39AA4-C7BD-473D-98EA-6DD7A7769416}"/>
            </a:ext>
          </a:extLst>
        </xdr:cNvPr>
        <xdr:cNvSpPr txBox="1"/>
      </xdr:nvSpPr>
      <xdr:spPr>
        <a:xfrm>
          <a:off x="5819775" y="1571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pt-BR" sz="1100"/>
        </a:p>
      </xdr:txBody>
    </xdr:sp>
    <xdr:clientData/>
  </xdr:oneCellAnchor>
  <xdr:twoCellAnchor>
    <xdr:from>
      <xdr:col>10</xdr:col>
      <xdr:colOff>252412</xdr:colOff>
      <xdr:row>3</xdr:row>
      <xdr:rowOff>71437</xdr:rowOff>
    </xdr:from>
    <xdr:to>
      <xdr:col>17</xdr:col>
      <xdr:colOff>557212</xdr:colOff>
      <xdr:row>17</xdr:row>
      <xdr:rowOff>90487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174B5FDE-5E02-45DB-B0DF-99C84809EC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247650</xdr:colOff>
      <xdr:row>17</xdr:row>
      <xdr:rowOff>147637</xdr:rowOff>
    </xdr:from>
    <xdr:to>
      <xdr:col>17</xdr:col>
      <xdr:colOff>552450</xdr:colOff>
      <xdr:row>32</xdr:row>
      <xdr:rowOff>4762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18F68F21-50E5-43CE-BBCC-CD158675E0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19</xdr:col>
      <xdr:colOff>0</xdr:colOff>
      <xdr:row>7</xdr:row>
      <xdr:rowOff>19050</xdr:rowOff>
    </xdr:from>
    <xdr:ext cx="65" cy="172227"/>
    <xdr:sp macro="" textlink="">
      <xdr:nvSpPr>
        <xdr:cNvPr id="6" name="CaixaDeTexto 5">
          <a:extLst>
            <a:ext uri="{FF2B5EF4-FFF2-40B4-BE49-F238E27FC236}">
              <a16:creationId xmlns:a16="http://schemas.microsoft.com/office/drawing/2014/main" id="{BA9454F9-B6AB-443D-8EB5-E32A35E0B22A}"/>
            </a:ext>
          </a:extLst>
        </xdr:cNvPr>
        <xdr:cNvSpPr txBox="1"/>
      </xdr:nvSpPr>
      <xdr:spPr>
        <a:xfrm>
          <a:off x="4724400" y="1762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pt-BR" sz="1100"/>
        </a:p>
      </xdr:txBody>
    </xdr:sp>
    <xdr:clientData/>
  </xdr:oneCellAnchor>
  <xdr:twoCellAnchor>
    <xdr:from>
      <xdr:col>26</xdr:col>
      <xdr:colOff>219075</xdr:colOff>
      <xdr:row>18</xdr:row>
      <xdr:rowOff>109537</xdr:rowOff>
    </xdr:from>
    <xdr:to>
      <xdr:col>34</xdr:col>
      <xdr:colOff>295275</xdr:colOff>
      <xdr:row>32</xdr:row>
      <xdr:rowOff>128587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C2CDDD28-42EC-48F8-99D6-FA7DB6359A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75</xdr:col>
      <xdr:colOff>114300</xdr:colOff>
      <xdr:row>29</xdr:row>
      <xdr:rowOff>176212</xdr:rowOff>
    </xdr:from>
    <xdr:to>
      <xdr:col>82</xdr:col>
      <xdr:colOff>466725</xdr:colOff>
      <xdr:row>43</xdr:row>
      <xdr:rowOff>185737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5C20F2FF-567D-492C-8D8F-26A7B01C4C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123</xdr:col>
      <xdr:colOff>419100</xdr:colOff>
      <xdr:row>16</xdr:row>
      <xdr:rowOff>66675</xdr:rowOff>
    </xdr:from>
    <xdr:to>
      <xdr:col>130</xdr:col>
      <xdr:colOff>533400</xdr:colOff>
      <xdr:row>30</xdr:row>
      <xdr:rowOff>19050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1" name="Gráfico 10">
              <a:extLst>
                <a:ext uri="{FF2B5EF4-FFF2-40B4-BE49-F238E27FC236}">
                  <a16:creationId xmlns:a16="http://schemas.microsoft.com/office/drawing/2014/main" id="{25BC9131-539F-442B-A0D9-3392E8DC801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0586560" y="3122295"/>
              <a:ext cx="4594860" cy="260413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  <xdr:twoCellAnchor>
    <xdr:from>
      <xdr:col>130</xdr:col>
      <xdr:colOff>666750</xdr:colOff>
      <xdr:row>16</xdr:row>
      <xdr:rowOff>76200</xdr:rowOff>
    </xdr:from>
    <xdr:to>
      <xdr:col>138</xdr:col>
      <xdr:colOff>171450</xdr:colOff>
      <xdr:row>30</xdr:row>
      <xdr:rowOff>38100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3" name="Gráfico 12">
              <a:extLst>
                <a:ext uri="{FF2B5EF4-FFF2-40B4-BE49-F238E27FC236}">
                  <a16:creationId xmlns:a16="http://schemas.microsoft.com/office/drawing/2014/main" id="{10D7F497-6A58-4A90-B3EA-31D85918946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5314770" y="3131820"/>
              <a:ext cx="4594860" cy="26136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  <xdr:twoCellAnchor>
    <xdr:from>
      <xdr:col>138</xdr:col>
      <xdr:colOff>290512</xdr:colOff>
      <xdr:row>16</xdr:row>
      <xdr:rowOff>90487</xdr:rowOff>
    </xdr:from>
    <xdr:to>
      <xdr:col>145</xdr:col>
      <xdr:colOff>595312</xdr:colOff>
      <xdr:row>30</xdr:row>
      <xdr:rowOff>52387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4" name="Gráfico 13">
              <a:extLst>
                <a:ext uri="{FF2B5EF4-FFF2-40B4-BE49-F238E27FC236}">
                  <a16:creationId xmlns:a16="http://schemas.microsoft.com/office/drawing/2014/main" id="{18D2E745-73CD-4CCA-97FD-9644CD18649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0028692" y="3146107"/>
              <a:ext cx="4572000" cy="26136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FF1E8-2A72-43F0-9CD2-0F5FDC59282B}">
  <dimension ref="A1:AQ54"/>
  <sheetViews>
    <sheetView showGridLines="0" topLeftCell="AG1" zoomScale="90" zoomScaleNormal="90" workbookViewId="0">
      <selection activeCell="AM2" sqref="AM2:AN2"/>
    </sheetView>
  </sheetViews>
  <sheetFormatPr defaultRowHeight="14.4" x14ac:dyDescent="0.3"/>
  <cols>
    <col min="1" max="3" width="14.5546875" customWidth="1"/>
    <col min="4" max="4" width="2.5546875" customWidth="1"/>
    <col min="5" max="5" width="13.109375" customWidth="1"/>
    <col min="6" max="6" width="13.109375" style="18" customWidth="1"/>
    <col min="7" max="9" width="13.109375" customWidth="1"/>
    <col min="10" max="10" width="2.88671875" customWidth="1"/>
    <col min="11" max="14" width="11.88671875" customWidth="1"/>
    <col min="15" max="15" width="3" customWidth="1"/>
    <col min="16" max="20" width="12.109375" customWidth="1"/>
    <col min="21" max="21" width="3" customWidth="1"/>
    <col min="22" max="26" width="12.44140625" customWidth="1"/>
    <col min="27" max="27" width="3.109375" customWidth="1"/>
    <col min="28" max="32" width="10.44140625" customWidth="1"/>
    <col min="33" max="33" width="3.109375" customWidth="1"/>
    <col min="34" max="37" width="10.88671875" customWidth="1"/>
    <col min="38" max="38" width="2.88671875" customWidth="1"/>
    <col min="39" max="40" width="21.5546875" customWidth="1"/>
    <col min="41" max="41" width="2.6640625" customWidth="1"/>
    <col min="42" max="43" width="20.5546875" customWidth="1"/>
  </cols>
  <sheetData>
    <row r="1" spans="1:43" x14ac:dyDescent="0.3">
      <c r="A1" s="215" t="s">
        <v>12</v>
      </c>
      <c r="B1" s="221"/>
      <c r="C1" s="216"/>
      <c r="E1" s="223" t="s">
        <v>7</v>
      </c>
      <c r="F1" s="224"/>
      <c r="G1" s="224"/>
      <c r="H1" s="224"/>
      <c r="I1" s="225"/>
      <c r="K1" s="215" t="s">
        <v>6</v>
      </c>
      <c r="L1" s="221"/>
      <c r="M1" s="221"/>
      <c r="N1" s="216"/>
      <c r="O1" s="2"/>
      <c r="P1" s="223" t="s">
        <v>2</v>
      </c>
      <c r="Q1" s="224"/>
      <c r="R1" s="224"/>
      <c r="S1" s="224"/>
      <c r="T1" s="225"/>
      <c r="V1" s="215" t="s">
        <v>22</v>
      </c>
      <c r="W1" s="221"/>
      <c r="X1" s="221"/>
      <c r="Y1" s="221"/>
      <c r="Z1" s="216"/>
      <c r="AB1" s="223" t="s">
        <v>31</v>
      </c>
      <c r="AC1" s="224"/>
      <c r="AD1" s="224"/>
      <c r="AE1" s="224"/>
      <c r="AF1" s="225"/>
      <c r="AH1" s="215" t="s">
        <v>35</v>
      </c>
      <c r="AI1" s="221"/>
      <c r="AJ1" s="221"/>
      <c r="AK1" s="216"/>
      <c r="AM1" s="223" t="s">
        <v>37</v>
      </c>
      <c r="AN1" s="225"/>
      <c r="AP1" s="215" t="s">
        <v>38</v>
      </c>
      <c r="AQ1" s="216"/>
    </row>
    <row r="2" spans="1:43" ht="15" thickBot="1" x14ac:dyDescent="0.35">
      <c r="A2" s="217" t="s">
        <v>14</v>
      </c>
      <c r="B2" s="222"/>
      <c r="C2" s="218"/>
      <c r="E2" s="226" t="s">
        <v>8</v>
      </c>
      <c r="F2" s="227"/>
      <c r="G2" s="227"/>
      <c r="H2" s="227"/>
      <c r="I2" s="228"/>
      <c r="K2" s="217" t="s">
        <v>5</v>
      </c>
      <c r="L2" s="222"/>
      <c r="M2" s="222"/>
      <c r="N2" s="218"/>
      <c r="P2" s="226" t="s">
        <v>8</v>
      </c>
      <c r="Q2" s="227"/>
      <c r="R2" s="227"/>
      <c r="S2" s="227"/>
      <c r="T2" s="228"/>
      <c r="V2" s="217" t="s">
        <v>5</v>
      </c>
      <c r="W2" s="222"/>
      <c r="X2" s="222"/>
      <c r="Y2" s="222"/>
      <c r="Z2" s="218"/>
      <c r="AB2" s="226" t="s">
        <v>5</v>
      </c>
      <c r="AC2" s="227"/>
      <c r="AD2" s="227"/>
      <c r="AE2" s="227"/>
      <c r="AF2" s="228"/>
      <c r="AH2" s="217" t="s">
        <v>5</v>
      </c>
      <c r="AI2" s="222"/>
      <c r="AJ2" s="222"/>
      <c r="AK2" s="218"/>
      <c r="AM2" s="226" t="s">
        <v>14</v>
      </c>
      <c r="AN2" s="228"/>
      <c r="AP2" s="217" t="s">
        <v>14</v>
      </c>
      <c r="AQ2" s="218"/>
    </row>
    <row r="3" spans="1:43" ht="87" thickBot="1" x14ac:dyDescent="0.35">
      <c r="A3" s="3" t="s">
        <v>1</v>
      </c>
      <c r="B3" s="4" t="s">
        <v>0</v>
      </c>
      <c r="C3" s="6" t="s">
        <v>13</v>
      </c>
      <c r="E3" s="23" t="s">
        <v>9</v>
      </c>
      <c r="F3" s="24" t="s">
        <v>18</v>
      </c>
      <c r="G3" s="16" t="s">
        <v>10</v>
      </c>
      <c r="H3" s="16" t="s">
        <v>0</v>
      </c>
      <c r="I3" s="17" t="s">
        <v>11</v>
      </c>
      <c r="K3" s="14" t="s">
        <v>1</v>
      </c>
      <c r="L3" s="15" t="s">
        <v>0</v>
      </c>
      <c r="M3" s="16" t="s">
        <v>4</v>
      </c>
      <c r="N3" s="17" t="s">
        <v>3</v>
      </c>
      <c r="P3" s="19" t="s">
        <v>17</v>
      </c>
      <c r="Q3" s="20" t="s">
        <v>16</v>
      </c>
      <c r="R3" s="5" t="s">
        <v>15</v>
      </c>
      <c r="S3" s="5" t="s">
        <v>0</v>
      </c>
      <c r="T3" s="6" t="s">
        <v>19</v>
      </c>
      <c r="V3" s="3" t="s">
        <v>1</v>
      </c>
      <c r="W3" s="4" t="s">
        <v>0</v>
      </c>
      <c r="X3" s="5" t="s">
        <v>23</v>
      </c>
      <c r="Y3" s="5" t="s">
        <v>24</v>
      </c>
      <c r="Z3" s="6" t="s">
        <v>26</v>
      </c>
      <c r="AB3" s="40" t="s">
        <v>1</v>
      </c>
      <c r="AC3" s="41" t="s">
        <v>27</v>
      </c>
      <c r="AD3" s="41" t="s">
        <v>28</v>
      </c>
      <c r="AE3" s="44" t="s">
        <v>29</v>
      </c>
      <c r="AF3" s="45" t="s">
        <v>30</v>
      </c>
      <c r="AH3" s="42" t="s">
        <v>1</v>
      </c>
      <c r="AI3" s="43" t="s">
        <v>32</v>
      </c>
      <c r="AJ3" s="43" t="s">
        <v>33</v>
      </c>
      <c r="AK3" s="6" t="s">
        <v>34</v>
      </c>
      <c r="AM3" s="14" t="s">
        <v>1</v>
      </c>
      <c r="AN3" s="47" t="s">
        <v>0</v>
      </c>
      <c r="AP3" s="14" t="s">
        <v>1</v>
      </c>
      <c r="AQ3" s="47" t="s">
        <v>0</v>
      </c>
    </row>
    <row r="4" spans="1:43" x14ac:dyDescent="0.3">
      <c r="A4" s="25">
        <v>0</v>
      </c>
      <c r="B4" s="26">
        <f>_xlfn.BINOM.DIST(A4,12,0.5,FALSE)</f>
        <v>2.4414062500000016E-4</v>
      </c>
      <c r="C4" s="28">
        <f>ROUND(B4*10690,0)</f>
        <v>3</v>
      </c>
      <c r="E4" s="7">
        <v>0</v>
      </c>
      <c r="F4" s="21">
        <v>200</v>
      </c>
      <c r="G4" s="8">
        <f>SUMPRODUCT(E4:E12,F4:F12)/SUM(F4:F12)</f>
        <v>1.1833333333333333</v>
      </c>
      <c r="H4" s="8">
        <f>_xlfn.POISSON.DIST(E4,$G$4,FALSE)</f>
        <v>0.30625618134802807</v>
      </c>
      <c r="I4" s="10">
        <f>ROUND(H4*480,0)</f>
        <v>147</v>
      </c>
      <c r="K4" s="7">
        <v>0</v>
      </c>
      <c r="L4" s="8">
        <f t="shared" ref="L4:L24" si="0">_xlfn.BINOM.DIST(K4,20,0.1,FALSE)</f>
        <v>0.12157665459056925</v>
      </c>
      <c r="M4" s="8">
        <f t="shared" ref="M4:M24" si="1">ROUND(L4*1000,0)</f>
        <v>122</v>
      </c>
      <c r="N4" s="9">
        <f>20*L4+10*(L5+L6)+8*SUM(L7:L24)</f>
        <v>10.569620156284625</v>
      </c>
      <c r="P4" s="25">
        <v>0</v>
      </c>
      <c r="Q4" s="29">
        <v>26</v>
      </c>
      <c r="R4" s="30">
        <v>2.2000000000000002</v>
      </c>
      <c r="S4" s="26">
        <f t="shared" ref="S4:S12" si="2">_xlfn.POISSON.DIST(P4,$R$4,FALSE)</f>
        <v>0.11080315836233387</v>
      </c>
      <c r="T4" s="28">
        <f>ROUND(S4*109,0)</f>
        <v>12</v>
      </c>
      <c r="V4" s="25">
        <v>0</v>
      </c>
      <c r="W4" s="26">
        <f>_xlfn.BINOM.DIST(V4,10,0.2,FALSE)</f>
        <v>0.1073741824</v>
      </c>
      <c r="X4" s="26">
        <f>ROUND(W4*10,0)</f>
        <v>1</v>
      </c>
      <c r="Y4" s="38">
        <v>10</v>
      </c>
      <c r="Z4" s="27">
        <f>SUMPRODUCT(W4:W14,Y4:Y14)</f>
        <v>6.482872115200002</v>
      </c>
      <c r="AB4" s="25">
        <v>0</v>
      </c>
      <c r="AC4" s="26">
        <f t="shared" ref="AC4:AC9" si="3">BINOMDIST(AB4,5,0.2,FALSE)</f>
        <v>0.32768000000000003</v>
      </c>
      <c r="AD4" s="26">
        <f>BINOMDIST(AB4,10,0.2,FALSE)</f>
        <v>0.1073741824</v>
      </c>
      <c r="AE4" s="38">
        <f>1.2*AC4+0.8*SUM(AC5:AC9)</f>
        <v>0.93107200000000001</v>
      </c>
      <c r="AF4" s="27">
        <f>1.2*SUM(AD4:AD6)+0.8*SUM(AD7:AD14)</f>
        <v>1.0711198105600002</v>
      </c>
      <c r="AH4" s="25">
        <v>0</v>
      </c>
      <c r="AI4" s="26">
        <f>_xlfn.BINOM.DIST(AH4,19,0.1,FALSE)</f>
        <v>0.13508517176729917</v>
      </c>
      <c r="AJ4" s="26">
        <f>_xlfn.BINOM.DIST(AH4,19,0.2,FALSE)</f>
        <v>1.4411518807585587E-2</v>
      </c>
      <c r="AK4" s="28">
        <f>_xlfn.BINOM.DIST(AH4,19,0.05,FALSE)</f>
        <v>0.37735360253530764</v>
      </c>
      <c r="AM4" s="7">
        <v>0</v>
      </c>
      <c r="AN4" s="10">
        <f>_xlfn.BINOM.DIST(AM4,50,0.5,FALSE)</f>
        <v>8.8817841970012444E-16</v>
      </c>
      <c r="AP4" s="7">
        <v>0</v>
      </c>
      <c r="AQ4" s="10">
        <f>_xlfn.BINOM.DIST(AP4,50,0.2,FALSE)</f>
        <v>1.4272476927059582E-5</v>
      </c>
    </row>
    <row r="5" spans="1:43" x14ac:dyDescent="0.3">
      <c r="A5" s="7">
        <v>1</v>
      </c>
      <c r="B5" s="8">
        <f t="shared" ref="B5:B16" si="4">_xlfn.BINOM.DIST(A5,12,0.5,FALSE)</f>
        <v>2.9296874999999996E-3</v>
      </c>
      <c r="C5" s="10">
        <f t="shared" ref="C5:C16" si="5">ROUND(B5*10690,0)</f>
        <v>31</v>
      </c>
      <c r="E5" s="7">
        <v>1</v>
      </c>
      <c r="F5" s="21">
        <v>152</v>
      </c>
      <c r="G5" s="8"/>
      <c r="H5" s="8">
        <f t="shared" ref="H5:H12" si="6">_xlfn.POISSON.DIST(E5,$G$4,FALSE)</f>
        <v>0.36240314792849987</v>
      </c>
      <c r="I5" s="10">
        <f t="shared" ref="I5:I12" si="7">ROUND(H5*480,0)</f>
        <v>174</v>
      </c>
      <c r="K5" s="7">
        <v>1</v>
      </c>
      <c r="L5" s="8">
        <f t="shared" si="0"/>
        <v>0.27017034353459846</v>
      </c>
      <c r="M5" s="8">
        <f t="shared" si="1"/>
        <v>270</v>
      </c>
      <c r="N5" s="10"/>
      <c r="P5" s="7">
        <v>1</v>
      </c>
      <c r="Q5" s="21">
        <v>21</v>
      </c>
      <c r="R5" s="8"/>
      <c r="S5" s="8">
        <f t="shared" si="2"/>
        <v>0.2437669483971345</v>
      </c>
      <c r="T5" s="10">
        <f t="shared" ref="T5:T13" si="8">ROUND(S5*109,0)</f>
        <v>27</v>
      </c>
      <c r="V5" s="7">
        <v>1</v>
      </c>
      <c r="W5" s="8">
        <f>_xlfn.BINOM.DIST(V5,10,0.2,FALSE)</f>
        <v>0.26843545600000002</v>
      </c>
      <c r="X5" s="8">
        <f t="shared" ref="X5:X14" si="9">ROUND(W5*10,0)</f>
        <v>3</v>
      </c>
      <c r="Y5" s="37">
        <v>8</v>
      </c>
      <c r="Z5" s="10"/>
      <c r="AB5" s="7">
        <v>1</v>
      </c>
      <c r="AC5" s="8">
        <f t="shared" si="3"/>
        <v>0.40959999999999996</v>
      </c>
      <c r="AD5" s="8">
        <f t="shared" ref="AD5:AD14" si="10">BINOMDIST(AB5,10,0.2,FALSE)</f>
        <v>0.26843545600000002</v>
      </c>
      <c r="AE5" s="8"/>
      <c r="AF5" s="10"/>
      <c r="AH5" s="7">
        <v>1</v>
      </c>
      <c r="AI5" s="8">
        <f>_xlfn.BINOM.DIST(AH5,19,0.1,FALSE)</f>
        <v>0.28517980706429835</v>
      </c>
      <c r="AJ5" s="8">
        <f>_xlfn.BINOM.DIST(AH5,19,0.2,FALSE)</f>
        <v>6.845471433603155E-2</v>
      </c>
      <c r="AK5" s="10">
        <f>_xlfn.BINOM.DIST(AH5,19,0.05,FALSE)</f>
        <v>0.37735360253530759</v>
      </c>
      <c r="AM5" s="7">
        <v>1</v>
      </c>
      <c r="AN5" s="10">
        <f t="shared" ref="AN5:AN54" si="11">_xlfn.BINOM.DIST(AM5,50,0.5,FALSE)</f>
        <v>4.4408920985006533E-14</v>
      </c>
      <c r="AP5" s="7">
        <v>1</v>
      </c>
      <c r="AQ5" s="10">
        <f>_xlfn.BINOM.DIST(AP5,50,0.2,FALSE)</f>
        <v>1.7840596158824487E-4</v>
      </c>
    </row>
    <row r="6" spans="1:43" x14ac:dyDescent="0.3">
      <c r="A6" s="7">
        <v>2</v>
      </c>
      <c r="B6" s="8">
        <f t="shared" si="4"/>
        <v>1.611328125000001E-2</v>
      </c>
      <c r="C6" s="10">
        <f t="shared" si="5"/>
        <v>172</v>
      </c>
      <c r="E6" s="7">
        <v>2</v>
      </c>
      <c r="F6" s="21">
        <v>60</v>
      </c>
      <c r="G6" s="8"/>
      <c r="H6" s="8">
        <f t="shared" si="6"/>
        <v>0.21442186252436249</v>
      </c>
      <c r="I6" s="10">
        <f t="shared" si="7"/>
        <v>103</v>
      </c>
      <c r="K6" s="7">
        <v>2</v>
      </c>
      <c r="L6" s="8">
        <f t="shared" si="0"/>
        <v>0.28517980706429835</v>
      </c>
      <c r="M6" s="8">
        <f t="shared" si="1"/>
        <v>285</v>
      </c>
      <c r="N6" s="10"/>
      <c r="P6" s="7">
        <v>2</v>
      </c>
      <c r="Q6" s="21">
        <v>23</v>
      </c>
      <c r="R6" s="8"/>
      <c r="S6" s="8">
        <f t="shared" si="2"/>
        <v>0.26814364323684803</v>
      </c>
      <c r="T6" s="10">
        <f t="shared" si="8"/>
        <v>29</v>
      </c>
      <c r="V6" s="7">
        <v>2</v>
      </c>
      <c r="W6" s="8">
        <f t="shared" ref="W6:W14" si="12">_xlfn.BINOM.DIST(V6,10,0.2,FALSE)</f>
        <v>0.3019898880000001</v>
      </c>
      <c r="X6" s="8">
        <f t="shared" si="9"/>
        <v>3</v>
      </c>
      <c r="Y6" s="37">
        <v>6</v>
      </c>
      <c r="Z6" s="10"/>
      <c r="AB6" s="7">
        <v>2</v>
      </c>
      <c r="AC6" s="8">
        <f t="shared" si="3"/>
        <v>0.20480000000000001</v>
      </c>
      <c r="AD6" s="8">
        <f t="shared" si="10"/>
        <v>0.3019898880000001</v>
      </c>
      <c r="AE6" s="8"/>
      <c r="AF6" s="10"/>
      <c r="AH6" s="7">
        <v>2</v>
      </c>
      <c r="AI6" s="8">
        <f>_xlfn.BINOM.DIST(AH6,19,0.1,FALSE)</f>
        <v>0.2851798070642983</v>
      </c>
      <c r="AJ6" s="8">
        <f t="shared" ref="AJ6:AJ23" si="13">_xlfn.BINOM.DIST(AH6,19,0.2,FALSE)</f>
        <v>0.15402310725607093</v>
      </c>
      <c r="AK6" s="10">
        <f t="shared" ref="AK6:AK23" si="14">_xlfn.BINOM.DIST(AH6,19,0.05,FALSE)</f>
        <v>0.17874644330619835</v>
      </c>
      <c r="AM6" s="7">
        <v>2</v>
      </c>
      <c r="AN6" s="10">
        <f t="shared" si="11"/>
        <v>1.0880185641326522E-12</v>
      </c>
      <c r="AP6" s="7">
        <v>2</v>
      </c>
      <c r="AQ6" s="10">
        <f>_xlfn.BINOM.DIST(AP6,50,0.2,FALSE)</f>
        <v>1.0927365147280013E-3</v>
      </c>
    </row>
    <row r="7" spans="1:43" x14ac:dyDescent="0.3">
      <c r="A7" s="7">
        <v>3</v>
      </c>
      <c r="B7" s="8">
        <f t="shared" si="4"/>
        <v>5.3710937499999965E-2</v>
      </c>
      <c r="C7" s="10">
        <f t="shared" si="5"/>
        <v>574</v>
      </c>
      <c r="E7" s="7">
        <v>3</v>
      </c>
      <c r="F7" s="21">
        <v>30</v>
      </c>
      <c r="G7" s="8"/>
      <c r="H7" s="8">
        <f t="shared" si="6"/>
        <v>8.4577512440165148E-2</v>
      </c>
      <c r="I7" s="10">
        <f t="shared" si="7"/>
        <v>41</v>
      </c>
      <c r="K7" s="7">
        <v>3</v>
      </c>
      <c r="L7" s="8">
        <f t="shared" si="0"/>
        <v>0.19011987137619887</v>
      </c>
      <c r="M7" s="8">
        <f t="shared" si="1"/>
        <v>190</v>
      </c>
      <c r="N7" s="10"/>
      <c r="P7" s="7">
        <v>3</v>
      </c>
      <c r="Q7" s="21">
        <v>14</v>
      </c>
      <c r="R7" s="8"/>
      <c r="S7" s="8">
        <f t="shared" si="2"/>
        <v>0.19663867170702187</v>
      </c>
      <c r="T7" s="10">
        <f t="shared" si="8"/>
        <v>21</v>
      </c>
      <c r="V7" s="7">
        <v>3</v>
      </c>
      <c r="W7" s="8">
        <f t="shared" si="12"/>
        <v>0.20132659200000003</v>
      </c>
      <c r="X7" s="8">
        <f t="shared" si="9"/>
        <v>2</v>
      </c>
      <c r="Y7" s="37">
        <v>6</v>
      </c>
      <c r="Z7" s="10"/>
      <c r="AB7" s="7">
        <v>3</v>
      </c>
      <c r="AC7" s="8">
        <f t="shared" si="3"/>
        <v>5.1199999999999996E-2</v>
      </c>
      <c r="AD7" s="8">
        <f t="shared" si="10"/>
        <v>0.20132659200000003</v>
      </c>
      <c r="AE7" s="8"/>
      <c r="AF7" s="10"/>
      <c r="AH7" s="7">
        <v>3</v>
      </c>
      <c r="AI7" s="8">
        <f t="shared" ref="AI7:AI23" si="15">_xlfn.BINOM.DIST(AH7,19,0.1,FALSE)</f>
        <v>0.17955765629974338</v>
      </c>
      <c r="AJ7" s="8">
        <f t="shared" si="13"/>
        <v>0.21819940194610052</v>
      </c>
      <c r="AK7" s="10">
        <f t="shared" si="14"/>
        <v>5.3310342740445105E-2</v>
      </c>
      <c r="AM7" s="7">
        <v>3</v>
      </c>
      <c r="AN7" s="10">
        <f>_xlfn.BINOM.DIST(AM7,50,0.5,FALSE)</f>
        <v>1.7408297026122522E-11</v>
      </c>
      <c r="AP7" s="7">
        <v>3</v>
      </c>
      <c r="AQ7" s="10">
        <f t="shared" ref="AQ7:AQ54" si="16">_xlfn.BINOM.DIST(AP7,50,0.2,FALSE)</f>
        <v>4.3709460589120034E-3</v>
      </c>
    </row>
    <row r="8" spans="1:43" x14ac:dyDescent="0.3">
      <c r="A8" s="7">
        <v>4</v>
      </c>
      <c r="B8" s="8">
        <f t="shared" si="4"/>
        <v>0.12084960937500001</v>
      </c>
      <c r="C8" s="10">
        <f t="shared" si="5"/>
        <v>1292</v>
      </c>
      <c r="E8" s="7">
        <v>4</v>
      </c>
      <c r="F8" s="21">
        <v>13</v>
      </c>
      <c r="G8" s="8"/>
      <c r="H8" s="8">
        <f t="shared" si="6"/>
        <v>2.5020847430215522E-2</v>
      </c>
      <c r="I8" s="10">
        <f t="shared" si="7"/>
        <v>12</v>
      </c>
      <c r="K8" s="7">
        <v>4</v>
      </c>
      <c r="L8" s="8">
        <f t="shared" si="0"/>
        <v>8.9778828149871717E-2</v>
      </c>
      <c r="M8" s="8">
        <f t="shared" si="1"/>
        <v>90</v>
      </c>
      <c r="N8" s="10"/>
      <c r="P8" s="7">
        <v>4</v>
      </c>
      <c r="Q8" s="21">
        <v>11</v>
      </c>
      <c r="R8" s="8"/>
      <c r="S8" s="8">
        <f t="shared" si="2"/>
        <v>0.10815126943886204</v>
      </c>
      <c r="T8" s="10">
        <f t="shared" si="8"/>
        <v>12</v>
      </c>
      <c r="V8" s="7">
        <v>4</v>
      </c>
      <c r="W8" s="8">
        <f t="shared" si="12"/>
        <v>8.8080384000000025E-2</v>
      </c>
      <c r="X8" s="8">
        <f t="shared" si="9"/>
        <v>1</v>
      </c>
      <c r="Y8" s="37">
        <v>2</v>
      </c>
      <c r="Z8" s="10"/>
      <c r="AA8" t="s">
        <v>25</v>
      </c>
      <c r="AB8" s="7">
        <v>4</v>
      </c>
      <c r="AC8" s="8">
        <f t="shared" si="3"/>
        <v>6.4000000000000029E-3</v>
      </c>
      <c r="AD8" s="8">
        <f t="shared" si="10"/>
        <v>8.8080384000000025E-2</v>
      </c>
      <c r="AE8" s="8"/>
      <c r="AF8" s="10"/>
      <c r="AH8" s="7">
        <v>4</v>
      </c>
      <c r="AI8" s="8">
        <f t="shared" si="15"/>
        <v>7.9803402799885945E-2</v>
      </c>
      <c r="AJ8" s="8">
        <f t="shared" si="13"/>
        <v>0.21819940194610052</v>
      </c>
      <c r="AK8" s="10">
        <f t="shared" si="14"/>
        <v>1.1223230050620018E-2</v>
      </c>
      <c r="AM8" s="7">
        <v>4</v>
      </c>
      <c r="AN8" s="10">
        <f t="shared" si="11"/>
        <v>2.0454749005693866E-10</v>
      </c>
      <c r="AP8" s="7">
        <v>4</v>
      </c>
      <c r="AQ8" s="10">
        <f t="shared" si="16"/>
        <v>1.2839654048054015E-2</v>
      </c>
    </row>
    <row r="9" spans="1:43" x14ac:dyDescent="0.3">
      <c r="A9" s="7">
        <v>5</v>
      </c>
      <c r="B9" s="8">
        <f t="shared" si="4"/>
        <v>0.19335937500000006</v>
      </c>
      <c r="C9" s="10">
        <f t="shared" si="5"/>
        <v>2067</v>
      </c>
      <c r="E9" s="7">
        <v>5</v>
      </c>
      <c r="F9" s="21">
        <v>9</v>
      </c>
      <c r="G9" s="8"/>
      <c r="H9" s="8">
        <f t="shared" si="6"/>
        <v>5.9216005584843455E-3</v>
      </c>
      <c r="I9" s="10">
        <f t="shared" si="7"/>
        <v>3</v>
      </c>
      <c r="K9" s="7">
        <v>5</v>
      </c>
      <c r="L9" s="8">
        <f t="shared" si="0"/>
        <v>3.1921361119954368E-2</v>
      </c>
      <c r="M9" s="8">
        <f t="shared" si="1"/>
        <v>32</v>
      </c>
      <c r="N9" s="10"/>
      <c r="P9" s="7">
        <v>5</v>
      </c>
      <c r="Q9" s="21">
        <v>4</v>
      </c>
      <c r="R9" s="8"/>
      <c r="S9" s="8">
        <f t="shared" si="2"/>
        <v>4.7586558553099297E-2</v>
      </c>
      <c r="T9" s="10">
        <f t="shared" si="8"/>
        <v>5</v>
      </c>
      <c r="V9" s="7">
        <v>5</v>
      </c>
      <c r="W9" s="8">
        <f t="shared" si="12"/>
        <v>2.6424115200000015E-2</v>
      </c>
      <c r="X9" s="8">
        <f t="shared" si="9"/>
        <v>0</v>
      </c>
      <c r="Y9" s="37">
        <v>2</v>
      </c>
      <c r="Z9" s="10"/>
      <c r="AB9" s="7">
        <v>5</v>
      </c>
      <c r="AC9" s="8">
        <f t="shared" si="3"/>
        <v>3.2000000000000008E-4</v>
      </c>
      <c r="AD9" s="8">
        <f t="shared" si="10"/>
        <v>2.6424115200000015E-2</v>
      </c>
      <c r="AE9" s="8"/>
      <c r="AF9" s="10"/>
      <c r="AH9" s="7">
        <v>5</v>
      </c>
      <c r="AI9" s="8">
        <f t="shared" si="15"/>
        <v>2.6601134266628655E-2</v>
      </c>
      <c r="AJ9" s="8">
        <f t="shared" si="13"/>
        <v>0.16364955145957544</v>
      </c>
      <c r="AK9" s="10">
        <f t="shared" si="14"/>
        <v>1.7720889553610589E-3</v>
      </c>
      <c r="AM9" s="7">
        <v>5</v>
      </c>
      <c r="AN9" s="10">
        <f t="shared" si="11"/>
        <v>1.8818369085238295E-9</v>
      </c>
      <c r="AP9" s="7">
        <v>5</v>
      </c>
      <c r="AQ9" s="10">
        <f t="shared" si="16"/>
        <v>2.9531204310524199E-2</v>
      </c>
    </row>
    <row r="10" spans="1:43" x14ac:dyDescent="0.3">
      <c r="A10" s="7">
        <v>6</v>
      </c>
      <c r="B10" s="8">
        <f t="shared" si="4"/>
        <v>0.22558593750000003</v>
      </c>
      <c r="C10" s="10">
        <f t="shared" si="5"/>
        <v>2412</v>
      </c>
      <c r="E10" s="7">
        <v>6</v>
      </c>
      <c r="F10" s="21">
        <v>7</v>
      </c>
      <c r="G10" s="8"/>
      <c r="H10" s="8">
        <f t="shared" si="6"/>
        <v>1.1678712212566328E-3</v>
      </c>
      <c r="I10" s="10">
        <f t="shared" si="7"/>
        <v>1</v>
      </c>
      <c r="K10" s="7">
        <v>6</v>
      </c>
      <c r="L10" s="8">
        <f t="shared" si="0"/>
        <v>8.867044755542881E-3</v>
      </c>
      <c r="M10" s="8">
        <f t="shared" si="1"/>
        <v>9</v>
      </c>
      <c r="N10" s="10"/>
      <c r="P10" s="7">
        <v>6</v>
      </c>
      <c r="Q10" s="21">
        <v>5</v>
      </c>
      <c r="R10" s="8"/>
      <c r="S10" s="8">
        <f t="shared" si="2"/>
        <v>1.7448404802803078E-2</v>
      </c>
      <c r="T10" s="10">
        <f t="shared" si="8"/>
        <v>2</v>
      </c>
      <c r="V10" s="7">
        <v>6</v>
      </c>
      <c r="W10" s="8">
        <f t="shared" si="12"/>
        <v>5.5050240000000016E-3</v>
      </c>
      <c r="X10" s="8">
        <f t="shared" si="9"/>
        <v>0</v>
      </c>
      <c r="Y10" s="37">
        <v>2</v>
      </c>
      <c r="Z10" s="10"/>
      <c r="AB10" s="7">
        <v>6</v>
      </c>
      <c r="AC10" s="8"/>
      <c r="AD10" s="8">
        <f t="shared" si="10"/>
        <v>5.5050240000000016E-3</v>
      </c>
      <c r="AE10" s="8"/>
      <c r="AF10" s="10"/>
      <c r="AH10" s="7">
        <v>6</v>
      </c>
      <c r="AI10" s="8">
        <f t="shared" si="15"/>
        <v>6.8965903654222404E-3</v>
      </c>
      <c r="AJ10" s="8">
        <f t="shared" si="13"/>
        <v>9.5462238351418996E-2</v>
      </c>
      <c r="AK10" s="10">
        <f t="shared" si="14"/>
        <v>2.1762495943030541E-4</v>
      </c>
      <c r="AM10" s="7">
        <v>6</v>
      </c>
      <c r="AN10" s="10">
        <f t="shared" si="11"/>
        <v>1.411377681392873E-8</v>
      </c>
      <c r="AP10" s="7">
        <v>6</v>
      </c>
      <c r="AQ10" s="10">
        <f t="shared" si="16"/>
        <v>5.53710080822329E-2</v>
      </c>
    </row>
    <row r="11" spans="1:43" x14ac:dyDescent="0.3">
      <c r="A11" s="7">
        <v>7</v>
      </c>
      <c r="B11" s="8">
        <f t="shared" si="4"/>
        <v>0.19335937500000006</v>
      </c>
      <c r="C11" s="10">
        <f t="shared" si="5"/>
        <v>2067</v>
      </c>
      <c r="E11" s="7">
        <v>7</v>
      </c>
      <c r="F11" s="21">
        <v>5</v>
      </c>
      <c r="G11" s="8"/>
      <c r="H11" s="8">
        <f t="shared" si="6"/>
        <v>1.9742584930766902E-4</v>
      </c>
      <c r="I11" s="10">
        <f t="shared" si="7"/>
        <v>0</v>
      </c>
      <c r="K11" s="7">
        <v>7</v>
      </c>
      <c r="L11" s="8">
        <f t="shared" si="0"/>
        <v>1.9704543901206402E-3</v>
      </c>
      <c r="M11" s="8">
        <f t="shared" si="1"/>
        <v>2</v>
      </c>
      <c r="N11" s="10"/>
      <c r="P11" s="7">
        <v>7</v>
      </c>
      <c r="Q11" s="21">
        <v>4</v>
      </c>
      <c r="R11" s="8"/>
      <c r="S11" s="8">
        <f t="shared" si="2"/>
        <v>5.4837843665952509E-3</v>
      </c>
      <c r="T11" s="10">
        <f t="shared" si="8"/>
        <v>1</v>
      </c>
      <c r="V11" s="7">
        <v>7</v>
      </c>
      <c r="W11" s="8">
        <f t="shared" si="12"/>
        <v>7.8643199999999956E-4</v>
      </c>
      <c r="X11" s="8">
        <f t="shared" si="9"/>
        <v>0</v>
      </c>
      <c r="Y11" s="37">
        <v>2</v>
      </c>
      <c r="Z11" s="10"/>
      <c r="AB11" s="7">
        <v>7</v>
      </c>
      <c r="AC11" s="8"/>
      <c r="AD11" s="8">
        <f t="shared" si="10"/>
        <v>7.8643199999999956E-4</v>
      </c>
      <c r="AE11" s="8"/>
      <c r="AF11" s="10"/>
      <c r="AH11" s="7">
        <v>7</v>
      </c>
      <c r="AI11" s="8">
        <f t="shared" si="15"/>
        <v>1.4231059484204626E-3</v>
      </c>
      <c r="AJ11" s="8">
        <f t="shared" si="13"/>
        <v>4.4321753520301668E-2</v>
      </c>
      <c r="AK11" s="10">
        <f t="shared" si="14"/>
        <v>2.1271612575894453E-5</v>
      </c>
      <c r="AM11" s="7">
        <v>7</v>
      </c>
      <c r="AN11" s="10">
        <f t="shared" si="11"/>
        <v>8.8715168544695043E-8</v>
      </c>
      <c r="AP11" s="7">
        <v>7</v>
      </c>
      <c r="AQ11" s="10">
        <f t="shared" si="16"/>
        <v>8.7011584129223107E-2</v>
      </c>
    </row>
    <row r="12" spans="1:43" ht="15" thickBot="1" x14ac:dyDescent="0.35">
      <c r="A12" s="7">
        <v>8</v>
      </c>
      <c r="B12" s="8">
        <f t="shared" si="4"/>
        <v>0.12084960937500001</v>
      </c>
      <c r="C12" s="10">
        <f t="shared" si="5"/>
        <v>1292</v>
      </c>
      <c r="E12" s="11">
        <v>8</v>
      </c>
      <c r="F12" s="22">
        <v>4</v>
      </c>
      <c r="G12" s="12"/>
      <c r="H12" s="12">
        <f t="shared" si="6"/>
        <v>2.9202573543426069E-5</v>
      </c>
      <c r="I12" s="13">
        <f t="shared" si="7"/>
        <v>0</v>
      </c>
      <c r="K12" s="7">
        <v>8</v>
      </c>
      <c r="L12" s="8">
        <f t="shared" si="0"/>
        <v>3.5577648710511571E-4</v>
      </c>
      <c r="M12" s="8">
        <f t="shared" si="1"/>
        <v>0</v>
      </c>
      <c r="N12" s="10"/>
      <c r="P12" s="7">
        <v>8</v>
      </c>
      <c r="Q12" s="21">
        <v>1</v>
      </c>
      <c r="R12" s="8"/>
      <c r="S12" s="8">
        <f t="shared" si="2"/>
        <v>1.508040700813694E-3</v>
      </c>
      <c r="T12" s="10">
        <f t="shared" si="8"/>
        <v>0</v>
      </c>
      <c r="V12" s="7">
        <v>8</v>
      </c>
      <c r="W12" s="8">
        <f t="shared" si="12"/>
        <v>7.3728000000000132E-5</v>
      </c>
      <c r="X12" s="8">
        <f t="shared" si="9"/>
        <v>0</v>
      </c>
      <c r="Y12" s="37">
        <v>2</v>
      </c>
      <c r="Z12" s="10"/>
      <c r="AB12" s="7">
        <v>8</v>
      </c>
      <c r="AC12" s="8"/>
      <c r="AD12" s="8">
        <f t="shared" si="10"/>
        <v>7.3728000000000132E-5</v>
      </c>
      <c r="AE12" s="8"/>
      <c r="AF12" s="10"/>
      <c r="AH12" s="7">
        <v>8</v>
      </c>
      <c r="AI12" s="8">
        <f t="shared" si="15"/>
        <v>2.3718432473674334E-4</v>
      </c>
      <c r="AJ12" s="8">
        <f t="shared" si="13"/>
        <v>1.662065757011312E-2</v>
      </c>
      <c r="AK12" s="10">
        <f t="shared" si="14"/>
        <v>1.6793378349390417E-6</v>
      </c>
      <c r="AM12" s="7">
        <v>8</v>
      </c>
      <c r="AN12" s="10">
        <f t="shared" si="11"/>
        <v>4.7684403092773685E-7</v>
      </c>
      <c r="AP12" s="7">
        <v>8</v>
      </c>
      <c r="AQ12" s="10">
        <f t="shared" si="16"/>
        <v>0.11692181617364354</v>
      </c>
    </row>
    <row r="13" spans="1:43" ht="15" thickBot="1" x14ac:dyDescent="0.35">
      <c r="A13" s="7">
        <v>9</v>
      </c>
      <c r="B13" s="8">
        <f t="shared" si="4"/>
        <v>5.3710937499999965E-2</v>
      </c>
      <c r="C13" s="10">
        <f t="shared" si="5"/>
        <v>574</v>
      </c>
      <c r="F13" s="1"/>
      <c r="K13" s="7">
        <v>9</v>
      </c>
      <c r="L13" s="8">
        <f t="shared" si="0"/>
        <v>5.2707627719276334E-5</v>
      </c>
      <c r="M13" s="8">
        <f t="shared" si="1"/>
        <v>0</v>
      </c>
      <c r="N13" s="10"/>
      <c r="P13" s="32" t="s">
        <v>20</v>
      </c>
      <c r="Q13" s="33">
        <v>0</v>
      </c>
      <c r="R13" s="12"/>
      <c r="S13" s="34">
        <f>1-SUM(S4:S12)</f>
        <v>4.6952043448833525E-4</v>
      </c>
      <c r="T13" s="35">
        <f t="shared" si="8"/>
        <v>0</v>
      </c>
      <c r="V13" s="7">
        <v>9</v>
      </c>
      <c r="W13" s="8">
        <f t="shared" si="12"/>
        <v>4.0959999999999935E-6</v>
      </c>
      <c r="X13" s="8">
        <f t="shared" si="9"/>
        <v>0</v>
      </c>
      <c r="Y13" s="37">
        <v>2</v>
      </c>
      <c r="Z13" s="10"/>
      <c r="AB13" s="7">
        <v>9</v>
      </c>
      <c r="AC13" s="8"/>
      <c r="AD13" s="8">
        <f t="shared" si="10"/>
        <v>4.0959999999999935E-6</v>
      </c>
      <c r="AE13" s="8"/>
      <c r="AF13" s="10"/>
      <c r="AH13" s="7">
        <v>9</v>
      </c>
      <c r="AI13" s="8">
        <f t="shared" si="15"/>
        <v>3.2210216939557801E-5</v>
      </c>
      <c r="AJ13" s="8">
        <f t="shared" si="13"/>
        <v>5.0785342575345588E-3</v>
      </c>
      <c r="AK13" s="10">
        <f t="shared" si="14"/>
        <v>1.0802758002531857E-7</v>
      </c>
      <c r="AM13" s="7">
        <v>9</v>
      </c>
      <c r="AN13" s="10">
        <f t="shared" si="11"/>
        <v>2.225272144329444E-6</v>
      </c>
      <c r="AP13" s="7">
        <v>9</v>
      </c>
      <c r="AQ13" s="10">
        <f t="shared" si="16"/>
        <v>0.13640878553591748</v>
      </c>
    </row>
    <row r="14" spans="1:43" ht="15" thickBot="1" x14ac:dyDescent="0.35">
      <c r="A14" s="7">
        <v>10</v>
      </c>
      <c r="B14" s="8">
        <f t="shared" si="4"/>
        <v>1.6113281250000003E-2</v>
      </c>
      <c r="C14" s="10">
        <f t="shared" si="5"/>
        <v>172</v>
      </c>
      <c r="K14" s="7">
        <v>10</v>
      </c>
      <c r="L14" s="8">
        <f t="shared" si="0"/>
        <v>6.442043387911556E-6</v>
      </c>
      <c r="M14" s="8">
        <f t="shared" si="1"/>
        <v>0</v>
      </c>
      <c r="N14" s="10"/>
      <c r="Q14" s="31"/>
      <c r="V14" s="11">
        <v>10</v>
      </c>
      <c r="W14" s="12">
        <f t="shared" si="12"/>
        <v>1.0240000000000004E-7</v>
      </c>
      <c r="X14" s="12">
        <f t="shared" si="9"/>
        <v>0</v>
      </c>
      <c r="Y14" s="39">
        <v>2</v>
      </c>
      <c r="Z14" s="13"/>
      <c r="AB14" s="11">
        <v>10</v>
      </c>
      <c r="AC14" s="12"/>
      <c r="AD14" s="12">
        <f t="shared" si="10"/>
        <v>1.0240000000000004E-7</v>
      </c>
      <c r="AE14" s="12"/>
      <c r="AF14" s="13"/>
      <c r="AH14" s="7">
        <v>10</v>
      </c>
      <c r="AI14" s="8">
        <f t="shared" si="15"/>
        <v>3.5789129932841979E-6</v>
      </c>
      <c r="AJ14" s="8">
        <f t="shared" si="13"/>
        <v>1.2696335643836423E-3</v>
      </c>
      <c r="AK14" s="10">
        <f t="shared" si="14"/>
        <v>5.685662106595725E-9</v>
      </c>
      <c r="AM14" s="7">
        <v>10</v>
      </c>
      <c r="AN14" s="10">
        <f t="shared" si="11"/>
        <v>9.1236157917506673E-6</v>
      </c>
      <c r="AP14" s="7">
        <v>10</v>
      </c>
      <c r="AQ14" s="10">
        <f t="shared" si="16"/>
        <v>0.13981900517431542</v>
      </c>
    </row>
    <row r="15" spans="1:43" x14ac:dyDescent="0.3">
      <c r="A15" s="7">
        <v>11</v>
      </c>
      <c r="B15" s="8">
        <f t="shared" si="4"/>
        <v>2.9296874999999996E-3</v>
      </c>
      <c r="C15" s="10">
        <f t="shared" si="5"/>
        <v>31</v>
      </c>
      <c r="K15" s="7">
        <v>11</v>
      </c>
      <c r="L15" s="8">
        <f t="shared" si="0"/>
        <v>6.5071145332439828E-7</v>
      </c>
      <c r="M15" s="8">
        <f t="shared" si="1"/>
        <v>0</v>
      </c>
      <c r="N15" s="10"/>
      <c r="AH15" s="7">
        <v>11</v>
      </c>
      <c r="AI15" s="8">
        <f t="shared" si="15"/>
        <v>3.2535572666219993E-7</v>
      </c>
      <c r="AJ15" s="8">
        <f t="shared" si="13"/>
        <v>2.5969777453301794E-4</v>
      </c>
      <c r="AK15" s="10">
        <f t="shared" si="14"/>
        <v>2.4483712420747124E-10</v>
      </c>
      <c r="AM15" s="7">
        <v>11</v>
      </c>
      <c r="AN15" s="10">
        <f t="shared" si="11"/>
        <v>3.3176784697275137E-5</v>
      </c>
      <c r="AP15" s="7">
        <v>11</v>
      </c>
      <c r="AQ15" s="10">
        <f t="shared" si="16"/>
        <v>0.12710818652210495</v>
      </c>
    </row>
    <row r="16" spans="1:43" ht="15.75" customHeight="1" thickBot="1" x14ac:dyDescent="0.35">
      <c r="A16" s="11">
        <v>12</v>
      </c>
      <c r="B16" s="12">
        <f t="shared" si="4"/>
        <v>2.4414062500000016E-4</v>
      </c>
      <c r="C16" s="13">
        <f t="shared" si="5"/>
        <v>3</v>
      </c>
      <c r="K16" s="7">
        <v>12</v>
      </c>
      <c r="L16" s="8">
        <f t="shared" si="0"/>
        <v>5.4225954443699969E-8</v>
      </c>
      <c r="M16" s="8">
        <f t="shared" si="1"/>
        <v>0</v>
      </c>
      <c r="N16" s="10"/>
      <c r="P16" s="219" t="s">
        <v>21</v>
      </c>
      <c r="Q16" s="219"/>
      <c r="R16" s="220">
        <f>SUM(S6:S13)</f>
        <v>0.64542989324053157</v>
      </c>
      <c r="AH16" s="7">
        <v>12</v>
      </c>
      <c r="AI16" s="8">
        <f t="shared" si="15"/>
        <v>2.4100424197199991E-8</v>
      </c>
      <c r="AJ16" s="8">
        <f t="shared" si="13"/>
        <v>4.3282962422169591E-5</v>
      </c>
      <c r="AK16" s="10">
        <f t="shared" si="14"/>
        <v>8.5907762879814536E-12</v>
      </c>
      <c r="AM16" s="7">
        <v>12</v>
      </c>
      <c r="AN16" s="10">
        <f t="shared" si="11"/>
        <v>1.0782455026614464E-4</v>
      </c>
      <c r="AP16" s="7">
        <v>12</v>
      </c>
      <c r="AQ16" s="10">
        <f t="shared" si="16"/>
        <v>0.10327540154921026</v>
      </c>
    </row>
    <row r="17" spans="11:43" x14ac:dyDescent="0.3">
      <c r="K17" s="7">
        <v>13</v>
      </c>
      <c r="L17" s="8">
        <f t="shared" si="0"/>
        <v>3.7077575688000076E-9</v>
      </c>
      <c r="M17" s="8">
        <f t="shared" si="1"/>
        <v>0</v>
      </c>
      <c r="N17" s="10"/>
      <c r="P17" s="219"/>
      <c r="Q17" s="219"/>
      <c r="R17" s="220"/>
      <c r="AH17" s="7">
        <v>13</v>
      </c>
      <c r="AI17" s="8">
        <f t="shared" si="15"/>
        <v>1.4419057211999961E-9</v>
      </c>
      <c r="AJ17" s="8">
        <f t="shared" si="13"/>
        <v>5.826552633753589E-6</v>
      </c>
      <c r="AK17" s="10">
        <f t="shared" si="14"/>
        <v>2.4346329561080922E-13</v>
      </c>
      <c r="AM17" s="7">
        <v>13</v>
      </c>
      <c r="AN17" s="10">
        <f t="shared" si="11"/>
        <v>3.1517945462411457E-4</v>
      </c>
      <c r="AP17" s="7">
        <v>13</v>
      </c>
      <c r="AQ17" s="10">
        <f t="shared" si="16"/>
        <v>7.547048574749983E-2</v>
      </c>
    </row>
    <row r="18" spans="11:43" x14ac:dyDescent="0.3">
      <c r="K18" s="7">
        <v>14</v>
      </c>
      <c r="L18" s="8">
        <f t="shared" si="0"/>
        <v>2.0598653159999975E-10</v>
      </c>
      <c r="M18" s="8">
        <f t="shared" si="1"/>
        <v>0</v>
      </c>
      <c r="N18" s="10"/>
      <c r="P18" s="219"/>
      <c r="Q18" s="219"/>
      <c r="R18" s="220"/>
      <c r="AH18" s="7">
        <v>14</v>
      </c>
      <c r="AI18" s="8">
        <f t="shared" si="15"/>
        <v>6.8662177199999873E-11</v>
      </c>
      <c r="AJ18" s="8">
        <f t="shared" si="13"/>
        <v>6.2427349647359951E-7</v>
      </c>
      <c r="AK18" s="10">
        <f t="shared" si="14"/>
        <v>5.4916532844543917E-15</v>
      </c>
      <c r="AM18" s="7">
        <v>14</v>
      </c>
      <c r="AN18" s="10">
        <f t="shared" si="11"/>
        <v>8.3297427293515961E-4</v>
      </c>
      <c r="AP18" s="7">
        <v>14</v>
      </c>
      <c r="AQ18" s="10">
        <f t="shared" si="16"/>
        <v>4.9864428083169536E-2</v>
      </c>
    </row>
    <row r="19" spans="11:43" x14ac:dyDescent="0.3">
      <c r="K19" s="7">
        <v>15</v>
      </c>
      <c r="L19" s="8">
        <f t="shared" si="0"/>
        <v>9.1549569599999907E-12</v>
      </c>
      <c r="M19" s="8">
        <f t="shared" si="1"/>
        <v>0</v>
      </c>
      <c r="N19" s="10"/>
      <c r="P19" s="219"/>
      <c r="Q19" s="219"/>
      <c r="R19" s="220"/>
      <c r="AH19" s="7">
        <v>15</v>
      </c>
      <c r="AI19" s="8">
        <f t="shared" si="15"/>
        <v>2.5430435999999916E-12</v>
      </c>
      <c r="AJ19" s="8">
        <f t="shared" si="13"/>
        <v>5.2022791372800103E-8</v>
      </c>
      <c r="AK19" s="10">
        <f t="shared" si="14"/>
        <v>9.6344794464110705E-17</v>
      </c>
      <c r="AM19" s="7">
        <v>15</v>
      </c>
      <c r="AN19" s="10">
        <f t="shared" si="11"/>
        <v>1.9991382550443907E-3</v>
      </c>
      <c r="AP19" s="7">
        <v>15</v>
      </c>
      <c r="AQ19" s="10">
        <f t="shared" si="16"/>
        <v>2.9918656849901724E-2</v>
      </c>
    </row>
    <row r="20" spans="11:43" x14ac:dyDescent="0.3">
      <c r="K20" s="7">
        <v>16</v>
      </c>
      <c r="L20" s="8">
        <f t="shared" si="0"/>
        <v>3.1788045000000092E-13</v>
      </c>
      <c r="M20" s="8">
        <f t="shared" si="1"/>
        <v>0</v>
      </c>
      <c r="N20" s="10"/>
      <c r="AH20" s="7">
        <v>16</v>
      </c>
      <c r="AI20" s="8">
        <f t="shared" si="15"/>
        <v>7.0640100000000376E-14</v>
      </c>
      <c r="AJ20" s="8">
        <f t="shared" si="13"/>
        <v>3.2514244607999953E-9</v>
      </c>
      <c r="AK20" s="10">
        <f t="shared" si="14"/>
        <v>1.2676946640014686E-18</v>
      </c>
      <c r="AM20" s="7">
        <v>16</v>
      </c>
      <c r="AN20" s="10">
        <f t="shared" si="11"/>
        <v>4.3731149329095925E-3</v>
      </c>
      <c r="AP20" s="7">
        <v>16</v>
      </c>
      <c r="AQ20" s="10">
        <f t="shared" si="16"/>
        <v>1.6361765464789978E-2</v>
      </c>
    </row>
    <row r="21" spans="11:43" x14ac:dyDescent="0.3">
      <c r="K21" s="7">
        <v>17</v>
      </c>
      <c r="L21" s="8">
        <f t="shared" si="0"/>
        <v>8.3106000000000242E-15</v>
      </c>
      <c r="M21" s="8">
        <f t="shared" si="1"/>
        <v>0</v>
      </c>
      <c r="N21" s="10"/>
      <c r="AH21" s="7">
        <v>17</v>
      </c>
      <c r="AI21" s="8">
        <f t="shared" si="15"/>
        <v>1.3851000000000065E-15</v>
      </c>
      <c r="AJ21" s="8">
        <f t="shared" si="13"/>
        <v>1.4344519680000003E-10</v>
      </c>
      <c r="AK21" s="10">
        <f t="shared" si="14"/>
        <v>1.1774253845214797E-20</v>
      </c>
      <c r="AM21" s="7">
        <v>17</v>
      </c>
      <c r="AN21" s="10">
        <f t="shared" si="11"/>
        <v>8.7462298658191901E-3</v>
      </c>
      <c r="AP21" s="7">
        <v>17</v>
      </c>
      <c r="AQ21" s="10">
        <f t="shared" si="16"/>
        <v>8.1808827323950027E-3</v>
      </c>
    </row>
    <row r="22" spans="11:43" x14ac:dyDescent="0.3">
      <c r="K22" s="7">
        <v>18</v>
      </c>
      <c r="L22" s="8">
        <f t="shared" si="0"/>
        <v>1.5390000000000012E-16</v>
      </c>
      <c r="M22" s="8">
        <f t="shared" si="1"/>
        <v>0</v>
      </c>
      <c r="N22" s="10"/>
      <c r="AH22" s="7">
        <v>18</v>
      </c>
      <c r="AI22" s="8">
        <f t="shared" si="15"/>
        <v>1.7100000000000058E-17</v>
      </c>
      <c r="AJ22" s="8">
        <f t="shared" si="13"/>
        <v>3.9845887999999893E-12</v>
      </c>
      <c r="AK22" s="10">
        <f t="shared" si="14"/>
        <v>6.8855285644531445E-23</v>
      </c>
      <c r="AM22" s="7">
        <v>18</v>
      </c>
      <c r="AN22" s="10">
        <f t="shared" si="11"/>
        <v>1.6034754754001845E-2</v>
      </c>
      <c r="AP22" s="7">
        <v>18</v>
      </c>
      <c r="AQ22" s="10">
        <f t="shared" si="16"/>
        <v>3.749571252347708E-3</v>
      </c>
    </row>
    <row r="23" spans="11:43" ht="15" thickBot="1" x14ac:dyDescent="0.35">
      <c r="K23" s="7">
        <v>19</v>
      </c>
      <c r="L23" s="8">
        <f t="shared" si="0"/>
        <v>1.7999999999999935E-18</v>
      </c>
      <c r="M23" s="8">
        <f t="shared" si="1"/>
        <v>0</v>
      </c>
      <c r="N23" s="10"/>
      <c r="AH23" s="11">
        <v>19</v>
      </c>
      <c r="AI23" s="12">
        <f t="shared" si="15"/>
        <v>1.0000000000000038E-19</v>
      </c>
      <c r="AJ23" s="12">
        <f t="shared" si="13"/>
        <v>5.2428800000000011E-14</v>
      </c>
      <c r="AK23" s="13">
        <f t="shared" si="14"/>
        <v>1.9073486328125075E-25</v>
      </c>
      <c r="AM23" s="7">
        <v>19</v>
      </c>
      <c r="AN23" s="10">
        <f t="shared" si="11"/>
        <v>2.7005902743582024E-2</v>
      </c>
      <c r="AP23" s="7">
        <v>19</v>
      </c>
      <c r="AQ23" s="10">
        <f t="shared" si="16"/>
        <v>1.5787668430937724E-3</v>
      </c>
    </row>
    <row r="24" spans="11:43" ht="15" thickBot="1" x14ac:dyDescent="0.35">
      <c r="K24" s="11">
        <v>20</v>
      </c>
      <c r="L24" s="12">
        <f t="shared" si="0"/>
        <v>1.0000000000000063E-20</v>
      </c>
      <c r="M24" s="12">
        <f t="shared" si="1"/>
        <v>0</v>
      </c>
      <c r="N24" s="13"/>
      <c r="AI24" s="36" t="s">
        <v>36</v>
      </c>
      <c r="AJ24" s="36" t="s">
        <v>36</v>
      </c>
      <c r="AK24" s="36" t="s">
        <v>36</v>
      </c>
      <c r="AM24" s="7">
        <v>20</v>
      </c>
      <c r="AN24" s="10">
        <f t="shared" si="11"/>
        <v>4.1859149252552186E-2</v>
      </c>
      <c r="AP24" s="7">
        <v>20</v>
      </c>
      <c r="AQ24" s="10">
        <f t="shared" si="16"/>
        <v>6.1177215169883688E-4</v>
      </c>
    </row>
    <row r="25" spans="11:43" x14ac:dyDescent="0.3">
      <c r="AI25" s="46">
        <f>SUM(AI4:AI6)</f>
        <v>0.70544478589589588</v>
      </c>
      <c r="AJ25" s="46">
        <f>SUM(AJ4:AJ6)</f>
        <v>0.23688934039968806</v>
      </c>
      <c r="AK25" s="46">
        <f>SUM(AK4:AK6)</f>
        <v>0.93345364837681355</v>
      </c>
      <c r="AM25" s="7">
        <v>21</v>
      </c>
      <c r="AN25" s="10">
        <f t="shared" si="11"/>
        <v>5.9798784646503088E-2</v>
      </c>
      <c r="AP25" s="7">
        <v>21</v>
      </c>
      <c r="AQ25" s="10">
        <f t="shared" si="16"/>
        <v>2.1849005417815619E-4</v>
      </c>
    </row>
    <row r="26" spans="11:43" x14ac:dyDescent="0.3">
      <c r="AM26" s="7">
        <v>22</v>
      </c>
      <c r="AN26" s="10">
        <f t="shared" si="11"/>
        <v>7.882567067039048E-2</v>
      </c>
      <c r="AP26" s="7">
        <v>22</v>
      </c>
      <c r="AQ26" s="10">
        <f t="shared" si="16"/>
        <v>7.2002404217801246E-5</v>
      </c>
    </row>
    <row r="27" spans="11:43" x14ac:dyDescent="0.3">
      <c r="AM27" s="7">
        <v>23</v>
      </c>
      <c r="AN27" s="10">
        <f t="shared" si="11"/>
        <v>9.5961686033518831E-2</v>
      </c>
      <c r="AP27" s="7">
        <v>23</v>
      </c>
      <c r="AQ27" s="10">
        <f t="shared" si="16"/>
        <v>2.1913775196722255E-5</v>
      </c>
    </row>
    <row r="28" spans="11:43" x14ac:dyDescent="0.3">
      <c r="AM28" s="7">
        <v>24</v>
      </c>
      <c r="AN28" s="10">
        <f t="shared" si="11"/>
        <v>0.10795689678770866</v>
      </c>
      <c r="AP28" s="7">
        <v>24</v>
      </c>
      <c r="AQ28" s="10">
        <f t="shared" si="16"/>
        <v>6.1632492740781163E-6</v>
      </c>
    </row>
    <row r="29" spans="11:43" x14ac:dyDescent="0.3">
      <c r="AM29" s="7">
        <v>25</v>
      </c>
      <c r="AN29" s="10">
        <f t="shared" si="11"/>
        <v>0.11227517265921706</v>
      </c>
      <c r="AP29" s="7">
        <v>25</v>
      </c>
      <c r="AQ29" s="10">
        <f t="shared" si="16"/>
        <v>1.6024448112603061E-6</v>
      </c>
    </row>
    <row r="30" spans="11:43" x14ac:dyDescent="0.3">
      <c r="AM30" s="7">
        <v>26</v>
      </c>
      <c r="AN30" s="10">
        <f t="shared" si="11"/>
        <v>0.10795689678770866</v>
      </c>
      <c r="AP30" s="7">
        <v>26</v>
      </c>
      <c r="AQ30" s="10">
        <f t="shared" si="16"/>
        <v>3.8520307962988147E-7</v>
      </c>
    </row>
    <row r="31" spans="11:43" x14ac:dyDescent="0.3">
      <c r="AM31" s="7">
        <v>27</v>
      </c>
      <c r="AN31" s="10">
        <f t="shared" si="11"/>
        <v>9.5961686033518831E-2</v>
      </c>
      <c r="AP31" s="7">
        <v>27</v>
      </c>
      <c r="AQ31" s="10">
        <f t="shared" si="16"/>
        <v>8.5600684362195939E-8</v>
      </c>
    </row>
    <row r="32" spans="11:43" x14ac:dyDescent="0.3">
      <c r="AM32" s="7">
        <v>28</v>
      </c>
      <c r="AN32" s="10">
        <f t="shared" si="11"/>
        <v>7.882567067039048E-2</v>
      </c>
      <c r="AP32" s="7">
        <v>28</v>
      </c>
      <c r="AQ32" s="10">
        <f t="shared" si="16"/>
        <v>1.7578711967236712E-8</v>
      </c>
    </row>
    <row r="33" spans="39:43" x14ac:dyDescent="0.3">
      <c r="AM33" s="7">
        <v>29</v>
      </c>
      <c r="AN33" s="10">
        <f t="shared" si="11"/>
        <v>5.9798784646503088E-2</v>
      </c>
      <c r="AP33" s="7">
        <v>29</v>
      </c>
      <c r="AQ33" s="10">
        <f t="shared" si="16"/>
        <v>3.3338936489586804E-9</v>
      </c>
    </row>
    <row r="34" spans="39:43" x14ac:dyDescent="0.3">
      <c r="AM34" s="7">
        <v>30</v>
      </c>
      <c r="AN34" s="10">
        <f t="shared" si="11"/>
        <v>4.1859149252552186E-2</v>
      </c>
      <c r="AP34" s="7">
        <v>30</v>
      </c>
      <c r="AQ34" s="10">
        <f t="shared" si="16"/>
        <v>5.834313885677679E-10</v>
      </c>
    </row>
    <row r="35" spans="39:43" x14ac:dyDescent="0.3">
      <c r="AM35" s="7">
        <v>31</v>
      </c>
      <c r="AN35" s="10">
        <f t="shared" si="11"/>
        <v>2.7005902743582024E-2</v>
      </c>
      <c r="AP35" s="7">
        <v>31</v>
      </c>
      <c r="AQ35" s="10">
        <f t="shared" si="16"/>
        <v>9.4101836865768811E-11</v>
      </c>
    </row>
    <row r="36" spans="39:43" x14ac:dyDescent="0.3">
      <c r="AM36" s="7">
        <v>32</v>
      </c>
      <c r="AN36" s="10">
        <f t="shared" si="11"/>
        <v>1.6034754754001845E-2</v>
      </c>
      <c r="AP36" s="7">
        <v>32</v>
      </c>
      <c r="AQ36" s="10">
        <f t="shared" si="16"/>
        <v>1.3968241409762566E-11</v>
      </c>
    </row>
    <row r="37" spans="39:43" x14ac:dyDescent="0.3">
      <c r="AM37" s="7">
        <v>33</v>
      </c>
      <c r="AN37" s="10">
        <f t="shared" si="11"/>
        <v>8.7462298658191901E-3</v>
      </c>
      <c r="AP37" s="7">
        <v>33</v>
      </c>
      <c r="AQ37" s="10">
        <f t="shared" si="16"/>
        <v>1.9047601922403541E-12</v>
      </c>
    </row>
    <row r="38" spans="39:43" x14ac:dyDescent="0.3">
      <c r="AM38" s="7">
        <v>34</v>
      </c>
      <c r="AN38" s="10">
        <f t="shared" si="11"/>
        <v>4.3731149329095925E-3</v>
      </c>
      <c r="AP38" s="7">
        <v>34</v>
      </c>
      <c r="AQ38" s="10">
        <f t="shared" si="16"/>
        <v>2.3809502403004492E-13</v>
      </c>
    </row>
    <row r="39" spans="39:43" x14ac:dyDescent="0.3">
      <c r="AM39" s="7">
        <v>35</v>
      </c>
      <c r="AN39" s="10">
        <f t="shared" si="11"/>
        <v>1.9991382550443907E-3</v>
      </c>
      <c r="AP39" s="7">
        <v>35</v>
      </c>
      <c r="AQ39" s="10">
        <f t="shared" si="16"/>
        <v>2.7210859889147774E-14</v>
      </c>
    </row>
    <row r="40" spans="39:43" x14ac:dyDescent="0.3">
      <c r="AM40" s="7">
        <v>36</v>
      </c>
      <c r="AN40" s="10">
        <f t="shared" si="11"/>
        <v>8.3297427293516015E-4</v>
      </c>
      <c r="AP40" s="7">
        <v>36</v>
      </c>
      <c r="AQ40" s="10">
        <f t="shared" si="16"/>
        <v>2.8344645717862579E-15</v>
      </c>
    </row>
    <row r="41" spans="39:43" x14ac:dyDescent="0.3">
      <c r="AM41" s="7">
        <v>37</v>
      </c>
      <c r="AN41" s="10">
        <f t="shared" si="11"/>
        <v>3.1517945462411457E-4</v>
      </c>
      <c r="AP41" s="7">
        <v>37</v>
      </c>
      <c r="AQ41" s="10">
        <f t="shared" si="16"/>
        <v>2.6812502706085961E-16</v>
      </c>
    </row>
    <row r="42" spans="39:43" x14ac:dyDescent="0.3">
      <c r="AM42" s="7">
        <v>38</v>
      </c>
      <c r="AN42" s="10">
        <f t="shared" si="11"/>
        <v>1.0782455026614464E-4</v>
      </c>
      <c r="AP42" s="7">
        <v>38</v>
      </c>
      <c r="AQ42" s="10">
        <f t="shared" si="16"/>
        <v>2.2931745735468461E-17</v>
      </c>
    </row>
    <row r="43" spans="39:43" x14ac:dyDescent="0.3">
      <c r="AM43" s="7">
        <v>39</v>
      </c>
      <c r="AN43" s="10">
        <f t="shared" si="11"/>
        <v>3.3176784697275137E-5</v>
      </c>
      <c r="AP43" s="7">
        <v>39</v>
      </c>
      <c r="AQ43" s="10">
        <f t="shared" si="16"/>
        <v>1.7639804411898832E-18</v>
      </c>
    </row>
    <row r="44" spans="39:43" x14ac:dyDescent="0.3">
      <c r="AM44" s="48">
        <v>40</v>
      </c>
      <c r="AN44" s="49">
        <f>_xlfn.BINOM.DIST(AM44,50,0.5,FALSE)</f>
        <v>9.1236157917506673E-6</v>
      </c>
      <c r="AP44" s="48">
        <v>40</v>
      </c>
      <c r="AQ44" s="49">
        <f>_xlfn.BINOM.DIST(AP44,50,0.2,FALSE)</f>
        <v>1.212736553318041E-19</v>
      </c>
    </row>
    <row r="45" spans="39:43" x14ac:dyDescent="0.3">
      <c r="AM45" s="7">
        <v>41</v>
      </c>
      <c r="AN45" s="10">
        <f t="shared" si="11"/>
        <v>2.225272144329444E-6</v>
      </c>
      <c r="AP45" s="7">
        <v>41</v>
      </c>
      <c r="AQ45" s="10">
        <f t="shared" si="16"/>
        <v>7.394735081207581E-21</v>
      </c>
    </row>
    <row r="46" spans="39:43" x14ac:dyDescent="0.3">
      <c r="AM46" s="7">
        <v>42</v>
      </c>
      <c r="AN46" s="10">
        <f t="shared" si="11"/>
        <v>4.7684403092773685E-7</v>
      </c>
      <c r="AP46" s="7">
        <v>42</v>
      </c>
      <c r="AQ46" s="10">
        <f t="shared" si="16"/>
        <v>3.9614652220754442E-22</v>
      </c>
    </row>
    <row r="47" spans="39:43" x14ac:dyDescent="0.3">
      <c r="AM47" s="7">
        <v>43</v>
      </c>
      <c r="AN47" s="10">
        <f t="shared" si="11"/>
        <v>8.8715168544695043E-8</v>
      </c>
      <c r="AP47" s="7">
        <v>43</v>
      </c>
      <c r="AQ47" s="10">
        <f t="shared" si="16"/>
        <v>1.8425419637560397E-23</v>
      </c>
    </row>
    <row r="48" spans="39:43" x14ac:dyDescent="0.3">
      <c r="AM48" s="7">
        <v>44</v>
      </c>
      <c r="AN48" s="10">
        <f t="shared" si="11"/>
        <v>1.411377681392873E-8</v>
      </c>
      <c r="AP48" s="7">
        <v>44</v>
      </c>
      <c r="AQ48" s="10">
        <f t="shared" si="16"/>
        <v>7.3282919013024146E-25</v>
      </c>
    </row>
    <row r="49" spans="39:43" x14ac:dyDescent="0.3">
      <c r="AM49" s="7">
        <v>45</v>
      </c>
      <c r="AN49" s="10">
        <f t="shared" si="11"/>
        <v>1.8818369085238295E-9</v>
      </c>
      <c r="AP49" s="7">
        <v>45</v>
      </c>
      <c r="AQ49" s="10">
        <f t="shared" si="16"/>
        <v>2.4427639671008029E-26</v>
      </c>
    </row>
    <row r="50" spans="39:43" x14ac:dyDescent="0.3">
      <c r="AM50" s="7">
        <v>46</v>
      </c>
      <c r="AN50" s="10">
        <f t="shared" si="11"/>
        <v>2.0454749005693866E-10</v>
      </c>
      <c r="AP50" s="7">
        <v>46</v>
      </c>
      <c r="AQ50" s="10">
        <f t="shared" si="16"/>
        <v>6.6379455627738944E-28</v>
      </c>
    </row>
    <row r="51" spans="39:43" x14ac:dyDescent="0.3">
      <c r="AM51" s="7">
        <v>47</v>
      </c>
      <c r="AN51" s="10">
        <f t="shared" si="11"/>
        <v>1.7408297026122522E-11</v>
      </c>
      <c r="AP51" s="7">
        <v>47</v>
      </c>
      <c r="AQ51" s="10">
        <f t="shared" si="16"/>
        <v>1.4123288431433983E-29</v>
      </c>
    </row>
    <row r="52" spans="39:43" x14ac:dyDescent="0.3">
      <c r="AM52" s="7">
        <v>48</v>
      </c>
      <c r="AN52" s="10">
        <f t="shared" si="11"/>
        <v>1.088018564132656E-12</v>
      </c>
      <c r="AP52" s="7">
        <v>48</v>
      </c>
      <c r="AQ52" s="10">
        <f t="shared" si="16"/>
        <v>2.2067638174115406E-31</v>
      </c>
    </row>
    <row r="53" spans="39:43" x14ac:dyDescent="0.3">
      <c r="AM53" s="7">
        <v>49</v>
      </c>
      <c r="AN53" s="10">
        <f t="shared" si="11"/>
        <v>4.4408920985006533E-14</v>
      </c>
      <c r="AP53" s="7">
        <v>49</v>
      </c>
      <c r="AQ53" s="10">
        <f t="shared" si="16"/>
        <v>2.2517998136852455E-33</v>
      </c>
    </row>
    <row r="54" spans="39:43" ht="15" thickBot="1" x14ac:dyDescent="0.35">
      <c r="AM54" s="11">
        <v>50</v>
      </c>
      <c r="AN54" s="13">
        <f t="shared" si="11"/>
        <v>8.8817841970012444E-16</v>
      </c>
      <c r="AP54" s="11">
        <v>50</v>
      </c>
      <c r="AQ54" s="13">
        <f t="shared" si="16"/>
        <v>1.1258999068426267E-35</v>
      </c>
    </row>
  </sheetData>
  <mergeCells count="20">
    <mergeCell ref="A1:C1"/>
    <mergeCell ref="E1:I1"/>
    <mergeCell ref="E2:I2"/>
    <mergeCell ref="A2:C2"/>
    <mergeCell ref="P1:T1"/>
    <mergeCell ref="P2:T2"/>
    <mergeCell ref="K1:N1"/>
    <mergeCell ref="K2:N2"/>
    <mergeCell ref="AP1:AQ1"/>
    <mergeCell ref="AP2:AQ2"/>
    <mergeCell ref="P16:Q19"/>
    <mergeCell ref="R16:R19"/>
    <mergeCell ref="V1:Z1"/>
    <mergeCell ref="V2:Z2"/>
    <mergeCell ref="AB1:AF1"/>
    <mergeCell ref="AB2:AF2"/>
    <mergeCell ref="AH1:AK1"/>
    <mergeCell ref="AH2:AK2"/>
    <mergeCell ref="AM1:AN1"/>
    <mergeCell ref="AM2:AN2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3184A-30FC-44E1-A14F-7B65A547E7DA}">
  <dimension ref="A1:U37"/>
  <sheetViews>
    <sheetView showGridLines="0" topLeftCell="B1" workbookViewId="0">
      <selection activeCell="F1" sqref="F1:M1"/>
    </sheetView>
  </sheetViews>
  <sheetFormatPr defaultRowHeight="14.4" x14ac:dyDescent="0.3"/>
  <cols>
    <col min="5" max="5" width="4" customWidth="1"/>
    <col min="14" max="14" width="2.5546875" customWidth="1"/>
    <col min="15" max="15" width="8.88671875" bestFit="1" customWidth="1"/>
    <col min="16" max="16" width="8.6640625" bestFit="1" customWidth="1"/>
    <col min="17" max="17" width="16.6640625" bestFit="1" customWidth="1"/>
    <col min="18" max="18" width="11.109375" bestFit="1" customWidth="1"/>
    <col min="19" max="19" width="4" bestFit="1" customWidth="1"/>
  </cols>
  <sheetData>
    <row r="1" spans="1:21" ht="15" thickBot="1" x14ac:dyDescent="0.35">
      <c r="A1" s="50" t="s">
        <v>44</v>
      </c>
      <c r="B1" s="50" t="s">
        <v>45</v>
      </c>
      <c r="C1" s="14" t="s">
        <v>39</v>
      </c>
      <c r="D1" s="47" t="s">
        <v>40</v>
      </c>
      <c r="E1" s="50"/>
      <c r="F1" s="232" t="s">
        <v>46</v>
      </c>
      <c r="G1" s="232"/>
      <c r="H1" s="232"/>
      <c r="I1" s="232"/>
      <c r="J1" s="232"/>
      <c r="K1" s="232"/>
      <c r="L1" s="232"/>
      <c r="M1" s="232"/>
      <c r="O1" s="232" t="s">
        <v>59</v>
      </c>
      <c r="P1" s="232"/>
      <c r="Q1" s="232"/>
      <c r="R1" s="232"/>
      <c r="S1" s="232"/>
      <c r="T1" s="232"/>
      <c r="U1" s="232"/>
    </row>
    <row r="2" spans="1:21" x14ac:dyDescent="0.3">
      <c r="A2">
        <v>1</v>
      </c>
      <c r="B2">
        <v>1</v>
      </c>
      <c r="C2" s="7">
        <v>1</v>
      </c>
      <c r="D2" s="10">
        <f>LARGE(A2:B2,1)</f>
        <v>1</v>
      </c>
      <c r="F2" s="238" t="s">
        <v>41</v>
      </c>
      <c r="G2" s="239"/>
      <c r="H2" s="239"/>
      <c r="I2" s="239"/>
      <c r="J2" s="239"/>
      <c r="K2" s="239"/>
      <c r="L2" s="239"/>
      <c r="M2" s="240"/>
      <c r="O2" s="229" t="s">
        <v>60</v>
      </c>
      <c r="P2" s="230"/>
      <c r="Q2" s="230"/>
      <c r="R2" s="230"/>
      <c r="S2" s="230"/>
      <c r="T2" s="230"/>
      <c r="U2" s="231"/>
    </row>
    <row r="3" spans="1:21" x14ac:dyDescent="0.3">
      <c r="A3">
        <v>1</v>
      </c>
      <c r="B3">
        <v>2</v>
      </c>
      <c r="C3" s="7">
        <v>1</v>
      </c>
      <c r="D3" s="10">
        <f t="shared" ref="D3:D37" si="0">LARGE(A3:B3,1)</f>
        <v>2</v>
      </c>
      <c r="F3" s="51"/>
      <c r="G3" s="241" t="s">
        <v>39</v>
      </c>
      <c r="H3" s="242"/>
      <c r="I3" s="242"/>
      <c r="J3" s="242"/>
      <c r="K3" s="242"/>
      <c r="L3" s="243"/>
      <c r="M3" s="52" t="s">
        <v>42</v>
      </c>
      <c r="O3" s="71" t="s">
        <v>61</v>
      </c>
      <c r="P3" s="71" t="s">
        <v>62</v>
      </c>
      <c r="Q3" s="71" t="s">
        <v>63</v>
      </c>
      <c r="R3" s="71" t="s">
        <v>68</v>
      </c>
      <c r="S3" s="71" t="s">
        <v>66</v>
      </c>
      <c r="T3" s="73" t="s">
        <v>75</v>
      </c>
      <c r="U3" s="73" t="s">
        <v>76</v>
      </c>
    </row>
    <row r="4" spans="1:21" x14ac:dyDescent="0.3">
      <c r="A4">
        <v>1</v>
      </c>
      <c r="B4">
        <v>3</v>
      </c>
      <c r="C4" s="7">
        <v>1</v>
      </c>
      <c r="D4" s="10">
        <f t="shared" si="0"/>
        <v>3</v>
      </c>
      <c r="F4" s="52" t="s">
        <v>40</v>
      </c>
      <c r="G4" s="51">
        <v>1</v>
      </c>
      <c r="H4" s="51">
        <v>2</v>
      </c>
      <c r="I4" s="51">
        <v>3</v>
      </c>
      <c r="J4" s="51">
        <v>4</v>
      </c>
      <c r="K4" s="51">
        <v>5</v>
      </c>
      <c r="L4" s="51">
        <v>6</v>
      </c>
      <c r="M4" s="53"/>
      <c r="O4" s="51">
        <v>1</v>
      </c>
      <c r="P4" s="51">
        <v>9</v>
      </c>
      <c r="Q4" s="51">
        <v>22</v>
      </c>
      <c r="R4" s="72">
        <f t="shared" ref="R4:R9" si="1">1/6</f>
        <v>0.16666666666666666</v>
      </c>
      <c r="S4" s="51">
        <f t="shared" ref="S4:S9" si="2">P4*Q4</f>
        <v>198</v>
      </c>
      <c r="T4" s="51">
        <f t="shared" ref="T4:U9" si="3">P4^2</f>
        <v>81</v>
      </c>
      <c r="U4" s="51">
        <f t="shared" si="3"/>
        <v>484</v>
      </c>
    </row>
    <row r="5" spans="1:21" x14ac:dyDescent="0.3">
      <c r="A5">
        <v>1</v>
      </c>
      <c r="B5">
        <v>4</v>
      </c>
      <c r="C5" s="7">
        <v>1</v>
      </c>
      <c r="D5" s="10">
        <f t="shared" si="0"/>
        <v>4</v>
      </c>
      <c r="F5" s="51">
        <v>1</v>
      </c>
      <c r="G5" s="65">
        <f>G4/36</f>
        <v>2.7777777777777776E-2</v>
      </c>
      <c r="H5" s="66">
        <v>0</v>
      </c>
      <c r="I5" s="66">
        <v>0</v>
      </c>
      <c r="J5" s="66">
        <v>0</v>
      </c>
      <c r="K5" s="66">
        <v>0</v>
      </c>
      <c r="L5" s="66">
        <v>0</v>
      </c>
      <c r="M5" s="67">
        <f>SUM(G5:L5)</f>
        <v>2.7777777777777776E-2</v>
      </c>
      <c r="O5" s="51">
        <v>2</v>
      </c>
      <c r="P5" s="51">
        <v>17</v>
      </c>
      <c r="Q5" s="51">
        <v>34</v>
      </c>
      <c r="R5" s="72">
        <f t="shared" si="1"/>
        <v>0.16666666666666666</v>
      </c>
      <c r="S5" s="51">
        <f t="shared" si="2"/>
        <v>578</v>
      </c>
      <c r="T5" s="51">
        <f t="shared" si="3"/>
        <v>289</v>
      </c>
      <c r="U5" s="51">
        <f t="shared" si="3"/>
        <v>1156</v>
      </c>
    </row>
    <row r="6" spans="1:21" x14ac:dyDescent="0.3">
      <c r="A6">
        <v>1</v>
      </c>
      <c r="B6">
        <v>5</v>
      </c>
      <c r="C6" s="7">
        <v>1</v>
      </c>
      <c r="D6" s="10">
        <f t="shared" si="0"/>
        <v>5</v>
      </c>
      <c r="F6" s="51">
        <v>2</v>
      </c>
      <c r="G6" s="65">
        <f>1/36</f>
        <v>2.7777777777777776E-2</v>
      </c>
      <c r="H6" s="65">
        <f>H4/36</f>
        <v>5.5555555555555552E-2</v>
      </c>
      <c r="I6" s="66">
        <v>0</v>
      </c>
      <c r="J6" s="66">
        <v>0</v>
      </c>
      <c r="K6" s="66">
        <v>0</v>
      </c>
      <c r="L6" s="66">
        <v>0</v>
      </c>
      <c r="M6" s="67">
        <f t="shared" ref="M6:M11" si="4">SUM(G6:L6)</f>
        <v>8.3333333333333329E-2</v>
      </c>
      <c r="O6" s="51">
        <v>3</v>
      </c>
      <c r="P6" s="51">
        <v>20</v>
      </c>
      <c r="Q6" s="51">
        <v>29</v>
      </c>
      <c r="R6" s="72">
        <f t="shared" si="1"/>
        <v>0.16666666666666666</v>
      </c>
      <c r="S6" s="51">
        <f t="shared" si="2"/>
        <v>580</v>
      </c>
      <c r="T6" s="51">
        <f t="shared" si="3"/>
        <v>400</v>
      </c>
      <c r="U6" s="51">
        <f t="shared" si="3"/>
        <v>841</v>
      </c>
    </row>
    <row r="7" spans="1:21" x14ac:dyDescent="0.3">
      <c r="A7">
        <v>1</v>
      </c>
      <c r="B7">
        <v>6</v>
      </c>
      <c r="C7" s="7">
        <v>1</v>
      </c>
      <c r="D7" s="10">
        <f t="shared" si="0"/>
        <v>6</v>
      </c>
      <c r="F7" s="51">
        <v>3</v>
      </c>
      <c r="G7" s="65">
        <f>1/36</f>
        <v>2.7777777777777776E-2</v>
      </c>
      <c r="H7" s="65">
        <f t="array" ref="H7:H10">1/36</f>
        <v>2.7777777777777776E-2</v>
      </c>
      <c r="I7" s="65">
        <f>I4/36</f>
        <v>8.3333333333333329E-2</v>
      </c>
      <c r="J7" s="66">
        <v>0</v>
      </c>
      <c r="K7" s="66">
        <v>0</v>
      </c>
      <c r="L7" s="66">
        <v>0</v>
      </c>
      <c r="M7" s="67">
        <f t="shared" si="4"/>
        <v>0.1388888888888889</v>
      </c>
      <c r="O7" s="51">
        <v>4</v>
      </c>
      <c r="P7" s="51">
        <v>19</v>
      </c>
      <c r="Q7" s="51">
        <v>33</v>
      </c>
      <c r="R7" s="72">
        <f t="shared" si="1"/>
        <v>0.16666666666666666</v>
      </c>
      <c r="S7" s="51">
        <f t="shared" si="2"/>
        <v>627</v>
      </c>
      <c r="T7" s="51">
        <f t="shared" si="3"/>
        <v>361</v>
      </c>
      <c r="U7" s="51">
        <f t="shared" si="3"/>
        <v>1089</v>
      </c>
    </row>
    <row r="8" spans="1:21" x14ac:dyDescent="0.3">
      <c r="A8">
        <v>2</v>
      </c>
      <c r="B8">
        <v>1</v>
      </c>
      <c r="C8" s="48">
        <v>2</v>
      </c>
      <c r="D8" s="49">
        <f t="shared" si="0"/>
        <v>2</v>
      </c>
      <c r="F8" s="51">
        <v>4</v>
      </c>
      <c r="G8" s="65">
        <f>1/36</f>
        <v>2.7777777777777776E-2</v>
      </c>
      <c r="H8" s="65">
        <v>2.7777777777777776E-2</v>
      </c>
      <c r="I8" s="65">
        <f t="array" ref="I8:I10">1/36</f>
        <v>2.7777777777777776E-2</v>
      </c>
      <c r="J8" s="65">
        <f>J4/36</f>
        <v>0.1111111111111111</v>
      </c>
      <c r="K8" s="66">
        <v>0</v>
      </c>
      <c r="L8" s="66">
        <v>0</v>
      </c>
      <c r="M8" s="67">
        <f t="shared" si="4"/>
        <v>0.19444444444444442</v>
      </c>
      <c r="O8" s="51">
        <v>5</v>
      </c>
      <c r="P8" s="51">
        <v>20</v>
      </c>
      <c r="Q8" s="51">
        <v>42</v>
      </c>
      <c r="R8" s="72">
        <f t="shared" si="1"/>
        <v>0.16666666666666666</v>
      </c>
      <c r="S8" s="51">
        <f t="shared" si="2"/>
        <v>840</v>
      </c>
      <c r="T8" s="51">
        <f t="shared" si="3"/>
        <v>400</v>
      </c>
      <c r="U8" s="51">
        <f t="shared" si="3"/>
        <v>1764</v>
      </c>
    </row>
    <row r="9" spans="1:21" x14ac:dyDescent="0.3">
      <c r="A9">
        <v>2</v>
      </c>
      <c r="B9">
        <v>2</v>
      </c>
      <c r="C9" s="48">
        <v>2</v>
      </c>
      <c r="D9" s="49">
        <f t="shared" si="0"/>
        <v>2</v>
      </c>
      <c r="F9" s="51">
        <v>5</v>
      </c>
      <c r="G9" s="65">
        <f>1/36</f>
        <v>2.7777777777777776E-2</v>
      </c>
      <c r="H9" s="65">
        <v>2.7777777777777776E-2</v>
      </c>
      <c r="I9" s="65">
        <v>2.7777777777777776E-2</v>
      </c>
      <c r="J9" s="65">
        <f t="array" ref="J9:J10">1/36</f>
        <v>2.7777777777777776E-2</v>
      </c>
      <c r="K9" s="65">
        <f>K4/36</f>
        <v>0.1388888888888889</v>
      </c>
      <c r="L9" s="66">
        <v>0</v>
      </c>
      <c r="M9" s="67">
        <f t="shared" si="4"/>
        <v>0.25</v>
      </c>
      <c r="O9" s="51">
        <v>6</v>
      </c>
      <c r="P9" s="51">
        <v>23</v>
      </c>
      <c r="Q9" s="51">
        <v>32</v>
      </c>
      <c r="R9" s="72">
        <f t="shared" si="1"/>
        <v>0.16666666666666666</v>
      </c>
      <c r="S9" s="51">
        <f t="shared" si="2"/>
        <v>736</v>
      </c>
      <c r="T9" s="51">
        <f t="shared" si="3"/>
        <v>529</v>
      </c>
      <c r="U9" s="51">
        <f t="shared" si="3"/>
        <v>1024</v>
      </c>
    </row>
    <row r="10" spans="1:21" x14ac:dyDescent="0.3">
      <c r="A10">
        <v>2</v>
      </c>
      <c r="B10">
        <v>3</v>
      </c>
      <c r="C10" s="7">
        <v>2</v>
      </c>
      <c r="D10" s="10">
        <f t="shared" si="0"/>
        <v>3</v>
      </c>
      <c r="F10" s="51">
        <v>6</v>
      </c>
      <c r="G10" s="65">
        <f>1/36</f>
        <v>2.7777777777777776E-2</v>
      </c>
      <c r="H10" s="65">
        <v>2.7777777777777776E-2</v>
      </c>
      <c r="I10" s="65">
        <v>2.7777777777777776E-2</v>
      </c>
      <c r="J10" s="65">
        <v>2.7777777777777776E-2</v>
      </c>
      <c r="K10" s="65">
        <f t="array" ref="K10">1/36</f>
        <v>2.7777777777777776E-2</v>
      </c>
      <c r="L10" s="65">
        <f>L4/36</f>
        <v>0.16666666666666666</v>
      </c>
      <c r="M10" s="67">
        <f t="shared" si="4"/>
        <v>0.30555555555555558</v>
      </c>
      <c r="O10" t="s">
        <v>64</v>
      </c>
      <c r="P10" s="18">
        <f>SUMPRODUCT(P4:P9,R4:R9)</f>
        <v>17.999999999999996</v>
      </c>
    </row>
    <row r="11" spans="1:21" x14ac:dyDescent="0.3">
      <c r="A11">
        <v>2</v>
      </c>
      <c r="B11">
        <v>4</v>
      </c>
      <c r="C11" s="7">
        <v>2</v>
      </c>
      <c r="D11" s="10">
        <f t="shared" si="0"/>
        <v>4</v>
      </c>
      <c r="F11" s="52" t="s">
        <v>43</v>
      </c>
      <c r="G11" s="67">
        <f t="shared" ref="G11:L11" si="5">SUM(G5:G10)</f>
        <v>0.16666666666666669</v>
      </c>
      <c r="H11" s="67">
        <f t="shared" si="5"/>
        <v>0.16666666666666669</v>
      </c>
      <c r="I11" s="67">
        <f t="shared" si="5"/>
        <v>0.16666666666666669</v>
      </c>
      <c r="J11" s="67">
        <f t="shared" si="5"/>
        <v>0.16666666666666669</v>
      </c>
      <c r="K11" s="67">
        <f t="shared" si="5"/>
        <v>0.16666666666666669</v>
      </c>
      <c r="L11" s="67">
        <f t="shared" si="5"/>
        <v>0.16666666666666666</v>
      </c>
      <c r="M11" s="67">
        <f t="shared" si="4"/>
        <v>1.0000000000000002</v>
      </c>
      <c r="O11" t="s">
        <v>65</v>
      </c>
      <c r="P11" s="18">
        <f>SUMPRODUCT(Q4:Q9,R4:R9)</f>
        <v>31.999999999999996</v>
      </c>
    </row>
    <row r="12" spans="1:21" x14ac:dyDescent="0.3">
      <c r="A12">
        <v>2</v>
      </c>
      <c r="B12">
        <v>5</v>
      </c>
      <c r="C12" s="7">
        <v>2</v>
      </c>
      <c r="D12" s="10">
        <f t="shared" si="0"/>
        <v>5</v>
      </c>
      <c r="O12" t="s">
        <v>67</v>
      </c>
      <c r="P12" s="18">
        <f>SUMPRODUCT(S4:S9,R4:R9)</f>
        <v>593.16666666666663</v>
      </c>
    </row>
    <row r="13" spans="1:21" x14ac:dyDescent="0.3">
      <c r="A13">
        <v>2</v>
      </c>
      <c r="B13">
        <v>6</v>
      </c>
      <c r="C13" s="7">
        <v>2</v>
      </c>
      <c r="D13" s="10">
        <f t="shared" si="0"/>
        <v>6</v>
      </c>
      <c r="F13" s="52" t="s">
        <v>47</v>
      </c>
      <c r="G13" s="52" t="s">
        <v>48</v>
      </c>
      <c r="H13" s="52" t="s">
        <v>49</v>
      </c>
      <c r="I13" s="52" t="s">
        <v>50</v>
      </c>
      <c r="J13" s="52" t="s">
        <v>51</v>
      </c>
      <c r="K13" s="52" t="s">
        <v>52</v>
      </c>
      <c r="L13" s="52" t="s">
        <v>53</v>
      </c>
      <c r="O13" t="s">
        <v>73</v>
      </c>
      <c r="P13" s="18">
        <f>SUMPRODUCT(T4:T9,R4:R9)</f>
        <v>343.33333333333326</v>
      </c>
    </row>
    <row r="14" spans="1:21" x14ac:dyDescent="0.3">
      <c r="A14">
        <v>3</v>
      </c>
      <c r="B14">
        <v>1</v>
      </c>
      <c r="C14" s="55">
        <v>3</v>
      </c>
      <c r="D14" s="56">
        <f t="shared" si="0"/>
        <v>3</v>
      </c>
      <c r="F14" s="54">
        <f>SUMPRODUCT(G4:L4,G11:L11)</f>
        <v>3.5</v>
      </c>
      <c r="G14" s="54">
        <f>SUMPRODUCT(F5:F10,M5:M10)</f>
        <v>4.4722222222222223</v>
      </c>
      <c r="H14" s="54">
        <f>G16-F14^2</f>
        <v>2.9166666666666679</v>
      </c>
      <c r="I14" s="54">
        <f>G17-G14^2</f>
        <v>1.9714506172839492</v>
      </c>
      <c r="J14" s="54">
        <f>G18-F14*G14</f>
        <v>1.4583333333333321</v>
      </c>
      <c r="K14" s="54">
        <f>F14+G14</f>
        <v>7.9722222222222223</v>
      </c>
      <c r="L14" s="54">
        <f>H14+I14+2*J14</f>
        <v>7.8047839506172814</v>
      </c>
      <c r="O14" t="s">
        <v>74</v>
      </c>
      <c r="P14" s="18">
        <f>SUMPRODUCT(U4:U9,R4:R9)</f>
        <v>1059.6666666666667</v>
      </c>
    </row>
    <row r="15" spans="1:21" x14ac:dyDescent="0.3">
      <c r="A15">
        <v>3</v>
      </c>
      <c r="B15">
        <v>2</v>
      </c>
      <c r="C15" s="55">
        <v>3</v>
      </c>
      <c r="D15" s="56">
        <f t="shared" si="0"/>
        <v>3</v>
      </c>
      <c r="H15" s="18"/>
      <c r="I15" s="18"/>
      <c r="J15" s="18"/>
      <c r="O15" t="s">
        <v>69</v>
      </c>
      <c r="P15" s="18">
        <f>P13-P10^2</f>
        <v>19.333333333333371</v>
      </c>
    </row>
    <row r="16" spans="1:21" x14ac:dyDescent="0.3">
      <c r="A16">
        <v>3</v>
      </c>
      <c r="B16">
        <v>3</v>
      </c>
      <c r="C16" s="55">
        <v>3</v>
      </c>
      <c r="D16" s="56">
        <f t="shared" si="0"/>
        <v>3</v>
      </c>
      <c r="F16" t="s">
        <v>54</v>
      </c>
      <c r="G16" s="18">
        <f>SUMPRODUCT(G21:L21,G11:L11)</f>
        <v>15.166666666666668</v>
      </c>
      <c r="O16" t="s">
        <v>70</v>
      </c>
      <c r="P16" s="18">
        <f>P14-P11^2</f>
        <v>35.66666666666697</v>
      </c>
    </row>
    <row r="17" spans="1:16" x14ac:dyDescent="0.3">
      <c r="A17">
        <v>3</v>
      </c>
      <c r="B17">
        <v>4</v>
      </c>
      <c r="C17" s="7">
        <v>3</v>
      </c>
      <c r="D17" s="10">
        <f t="shared" si="0"/>
        <v>4</v>
      </c>
      <c r="F17" t="s">
        <v>55</v>
      </c>
      <c r="G17" s="18">
        <f>SUMPRODUCT(F21:F26,M5:M10)</f>
        <v>21.972222222222221</v>
      </c>
      <c r="O17" t="s">
        <v>71</v>
      </c>
      <c r="P17" s="18">
        <f>P12-P10*P11</f>
        <v>17.166666666666856</v>
      </c>
    </row>
    <row r="18" spans="1:16" x14ac:dyDescent="0.3">
      <c r="A18">
        <v>3</v>
      </c>
      <c r="B18">
        <v>5</v>
      </c>
      <c r="C18" s="7">
        <v>3</v>
      </c>
      <c r="D18" s="10">
        <f t="shared" si="0"/>
        <v>5</v>
      </c>
      <c r="F18" t="s">
        <v>58</v>
      </c>
      <c r="G18" s="18">
        <f>(SUM(F5:F10)+6+8+10+12+12+15+18+20+24+30)*1/36+4*1/18+9*1/12+16*1/9+25*5/36+36*1/6</f>
        <v>17.111111111111111</v>
      </c>
      <c r="O18" t="s">
        <v>72</v>
      </c>
      <c r="P18" s="18">
        <f>P17/SQRT(P15*P16)</f>
        <v>0.65373440744338329</v>
      </c>
    </row>
    <row r="19" spans="1:16" ht="15" thickBot="1" x14ac:dyDescent="0.35">
      <c r="A19">
        <v>3</v>
      </c>
      <c r="B19">
        <v>6</v>
      </c>
      <c r="C19" s="7">
        <v>3</v>
      </c>
      <c r="D19" s="10">
        <f t="shared" si="0"/>
        <v>6</v>
      </c>
    </row>
    <row r="20" spans="1:16" x14ac:dyDescent="0.3">
      <c r="A20">
        <v>4</v>
      </c>
      <c r="B20">
        <v>1</v>
      </c>
      <c r="C20" s="57">
        <v>4</v>
      </c>
      <c r="D20" s="58">
        <f t="shared" si="0"/>
        <v>4</v>
      </c>
      <c r="F20" s="68" t="s">
        <v>57</v>
      </c>
      <c r="G20" s="233" t="s">
        <v>56</v>
      </c>
      <c r="H20" s="234"/>
      <c r="I20" s="234"/>
      <c r="J20" s="234"/>
      <c r="K20" s="234"/>
      <c r="L20" s="235"/>
    </row>
    <row r="21" spans="1:16" ht="15" thickBot="1" x14ac:dyDescent="0.35">
      <c r="A21">
        <v>4</v>
      </c>
      <c r="B21">
        <v>2</v>
      </c>
      <c r="C21" s="57">
        <v>4</v>
      </c>
      <c r="D21" s="58">
        <f t="shared" si="0"/>
        <v>4</v>
      </c>
      <c r="F21" s="69">
        <f t="shared" ref="F21:F26" si="6">F5^2</f>
        <v>1</v>
      </c>
      <c r="G21" s="11">
        <f t="array" ref="G21:L21">TRANSPOSE(F21:F26)</f>
        <v>1</v>
      </c>
      <c r="H21" s="12">
        <v>4</v>
      </c>
      <c r="I21" s="12">
        <v>9</v>
      </c>
      <c r="J21" s="12">
        <v>16</v>
      </c>
      <c r="K21" s="12">
        <v>25</v>
      </c>
      <c r="L21" s="13">
        <v>36</v>
      </c>
    </row>
    <row r="22" spans="1:16" x14ac:dyDescent="0.3">
      <c r="A22">
        <v>4</v>
      </c>
      <c r="B22">
        <v>3</v>
      </c>
      <c r="C22" s="57">
        <v>4</v>
      </c>
      <c r="D22" s="58">
        <f t="shared" si="0"/>
        <v>4</v>
      </c>
      <c r="F22" s="69">
        <f t="shared" si="6"/>
        <v>4</v>
      </c>
      <c r="G22" s="236"/>
      <c r="H22" s="237"/>
      <c r="I22" s="237"/>
      <c r="J22" s="237"/>
      <c r="K22" s="237"/>
      <c r="L22" s="237"/>
    </row>
    <row r="23" spans="1:16" x14ac:dyDescent="0.3">
      <c r="A23">
        <v>4</v>
      </c>
      <c r="B23">
        <v>4</v>
      </c>
      <c r="C23" s="57">
        <v>4</v>
      </c>
      <c r="D23" s="58">
        <f t="shared" si="0"/>
        <v>4</v>
      </c>
      <c r="F23" s="69">
        <f t="shared" si="6"/>
        <v>9</v>
      </c>
    </row>
    <row r="24" spans="1:16" x14ac:dyDescent="0.3">
      <c r="A24">
        <v>4</v>
      </c>
      <c r="B24">
        <v>5</v>
      </c>
      <c r="C24" s="7">
        <v>4</v>
      </c>
      <c r="D24" s="10">
        <f t="shared" si="0"/>
        <v>5</v>
      </c>
      <c r="F24" s="69">
        <f t="shared" si="6"/>
        <v>16</v>
      </c>
    </row>
    <row r="25" spans="1:16" x14ac:dyDescent="0.3">
      <c r="A25">
        <v>4</v>
      </c>
      <c r="B25">
        <v>6</v>
      </c>
      <c r="C25" s="7">
        <v>4</v>
      </c>
      <c r="D25" s="10">
        <f t="shared" si="0"/>
        <v>6</v>
      </c>
      <c r="F25" s="69">
        <f t="shared" si="6"/>
        <v>25</v>
      </c>
    </row>
    <row r="26" spans="1:16" ht="15" thickBot="1" x14ac:dyDescent="0.35">
      <c r="A26">
        <v>5</v>
      </c>
      <c r="B26">
        <v>1</v>
      </c>
      <c r="C26" s="59">
        <v>5</v>
      </c>
      <c r="D26" s="60">
        <f t="shared" si="0"/>
        <v>5</v>
      </c>
      <c r="F26" s="70">
        <f t="shared" si="6"/>
        <v>36</v>
      </c>
    </row>
    <row r="27" spans="1:16" x14ac:dyDescent="0.3">
      <c r="A27">
        <v>5</v>
      </c>
      <c r="B27">
        <v>2</v>
      </c>
      <c r="C27" s="59">
        <v>5</v>
      </c>
      <c r="D27" s="60">
        <f t="shared" si="0"/>
        <v>5</v>
      </c>
    </row>
    <row r="28" spans="1:16" x14ac:dyDescent="0.3">
      <c r="A28">
        <v>5</v>
      </c>
      <c r="B28">
        <v>3</v>
      </c>
      <c r="C28" s="59">
        <v>5</v>
      </c>
      <c r="D28" s="60">
        <f t="shared" si="0"/>
        <v>5</v>
      </c>
    </row>
    <row r="29" spans="1:16" x14ac:dyDescent="0.3">
      <c r="A29">
        <v>5</v>
      </c>
      <c r="B29">
        <v>4</v>
      </c>
      <c r="C29" s="59">
        <v>5</v>
      </c>
      <c r="D29" s="60">
        <f t="shared" si="0"/>
        <v>5</v>
      </c>
    </row>
    <row r="30" spans="1:16" x14ac:dyDescent="0.3">
      <c r="A30">
        <v>5</v>
      </c>
      <c r="B30">
        <v>5</v>
      </c>
      <c r="C30" s="59">
        <v>5</v>
      </c>
      <c r="D30" s="60">
        <f t="shared" si="0"/>
        <v>5</v>
      </c>
    </row>
    <row r="31" spans="1:16" x14ac:dyDescent="0.3">
      <c r="A31">
        <v>5</v>
      </c>
      <c r="B31">
        <v>6</v>
      </c>
      <c r="C31" s="7">
        <v>5</v>
      </c>
      <c r="D31" s="10">
        <f t="shared" si="0"/>
        <v>6</v>
      </c>
    </row>
    <row r="32" spans="1:16" x14ac:dyDescent="0.3">
      <c r="A32">
        <v>6</v>
      </c>
      <c r="B32">
        <v>1</v>
      </c>
      <c r="C32" s="61">
        <v>6</v>
      </c>
      <c r="D32" s="62">
        <f t="shared" si="0"/>
        <v>6</v>
      </c>
    </row>
    <row r="33" spans="1:4" x14ac:dyDescent="0.3">
      <c r="A33">
        <v>6</v>
      </c>
      <c r="B33">
        <v>2</v>
      </c>
      <c r="C33" s="61">
        <v>6</v>
      </c>
      <c r="D33" s="62">
        <f t="shared" si="0"/>
        <v>6</v>
      </c>
    </row>
    <row r="34" spans="1:4" x14ac:dyDescent="0.3">
      <c r="A34">
        <v>6</v>
      </c>
      <c r="B34">
        <v>3</v>
      </c>
      <c r="C34" s="61">
        <v>6</v>
      </c>
      <c r="D34" s="62">
        <f t="shared" si="0"/>
        <v>6</v>
      </c>
    </row>
    <row r="35" spans="1:4" x14ac:dyDescent="0.3">
      <c r="A35">
        <v>6</v>
      </c>
      <c r="B35">
        <v>4</v>
      </c>
      <c r="C35" s="61">
        <v>6</v>
      </c>
      <c r="D35" s="62">
        <f t="shared" si="0"/>
        <v>6</v>
      </c>
    </row>
    <row r="36" spans="1:4" x14ac:dyDescent="0.3">
      <c r="A36">
        <v>6</v>
      </c>
      <c r="B36">
        <v>5</v>
      </c>
      <c r="C36" s="61">
        <v>6</v>
      </c>
      <c r="D36" s="62">
        <f t="shared" si="0"/>
        <v>6</v>
      </c>
    </row>
    <row r="37" spans="1:4" ht="15" thickBot="1" x14ac:dyDescent="0.35">
      <c r="A37">
        <v>6</v>
      </c>
      <c r="B37">
        <v>6</v>
      </c>
      <c r="C37" s="63">
        <v>6</v>
      </c>
      <c r="D37" s="64">
        <f t="shared" si="0"/>
        <v>6</v>
      </c>
    </row>
  </sheetData>
  <mergeCells count="7">
    <mergeCell ref="O2:U2"/>
    <mergeCell ref="O1:U1"/>
    <mergeCell ref="G20:L20"/>
    <mergeCell ref="G22:L22"/>
    <mergeCell ref="F1:M1"/>
    <mergeCell ref="F2:M2"/>
    <mergeCell ref="G3:L3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72C72-6471-41F8-8141-B18005AB5A87}">
  <dimension ref="A1:BZ10002"/>
  <sheetViews>
    <sheetView showGridLines="0" workbookViewId="0">
      <selection sqref="A1:J1"/>
    </sheetView>
  </sheetViews>
  <sheetFormatPr defaultRowHeight="14.4" x14ac:dyDescent="0.3"/>
  <cols>
    <col min="1" max="1" width="9.109375" style="74"/>
    <col min="11" max="11" width="11.88671875" bestFit="1" customWidth="1"/>
    <col min="20" max="20" width="12.44140625" customWidth="1"/>
    <col min="26" max="26" width="11" bestFit="1" customWidth="1"/>
    <col min="31" max="31" width="8.5546875" bestFit="1" customWidth="1"/>
    <col min="32" max="32" width="2.109375" bestFit="1" customWidth="1"/>
    <col min="33" max="33" width="4.6640625" bestFit="1" customWidth="1"/>
    <col min="34" max="34" width="5.109375" bestFit="1" customWidth="1"/>
    <col min="35" max="43" width="6.33203125" bestFit="1" customWidth="1"/>
    <col min="44" max="46" width="7.33203125" bestFit="1" customWidth="1"/>
    <col min="47" max="47" width="3.44140625" customWidth="1"/>
    <col min="48" max="48" width="16" bestFit="1" customWidth="1"/>
    <col min="49" max="49" width="12.6640625" bestFit="1" customWidth="1"/>
    <col min="50" max="50" width="4.109375" customWidth="1"/>
    <col min="51" max="51" width="10.88671875" bestFit="1" customWidth="1"/>
    <col min="52" max="56" width="3.6640625" customWidth="1"/>
    <col min="57" max="57" width="22.44140625" bestFit="1" customWidth="1"/>
    <col min="58" max="58" width="19" bestFit="1" customWidth="1"/>
    <col min="59" max="59" width="10.44140625" bestFit="1" customWidth="1"/>
    <col min="60" max="60" width="13.88671875" bestFit="1" customWidth="1"/>
    <col min="61" max="61" width="8.5546875" bestFit="1" customWidth="1"/>
    <col min="62" max="69" width="9.88671875" bestFit="1" customWidth="1"/>
    <col min="70" max="70" width="10.5546875" bestFit="1" customWidth="1"/>
    <col min="71" max="71" width="15" bestFit="1" customWidth="1"/>
    <col min="72" max="73" width="9.88671875" bestFit="1" customWidth="1"/>
    <col min="74" max="74" width="2.33203125" customWidth="1"/>
    <col min="75" max="75" width="10.5546875" bestFit="1" customWidth="1"/>
    <col min="76" max="76" width="15" bestFit="1" customWidth="1"/>
    <col min="77" max="150" width="9.88671875" bestFit="1" customWidth="1"/>
    <col min="151" max="151" width="10.88671875" bestFit="1" customWidth="1"/>
  </cols>
  <sheetData>
    <row r="1" spans="1:78" ht="15.6" x14ac:dyDescent="0.3">
      <c r="A1" s="247" t="s">
        <v>77</v>
      </c>
      <c r="B1" s="247"/>
      <c r="C1" s="247"/>
      <c r="D1" s="247"/>
      <c r="E1" s="247"/>
      <c r="F1" s="247"/>
      <c r="G1" s="247"/>
      <c r="H1" s="247"/>
      <c r="I1" s="247"/>
      <c r="J1" s="247"/>
      <c r="K1" s="248" t="s">
        <v>80</v>
      </c>
      <c r="L1" s="248"/>
      <c r="M1" s="248"/>
      <c r="N1" s="248"/>
      <c r="O1" s="248"/>
      <c r="P1" s="248"/>
      <c r="Q1" s="248"/>
      <c r="R1" s="248"/>
      <c r="S1" s="248"/>
      <c r="T1" s="248"/>
      <c r="U1" s="252" t="s">
        <v>81</v>
      </c>
      <c r="V1" s="252"/>
      <c r="W1" s="252"/>
      <c r="X1" s="252"/>
      <c r="Y1" s="252"/>
      <c r="Z1" s="252"/>
      <c r="AA1" s="252"/>
      <c r="AB1" s="252"/>
      <c r="AC1" s="252"/>
      <c r="AD1" s="76"/>
      <c r="AE1" s="244" t="s">
        <v>84</v>
      </c>
      <c r="AF1" s="244"/>
      <c r="AG1" s="244"/>
      <c r="AH1" s="244"/>
      <c r="AI1" s="244"/>
      <c r="AJ1" s="244"/>
      <c r="AK1" s="244"/>
      <c r="AL1" s="244"/>
      <c r="AM1" s="244"/>
      <c r="AN1" s="244"/>
      <c r="AO1" s="244"/>
      <c r="AP1" s="244"/>
      <c r="AQ1" s="244"/>
      <c r="AR1" s="244"/>
      <c r="AS1" s="244"/>
      <c r="AT1" s="244"/>
      <c r="AV1" s="246" t="s">
        <v>206</v>
      </c>
      <c r="AW1" s="246"/>
      <c r="AX1" s="246"/>
      <c r="AY1" s="246"/>
      <c r="AZ1" s="246"/>
      <c r="BA1" s="246"/>
      <c r="BB1" s="246"/>
      <c r="BC1" s="246"/>
      <c r="BD1" s="246"/>
      <c r="BE1" s="246"/>
      <c r="BF1" s="246"/>
      <c r="BG1" s="246"/>
      <c r="BH1" s="246"/>
      <c r="BI1" s="246"/>
      <c r="BJ1" s="246"/>
      <c r="BK1" s="246"/>
      <c r="BL1" s="246"/>
      <c r="BM1" s="246"/>
      <c r="BN1" s="246"/>
      <c r="BO1" s="246"/>
      <c r="BP1" s="246"/>
      <c r="BQ1" s="246"/>
      <c r="BR1" s="244" t="s">
        <v>213</v>
      </c>
      <c r="BS1" s="244"/>
      <c r="BT1" s="244"/>
      <c r="BU1" s="244"/>
      <c r="BV1" s="244"/>
      <c r="BW1" s="244"/>
      <c r="BX1" s="244"/>
      <c r="BY1" s="244"/>
      <c r="BZ1" s="244"/>
    </row>
    <row r="2" spans="1:78" ht="15.6" x14ac:dyDescent="0.3">
      <c r="A2" s="75"/>
      <c r="B2" s="75"/>
      <c r="C2" s="75"/>
      <c r="D2" s="75"/>
      <c r="E2" s="75"/>
      <c r="F2" s="75"/>
      <c r="G2" s="75"/>
      <c r="H2" s="75"/>
      <c r="I2" s="75"/>
      <c r="J2" s="75"/>
      <c r="K2" s="76" t="s">
        <v>78</v>
      </c>
      <c r="L2" s="76" t="s">
        <v>79</v>
      </c>
      <c r="M2" s="76"/>
      <c r="N2" s="76"/>
      <c r="O2" s="76"/>
      <c r="P2" s="76"/>
      <c r="Q2" s="76"/>
      <c r="R2" s="76"/>
      <c r="S2" s="76"/>
      <c r="T2" s="76"/>
      <c r="U2" s="76" t="s">
        <v>82</v>
      </c>
      <c r="V2" s="76" t="s">
        <v>83</v>
      </c>
      <c r="BE2" s="81" t="s">
        <v>201</v>
      </c>
      <c r="BF2" s="81" t="s">
        <v>203</v>
      </c>
      <c r="BG2" s="82" t="s">
        <v>202</v>
      </c>
      <c r="BH2" s="82" t="s">
        <v>204</v>
      </c>
      <c r="BI2" s="85" t="s">
        <v>205</v>
      </c>
    </row>
    <row r="3" spans="1:78" ht="15.6" x14ac:dyDescent="0.3">
      <c r="A3" s="74">
        <v>9.2165898617511521E-3</v>
      </c>
      <c r="K3">
        <v>13</v>
      </c>
      <c r="L3">
        <v>1</v>
      </c>
      <c r="U3">
        <v>2.3328902898356318</v>
      </c>
      <c r="AE3" s="77" t="s">
        <v>86</v>
      </c>
      <c r="AF3" s="249" t="s">
        <v>87</v>
      </c>
      <c r="AG3" s="250"/>
      <c r="AH3" s="251"/>
      <c r="AI3" s="249" t="s">
        <v>90</v>
      </c>
      <c r="AJ3" s="250"/>
      <c r="AK3" s="250"/>
      <c r="AL3" s="250"/>
      <c r="AM3" s="250"/>
      <c r="AN3" s="250"/>
      <c r="AO3" s="250"/>
      <c r="AP3" s="250"/>
      <c r="AQ3" s="250"/>
      <c r="AR3" s="250"/>
      <c r="AS3" s="250"/>
      <c r="AT3" s="251"/>
      <c r="AV3" s="53" t="s">
        <v>99</v>
      </c>
      <c r="AW3" s="53" t="s">
        <v>100</v>
      </c>
      <c r="AY3" t="s">
        <v>101</v>
      </c>
      <c r="AZ3">
        <v>3</v>
      </c>
      <c r="BA3">
        <v>6</v>
      </c>
      <c r="BB3">
        <v>2</v>
      </c>
      <c r="BC3">
        <v>4</v>
      </c>
      <c r="BD3">
        <v>3</v>
      </c>
      <c r="BE3" s="83">
        <f>AVERAGE(AZ3:BD3)</f>
        <v>3.6</v>
      </c>
      <c r="BF3" s="83">
        <f>SUMPRODUCT(AV4:AV11,AW4:AW11)</f>
        <v>4.1900000000000004</v>
      </c>
      <c r="BG3" s="83">
        <f>BE3-$BF$3</f>
        <v>-0.5900000000000003</v>
      </c>
      <c r="BH3" s="83">
        <f>2*BE3</f>
        <v>7.2</v>
      </c>
      <c r="BI3" s="79">
        <f>COUNTIF(BH3:BH102,"&gt;12")/100</f>
        <v>0.01</v>
      </c>
    </row>
    <row r="4" spans="1:78" ht="15.6" x14ac:dyDescent="0.3">
      <c r="A4" s="74">
        <v>0.38920255134739218</v>
      </c>
      <c r="K4">
        <v>10</v>
      </c>
      <c r="L4">
        <v>2</v>
      </c>
      <c r="U4">
        <v>0.62560957303503528</v>
      </c>
      <c r="AE4" s="78" t="s">
        <v>85</v>
      </c>
      <c r="AF4" s="52" t="s">
        <v>39</v>
      </c>
      <c r="AG4" s="52" t="s">
        <v>88</v>
      </c>
      <c r="AH4" s="52" t="s">
        <v>89</v>
      </c>
      <c r="AI4" s="52" t="s">
        <v>214</v>
      </c>
      <c r="AJ4" s="52" t="s">
        <v>215</v>
      </c>
      <c r="AK4" s="52" t="s">
        <v>216</v>
      </c>
      <c r="AL4" s="52" t="s">
        <v>217</v>
      </c>
      <c r="AM4" s="52" t="s">
        <v>218</v>
      </c>
      <c r="AN4" s="52" t="s">
        <v>219</v>
      </c>
      <c r="AO4" s="52" t="s">
        <v>220</v>
      </c>
      <c r="AP4" s="52" t="s">
        <v>221</v>
      </c>
      <c r="AQ4" s="52" t="s">
        <v>222</v>
      </c>
      <c r="AR4" s="52" t="s">
        <v>223</v>
      </c>
      <c r="AS4" s="52" t="s">
        <v>224</v>
      </c>
      <c r="AT4" s="52" t="s">
        <v>225</v>
      </c>
      <c r="AV4" s="51">
        <v>1</v>
      </c>
      <c r="AW4" s="51">
        <v>0.05</v>
      </c>
      <c r="AY4" t="s">
        <v>102</v>
      </c>
      <c r="AZ4">
        <v>4</v>
      </c>
      <c r="BA4">
        <v>2</v>
      </c>
      <c r="BB4">
        <v>3</v>
      </c>
      <c r="BC4">
        <v>1</v>
      </c>
      <c r="BD4">
        <v>3</v>
      </c>
      <c r="BE4" s="83">
        <f t="shared" ref="BE4:BE67" si="0">AVERAGE(AZ4:BD4)</f>
        <v>2.6</v>
      </c>
      <c r="BG4" s="83">
        <f t="shared" ref="BG4:BG67" si="1">BE4-$BF$3</f>
        <v>-1.5900000000000003</v>
      </c>
      <c r="BH4" s="83">
        <f t="shared" ref="BH4:BH67" si="2">2*BE4</f>
        <v>5.2</v>
      </c>
      <c r="BR4" s="86" t="s">
        <v>207</v>
      </c>
      <c r="BS4" s="87" t="s">
        <v>209</v>
      </c>
      <c r="BT4" s="87" t="s">
        <v>210</v>
      </c>
      <c r="BU4" s="88" t="s">
        <v>211</v>
      </c>
      <c r="BW4" s="86" t="s">
        <v>212</v>
      </c>
      <c r="BX4" s="87" t="s">
        <v>209</v>
      </c>
      <c r="BY4" s="87" t="s">
        <v>210</v>
      </c>
      <c r="BZ4" s="88" t="s">
        <v>211</v>
      </c>
    </row>
    <row r="5" spans="1:78" x14ac:dyDescent="0.3">
      <c r="A5" s="74">
        <v>0.10370189519943845</v>
      </c>
      <c r="K5">
        <v>11</v>
      </c>
      <c r="L5">
        <v>4</v>
      </c>
      <c r="U5">
        <v>-1.7955062503460795</v>
      </c>
      <c r="AE5" s="51">
        <v>1</v>
      </c>
      <c r="AF5" s="51">
        <v>0</v>
      </c>
      <c r="AG5" s="51">
        <v>0.2</v>
      </c>
      <c r="AH5" s="51">
        <v>1</v>
      </c>
      <c r="AI5" s="51">
        <v>2</v>
      </c>
      <c r="AJ5" s="51">
        <v>0</v>
      </c>
      <c r="AK5" s="51">
        <v>1</v>
      </c>
      <c r="AL5" s="51">
        <v>2</v>
      </c>
      <c r="AM5" s="51">
        <v>2</v>
      </c>
      <c r="AN5" s="51">
        <v>1</v>
      </c>
      <c r="AO5" s="51">
        <v>0</v>
      </c>
      <c r="AP5" s="51">
        <v>0</v>
      </c>
      <c r="AQ5" s="51">
        <v>2</v>
      </c>
      <c r="AR5" s="51">
        <v>2</v>
      </c>
      <c r="AS5" s="51">
        <v>0</v>
      </c>
      <c r="AT5" s="51">
        <v>0</v>
      </c>
      <c r="AV5" s="51">
        <v>2</v>
      </c>
      <c r="AW5" s="51">
        <v>0.12</v>
      </c>
      <c r="AY5" t="s">
        <v>103</v>
      </c>
      <c r="AZ5">
        <v>4</v>
      </c>
      <c r="BA5">
        <v>5</v>
      </c>
      <c r="BB5">
        <v>6</v>
      </c>
      <c r="BC5">
        <v>3</v>
      </c>
      <c r="BD5">
        <v>6</v>
      </c>
      <c r="BE5" s="83">
        <f t="shared" si="0"/>
        <v>4.8</v>
      </c>
      <c r="BF5" s="83"/>
      <c r="BG5" s="83">
        <f t="shared" si="1"/>
        <v>0.60999999999999943</v>
      </c>
      <c r="BH5" s="83">
        <f t="shared" si="2"/>
        <v>9.6</v>
      </c>
      <c r="BR5" s="89" t="s">
        <v>208</v>
      </c>
      <c r="BS5" s="8">
        <v>1.7804629962658509</v>
      </c>
      <c r="BT5" s="8">
        <f>AVERAGE(BS5:BS14)</f>
        <v>1.6565106577392723</v>
      </c>
      <c r="BU5" s="90">
        <f>_xlfn.STDEV.S(BS5:BS14)</f>
        <v>0.12000738047216263</v>
      </c>
      <c r="BW5" s="89" t="s">
        <v>208</v>
      </c>
      <c r="BX5" s="8">
        <v>1.5497207851265558</v>
      </c>
      <c r="BY5" s="8">
        <f>AVERAGE(BX5:BX14)</f>
        <v>1.5542527744881229</v>
      </c>
      <c r="BZ5" s="90">
        <f>_xlfn.STDEV.S(BX5:BX14)</f>
        <v>5.0877714043867248E-2</v>
      </c>
    </row>
    <row r="6" spans="1:78" x14ac:dyDescent="0.3">
      <c r="A6" s="74">
        <v>0.10937833796197394</v>
      </c>
      <c r="K6">
        <v>13</v>
      </c>
      <c r="L6">
        <v>0</v>
      </c>
      <c r="U6">
        <v>1.375979081785772</v>
      </c>
      <c r="AE6" s="51">
        <v>1</v>
      </c>
      <c r="AF6" s="51">
        <v>1</v>
      </c>
      <c r="AG6" s="51">
        <v>0.3</v>
      </c>
      <c r="AH6" s="51">
        <v>2</v>
      </c>
      <c r="AI6" s="51">
        <v>0</v>
      </c>
      <c r="AJ6" s="51">
        <v>0</v>
      </c>
      <c r="AK6" s="51">
        <v>2</v>
      </c>
      <c r="AL6" s="51">
        <v>1</v>
      </c>
      <c r="AM6" s="51">
        <v>2</v>
      </c>
      <c r="AN6" s="51">
        <v>0</v>
      </c>
      <c r="AO6" s="51">
        <v>2</v>
      </c>
      <c r="AP6" s="51">
        <v>1</v>
      </c>
      <c r="AQ6" s="51">
        <v>2</v>
      </c>
      <c r="AR6" s="51">
        <v>1</v>
      </c>
      <c r="AS6" s="51">
        <v>1</v>
      </c>
      <c r="AT6" s="51">
        <v>1</v>
      </c>
      <c r="AV6" s="51">
        <v>3</v>
      </c>
      <c r="AW6" s="51">
        <v>0.2</v>
      </c>
      <c r="AY6" t="s">
        <v>104</v>
      </c>
      <c r="AZ6">
        <v>6</v>
      </c>
      <c r="BA6">
        <v>7</v>
      </c>
      <c r="BB6">
        <v>2</v>
      </c>
      <c r="BC6">
        <v>3</v>
      </c>
      <c r="BD6">
        <v>7</v>
      </c>
      <c r="BE6" s="83">
        <f t="shared" si="0"/>
        <v>5</v>
      </c>
      <c r="BF6" s="83"/>
      <c r="BG6" s="83">
        <f t="shared" si="1"/>
        <v>0.80999999999999961</v>
      </c>
      <c r="BH6" s="83">
        <f t="shared" si="2"/>
        <v>10</v>
      </c>
      <c r="BR6" s="89"/>
      <c r="BS6" s="8">
        <v>1.5645582763856509</v>
      </c>
      <c r="BT6" s="8"/>
      <c r="BU6" s="90"/>
      <c r="BW6" s="89"/>
      <c r="BX6" s="8">
        <v>1.5688961166713853</v>
      </c>
      <c r="BY6" s="8"/>
      <c r="BZ6" s="90"/>
    </row>
    <row r="7" spans="1:78" x14ac:dyDescent="0.3">
      <c r="A7" s="74">
        <v>7.5075533310953093E-3</v>
      </c>
      <c r="K7">
        <v>12</v>
      </c>
      <c r="L7">
        <v>4</v>
      </c>
      <c r="U7">
        <v>-0.6542427399836015</v>
      </c>
      <c r="AE7" s="51">
        <v>0</v>
      </c>
      <c r="AF7" s="51">
        <v>2</v>
      </c>
      <c r="AG7" s="51">
        <v>0.5</v>
      </c>
      <c r="AH7" s="51">
        <v>2</v>
      </c>
      <c r="AI7" s="51">
        <v>1</v>
      </c>
      <c r="AJ7" s="51">
        <v>2</v>
      </c>
      <c r="AK7" s="51">
        <v>2</v>
      </c>
      <c r="AL7" s="51">
        <v>1</v>
      </c>
      <c r="AM7" s="51">
        <v>1</v>
      </c>
      <c r="AN7" s="51">
        <v>2</v>
      </c>
      <c r="AO7" s="51">
        <v>0</v>
      </c>
      <c r="AP7" s="51">
        <v>1</v>
      </c>
      <c r="AQ7" s="51">
        <v>2</v>
      </c>
      <c r="AR7" s="51">
        <v>2</v>
      </c>
      <c r="AS7" s="51">
        <v>2</v>
      </c>
      <c r="AT7" s="51">
        <v>1</v>
      </c>
      <c r="AV7" s="51">
        <v>4</v>
      </c>
      <c r="AW7" s="51">
        <v>0.23</v>
      </c>
      <c r="AY7" t="s">
        <v>105</v>
      </c>
      <c r="AZ7">
        <v>3</v>
      </c>
      <c r="BA7">
        <v>6</v>
      </c>
      <c r="BB7">
        <v>6</v>
      </c>
      <c r="BC7">
        <v>4</v>
      </c>
      <c r="BD7">
        <v>2</v>
      </c>
      <c r="BE7" s="83">
        <f t="shared" si="0"/>
        <v>4.2</v>
      </c>
      <c r="BF7" s="83"/>
      <c r="BG7" s="83">
        <f t="shared" si="1"/>
        <v>9.9999999999997868E-3</v>
      </c>
      <c r="BH7" s="83">
        <f t="shared" si="2"/>
        <v>8.4</v>
      </c>
      <c r="BR7" s="89"/>
      <c r="BS7" s="8">
        <v>1.7974182512436527</v>
      </c>
      <c r="BT7" s="8"/>
      <c r="BU7" s="90"/>
      <c r="BW7" s="89"/>
      <c r="BX7" s="8">
        <v>1.5267076133139199</v>
      </c>
      <c r="BY7" s="8"/>
      <c r="BZ7" s="90"/>
    </row>
    <row r="8" spans="1:78" x14ac:dyDescent="0.3">
      <c r="A8" s="74">
        <v>0.97912533951841796</v>
      </c>
      <c r="K8">
        <v>11</v>
      </c>
      <c r="L8">
        <v>0</v>
      </c>
      <c r="U8">
        <v>0.81088501246995293</v>
      </c>
      <c r="AE8" s="51">
        <v>1</v>
      </c>
      <c r="AF8" s="51"/>
      <c r="AG8" s="51"/>
      <c r="AH8" s="51">
        <v>0</v>
      </c>
      <c r="AI8" s="51">
        <v>2</v>
      </c>
      <c r="AJ8" s="51">
        <v>2</v>
      </c>
      <c r="AK8" s="51">
        <v>2</v>
      </c>
      <c r="AL8" s="51">
        <v>2</v>
      </c>
      <c r="AM8" s="51">
        <v>1</v>
      </c>
      <c r="AN8" s="51">
        <v>2</v>
      </c>
      <c r="AO8" s="51">
        <v>1</v>
      </c>
      <c r="AP8" s="51">
        <v>0</v>
      </c>
      <c r="AQ8" s="51">
        <v>1</v>
      </c>
      <c r="AR8" s="51">
        <v>0</v>
      </c>
      <c r="AS8" s="51">
        <v>0</v>
      </c>
      <c r="AT8" s="51">
        <v>1</v>
      </c>
      <c r="AV8" s="51">
        <v>5</v>
      </c>
      <c r="AW8" s="51">
        <v>0.18</v>
      </c>
      <c r="AY8" t="s">
        <v>106</v>
      </c>
      <c r="AZ8">
        <v>7</v>
      </c>
      <c r="BA8">
        <v>2</v>
      </c>
      <c r="BB8">
        <v>1</v>
      </c>
      <c r="BC8">
        <v>5</v>
      </c>
      <c r="BD8">
        <v>6</v>
      </c>
      <c r="BE8" s="83">
        <f t="shared" si="0"/>
        <v>4.2</v>
      </c>
      <c r="BF8" s="83"/>
      <c r="BG8" s="83">
        <f t="shared" si="1"/>
        <v>9.9999999999997868E-3</v>
      </c>
      <c r="BH8" s="83">
        <f t="shared" si="2"/>
        <v>8.4</v>
      </c>
      <c r="BR8" s="89"/>
      <c r="BS8" s="8">
        <v>1.7248041942541021</v>
      </c>
      <c r="BT8" s="8"/>
      <c r="BU8" s="90"/>
      <c r="BW8" s="89"/>
      <c r="BX8" s="8">
        <v>1.5846014985552757</v>
      </c>
      <c r="BY8" s="8"/>
      <c r="BZ8" s="90"/>
    </row>
    <row r="9" spans="1:78" x14ac:dyDescent="0.3">
      <c r="A9" s="74">
        <v>0.33149204992828152</v>
      </c>
      <c r="K9">
        <v>11</v>
      </c>
      <c r="L9">
        <v>0</v>
      </c>
      <c r="U9">
        <v>8.3518898463808E-2</v>
      </c>
      <c r="AE9" s="51">
        <v>1</v>
      </c>
      <c r="AF9" s="51"/>
      <c r="AG9" s="51"/>
      <c r="AH9" s="51">
        <v>2</v>
      </c>
      <c r="AI9" s="51">
        <v>2</v>
      </c>
      <c r="AJ9" s="51">
        <v>2</v>
      </c>
      <c r="AK9" s="51">
        <v>1</v>
      </c>
      <c r="AL9" s="51">
        <v>1</v>
      </c>
      <c r="AM9" s="51">
        <v>2</v>
      </c>
      <c r="AN9" s="51">
        <v>1</v>
      </c>
      <c r="AO9" s="51">
        <v>1</v>
      </c>
      <c r="AP9" s="51">
        <v>1</v>
      </c>
      <c r="AQ9" s="51">
        <v>2</v>
      </c>
      <c r="AR9" s="51">
        <v>2</v>
      </c>
      <c r="AS9" s="51">
        <v>2</v>
      </c>
      <c r="AT9" s="51">
        <v>1</v>
      </c>
      <c r="AV9" s="51">
        <v>6</v>
      </c>
      <c r="AW9" s="51">
        <v>0.1</v>
      </c>
      <c r="AY9" t="s">
        <v>107</v>
      </c>
      <c r="AZ9">
        <v>2</v>
      </c>
      <c r="BA9">
        <v>2</v>
      </c>
      <c r="BB9">
        <v>3</v>
      </c>
      <c r="BC9">
        <v>2</v>
      </c>
      <c r="BD9">
        <v>6</v>
      </c>
      <c r="BE9" s="83">
        <f t="shared" si="0"/>
        <v>3</v>
      </c>
      <c r="BF9" s="83"/>
      <c r="BG9" s="83">
        <f t="shared" si="1"/>
        <v>-1.1900000000000004</v>
      </c>
      <c r="BH9" s="83">
        <f t="shared" si="2"/>
        <v>6</v>
      </c>
      <c r="BR9" s="89"/>
      <c r="BS9" s="8">
        <v>1.4142731444910168</v>
      </c>
      <c r="BT9" s="8"/>
      <c r="BU9" s="90"/>
      <c r="BW9" s="89"/>
      <c r="BX9" s="8">
        <v>1.5613268470158801</v>
      </c>
      <c r="BY9" s="8"/>
      <c r="BZ9" s="90"/>
    </row>
    <row r="10" spans="1:78" x14ac:dyDescent="0.3">
      <c r="A10" s="74">
        <v>0.17752616962187567</v>
      </c>
      <c r="K10">
        <v>13</v>
      </c>
      <c r="L10">
        <v>0</v>
      </c>
      <c r="U10">
        <v>0.55645614338573068</v>
      </c>
      <c r="AE10" s="51">
        <v>1</v>
      </c>
      <c r="AF10" s="51"/>
      <c r="AG10" s="51"/>
      <c r="AH10" s="51">
        <v>2</v>
      </c>
      <c r="AI10" s="51">
        <v>2</v>
      </c>
      <c r="AJ10" s="51">
        <v>2</v>
      </c>
      <c r="AK10" s="51">
        <v>0</v>
      </c>
      <c r="AL10" s="51">
        <v>1</v>
      </c>
      <c r="AM10" s="51">
        <v>0</v>
      </c>
      <c r="AN10" s="51">
        <v>2</v>
      </c>
      <c r="AO10" s="51">
        <v>2</v>
      </c>
      <c r="AP10" s="51">
        <v>2</v>
      </c>
      <c r="AQ10" s="51">
        <v>2</v>
      </c>
      <c r="AR10" s="51">
        <v>1</v>
      </c>
      <c r="AS10" s="51">
        <v>1</v>
      </c>
      <c r="AT10" s="51">
        <v>2</v>
      </c>
      <c r="AV10" s="51">
        <v>7</v>
      </c>
      <c r="AW10" s="51">
        <v>0.08</v>
      </c>
      <c r="AY10" t="s">
        <v>108</v>
      </c>
      <c r="AZ10">
        <v>4</v>
      </c>
      <c r="BA10">
        <v>2</v>
      </c>
      <c r="BB10">
        <v>4</v>
      </c>
      <c r="BC10">
        <v>4</v>
      </c>
      <c r="BD10">
        <v>3</v>
      </c>
      <c r="BE10" s="83">
        <f t="shared" si="0"/>
        <v>3.4</v>
      </c>
      <c r="BF10" s="83"/>
      <c r="BG10" s="83">
        <f t="shared" si="1"/>
        <v>-0.79000000000000048</v>
      </c>
      <c r="BH10" s="83">
        <f t="shared" si="2"/>
        <v>6.8</v>
      </c>
      <c r="BR10" s="89"/>
      <c r="BS10" s="8">
        <v>1.5664670783909969</v>
      </c>
      <c r="BT10" s="8"/>
      <c r="BU10" s="90"/>
      <c r="BW10" s="89"/>
      <c r="BX10" s="8">
        <v>1.4751024291879731</v>
      </c>
      <c r="BY10" s="8"/>
      <c r="BZ10" s="90"/>
    </row>
    <row r="11" spans="1:78" x14ac:dyDescent="0.3">
      <c r="A11" s="74">
        <v>0.31595812860499894</v>
      </c>
      <c r="K11">
        <v>9</v>
      </c>
      <c r="L11">
        <v>1</v>
      </c>
      <c r="U11">
        <v>-1.0894655133597553</v>
      </c>
      <c r="AE11" s="51">
        <v>0</v>
      </c>
      <c r="AF11" s="51"/>
      <c r="AG11" s="51"/>
      <c r="AH11" s="51">
        <v>2</v>
      </c>
      <c r="AI11" s="51">
        <v>2</v>
      </c>
      <c r="AJ11" s="51">
        <v>2</v>
      </c>
      <c r="AK11" s="51">
        <v>1</v>
      </c>
      <c r="AL11" s="51">
        <v>1</v>
      </c>
      <c r="AM11" s="51">
        <v>1</v>
      </c>
      <c r="AN11" s="51">
        <v>0</v>
      </c>
      <c r="AO11" s="51">
        <v>2</v>
      </c>
      <c r="AP11" s="51">
        <v>2</v>
      </c>
      <c r="AQ11" s="51">
        <v>0</v>
      </c>
      <c r="AR11" s="51">
        <v>2</v>
      </c>
      <c r="AS11" s="51">
        <v>2</v>
      </c>
      <c r="AT11" s="51">
        <v>2</v>
      </c>
      <c r="AV11" s="51">
        <v>8</v>
      </c>
      <c r="AW11" s="51">
        <v>0.04</v>
      </c>
      <c r="AY11" t="s">
        <v>109</v>
      </c>
      <c r="AZ11">
        <v>4</v>
      </c>
      <c r="BA11">
        <v>6</v>
      </c>
      <c r="BB11">
        <v>8</v>
      </c>
      <c r="BC11">
        <v>2</v>
      </c>
      <c r="BD11">
        <v>3</v>
      </c>
      <c r="BE11" s="83">
        <f t="shared" si="0"/>
        <v>4.5999999999999996</v>
      </c>
      <c r="BF11" s="83"/>
      <c r="BG11" s="83">
        <f t="shared" si="1"/>
        <v>0.40999999999999925</v>
      </c>
      <c r="BH11" s="83">
        <f t="shared" si="2"/>
        <v>9.1999999999999993</v>
      </c>
      <c r="BR11" s="89"/>
      <c r="BS11" s="8">
        <v>1.6415456386486766</v>
      </c>
      <c r="BT11" s="8"/>
      <c r="BU11" s="90"/>
      <c r="BW11" s="89"/>
      <c r="BX11" s="8">
        <v>1.6710514710692224</v>
      </c>
      <c r="BY11" s="8"/>
      <c r="BZ11" s="90"/>
    </row>
    <row r="12" spans="1:78" x14ac:dyDescent="0.3">
      <c r="A12" s="74">
        <v>0.21253089999084446</v>
      </c>
      <c r="K12">
        <v>12</v>
      </c>
      <c r="L12">
        <v>1</v>
      </c>
      <c r="U12">
        <v>1.7770253180060536</v>
      </c>
      <c r="AE12" s="51">
        <v>0</v>
      </c>
      <c r="AF12" s="51"/>
      <c r="AG12" s="51"/>
      <c r="AH12" s="51">
        <v>1</v>
      </c>
      <c r="AI12" s="51">
        <v>2</v>
      </c>
      <c r="AJ12" s="51">
        <v>1</v>
      </c>
      <c r="AK12" s="51">
        <v>0</v>
      </c>
      <c r="AL12" s="51">
        <v>0</v>
      </c>
      <c r="AM12" s="51">
        <v>2</v>
      </c>
      <c r="AN12" s="51">
        <v>2</v>
      </c>
      <c r="AO12" s="51">
        <v>2</v>
      </c>
      <c r="AP12" s="51">
        <v>1</v>
      </c>
      <c r="AQ12" s="51">
        <v>2</v>
      </c>
      <c r="AR12" s="51">
        <v>2</v>
      </c>
      <c r="AS12" s="51">
        <v>2</v>
      </c>
      <c r="AT12" s="51">
        <v>1</v>
      </c>
      <c r="AY12" t="s">
        <v>110</v>
      </c>
      <c r="AZ12">
        <v>6</v>
      </c>
      <c r="BA12">
        <v>4</v>
      </c>
      <c r="BB12">
        <v>5</v>
      </c>
      <c r="BC12">
        <v>5</v>
      </c>
      <c r="BD12">
        <v>3</v>
      </c>
      <c r="BE12" s="83">
        <f t="shared" si="0"/>
        <v>4.5999999999999996</v>
      </c>
      <c r="BF12" s="83"/>
      <c r="BG12" s="83">
        <f t="shared" si="1"/>
        <v>0.40999999999999925</v>
      </c>
      <c r="BH12" s="83">
        <f t="shared" si="2"/>
        <v>9.1999999999999993</v>
      </c>
      <c r="BR12" s="89"/>
      <c r="BS12" s="8">
        <v>1.7747863850847352</v>
      </c>
      <c r="BT12" s="8"/>
      <c r="BU12" s="90"/>
      <c r="BW12" s="89"/>
      <c r="BX12" s="8">
        <v>1.5433281742414693</v>
      </c>
      <c r="BY12" s="8"/>
      <c r="BZ12" s="90"/>
    </row>
    <row r="13" spans="1:78" x14ac:dyDescent="0.3">
      <c r="A13" s="74">
        <v>6.3295388653218182E-2</v>
      </c>
      <c r="K13">
        <v>10</v>
      </c>
      <c r="L13">
        <v>1</v>
      </c>
      <c r="U13">
        <v>0.57350689530721866</v>
      </c>
      <c r="AE13" s="51">
        <v>1</v>
      </c>
      <c r="AF13" s="51"/>
      <c r="AG13" s="51"/>
      <c r="AH13" s="51">
        <v>2</v>
      </c>
      <c r="AI13" s="51">
        <v>2</v>
      </c>
      <c r="AJ13" s="51">
        <v>1</v>
      </c>
      <c r="AK13" s="51">
        <v>1</v>
      </c>
      <c r="AL13" s="51">
        <v>2</v>
      </c>
      <c r="AM13" s="51">
        <v>2</v>
      </c>
      <c r="AN13" s="51">
        <v>1</v>
      </c>
      <c r="AO13" s="51">
        <v>1</v>
      </c>
      <c r="AP13" s="51">
        <v>0</v>
      </c>
      <c r="AQ13" s="51">
        <v>1</v>
      </c>
      <c r="AR13" s="51">
        <v>0</v>
      </c>
      <c r="AS13" s="51">
        <v>1</v>
      </c>
      <c r="AT13" s="51">
        <v>2</v>
      </c>
      <c r="AY13" t="s">
        <v>111</v>
      </c>
      <c r="AZ13">
        <v>5</v>
      </c>
      <c r="BA13">
        <v>3</v>
      </c>
      <c r="BB13">
        <v>3</v>
      </c>
      <c r="BC13">
        <v>5</v>
      </c>
      <c r="BD13">
        <v>7</v>
      </c>
      <c r="BE13" s="83">
        <f t="shared" si="0"/>
        <v>4.5999999999999996</v>
      </c>
      <c r="BF13" s="83"/>
      <c r="BG13" s="83">
        <f t="shared" si="1"/>
        <v>0.40999999999999925</v>
      </c>
      <c r="BH13" s="83">
        <f t="shared" si="2"/>
        <v>9.1999999999999993</v>
      </c>
      <c r="BR13" s="89"/>
      <c r="BS13" s="8">
        <v>1.6604652884954703</v>
      </c>
      <c r="BT13" s="8"/>
      <c r="BU13" s="90"/>
      <c r="BW13" s="89"/>
      <c r="BX13" s="8">
        <v>1.5412643033894711</v>
      </c>
      <c r="BY13" s="8"/>
      <c r="BZ13" s="90"/>
    </row>
    <row r="14" spans="1:78" x14ac:dyDescent="0.3">
      <c r="A14" s="74">
        <v>0.96118045594653156</v>
      </c>
      <c r="K14">
        <v>11</v>
      </c>
      <c r="L14">
        <v>3</v>
      </c>
      <c r="U14">
        <v>0.36811115933232941</v>
      </c>
      <c r="AE14" s="51">
        <v>0</v>
      </c>
      <c r="AF14" s="51"/>
      <c r="AG14" s="51"/>
      <c r="AH14" s="51">
        <v>2</v>
      </c>
      <c r="AI14" s="51">
        <v>2</v>
      </c>
      <c r="AJ14" s="51">
        <v>2</v>
      </c>
      <c r="AK14" s="51">
        <v>2</v>
      </c>
      <c r="AL14" s="51">
        <v>2</v>
      </c>
      <c r="AM14" s="51">
        <v>1</v>
      </c>
      <c r="AN14" s="51">
        <v>2</v>
      </c>
      <c r="AO14" s="51">
        <v>2</v>
      </c>
      <c r="AP14" s="51">
        <v>1</v>
      </c>
      <c r="AQ14" s="51">
        <v>2</v>
      </c>
      <c r="AR14" s="51">
        <v>1</v>
      </c>
      <c r="AS14" s="51">
        <v>0</v>
      </c>
      <c r="AT14" s="51">
        <v>2</v>
      </c>
      <c r="AY14" t="s">
        <v>112</v>
      </c>
      <c r="AZ14">
        <v>5</v>
      </c>
      <c r="BA14">
        <v>1</v>
      </c>
      <c r="BB14">
        <v>7</v>
      </c>
      <c r="BC14">
        <v>3</v>
      </c>
      <c r="BD14">
        <v>4</v>
      </c>
      <c r="BE14" s="83">
        <f t="shared" si="0"/>
        <v>4</v>
      </c>
      <c r="BF14" s="83"/>
      <c r="BG14" s="83">
        <f t="shared" si="1"/>
        <v>-0.19000000000000039</v>
      </c>
      <c r="BH14" s="83">
        <f t="shared" si="2"/>
        <v>8</v>
      </c>
      <c r="BR14" s="91"/>
      <c r="BS14" s="92">
        <v>1.6403253241325728</v>
      </c>
      <c r="BT14" s="92"/>
      <c r="BU14" s="93"/>
      <c r="BW14" s="91"/>
      <c r="BX14" s="92">
        <v>1.5205285063100746</v>
      </c>
      <c r="BY14" s="92"/>
      <c r="BZ14" s="93"/>
    </row>
    <row r="15" spans="1:78" x14ac:dyDescent="0.3">
      <c r="A15" s="74">
        <v>0.20178838465529345</v>
      </c>
      <c r="K15">
        <v>12</v>
      </c>
      <c r="L15">
        <v>2</v>
      </c>
      <c r="U15">
        <v>-0.93995595307205804</v>
      </c>
      <c r="AI15" s="245" t="s">
        <v>91</v>
      </c>
      <c r="AJ15" s="245"/>
      <c r="AK15" s="245"/>
      <c r="AL15" s="245"/>
      <c r="AM15" s="245"/>
      <c r="AN15" s="245"/>
      <c r="AO15" s="245"/>
      <c r="AP15" s="245"/>
      <c r="AQ15" s="245"/>
      <c r="AR15" s="245"/>
      <c r="AS15" s="245"/>
      <c r="AT15" s="51">
        <f>COUNTIF(AH5:AT14, "=0")</f>
        <v>22</v>
      </c>
      <c r="AY15" t="s">
        <v>113</v>
      </c>
      <c r="AZ15">
        <v>2</v>
      </c>
      <c r="BA15">
        <v>5</v>
      </c>
      <c r="BB15">
        <v>4</v>
      </c>
      <c r="BC15">
        <v>6</v>
      </c>
      <c r="BD15">
        <v>4</v>
      </c>
      <c r="BE15" s="83">
        <f t="shared" si="0"/>
        <v>4.2</v>
      </c>
      <c r="BF15" s="83"/>
      <c r="BG15" s="83">
        <f t="shared" si="1"/>
        <v>9.9999999999997868E-3</v>
      </c>
      <c r="BH15" s="83">
        <f t="shared" si="2"/>
        <v>8.4</v>
      </c>
    </row>
    <row r="16" spans="1:78" x14ac:dyDescent="0.3">
      <c r="A16" s="74">
        <v>0.32316049684133424</v>
      </c>
      <c r="K16">
        <v>11</v>
      </c>
      <c r="L16">
        <v>0</v>
      </c>
      <c r="U16">
        <v>1.3960743672214448E-2</v>
      </c>
      <c r="AI16" s="245" t="s">
        <v>92</v>
      </c>
      <c r="AJ16" s="245"/>
      <c r="AK16" s="245"/>
      <c r="AL16" s="245"/>
      <c r="AM16" s="245"/>
      <c r="AN16" s="245"/>
      <c r="AO16" s="245"/>
      <c r="AP16" s="245"/>
      <c r="AQ16" s="245"/>
      <c r="AR16" s="245"/>
      <c r="AS16" s="245"/>
      <c r="AT16" s="51">
        <f>COUNTIF(AH5:AT14, "=1")</f>
        <v>42</v>
      </c>
      <c r="AY16" t="s">
        <v>114</v>
      </c>
      <c r="AZ16">
        <v>4</v>
      </c>
      <c r="BA16">
        <v>5</v>
      </c>
      <c r="BB16">
        <v>6</v>
      </c>
      <c r="BC16">
        <v>7</v>
      </c>
      <c r="BD16">
        <v>7</v>
      </c>
      <c r="BE16" s="83">
        <f t="shared" si="0"/>
        <v>5.8</v>
      </c>
      <c r="BF16" s="83"/>
      <c r="BG16" s="83">
        <f t="shared" si="1"/>
        <v>1.6099999999999994</v>
      </c>
      <c r="BH16" s="83">
        <f t="shared" si="2"/>
        <v>11.6</v>
      </c>
      <c r="BR16" s="86" t="s">
        <v>207</v>
      </c>
      <c r="BS16" s="87" t="s">
        <v>209</v>
      </c>
      <c r="BT16" s="87" t="s">
        <v>210</v>
      </c>
      <c r="BU16" s="88" t="s">
        <v>211</v>
      </c>
    </row>
    <row r="17" spans="1:73" x14ac:dyDescent="0.3">
      <c r="A17" s="74">
        <v>0.99121066927091284</v>
      </c>
      <c r="K17">
        <v>8</v>
      </c>
      <c r="L17">
        <v>2</v>
      </c>
      <c r="U17">
        <v>0.48109086492331699</v>
      </c>
      <c r="AI17" s="245" t="s">
        <v>93</v>
      </c>
      <c r="AJ17" s="245"/>
      <c r="AK17" s="245"/>
      <c r="AL17" s="245"/>
      <c r="AM17" s="245"/>
      <c r="AN17" s="245"/>
      <c r="AO17" s="245"/>
      <c r="AP17" s="245"/>
      <c r="AQ17" s="245"/>
      <c r="AR17" s="245"/>
      <c r="AS17" s="245"/>
      <c r="AT17" s="51">
        <f>COUNTIF(AH5:AT14, "=2")</f>
        <v>66</v>
      </c>
      <c r="AY17" t="s">
        <v>115</v>
      </c>
      <c r="AZ17">
        <v>4</v>
      </c>
      <c r="BA17">
        <v>3</v>
      </c>
      <c r="BB17">
        <v>3</v>
      </c>
      <c r="BC17">
        <v>4</v>
      </c>
      <c r="BD17">
        <v>2</v>
      </c>
      <c r="BE17" s="83">
        <f t="shared" si="0"/>
        <v>3.2</v>
      </c>
      <c r="BF17" s="83"/>
      <c r="BG17" s="83">
        <f t="shared" si="1"/>
        <v>-0.99000000000000021</v>
      </c>
      <c r="BH17" s="83">
        <f t="shared" si="2"/>
        <v>6.4</v>
      </c>
      <c r="BR17" s="89" t="s">
        <v>208</v>
      </c>
      <c r="BS17" s="8">
        <v>1.6583803855784935</v>
      </c>
      <c r="BT17" s="8">
        <f>AVERAGE(BS17:BS26)</f>
        <v>1.6614964394822889</v>
      </c>
      <c r="BU17" s="90">
        <f>_xlfn.STDEV.S(BS17:BS26)</f>
        <v>9.0601130226343238E-2</v>
      </c>
    </row>
    <row r="18" spans="1:73" x14ac:dyDescent="0.3">
      <c r="A18" s="74">
        <v>0.70476393932920312</v>
      </c>
      <c r="K18">
        <v>6</v>
      </c>
      <c r="L18">
        <v>2</v>
      </c>
      <c r="U18">
        <v>-0.52599034461309202</v>
      </c>
      <c r="AI18" s="245" t="s">
        <v>94</v>
      </c>
      <c r="AJ18" s="245"/>
      <c r="AK18" s="245"/>
      <c r="AL18" s="245"/>
      <c r="AM18" s="245"/>
      <c r="AN18" s="245"/>
      <c r="AO18" s="245"/>
      <c r="AP18" s="245"/>
      <c r="AQ18" s="245"/>
      <c r="AR18" s="245"/>
      <c r="AS18" s="245"/>
      <c r="AT18" s="51">
        <v>12</v>
      </c>
      <c r="AY18" t="s">
        <v>116</v>
      </c>
      <c r="AZ18">
        <v>3</v>
      </c>
      <c r="BA18">
        <v>6</v>
      </c>
      <c r="BB18">
        <v>5</v>
      </c>
      <c r="BC18">
        <v>2</v>
      </c>
      <c r="BD18">
        <v>3</v>
      </c>
      <c r="BE18" s="83">
        <f t="shared" si="0"/>
        <v>3.8</v>
      </c>
      <c r="BF18" s="83"/>
      <c r="BG18" s="83">
        <f t="shared" si="1"/>
        <v>-0.39000000000000057</v>
      </c>
      <c r="BH18" s="83">
        <f t="shared" si="2"/>
        <v>7.6</v>
      </c>
      <c r="BR18" s="89"/>
      <c r="BS18" s="8">
        <v>1.6994836343830684</v>
      </c>
      <c r="BT18" s="8"/>
      <c r="BU18" s="90"/>
    </row>
    <row r="19" spans="1:73" x14ac:dyDescent="0.3">
      <c r="A19" s="74">
        <v>0.46928312021240881</v>
      </c>
      <c r="K19">
        <v>9</v>
      </c>
      <c r="L19">
        <v>0</v>
      </c>
      <c r="U19">
        <v>-8.3441591414157301E-2</v>
      </c>
      <c r="AI19" s="245" t="s">
        <v>95</v>
      </c>
      <c r="AJ19" s="245"/>
      <c r="AK19" s="245"/>
      <c r="AL19" s="245"/>
      <c r="AM19" s="245"/>
      <c r="AN19" s="245"/>
      <c r="AO19" s="245"/>
      <c r="AP19" s="245"/>
      <c r="AQ19" s="245"/>
      <c r="AR19" s="245"/>
      <c r="AS19" s="245"/>
      <c r="AT19" s="51">
        <f>AT18*10</f>
        <v>120</v>
      </c>
      <c r="AY19" t="s">
        <v>117</v>
      </c>
      <c r="AZ19">
        <v>5</v>
      </c>
      <c r="BA19">
        <v>4</v>
      </c>
      <c r="BB19">
        <v>3</v>
      </c>
      <c r="BC19">
        <v>3</v>
      </c>
      <c r="BD19">
        <v>3</v>
      </c>
      <c r="BE19" s="83">
        <f t="shared" si="0"/>
        <v>3.6</v>
      </c>
      <c r="BF19" s="83"/>
      <c r="BG19" s="83">
        <f t="shared" si="1"/>
        <v>-0.5900000000000003</v>
      </c>
      <c r="BH19" s="83">
        <f t="shared" si="2"/>
        <v>7.2</v>
      </c>
      <c r="BR19" s="89"/>
      <c r="BS19" s="8">
        <v>1.6721624135418096</v>
      </c>
      <c r="BT19" s="8"/>
      <c r="BU19" s="90"/>
    </row>
    <row r="20" spans="1:73" x14ac:dyDescent="0.3">
      <c r="A20" s="74">
        <v>0.7856990264595477</v>
      </c>
      <c r="K20">
        <v>14</v>
      </c>
      <c r="L20">
        <v>1</v>
      </c>
      <c r="U20">
        <v>-1.9451272237347439</v>
      </c>
      <c r="AI20" s="245" t="s">
        <v>96</v>
      </c>
      <c r="AJ20" s="245"/>
      <c r="AK20" s="245"/>
      <c r="AL20" s="245"/>
      <c r="AM20" s="245"/>
      <c r="AN20" s="245"/>
      <c r="AO20" s="245"/>
      <c r="AP20" s="245"/>
      <c r="AQ20" s="245"/>
      <c r="AR20" s="245"/>
      <c r="AS20" s="245"/>
      <c r="AT20" s="51">
        <f>AT15*0+AT16*1+AT17*3</f>
        <v>240</v>
      </c>
      <c r="AY20" t="s">
        <v>118</v>
      </c>
      <c r="AZ20">
        <v>4</v>
      </c>
      <c r="BA20">
        <v>3</v>
      </c>
      <c r="BB20">
        <v>5</v>
      </c>
      <c r="BC20">
        <v>5</v>
      </c>
      <c r="BD20">
        <v>1</v>
      </c>
      <c r="BE20" s="83">
        <f t="shared" si="0"/>
        <v>3.6</v>
      </c>
      <c r="BF20" s="83"/>
      <c r="BG20" s="83">
        <f t="shared" si="1"/>
        <v>-0.5900000000000003</v>
      </c>
      <c r="BH20" s="83">
        <f t="shared" si="2"/>
        <v>7.2</v>
      </c>
      <c r="BR20" s="89"/>
      <c r="BS20" s="8">
        <v>1.6155497789615765</v>
      </c>
      <c r="BT20" s="8"/>
      <c r="BU20" s="90"/>
    </row>
    <row r="21" spans="1:73" x14ac:dyDescent="0.3">
      <c r="A21" s="74">
        <v>0.52949613940855134</v>
      </c>
      <c r="K21">
        <v>13</v>
      </c>
      <c r="L21">
        <v>2</v>
      </c>
      <c r="U21">
        <v>-0.30623937163909432</v>
      </c>
      <c r="AI21" s="245" t="s">
        <v>97</v>
      </c>
      <c r="AJ21" s="245"/>
      <c r="AK21" s="245"/>
      <c r="AL21" s="245"/>
      <c r="AM21" s="245"/>
      <c r="AN21" s="245"/>
      <c r="AO21" s="245"/>
      <c r="AP21" s="245"/>
      <c r="AQ21" s="245"/>
      <c r="AR21" s="245"/>
      <c r="AS21" s="245"/>
      <c r="AT21" s="51">
        <f>AT19*3</f>
        <v>360</v>
      </c>
      <c r="AY21" t="s">
        <v>119</v>
      </c>
      <c r="AZ21">
        <v>3</v>
      </c>
      <c r="BA21">
        <v>4</v>
      </c>
      <c r="BB21">
        <v>3</v>
      </c>
      <c r="BC21">
        <v>3</v>
      </c>
      <c r="BD21">
        <v>3</v>
      </c>
      <c r="BE21" s="83">
        <f t="shared" si="0"/>
        <v>3.2</v>
      </c>
      <c r="BF21" s="83"/>
      <c r="BG21" s="83">
        <f t="shared" si="1"/>
        <v>-0.99000000000000021</v>
      </c>
      <c r="BH21" s="83">
        <f t="shared" si="2"/>
        <v>6.4</v>
      </c>
      <c r="BR21" s="89"/>
      <c r="BS21" s="8">
        <v>1.5005368979647755</v>
      </c>
      <c r="BT21" s="8"/>
      <c r="BU21" s="90"/>
    </row>
    <row r="22" spans="1:73" x14ac:dyDescent="0.3">
      <c r="A22" s="74">
        <v>0.15024262215033418</v>
      </c>
      <c r="K22">
        <v>12</v>
      </c>
      <c r="L22">
        <v>2</v>
      </c>
      <c r="U22">
        <v>-1.3955605027149431</v>
      </c>
      <c r="AI22" s="245" t="s">
        <v>98</v>
      </c>
      <c r="AJ22" s="245"/>
      <c r="AK22" s="245"/>
      <c r="AL22" s="245"/>
      <c r="AM22" s="245"/>
      <c r="AN22" s="245"/>
      <c r="AO22" s="245"/>
      <c r="AP22" s="245"/>
      <c r="AQ22" s="245"/>
      <c r="AR22" s="245"/>
      <c r="AS22" s="245"/>
      <c r="AT22" s="80">
        <f>AT20/AT21</f>
        <v>0.66666666666666663</v>
      </c>
      <c r="AY22" t="s">
        <v>120</v>
      </c>
      <c r="AZ22">
        <v>5</v>
      </c>
      <c r="BA22">
        <v>5</v>
      </c>
      <c r="BB22">
        <v>5</v>
      </c>
      <c r="BC22">
        <v>3</v>
      </c>
      <c r="BD22">
        <v>5</v>
      </c>
      <c r="BE22" s="83">
        <f t="shared" si="0"/>
        <v>4.5999999999999996</v>
      </c>
      <c r="BF22" s="83"/>
      <c r="BG22" s="83">
        <f t="shared" si="1"/>
        <v>0.40999999999999925</v>
      </c>
      <c r="BH22" s="83">
        <f t="shared" si="2"/>
        <v>9.1999999999999993</v>
      </c>
      <c r="BR22" s="89"/>
      <c r="BS22" s="8">
        <v>1.6065266820252873</v>
      </c>
      <c r="BT22" s="8"/>
      <c r="BU22" s="90"/>
    </row>
    <row r="23" spans="1:73" x14ac:dyDescent="0.3">
      <c r="A23" s="74">
        <v>0.43803216650898769</v>
      </c>
      <c r="K23">
        <v>10</v>
      </c>
      <c r="L23">
        <v>1</v>
      </c>
      <c r="U23">
        <v>0.29463535611284897</v>
      </c>
      <c r="AY23" t="s">
        <v>121</v>
      </c>
      <c r="AZ23">
        <v>7</v>
      </c>
      <c r="BA23">
        <v>4</v>
      </c>
      <c r="BB23">
        <v>4</v>
      </c>
      <c r="BC23">
        <v>3</v>
      </c>
      <c r="BD23">
        <v>4</v>
      </c>
      <c r="BE23" s="83">
        <f t="shared" si="0"/>
        <v>4.4000000000000004</v>
      </c>
      <c r="BF23" s="83"/>
      <c r="BG23" s="83">
        <f t="shared" si="1"/>
        <v>0.20999999999999996</v>
      </c>
      <c r="BH23" s="83">
        <f t="shared" si="2"/>
        <v>8.8000000000000007</v>
      </c>
      <c r="BR23" s="89"/>
      <c r="BS23" s="8">
        <v>1.6245339949993649</v>
      </c>
      <c r="BT23" s="8"/>
      <c r="BU23" s="90"/>
    </row>
    <row r="24" spans="1:73" x14ac:dyDescent="0.3">
      <c r="A24" s="74">
        <v>0.50489822077089752</v>
      </c>
      <c r="K24">
        <v>11</v>
      </c>
      <c r="L24">
        <v>2</v>
      </c>
      <c r="U24">
        <v>0.86456111603183672</v>
      </c>
      <c r="AY24" t="s">
        <v>122</v>
      </c>
      <c r="AZ24">
        <v>2</v>
      </c>
      <c r="BA24">
        <v>8</v>
      </c>
      <c r="BB24">
        <v>3</v>
      </c>
      <c r="BC24">
        <v>4</v>
      </c>
      <c r="BD24">
        <v>5</v>
      </c>
      <c r="BE24" s="83">
        <f t="shared" si="0"/>
        <v>4.4000000000000004</v>
      </c>
      <c r="BF24" s="83"/>
      <c r="BG24" s="83">
        <f t="shared" si="1"/>
        <v>0.20999999999999996</v>
      </c>
      <c r="BH24" s="83">
        <f t="shared" si="2"/>
        <v>8.8000000000000007</v>
      </c>
      <c r="BR24" s="89"/>
      <c r="BS24" s="8">
        <v>1.8453586264688056</v>
      </c>
      <c r="BT24" s="8"/>
      <c r="BU24" s="90"/>
    </row>
    <row r="25" spans="1:73" x14ac:dyDescent="0.3">
      <c r="A25" s="74">
        <v>0.87249366740928369</v>
      </c>
      <c r="K25">
        <v>11</v>
      </c>
      <c r="L25">
        <v>2</v>
      </c>
      <c r="U25">
        <v>-0.78428229244309478</v>
      </c>
      <c r="AY25" t="s">
        <v>123</v>
      </c>
      <c r="AZ25">
        <v>2</v>
      </c>
      <c r="BA25">
        <v>3</v>
      </c>
      <c r="BB25">
        <v>2</v>
      </c>
      <c r="BC25">
        <v>4</v>
      </c>
      <c r="BD25">
        <v>4</v>
      </c>
      <c r="BE25" s="83">
        <f t="shared" si="0"/>
        <v>3</v>
      </c>
      <c r="BF25" s="83"/>
      <c r="BG25" s="83">
        <f t="shared" si="1"/>
        <v>-1.1900000000000004</v>
      </c>
      <c r="BH25" s="83">
        <f t="shared" si="2"/>
        <v>6</v>
      </c>
      <c r="BR25" s="89"/>
      <c r="BS25" s="8">
        <v>1.7391544290323508</v>
      </c>
      <c r="BT25" s="8"/>
      <c r="BU25" s="90"/>
    </row>
    <row r="26" spans="1:73" x14ac:dyDescent="0.3">
      <c r="A26" s="74">
        <v>0.48875392925809502</v>
      </c>
      <c r="K26">
        <v>9</v>
      </c>
      <c r="L26">
        <v>0</v>
      </c>
      <c r="U26">
        <v>-0.11819679457403254</v>
      </c>
      <c r="AY26" t="s">
        <v>124</v>
      </c>
      <c r="AZ26">
        <v>3</v>
      </c>
      <c r="BA26">
        <v>5</v>
      </c>
      <c r="BB26">
        <v>4</v>
      </c>
      <c r="BC26">
        <v>5</v>
      </c>
      <c r="BD26">
        <v>4</v>
      </c>
      <c r="BE26" s="83">
        <f t="shared" si="0"/>
        <v>4.2</v>
      </c>
      <c r="BF26" s="83"/>
      <c r="BG26" s="83">
        <f t="shared" si="1"/>
        <v>9.9999999999997868E-3</v>
      </c>
      <c r="BH26" s="83">
        <f t="shared" si="2"/>
        <v>8.4</v>
      </c>
      <c r="BR26" s="91"/>
      <c r="BS26" s="92">
        <v>1.6532775518673588</v>
      </c>
      <c r="BT26" s="92"/>
      <c r="BU26" s="93"/>
    </row>
    <row r="27" spans="1:73" x14ac:dyDescent="0.3">
      <c r="A27" s="74">
        <v>0.71285134434034236</v>
      </c>
      <c r="K27">
        <v>12</v>
      </c>
      <c r="L27">
        <v>0</v>
      </c>
      <c r="U27">
        <v>0.27471969588077627</v>
      </c>
      <c r="AY27" t="s">
        <v>125</v>
      </c>
      <c r="AZ27">
        <v>1</v>
      </c>
      <c r="BA27">
        <v>6</v>
      </c>
      <c r="BB27">
        <v>3</v>
      </c>
      <c r="BC27">
        <v>3</v>
      </c>
      <c r="BD27">
        <v>4</v>
      </c>
      <c r="BE27" s="83">
        <f t="shared" si="0"/>
        <v>3.4</v>
      </c>
      <c r="BF27" s="83"/>
      <c r="BG27" s="83">
        <f t="shared" si="1"/>
        <v>-0.79000000000000048</v>
      </c>
      <c r="BH27" s="83">
        <f t="shared" si="2"/>
        <v>6.8</v>
      </c>
    </row>
    <row r="28" spans="1:73" x14ac:dyDescent="0.3">
      <c r="A28" s="74">
        <v>0.63176366466261791</v>
      </c>
      <c r="K28">
        <v>11</v>
      </c>
      <c r="L28">
        <v>1</v>
      </c>
      <c r="U28">
        <v>-0.66622988015296869</v>
      </c>
      <c r="AY28" t="s">
        <v>126</v>
      </c>
      <c r="AZ28">
        <v>7</v>
      </c>
      <c r="BA28">
        <v>4</v>
      </c>
      <c r="BB28">
        <v>5</v>
      </c>
      <c r="BC28">
        <v>4</v>
      </c>
      <c r="BD28">
        <v>4</v>
      </c>
      <c r="BE28" s="83">
        <f t="shared" si="0"/>
        <v>4.8</v>
      </c>
      <c r="BF28" s="83"/>
      <c r="BG28" s="83">
        <f t="shared" si="1"/>
        <v>0.60999999999999943</v>
      </c>
      <c r="BH28" s="83">
        <f t="shared" si="2"/>
        <v>9.6</v>
      </c>
    </row>
    <row r="29" spans="1:73" x14ac:dyDescent="0.3">
      <c r="A29" s="74">
        <v>0.17117831965086824</v>
      </c>
      <c r="K29">
        <v>10</v>
      </c>
      <c r="L29">
        <v>0</v>
      </c>
      <c r="U29">
        <v>-0.3192531039530877</v>
      </c>
      <c r="AY29" t="s">
        <v>127</v>
      </c>
      <c r="AZ29">
        <v>4</v>
      </c>
      <c r="BA29">
        <v>6</v>
      </c>
      <c r="BB29">
        <v>7</v>
      </c>
      <c r="BC29">
        <v>7</v>
      </c>
      <c r="BD29">
        <v>2</v>
      </c>
      <c r="BE29" s="83">
        <f t="shared" si="0"/>
        <v>5.2</v>
      </c>
      <c r="BF29" s="83"/>
      <c r="BG29" s="83">
        <f t="shared" si="1"/>
        <v>1.0099999999999998</v>
      </c>
      <c r="BH29" s="83">
        <f t="shared" si="2"/>
        <v>10.4</v>
      </c>
    </row>
    <row r="30" spans="1:73" x14ac:dyDescent="0.3">
      <c r="A30" s="74">
        <v>0.95501571703238008</v>
      </c>
      <c r="K30">
        <v>11</v>
      </c>
      <c r="L30">
        <v>2</v>
      </c>
      <c r="U30">
        <v>-0.90196181190549396</v>
      </c>
      <c r="AY30" t="s">
        <v>128</v>
      </c>
      <c r="AZ30">
        <v>4</v>
      </c>
      <c r="BA30">
        <v>7</v>
      </c>
      <c r="BB30">
        <v>7</v>
      </c>
      <c r="BC30">
        <v>2</v>
      </c>
      <c r="BD30">
        <v>6</v>
      </c>
      <c r="BE30" s="83">
        <f t="shared" si="0"/>
        <v>5.2</v>
      </c>
      <c r="BF30" s="83"/>
      <c r="BG30" s="83">
        <f t="shared" si="1"/>
        <v>1.0099999999999998</v>
      </c>
      <c r="BH30" s="83">
        <f t="shared" si="2"/>
        <v>10.4</v>
      </c>
    </row>
    <row r="31" spans="1:73" x14ac:dyDescent="0.3">
      <c r="A31" s="74">
        <v>2.5543992431409649E-2</v>
      </c>
      <c r="K31">
        <v>13</v>
      </c>
      <c r="L31">
        <v>2</v>
      </c>
      <c r="U31">
        <v>0.54719293984817341</v>
      </c>
      <c r="AY31" t="s">
        <v>129</v>
      </c>
      <c r="AZ31">
        <v>3</v>
      </c>
      <c r="BA31">
        <v>6</v>
      </c>
      <c r="BB31">
        <v>3</v>
      </c>
      <c r="BC31">
        <v>6</v>
      </c>
      <c r="BD31">
        <v>2</v>
      </c>
      <c r="BE31" s="83">
        <f t="shared" si="0"/>
        <v>4</v>
      </c>
      <c r="BF31" s="83"/>
      <c r="BG31" s="83">
        <f t="shared" si="1"/>
        <v>-0.19000000000000039</v>
      </c>
      <c r="BH31" s="83">
        <f t="shared" si="2"/>
        <v>8</v>
      </c>
    </row>
    <row r="32" spans="1:73" x14ac:dyDescent="0.3">
      <c r="A32" s="74">
        <v>0.16263313699758905</v>
      </c>
      <c r="K32">
        <v>10</v>
      </c>
      <c r="L32">
        <v>1</v>
      </c>
      <c r="U32">
        <v>-0.37286326914909296</v>
      </c>
      <c r="Z32">
        <f>_xlfn.T.DIST(1.711,24,TRUE)</f>
        <v>0.95001104591779162</v>
      </c>
      <c r="AY32" t="s">
        <v>130</v>
      </c>
      <c r="AZ32">
        <v>1</v>
      </c>
      <c r="BA32">
        <v>5</v>
      </c>
      <c r="BB32">
        <v>2</v>
      </c>
      <c r="BC32">
        <v>3</v>
      </c>
      <c r="BD32">
        <v>3</v>
      </c>
      <c r="BE32" s="83">
        <f t="shared" si="0"/>
        <v>2.8</v>
      </c>
      <c r="BF32" s="83"/>
      <c r="BG32" s="83">
        <f t="shared" si="1"/>
        <v>-1.3900000000000006</v>
      </c>
      <c r="BH32" s="83">
        <f t="shared" si="2"/>
        <v>5.6</v>
      </c>
    </row>
    <row r="33" spans="1:60" x14ac:dyDescent="0.3">
      <c r="A33" s="74">
        <v>0.36085085604419082</v>
      </c>
      <c r="K33">
        <v>13</v>
      </c>
      <c r="L33">
        <v>2</v>
      </c>
      <c r="U33">
        <v>-1.751277522998862</v>
      </c>
      <c r="AY33" t="s">
        <v>131</v>
      </c>
      <c r="AZ33">
        <v>7</v>
      </c>
      <c r="BA33">
        <v>3</v>
      </c>
      <c r="BB33">
        <v>8</v>
      </c>
      <c r="BC33">
        <v>6</v>
      </c>
      <c r="BD33">
        <v>7</v>
      </c>
      <c r="BE33" s="83">
        <f t="shared" si="0"/>
        <v>6.2</v>
      </c>
      <c r="BF33" s="83"/>
      <c r="BG33" s="83">
        <f t="shared" si="1"/>
        <v>2.0099999999999998</v>
      </c>
      <c r="BH33" s="83">
        <f t="shared" si="2"/>
        <v>12.4</v>
      </c>
    </row>
    <row r="34" spans="1:60" x14ac:dyDescent="0.3">
      <c r="A34" s="74">
        <v>0.47053437910092472</v>
      </c>
      <c r="K34">
        <v>14</v>
      </c>
      <c r="L34">
        <v>0</v>
      </c>
      <c r="U34">
        <v>0.68410145104280673</v>
      </c>
      <c r="AY34" t="s">
        <v>132</v>
      </c>
      <c r="AZ34">
        <v>4</v>
      </c>
      <c r="BA34">
        <v>5</v>
      </c>
      <c r="BB34">
        <v>1</v>
      </c>
      <c r="BC34">
        <v>3</v>
      </c>
      <c r="BD34">
        <v>5</v>
      </c>
      <c r="BE34" s="83">
        <f t="shared" si="0"/>
        <v>3.6</v>
      </c>
      <c r="BF34" s="83"/>
      <c r="BG34" s="83">
        <f t="shared" si="1"/>
        <v>-0.5900000000000003</v>
      </c>
      <c r="BH34" s="83">
        <f t="shared" si="2"/>
        <v>7.2</v>
      </c>
    </row>
    <row r="35" spans="1:60" x14ac:dyDescent="0.3">
      <c r="A35" s="74">
        <v>0.93050935392315437</v>
      </c>
      <c r="K35">
        <v>12</v>
      </c>
      <c r="L35">
        <v>0</v>
      </c>
      <c r="U35">
        <v>1.1197380445082672</v>
      </c>
      <c r="AY35" t="s">
        <v>133</v>
      </c>
      <c r="AZ35">
        <v>4</v>
      </c>
      <c r="BA35">
        <v>3</v>
      </c>
      <c r="BB35">
        <v>8</v>
      </c>
      <c r="BC35">
        <v>2</v>
      </c>
      <c r="BD35">
        <v>4</v>
      </c>
      <c r="BE35" s="83">
        <f t="shared" si="0"/>
        <v>4.2</v>
      </c>
      <c r="BF35" s="83"/>
      <c r="BG35" s="83">
        <f t="shared" si="1"/>
        <v>9.9999999999997868E-3</v>
      </c>
      <c r="BH35" s="83">
        <f t="shared" si="2"/>
        <v>8.4</v>
      </c>
    </row>
    <row r="36" spans="1:60" x14ac:dyDescent="0.3">
      <c r="A36" s="74">
        <v>0.97808771019623397</v>
      </c>
      <c r="K36">
        <v>11</v>
      </c>
      <c r="L36">
        <v>1</v>
      </c>
      <c r="U36">
        <v>0.18047899175144266</v>
      </c>
      <c r="AY36" t="s">
        <v>134</v>
      </c>
      <c r="AZ36">
        <v>5</v>
      </c>
      <c r="BA36">
        <v>7</v>
      </c>
      <c r="BB36">
        <v>5</v>
      </c>
      <c r="BC36">
        <v>3</v>
      </c>
      <c r="BD36">
        <v>3</v>
      </c>
      <c r="BE36" s="83">
        <f t="shared" si="0"/>
        <v>4.5999999999999996</v>
      </c>
      <c r="BF36" s="83"/>
      <c r="BG36" s="83">
        <f t="shared" si="1"/>
        <v>0.40999999999999925</v>
      </c>
      <c r="BH36" s="83">
        <f t="shared" si="2"/>
        <v>9.1999999999999993</v>
      </c>
    </row>
    <row r="37" spans="1:60" x14ac:dyDescent="0.3">
      <c r="A37" s="74">
        <v>0.66966765343180634</v>
      </c>
      <c r="K37">
        <v>11</v>
      </c>
      <c r="L37">
        <v>1</v>
      </c>
      <c r="U37">
        <v>-0.32731350074755028</v>
      </c>
      <c r="AY37" t="s">
        <v>135</v>
      </c>
      <c r="AZ37">
        <v>6</v>
      </c>
      <c r="BA37">
        <v>5</v>
      </c>
      <c r="BB37">
        <v>5</v>
      </c>
      <c r="BC37">
        <v>5</v>
      </c>
      <c r="BD37">
        <v>5</v>
      </c>
      <c r="BE37" s="83">
        <f t="shared" si="0"/>
        <v>5.2</v>
      </c>
      <c r="BF37" s="83"/>
      <c r="BG37" s="83">
        <f t="shared" si="1"/>
        <v>1.0099999999999998</v>
      </c>
      <c r="BH37" s="83">
        <f t="shared" si="2"/>
        <v>10.4</v>
      </c>
    </row>
    <row r="38" spans="1:60" x14ac:dyDescent="0.3">
      <c r="A38" s="74">
        <v>0.24185918759727776</v>
      </c>
      <c r="K38">
        <v>10</v>
      </c>
      <c r="L38">
        <v>2</v>
      </c>
      <c r="U38">
        <v>0.17550519260112196</v>
      </c>
      <c r="AY38" t="s">
        <v>136</v>
      </c>
      <c r="AZ38">
        <v>2</v>
      </c>
      <c r="BA38">
        <v>2</v>
      </c>
      <c r="BB38">
        <v>7</v>
      </c>
      <c r="BC38">
        <v>3</v>
      </c>
      <c r="BD38">
        <v>3</v>
      </c>
      <c r="BE38" s="83">
        <f t="shared" si="0"/>
        <v>3.4</v>
      </c>
      <c r="BF38" s="83"/>
      <c r="BG38" s="83">
        <f t="shared" si="1"/>
        <v>-0.79000000000000048</v>
      </c>
      <c r="BH38" s="83">
        <f t="shared" si="2"/>
        <v>6.8</v>
      </c>
    </row>
    <row r="39" spans="1:60" x14ac:dyDescent="0.3">
      <c r="A39" s="74">
        <v>0.63466292306283756</v>
      </c>
      <c r="K39">
        <v>8</v>
      </c>
      <c r="L39">
        <v>1</v>
      </c>
      <c r="U39">
        <v>0.53576627578877378</v>
      </c>
      <c r="AY39" t="s">
        <v>137</v>
      </c>
      <c r="AZ39">
        <v>3</v>
      </c>
      <c r="BA39">
        <v>2</v>
      </c>
      <c r="BB39">
        <v>3</v>
      </c>
      <c r="BC39">
        <v>6</v>
      </c>
      <c r="BD39">
        <v>7</v>
      </c>
      <c r="BE39" s="83">
        <f t="shared" si="0"/>
        <v>4.2</v>
      </c>
      <c r="BF39" s="83"/>
      <c r="BG39" s="83">
        <f t="shared" si="1"/>
        <v>9.9999999999997868E-3</v>
      </c>
      <c r="BH39" s="83">
        <f t="shared" si="2"/>
        <v>8.4</v>
      </c>
    </row>
    <row r="40" spans="1:60" x14ac:dyDescent="0.3">
      <c r="A40" s="74">
        <v>0.4770043031098361</v>
      </c>
      <c r="K40">
        <v>11</v>
      </c>
      <c r="L40">
        <v>2</v>
      </c>
      <c r="U40">
        <v>-1.6663443602737971</v>
      </c>
      <c r="AY40" t="s">
        <v>138</v>
      </c>
      <c r="AZ40">
        <v>5</v>
      </c>
      <c r="BA40">
        <v>7</v>
      </c>
      <c r="BB40">
        <v>3</v>
      </c>
      <c r="BC40">
        <v>4</v>
      </c>
      <c r="BD40">
        <v>2</v>
      </c>
      <c r="BE40" s="83">
        <f t="shared" si="0"/>
        <v>4.2</v>
      </c>
      <c r="BF40" s="83"/>
      <c r="BG40" s="83">
        <f t="shared" si="1"/>
        <v>9.9999999999997868E-3</v>
      </c>
      <c r="BH40" s="83">
        <f t="shared" si="2"/>
        <v>8.4</v>
      </c>
    </row>
    <row r="41" spans="1:60" x14ac:dyDescent="0.3">
      <c r="A41" s="74">
        <v>0.34055604724265265</v>
      </c>
      <c r="K41">
        <v>12</v>
      </c>
      <c r="L41">
        <v>0</v>
      </c>
      <c r="U41">
        <v>-4.3655745685100555E-2</v>
      </c>
      <c r="AY41" t="s">
        <v>139</v>
      </c>
      <c r="AZ41">
        <v>7</v>
      </c>
      <c r="BA41">
        <v>3</v>
      </c>
      <c r="BB41">
        <v>4</v>
      </c>
      <c r="BC41">
        <v>4</v>
      </c>
      <c r="BD41">
        <v>7</v>
      </c>
      <c r="BE41" s="83">
        <f t="shared" si="0"/>
        <v>5</v>
      </c>
      <c r="BF41" s="83"/>
      <c r="BG41" s="83">
        <f t="shared" si="1"/>
        <v>0.80999999999999961</v>
      </c>
      <c r="BH41" s="83">
        <f t="shared" si="2"/>
        <v>10</v>
      </c>
    </row>
    <row r="42" spans="1:60" x14ac:dyDescent="0.3">
      <c r="A42" s="74">
        <v>0.7202368236335337</v>
      </c>
      <c r="K42">
        <v>10</v>
      </c>
      <c r="L42">
        <v>1</v>
      </c>
      <c r="U42">
        <v>-0.99718590718111955</v>
      </c>
      <c r="AY42" t="s">
        <v>140</v>
      </c>
      <c r="AZ42">
        <v>5</v>
      </c>
      <c r="BA42">
        <v>3</v>
      </c>
      <c r="BB42">
        <v>2</v>
      </c>
      <c r="BC42">
        <v>7</v>
      </c>
      <c r="BD42">
        <v>3</v>
      </c>
      <c r="BE42" s="83">
        <f t="shared" si="0"/>
        <v>4</v>
      </c>
      <c r="BF42" s="83"/>
      <c r="BG42" s="83">
        <f t="shared" si="1"/>
        <v>-0.19000000000000039</v>
      </c>
      <c r="BH42" s="83">
        <f t="shared" si="2"/>
        <v>8</v>
      </c>
    </row>
    <row r="43" spans="1:60" x14ac:dyDescent="0.3">
      <c r="A43" s="74">
        <v>0.7439802240058595</v>
      </c>
      <c r="K43">
        <v>9</v>
      </c>
      <c r="L43">
        <v>0</v>
      </c>
      <c r="U43">
        <v>0.11272959454800002</v>
      </c>
      <c r="AY43" t="s">
        <v>141</v>
      </c>
      <c r="AZ43">
        <v>3</v>
      </c>
      <c r="BA43">
        <v>5</v>
      </c>
      <c r="BB43">
        <v>3</v>
      </c>
      <c r="BC43">
        <v>7</v>
      </c>
      <c r="BD43">
        <v>2</v>
      </c>
      <c r="BE43" s="83">
        <f t="shared" si="0"/>
        <v>4</v>
      </c>
      <c r="BF43" s="83"/>
      <c r="BG43" s="83">
        <f t="shared" si="1"/>
        <v>-0.19000000000000039</v>
      </c>
      <c r="BH43" s="83">
        <f t="shared" si="2"/>
        <v>8</v>
      </c>
    </row>
    <row r="44" spans="1:60" x14ac:dyDescent="0.3">
      <c r="A44" s="74">
        <v>0.46327097384563737</v>
      </c>
      <c r="K44">
        <v>10</v>
      </c>
      <c r="L44">
        <v>1</v>
      </c>
      <c r="U44">
        <v>0.16184799278562423</v>
      </c>
      <c r="AY44" t="s">
        <v>142</v>
      </c>
      <c r="AZ44">
        <v>5</v>
      </c>
      <c r="BA44">
        <v>5</v>
      </c>
      <c r="BB44">
        <v>3</v>
      </c>
      <c r="BC44">
        <v>2</v>
      </c>
      <c r="BD44">
        <v>5</v>
      </c>
      <c r="BE44" s="83">
        <f t="shared" si="0"/>
        <v>4</v>
      </c>
      <c r="BF44" s="83"/>
      <c r="BG44" s="83">
        <f t="shared" si="1"/>
        <v>-0.19000000000000039</v>
      </c>
      <c r="BH44" s="83">
        <f t="shared" si="2"/>
        <v>8</v>
      </c>
    </row>
    <row r="45" spans="1:60" x14ac:dyDescent="0.3">
      <c r="A45" s="74">
        <v>0.59733878597369305</v>
      </c>
      <c r="K45">
        <v>10</v>
      </c>
      <c r="L45">
        <v>1</v>
      </c>
      <c r="U45">
        <v>-0.81375674199080095</v>
      </c>
      <c r="AY45" t="s">
        <v>143</v>
      </c>
      <c r="AZ45">
        <v>1</v>
      </c>
      <c r="BA45">
        <v>7</v>
      </c>
      <c r="BB45">
        <v>3</v>
      </c>
      <c r="BC45">
        <v>5</v>
      </c>
      <c r="BD45">
        <v>4</v>
      </c>
      <c r="BE45" s="83">
        <f t="shared" si="0"/>
        <v>4</v>
      </c>
      <c r="BF45" s="83"/>
      <c r="BG45" s="83">
        <f t="shared" si="1"/>
        <v>-0.19000000000000039</v>
      </c>
      <c r="BH45" s="83">
        <f t="shared" si="2"/>
        <v>8</v>
      </c>
    </row>
    <row r="46" spans="1:60" x14ac:dyDescent="0.3">
      <c r="A46" s="74">
        <v>0.82857753227332376</v>
      </c>
      <c r="K46">
        <v>11</v>
      </c>
      <c r="L46">
        <v>1</v>
      </c>
      <c r="U46">
        <v>2.0885909179924056</v>
      </c>
      <c r="AY46" t="s">
        <v>144</v>
      </c>
      <c r="AZ46">
        <v>2</v>
      </c>
      <c r="BA46">
        <v>7</v>
      </c>
      <c r="BB46">
        <v>5</v>
      </c>
      <c r="BC46">
        <v>3</v>
      </c>
      <c r="BD46">
        <v>4</v>
      </c>
      <c r="BE46" s="83">
        <f t="shared" si="0"/>
        <v>4.2</v>
      </c>
      <c r="BF46" s="83"/>
      <c r="BG46" s="83">
        <f t="shared" si="1"/>
        <v>9.9999999999997868E-3</v>
      </c>
      <c r="BH46" s="83">
        <f t="shared" si="2"/>
        <v>8.4</v>
      </c>
    </row>
    <row r="47" spans="1:60" x14ac:dyDescent="0.3">
      <c r="A47" s="74">
        <v>0.20673238319040499</v>
      </c>
      <c r="K47">
        <v>13</v>
      </c>
      <c r="L47">
        <v>0</v>
      </c>
      <c r="U47">
        <v>0.29687271307921037</v>
      </c>
      <c r="AY47" t="s">
        <v>145</v>
      </c>
      <c r="AZ47">
        <v>3</v>
      </c>
      <c r="BA47">
        <v>4</v>
      </c>
      <c r="BB47">
        <v>3</v>
      </c>
      <c r="BC47">
        <v>6</v>
      </c>
      <c r="BD47">
        <v>7</v>
      </c>
      <c r="BE47" s="83">
        <f t="shared" si="0"/>
        <v>4.5999999999999996</v>
      </c>
      <c r="BF47" s="83"/>
      <c r="BG47" s="83">
        <f t="shared" si="1"/>
        <v>0.40999999999999925</v>
      </c>
      <c r="BH47" s="83">
        <f t="shared" si="2"/>
        <v>9.1999999999999993</v>
      </c>
    </row>
    <row r="48" spans="1:60" x14ac:dyDescent="0.3">
      <c r="A48" s="74">
        <v>0.44010742515335549</v>
      </c>
      <c r="K48">
        <v>10</v>
      </c>
      <c r="L48">
        <v>1</v>
      </c>
      <c r="U48">
        <v>-1.1120391718577594</v>
      </c>
      <c r="AY48" t="s">
        <v>146</v>
      </c>
      <c r="AZ48">
        <v>4</v>
      </c>
      <c r="BA48">
        <v>4</v>
      </c>
      <c r="BB48">
        <v>2</v>
      </c>
      <c r="BC48">
        <v>4</v>
      </c>
      <c r="BD48">
        <v>2</v>
      </c>
      <c r="BE48" s="83">
        <f t="shared" si="0"/>
        <v>3.2</v>
      </c>
      <c r="BF48" s="83"/>
      <c r="BG48" s="83">
        <f t="shared" si="1"/>
        <v>-0.99000000000000021</v>
      </c>
      <c r="BH48" s="83">
        <f t="shared" si="2"/>
        <v>6.4</v>
      </c>
    </row>
    <row r="49" spans="1:60" x14ac:dyDescent="0.3">
      <c r="A49" s="74">
        <v>0.38581499679555653</v>
      </c>
      <c r="K49">
        <v>12</v>
      </c>
      <c r="L49">
        <v>1</v>
      </c>
      <c r="U49">
        <v>1.6203057384700514</v>
      </c>
      <c r="AY49" t="s">
        <v>147</v>
      </c>
      <c r="AZ49">
        <v>5</v>
      </c>
      <c r="BA49">
        <v>4</v>
      </c>
      <c r="BB49">
        <v>3</v>
      </c>
      <c r="BC49">
        <v>3</v>
      </c>
      <c r="BD49">
        <v>3</v>
      </c>
      <c r="BE49" s="83">
        <f t="shared" si="0"/>
        <v>3.6</v>
      </c>
      <c r="BF49" s="83"/>
      <c r="BG49" s="83">
        <f t="shared" si="1"/>
        <v>-0.5900000000000003</v>
      </c>
      <c r="BH49" s="83">
        <f t="shared" si="2"/>
        <v>7.2</v>
      </c>
    </row>
    <row r="50" spans="1:60" x14ac:dyDescent="0.3">
      <c r="A50" s="74">
        <v>0.86272774437696464</v>
      </c>
      <c r="K50">
        <v>10</v>
      </c>
      <c r="L50">
        <v>0</v>
      </c>
      <c r="U50">
        <v>-1.8962691683555022</v>
      </c>
      <c r="AY50" t="s">
        <v>148</v>
      </c>
      <c r="AZ50">
        <v>7</v>
      </c>
      <c r="BA50">
        <v>7</v>
      </c>
      <c r="BB50">
        <v>2</v>
      </c>
      <c r="BC50">
        <v>6</v>
      </c>
      <c r="BD50">
        <v>6</v>
      </c>
      <c r="BE50" s="83">
        <f t="shared" si="0"/>
        <v>5.6</v>
      </c>
      <c r="BF50" s="83"/>
      <c r="BG50" s="83">
        <f t="shared" si="1"/>
        <v>1.4099999999999993</v>
      </c>
      <c r="BH50" s="83">
        <f t="shared" si="2"/>
        <v>11.2</v>
      </c>
    </row>
    <row r="51" spans="1:60" x14ac:dyDescent="0.3">
      <c r="A51" s="74">
        <v>0.23563341166417431</v>
      </c>
      <c r="K51">
        <v>8</v>
      </c>
      <c r="L51">
        <v>0</v>
      </c>
      <c r="U51">
        <v>1.1094880392192863</v>
      </c>
      <c r="AY51" t="s">
        <v>149</v>
      </c>
      <c r="AZ51">
        <v>5</v>
      </c>
      <c r="BA51">
        <v>1</v>
      </c>
      <c r="BB51">
        <v>7</v>
      </c>
      <c r="BC51">
        <v>5</v>
      </c>
      <c r="BD51">
        <v>5</v>
      </c>
      <c r="BE51" s="83">
        <f t="shared" si="0"/>
        <v>4.5999999999999996</v>
      </c>
      <c r="BF51" s="83"/>
      <c r="BG51" s="83">
        <f t="shared" si="1"/>
        <v>0.40999999999999925</v>
      </c>
      <c r="BH51" s="83">
        <f t="shared" si="2"/>
        <v>9.1999999999999993</v>
      </c>
    </row>
    <row r="52" spans="1:60" x14ac:dyDescent="0.3">
      <c r="A52" s="74">
        <v>0.96920682393871882</v>
      </c>
      <c r="K52">
        <v>13</v>
      </c>
      <c r="L52">
        <v>4</v>
      </c>
      <c r="U52">
        <v>0.35993707570014521</v>
      </c>
      <c r="AY52" t="s">
        <v>150</v>
      </c>
      <c r="AZ52">
        <v>6</v>
      </c>
      <c r="BA52">
        <v>2</v>
      </c>
      <c r="BB52">
        <v>6</v>
      </c>
      <c r="BC52">
        <v>3</v>
      </c>
      <c r="BD52">
        <v>2</v>
      </c>
      <c r="BE52" s="83">
        <f t="shared" si="0"/>
        <v>3.8</v>
      </c>
      <c r="BF52" s="83"/>
      <c r="BG52" s="83">
        <f t="shared" si="1"/>
        <v>-0.39000000000000057</v>
      </c>
      <c r="BH52" s="83">
        <f t="shared" si="2"/>
        <v>7.6</v>
      </c>
    </row>
    <row r="53" spans="1:60" x14ac:dyDescent="0.3">
      <c r="A53" s="74">
        <v>0.92190313425092318</v>
      </c>
      <c r="K53">
        <v>9</v>
      </c>
      <c r="L53">
        <v>0</v>
      </c>
      <c r="U53">
        <v>-0.35602283787738997</v>
      </c>
      <c r="AY53" t="s">
        <v>151</v>
      </c>
      <c r="AZ53">
        <v>3</v>
      </c>
      <c r="BA53">
        <v>2</v>
      </c>
      <c r="BB53">
        <v>5</v>
      </c>
      <c r="BC53">
        <v>6</v>
      </c>
      <c r="BD53">
        <v>3</v>
      </c>
      <c r="BE53" s="83">
        <f t="shared" si="0"/>
        <v>3.8</v>
      </c>
      <c r="BF53" s="83"/>
      <c r="BG53" s="83">
        <f t="shared" si="1"/>
        <v>-0.39000000000000057</v>
      </c>
      <c r="BH53" s="83">
        <f t="shared" si="2"/>
        <v>7.6</v>
      </c>
    </row>
    <row r="54" spans="1:60" x14ac:dyDescent="0.3">
      <c r="A54" s="74">
        <v>0.97235023041474655</v>
      </c>
      <c r="K54">
        <v>10</v>
      </c>
      <c r="L54">
        <v>1</v>
      </c>
      <c r="U54">
        <v>1.1055317372665741</v>
      </c>
      <c r="AY54" t="s">
        <v>152</v>
      </c>
      <c r="AZ54">
        <v>4</v>
      </c>
      <c r="BA54">
        <v>6</v>
      </c>
      <c r="BB54">
        <v>5</v>
      </c>
      <c r="BC54">
        <v>5</v>
      </c>
      <c r="BD54">
        <v>2</v>
      </c>
      <c r="BE54" s="83">
        <f t="shared" si="0"/>
        <v>4.4000000000000004</v>
      </c>
      <c r="BF54" s="83"/>
      <c r="BG54" s="83">
        <f t="shared" si="1"/>
        <v>0.20999999999999996</v>
      </c>
      <c r="BH54" s="83">
        <f t="shared" si="2"/>
        <v>8.8000000000000007</v>
      </c>
    </row>
    <row r="55" spans="1:60" x14ac:dyDescent="0.3">
      <c r="A55" s="74">
        <v>0.48948637348551899</v>
      </c>
      <c r="K55">
        <v>12</v>
      </c>
      <c r="L55">
        <v>2</v>
      </c>
      <c r="U55">
        <v>-7.2238890425069258E-2</v>
      </c>
      <c r="AY55" t="s">
        <v>153</v>
      </c>
      <c r="AZ55">
        <v>2</v>
      </c>
      <c r="BA55">
        <v>2</v>
      </c>
      <c r="BB55">
        <v>3</v>
      </c>
      <c r="BC55">
        <v>4</v>
      </c>
      <c r="BD55">
        <v>6</v>
      </c>
      <c r="BE55" s="83">
        <f t="shared" si="0"/>
        <v>3.4</v>
      </c>
      <c r="BF55" s="83"/>
      <c r="BG55" s="83">
        <f t="shared" si="1"/>
        <v>-0.79000000000000048</v>
      </c>
      <c r="BH55" s="83">
        <f t="shared" si="2"/>
        <v>6.8</v>
      </c>
    </row>
    <row r="56" spans="1:60" x14ac:dyDescent="0.3">
      <c r="A56" s="74">
        <v>0.25034333323160496</v>
      </c>
      <c r="K56">
        <v>13</v>
      </c>
      <c r="L56">
        <v>1</v>
      </c>
      <c r="U56">
        <v>-0.13686076272279024</v>
      </c>
      <c r="AY56" t="s">
        <v>154</v>
      </c>
      <c r="AZ56">
        <v>4</v>
      </c>
      <c r="BA56">
        <v>5</v>
      </c>
      <c r="BB56">
        <v>3</v>
      </c>
      <c r="BC56">
        <v>4</v>
      </c>
      <c r="BD56">
        <v>8</v>
      </c>
      <c r="BE56" s="83">
        <f t="shared" si="0"/>
        <v>4.8</v>
      </c>
      <c r="BF56" s="83"/>
      <c r="BG56" s="83">
        <f t="shared" si="1"/>
        <v>0.60999999999999943</v>
      </c>
      <c r="BH56" s="83">
        <f t="shared" si="2"/>
        <v>9.6</v>
      </c>
    </row>
    <row r="57" spans="1:60" x14ac:dyDescent="0.3">
      <c r="A57" s="74">
        <v>0.57734916226691491</v>
      </c>
      <c r="K57">
        <v>11</v>
      </c>
      <c r="L57">
        <v>0</v>
      </c>
      <c r="U57">
        <v>-0.84723751569981687</v>
      </c>
      <c r="AY57" t="s">
        <v>155</v>
      </c>
      <c r="AZ57">
        <v>5</v>
      </c>
      <c r="BA57">
        <v>3</v>
      </c>
      <c r="BB57">
        <v>4</v>
      </c>
      <c r="BC57">
        <v>5</v>
      </c>
      <c r="BD57">
        <v>6</v>
      </c>
      <c r="BE57" s="83">
        <f t="shared" si="0"/>
        <v>4.5999999999999996</v>
      </c>
      <c r="BF57" s="83"/>
      <c r="BG57" s="83">
        <f t="shared" si="1"/>
        <v>0.40999999999999925</v>
      </c>
      <c r="BH57" s="83">
        <f t="shared" si="2"/>
        <v>9.1999999999999993</v>
      </c>
    </row>
    <row r="58" spans="1:60" x14ac:dyDescent="0.3">
      <c r="A58" s="74">
        <v>0.62846766563921019</v>
      </c>
      <c r="K58">
        <v>11</v>
      </c>
      <c r="L58">
        <v>1</v>
      </c>
      <c r="U58">
        <v>-0.63943843997549266</v>
      </c>
      <c r="AY58" t="s">
        <v>156</v>
      </c>
      <c r="AZ58">
        <v>4</v>
      </c>
      <c r="BA58">
        <v>5</v>
      </c>
      <c r="BB58">
        <v>2</v>
      </c>
      <c r="BC58">
        <v>5</v>
      </c>
      <c r="BD58">
        <v>4</v>
      </c>
      <c r="BE58" s="83">
        <f t="shared" si="0"/>
        <v>4</v>
      </c>
      <c r="BF58" s="83"/>
      <c r="BG58" s="83">
        <f t="shared" si="1"/>
        <v>-0.19000000000000039</v>
      </c>
      <c r="BH58" s="83">
        <f t="shared" si="2"/>
        <v>8</v>
      </c>
    </row>
    <row r="59" spans="1:60" x14ac:dyDescent="0.3">
      <c r="A59" s="74">
        <v>0.29606006042664879</v>
      </c>
      <c r="K59">
        <v>12</v>
      </c>
      <c r="L59">
        <v>3</v>
      </c>
      <c r="U59">
        <v>0.15348291526606772</v>
      </c>
      <c r="AY59" t="s">
        <v>157</v>
      </c>
      <c r="AZ59">
        <v>5</v>
      </c>
      <c r="BA59">
        <v>7</v>
      </c>
      <c r="BB59">
        <v>5</v>
      </c>
      <c r="BC59">
        <v>4</v>
      </c>
      <c r="BD59">
        <v>1</v>
      </c>
      <c r="BE59" s="83">
        <f t="shared" si="0"/>
        <v>4.4000000000000004</v>
      </c>
      <c r="BF59" s="83"/>
      <c r="BG59" s="83">
        <f t="shared" si="1"/>
        <v>0.20999999999999996</v>
      </c>
      <c r="BH59" s="83">
        <f t="shared" si="2"/>
        <v>8.8000000000000007</v>
      </c>
    </row>
    <row r="60" spans="1:60" x14ac:dyDescent="0.3">
      <c r="A60" s="74">
        <v>0.57811212500381481</v>
      </c>
      <c r="K60">
        <v>13</v>
      </c>
      <c r="L60">
        <v>1</v>
      </c>
      <c r="U60">
        <v>-0.41477733248029836</v>
      </c>
      <c r="AY60" t="s">
        <v>158</v>
      </c>
      <c r="AZ60">
        <v>7</v>
      </c>
      <c r="BA60">
        <v>4</v>
      </c>
      <c r="BB60">
        <v>1</v>
      </c>
      <c r="BC60">
        <v>5</v>
      </c>
      <c r="BD60">
        <v>1</v>
      </c>
      <c r="BE60" s="83">
        <f t="shared" si="0"/>
        <v>3.6</v>
      </c>
      <c r="BF60" s="83"/>
      <c r="BG60" s="83">
        <f t="shared" si="1"/>
        <v>-0.5900000000000003</v>
      </c>
      <c r="BH60" s="83">
        <f t="shared" si="2"/>
        <v>7.2</v>
      </c>
    </row>
    <row r="61" spans="1:60" x14ac:dyDescent="0.3">
      <c r="A61" s="74">
        <v>0.13495284890285958</v>
      </c>
      <c r="K61">
        <v>13</v>
      </c>
      <c r="L61">
        <v>1</v>
      </c>
      <c r="U61">
        <v>-1.6818739823065698</v>
      </c>
      <c r="AY61" t="s">
        <v>159</v>
      </c>
      <c r="AZ61">
        <v>4</v>
      </c>
      <c r="BA61">
        <v>6</v>
      </c>
      <c r="BB61">
        <v>7</v>
      </c>
      <c r="BC61">
        <v>3</v>
      </c>
      <c r="BD61">
        <v>6</v>
      </c>
      <c r="BE61" s="83">
        <f t="shared" si="0"/>
        <v>5.2</v>
      </c>
      <c r="BF61" s="83"/>
      <c r="BG61" s="83">
        <f t="shared" si="1"/>
        <v>1.0099999999999998</v>
      </c>
      <c r="BH61" s="83">
        <f t="shared" si="2"/>
        <v>10.4</v>
      </c>
    </row>
    <row r="62" spans="1:60" x14ac:dyDescent="0.3">
      <c r="A62" s="74">
        <v>0.98336741233558156</v>
      </c>
      <c r="K62">
        <v>9</v>
      </c>
      <c r="L62">
        <v>0</v>
      </c>
      <c r="U62">
        <v>-1.4140277926344424</v>
      </c>
      <c r="AY62" t="s">
        <v>160</v>
      </c>
      <c r="AZ62">
        <v>6</v>
      </c>
      <c r="BA62">
        <v>2</v>
      </c>
      <c r="BB62">
        <v>7</v>
      </c>
      <c r="BC62">
        <v>7</v>
      </c>
      <c r="BD62">
        <v>4</v>
      </c>
      <c r="BE62" s="83">
        <f t="shared" si="0"/>
        <v>5.2</v>
      </c>
      <c r="BF62" s="83"/>
      <c r="BG62" s="83">
        <f t="shared" si="1"/>
        <v>1.0099999999999998</v>
      </c>
      <c r="BH62" s="83">
        <f t="shared" si="2"/>
        <v>10.4</v>
      </c>
    </row>
    <row r="63" spans="1:60" x14ac:dyDescent="0.3">
      <c r="A63" s="74">
        <v>0.19702749717703788</v>
      </c>
      <c r="K63">
        <v>11</v>
      </c>
      <c r="L63">
        <v>3</v>
      </c>
      <c r="U63">
        <v>-0.90150251708109863</v>
      </c>
      <c r="AY63" t="s">
        <v>161</v>
      </c>
      <c r="AZ63">
        <v>7</v>
      </c>
      <c r="BA63">
        <v>5</v>
      </c>
      <c r="BB63">
        <v>5</v>
      </c>
      <c r="BC63">
        <v>4</v>
      </c>
      <c r="BD63">
        <v>7</v>
      </c>
      <c r="BE63" s="83">
        <f t="shared" si="0"/>
        <v>5.6</v>
      </c>
      <c r="BF63" s="83"/>
      <c r="BG63" s="83">
        <f t="shared" si="1"/>
        <v>1.4099999999999993</v>
      </c>
      <c r="BH63" s="83">
        <f t="shared" si="2"/>
        <v>11.2</v>
      </c>
    </row>
    <row r="64" spans="1:60" x14ac:dyDescent="0.3">
      <c r="A64" s="74">
        <v>0.83175145725882749</v>
      </c>
      <c r="K64">
        <v>10</v>
      </c>
      <c r="L64">
        <v>0</v>
      </c>
      <c r="U64">
        <v>0.74452827902860008</v>
      </c>
      <c r="AY64" t="s">
        <v>162</v>
      </c>
      <c r="AZ64">
        <v>6</v>
      </c>
      <c r="BA64">
        <v>8</v>
      </c>
      <c r="BB64">
        <v>6</v>
      </c>
      <c r="BC64">
        <v>3</v>
      </c>
      <c r="BD64">
        <v>4</v>
      </c>
      <c r="BE64" s="83">
        <f t="shared" si="0"/>
        <v>5.4</v>
      </c>
      <c r="BF64" s="83"/>
      <c r="BG64" s="83">
        <f t="shared" si="1"/>
        <v>1.21</v>
      </c>
      <c r="BH64" s="83">
        <f t="shared" si="2"/>
        <v>10.8</v>
      </c>
    </row>
    <row r="65" spans="1:60" x14ac:dyDescent="0.3">
      <c r="A65" s="74">
        <v>0.94378490554521322</v>
      </c>
      <c r="K65">
        <v>11</v>
      </c>
      <c r="L65">
        <v>0</v>
      </c>
      <c r="U65">
        <v>-0.6102391125750728</v>
      </c>
      <c r="AY65" t="s">
        <v>163</v>
      </c>
      <c r="AZ65">
        <v>3</v>
      </c>
      <c r="BA65">
        <v>3</v>
      </c>
      <c r="BB65">
        <v>8</v>
      </c>
      <c r="BC65">
        <v>1</v>
      </c>
      <c r="BD65">
        <v>3</v>
      </c>
      <c r="BE65" s="83">
        <f t="shared" si="0"/>
        <v>3.6</v>
      </c>
      <c r="BF65" s="83"/>
      <c r="BG65" s="83">
        <f t="shared" si="1"/>
        <v>-0.5900000000000003</v>
      </c>
      <c r="BH65" s="83">
        <f t="shared" si="2"/>
        <v>7.2</v>
      </c>
    </row>
    <row r="66" spans="1:60" x14ac:dyDescent="0.3">
      <c r="A66" s="74">
        <v>0.52937406537064735</v>
      </c>
      <c r="K66">
        <v>11</v>
      </c>
      <c r="L66">
        <v>1</v>
      </c>
      <c r="U66">
        <v>0.16906028577068355</v>
      </c>
      <c r="AY66" t="s">
        <v>164</v>
      </c>
      <c r="AZ66">
        <v>4</v>
      </c>
      <c r="BA66">
        <v>5</v>
      </c>
      <c r="BB66">
        <v>2</v>
      </c>
      <c r="BC66">
        <v>2</v>
      </c>
      <c r="BD66">
        <v>4</v>
      </c>
      <c r="BE66" s="83">
        <f t="shared" si="0"/>
        <v>3.4</v>
      </c>
      <c r="BF66" s="83"/>
      <c r="BG66" s="83">
        <f t="shared" si="1"/>
        <v>-0.79000000000000048</v>
      </c>
      <c r="BH66" s="83">
        <f t="shared" si="2"/>
        <v>6.8</v>
      </c>
    </row>
    <row r="67" spans="1:60" x14ac:dyDescent="0.3">
      <c r="A67" s="74">
        <v>0.59666737876522113</v>
      </c>
      <c r="K67">
        <v>6</v>
      </c>
      <c r="L67">
        <v>0</v>
      </c>
      <c r="U67">
        <v>-1.6771718946984038</v>
      </c>
      <c r="AY67" t="s">
        <v>165</v>
      </c>
      <c r="AZ67">
        <v>5</v>
      </c>
      <c r="BA67">
        <v>6</v>
      </c>
      <c r="BB67">
        <v>3</v>
      </c>
      <c r="BC67">
        <v>6</v>
      </c>
      <c r="BD67">
        <v>2</v>
      </c>
      <c r="BE67" s="83">
        <f t="shared" si="0"/>
        <v>4.4000000000000004</v>
      </c>
      <c r="BF67" s="83"/>
      <c r="BG67" s="83">
        <f t="shared" si="1"/>
        <v>0.20999999999999996</v>
      </c>
      <c r="BH67" s="83">
        <f t="shared" si="2"/>
        <v>8.8000000000000007</v>
      </c>
    </row>
    <row r="68" spans="1:60" x14ac:dyDescent="0.3">
      <c r="A68" s="74">
        <v>0.65449995422223584</v>
      </c>
      <c r="K68">
        <v>14</v>
      </c>
      <c r="L68">
        <v>2</v>
      </c>
      <c r="U68">
        <v>0.68661620389320888</v>
      </c>
      <c r="AY68" t="s">
        <v>166</v>
      </c>
      <c r="AZ68">
        <v>8</v>
      </c>
      <c r="BA68">
        <v>4</v>
      </c>
      <c r="BB68">
        <v>2</v>
      </c>
      <c r="BC68">
        <v>3</v>
      </c>
      <c r="BD68">
        <v>4</v>
      </c>
      <c r="BE68" s="83">
        <f t="shared" ref="BE68:BE102" si="3">AVERAGE(AZ68:BD68)</f>
        <v>4.2</v>
      </c>
      <c r="BF68" s="83"/>
      <c r="BG68" s="83">
        <f t="shared" ref="BG68:BG102" si="4">BE68-$BF$3</f>
        <v>9.9999999999997868E-3</v>
      </c>
      <c r="BH68" s="83">
        <f t="shared" ref="BH68:BH102" si="5">2*BE68</f>
        <v>8.4</v>
      </c>
    </row>
    <row r="69" spans="1:60" x14ac:dyDescent="0.3">
      <c r="A69" s="74">
        <v>6.19525742362743E-3</v>
      </c>
      <c r="K69">
        <v>9</v>
      </c>
      <c r="L69">
        <v>2</v>
      </c>
      <c r="U69">
        <v>1.5563182387268171</v>
      </c>
      <c r="AY69" t="s">
        <v>167</v>
      </c>
      <c r="AZ69">
        <v>2</v>
      </c>
      <c r="BA69">
        <v>6</v>
      </c>
      <c r="BB69">
        <v>4</v>
      </c>
      <c r="BC69">
        <v>5</v>
      </c>
      <c r="BD69">
        <v>8</v>
      </c>
      <c r="BE69" s="83">
        <f t="shared" si="3"/>
        <v>5</v>
      </c>
      <c r="BF69" s="83"/>
      <c r="BG69" s="83">
        <f t="shared" si="4"/>
        <v>0.80999999999999961</v>
      </c>
      <c r="BH69" s="83">
        <f t="shared" si="5"/>
        <v>10</v>
      </c>
    </row>
    <row r="70" spans="1:60" x14ac:dyDescent="0.3">
      <c r="A70" s="74">
        <v>0.96292001098666347</v>
      </c>
      <c r="K70">
        <v>12</v>
      </c>
      <c r="L70">
        <v>1</v>
      </c>
      <c r="U70">
        <v>0.58826799431699328</v>
      </c>
      <c r="AY70" t="s">
        <v>168</v>
      </c>
      <c r="AZ70">
        <v>4</v>
      </c>
      <c r="BA70">
        <v>3</v>
      </c>
      <c r="BB70">
        <v>6</v>
      </c>
      <c r="BC70">
        <v>7</v>
      </c>
      <c r="BD70">
        <v>4</v>
      </c>
      <c r="BE70" s="83">
        <f t="shared" si="3"/>
        <v>4.8</v>
      </c>
      <c r="BF70" s="83"/>
      <c r="BG70" s="83">
        <f t="shared" si="4"/>
        <v>0.60999999999999943</v>
      </c>
      <c r="BH70" s="83">
        <f t="shared" si="5"/>
        <v>9.6</v>
      </c>
    </row>
    <row r="71" spans="1:60" x14ac:dyDescent="0.3">
      <c r="A71" s="74">
        <v>0.79506820886867891</v>
      </c>
      <c r="K71">
        <v>7</v>
      </c>
      <c r="L71">
        <v>2</v>
      </c>
      <c r="U71">
        <v>-1.5107070794329047</v>
      </c>
      <c r="AY71" t="s">
        <v>169</v>
      </c>
      <c r="AZ71">
        <v>7</v>
      </c>
      <c r="BA71">
        <v>3</v>
      </c>
      <c r="BB71">
        <v>4</v>
      </c>
      <c r="BC71">
        <v>5</v>
      </c>
      <c r="BD71">
        <v>2</v>
      </c>
      <c r="BE71" s="83">
        <f t="shared" si="3"/>
        <v>4.2</v>
      </c>
      <c r="BF71" s="83"/>
      <c r="BG71" s="83">
        <f t="shared" si="4"/>
        <v>9.9999999999997868E-3</v>
      </c>
      <c r="BH71" s="83">
        <f t="shared" si="5"/>
        <v>8.4</v>
      </c>
    </row>
    <row r="72" spans="1:60" x14ac:dyDescent="0.3">
      <c r="A72" s="74">
        <v>0.47859126560258797</v>
      </c>
      <c r="K72">
        <v>10</v>
      </c>
      <c r="L72">
        <v>0</v>
      </c>
      <c r="U72">
        <v>-0.41903376768459566</v>
      </c>
      <c r="AY72" t="s">
        <v>170</v>
      </c>
      <c r="AZ72">
        <v>6</v>
      </c>
      <c r="BA72">
        <v>3</v>
      </c>
      <c r="BB72">
        <v>4</v>
      </c>
      <c r="BC72">
        <v>4</v>
      </c>
      <c r="BD72">
        <v>3</v>
      </c>
      <c r="BE72" s="83">
        <f t="shared" si="3"/>
        <v>4</v>
      </c>
      <c r="BF72" s="83"/>
      <c r="BG72" s="83">
        <f t="shared" si="4"/>
        <v>-0.19000000000000039</v>
      </c>
      <c r="BH72" s="83">
        <f t="shared" si="5"/>
        <v>8</v>
      </c>
    </row>
    <row r="73" spans="1:60" x14ac:dyDescent="0.3">
      <c r="A73" s="74">
        <v>0.52797021393475141</v>
      </c>
      <c r="K73">
        <v>9</v>
      </c>
      <c r="L73">
        <v>1</v>
      </c>
      <c r="U73">
        <v>-2.5078770704567432</v>
      </c>
      <c r="AY73" t="s">
        <v>171</v>
      </c>
      <c r="AZ73">
        <v>4</v>
      </c>
      <c r="BA73">
        <v>6</v>
      </c>
      <c r="BB73">
        <v>7</v>
      </c>
      <c r="BC73">
        <v>3</v>
      </c>
      <c r="BD73">
        <v>2</v>
      </c>
      <c r="BE73" s="83">
        <f t="shared" si="3"/>
        <v>4.4000000000000004</v>
      </c>
      <c r="BF73" s="83"/>
      <c r="BG73" s="83">
        <f t="shared" si="4"/>
        <v>0.20999999999999996</v>
      </c>
      <c r="BH73" s="83">
        <f t="shared" si="5"/>
        <v>8.8000000000000007</v>
      </c>
    </row>
    <row r="74" spans="1:60" x14ac:dyDescent="0.3">
      <c r="A74" s="74">
        <v>0.65944395275734735</v>
      </c>
      <c r="K74">
        <v>11</v>
      </c>
      <c r="L74">
        <v>0</v>
      </c>
      <c r="U74">
        <v>1.0968346941808704</v>
      </c>
      <c r="AY74" t="s">
        <v>172</v>
      </c>
      <c r="AZ74">
        <v>3</v>
      </c>
      <c r="BA74">
        <v>5</v>
      </c>
      <c r="BB74">
        <v>7</v>
      </c>
      <c r="BC74">
        <v>3</v>
      </c>
      <c r="BD74">
        <v>4</v>
      </c>
      <c r="BE74" s="83">
        <f t="shared" si="3"/>
        <v>4.4000000000000004</v>
      </c>
      <c r="BF74" s="83"/>
      <c r="BG74" s="83">
        <f t="shared" si="4"/>
        <v>0.20999999999999996</v>
      </c>
      <c r="BH74" s="83">
        <f t="shared" si="5"/>
        <v>8.8000000000000007</v>
      </c>
    </row>
    <row r="75" spans="1:60" x14ac:dyDescent="0.3">
      <c r="A75" s="74">
        <v>0.18747520371105075</v>
      </c>
      <c r="K75">
        <v>13</v>
      </c>
      <c r="L75">
        <v>2</v>
      </c>
      <c r="U75">
        <v>-0.68023837229702622</v>
      </c>
      <c r="AY75" t="s">
        <v>173</v>
      </c>
      <c r="AZ75">
        <v>4</v>
      </c>
      <c r="BA75">
        <v>5</v>
      </c>
      <c r="BB75">
        <v>3</v>
      </c>
      <c r="BC75">
        <v>7</v>
      </c>
      <c r="BD75">
        <v>4</v>
      </c>
      <c r="BE75" s="83">
        <f t="shared" si="3"/>
        <v>4.5999999999999996</v>
      </c>
      <c r="BF75" s="83"/>
      <c r="BG75" s="83">
        <f t="shared" si="4"/>
        <v>0.40999999999999925</v>
      </c>
      <c r="BH75" s="83">
        <f t="shared" si="5"/>
        <v>9.1999999999999993</v>
      </c>
    </row>
    <row r="76" spans="1:60" x14ac:dyDescent="0.3">
      <c r="A76" s="74">
        <v>5.2308725241859186E-2</v>
      </c>
      <c r="K76">
        <v>9</v>
      </c>
      <c r="L76">
        <v>2</v>
      </c>
      <c r="U76">
        <v>-1.3801309250993654</v>
      </c>
      <c r="AY76" t="s">
        <v>174</v>
      </c>
      <c r="AZ76">
        <v>3</v>
      </c>
      <c r="BA76">
        <v>5</v>
      </c>
      <c r="BB76">
        <v>1</v>
      </c>
      <c r="BC76">
        <v>6</v>
      </c>
      <c r="BD76">
        <v>5</v>
      </c>
      <c r="BE76" s="83">
        <f t="shared" si="3"/>
        <v>4</v>
      </c>
      <c r="BF76" s="83"/>
      <c r="BG76" s="83">
        <f t="shared" si="4"/>
        <v>-0.19000000000000039</v>
      </c>
      <c r="BH76" s="83">
        <f t="shared" si="5"/>
        <v>8</v>
      </c>
    </row>
    <row r="77" spans="1:60" x14ac:dyDescent="0.3">
      <c r="A77" s="74">
        <v>0.96212652974028745</v>
      </c>
      <c r="K77">
        <v>12</v>
      </c>
      <c r="L77">
        <v>1</v>
      </c>
      <c r="U77">
        <v>6.7254859459353611E-2</v>
      </c>
      <c r="AY77" t="s">
        <v>175</v>
      </c>
      <c r="AZ77">
        <v>8</v>
      </c>
      <c r="BA77">
        <v>3</v>
      </c>
      <c r="BB77">
        <v>3</v>
      </c>
      <c r="BC77">
        <v>5</v>
      </c>
      <c r="BD77">
        <v>5</v>
      </c>
      <c r="BE77" s="83">
        <f t="shared" si="3"/>
        <v>4.8</v>
      </c>
      <c r="BF77" s="83"/>
      <c r="BG77" s="83">
        <f t="shared" si="4"/>
        <v>0.60999999999999943</v>
      </c>
      <c r="BH77" s="83">
        <f t="shared" si="5"/>
        <v>9.6</v>
      </c>
    </row>
    <row r="78" spans="1:60" x14ac:dyDescent="0.3">
      <c r="A78" s="74">
        <v>0.66664632099368271</v>
      </c>
      <c r="K78">
        <v>12</v>
      </c>
      <c r="L78">
        <v>1</v>
      </c>
      <c r="U78">
        <v>-1.3058752301731147</v>
      </c>
      <c r="AY78" t="s">
        <v>176</v>
      </c>
      <c r="AZ78">
        <v>6</v>
      </c>
      <c r="BA78">
        <v>1</v>
      </c>
      <c r="BB78">
        <v>5</v>
      </c>
      <c r="BC78">
        <v>3</v>
      </c>
      <c r="BD78">
        <v>5</v>
      </c>
      <c r="BE78" s="83">
        <f t="shared" si="3"/>
        <v>4</v>
      </c>
      <c r="BF78" s="83"/>
      <c r="BG78" s="83">
        <f t="shared" si="4"/>
        <v>-0.19000000000000039</v>
      </c>
      <c r="BH78" s="83">
        <f t="shared" si="5"/>
        <v>8</v>
      </c>
    </row>
    <row r="79" spans="1:60" x14ac:dyDescent="0.3">
      <c r="A79" s="74">
        <v>0.91103854487746816</v>
      </c>
      <c r="K79">
        <v>8</v>
      </c>
      <c r="L79">
        <v>1</v>
      </c>
      <c r="U79">
        <v>1.6642025002511218</v>
      </c>
      <c r="AY79" t="s">
        <v>177</v>
      </c>
      <c r="AZ79">
        <v>4</v>
      </c>
      <c r="BA79">
        <v>2</v>
      </c>
      <c r="BB79">
        <v>5</v>
      </c>
      <c r="BC79">
        <v>3</v>
      </c>
      <c r="BD79">
        <v>6</v>
      </c>
      <c r="BE79" s="83">
        <f t="shared" si="3"/>
        <v>4</v>
      </c>
      <c r="BF79" s="83"/>
      <c r="BG79" s="83">
        <f t="shared" si="4"/>
        <v>-0.19000000000000039</v>
      </c>
      <c r="BH79" s="83">
        <f t="shared" si="5"/>
        <v>8</v>
      </c>
    </row>
    <row r="80" spans="1:60" x14ac:dyDescent="0.3">
      <c r="A80" s="74">
        <v>0.6250190740684225</v>
      </c>
      <c r="K80">
        <v>11</v>
      </c>
      <c r="L80">
        <v>0</v>
      </c>
      <c r="U80">
        <v>-0.1965986484719906</v>
      </c>
      <c r="AY80" t="s">
        <v>178</v>
      </c>
      <c r="AZ80">
        <v>3</v>
      </c>
      <c r="BA80">
        <v>2</v>
      </c>
      <c r="BB80">
        <v>4</v>
      </c>
      <c r="BC80">
        <v>4</v>
      </c>
      <c r="BD80">
        <v>5</v>
      </c>
      <c r="BE80" s="83">
        <f t="shared" si="3"/>
        <v>3.6</v>
      </c>
      <c r="BF80" s="83"/>
      <c r="BG80" s="83">
        <f t="shared" si="4"/>
        <v>-0.5900000000000003</v>
      </c>
      <c r="BH80" s="83">
        <f t="shared" si="5"/>
        <v>7.2</v>
      </c>
    </row>
    <row r="81" spans="1:60" x14ac:dyDescent="0.3">
      <c r="A81" s="74">
        <v>7.8493606372264782E-2</v>
      </c>
      <c r="K81">
        <v>10</v>
      </c>
      <c r="L81">
        <v>2</v>
      </c>
      <c r="U81">
        <v>-0.79945948527893052</v>
      </c>
      <c r="AY81" t="s">
        <v>179</v>
      </c>
      <c r="AZ81">
        <v>6</v>
      </c>
      <c r="BA81">
        <v>2</v>
      </c>
      <c r="BB81">
        <v>6</v>
      </c>
      <c r="BC81">
        <v>3</v>
      </c>
      <c r="BD81">
        <v>8</v>
      </c>
      <c r="BE81" s="83">
        <f t="shared" si="3"/>
        <v>5</v>
      </c>
      <c r="BF81" s="83"/>
      <c r="BG81" s="83">
        <f t="shared" si="4"/>
        <v>0.80999999999999961</v>
      </c>
      <c r="BH81" s="83">
        <f t="shared" si="5"/>
        <v>10</v>
      </c>
    </row>
    <row r="82" spans="1:60" x14ac:dyDescent="0.3">
      <c r="A82" s="74">
        <v>0.62062440870387892</v>
      </c>
      <c r="K82">
        <v>8</v>
      </c>
      <c r="L82">
        <v>0</v>
      </c>
      <c r="U82">
        <v>0.81920234151766635</v>
      </c>
      <c r="AY82" t="s">
        <v>180</v>
      </c>
      <c r="AZ82">
        <v>4</v>
      </c>
      <c r="BA82">
        <v>5</v>
      </c>
      <c r="BB82">
        <v>2</v>
      </c>
      <c r="BC82">
        <v>6</v>
      </c>
      <c r="BD82">
        <v>7</v>
      </c>
      <c r="BE82" s="83">
        <f t="shared" si="3"/>
        <v>4.8</v>
      </c>
      <c r="BF82" s="83"/>
      <c r="BG82" s="83">
        <f t="shared" si="4"/>
        <v>0.60999999999999943</v>
      </c>
      <c r="BH82" s="83">
        <f t="shared" si="5"/>
        <v>9.6</v>
      </c>
    </row>
    <row r="83" spans="1:60" x14ac:dyDescent="0.3">
      <c r="A83" s="74">
        <v>0.71968749046296576</v>
      </c>
      <c r="K83">
        <v>12</v>
      </c>
      <c r="L83">
        <v>1</v>
      </c>
      <c r="U83">
        <v>-1.779999365680851</v>
      </c>
      <c r="AY83" t="s">
        <v>181</v>
      </c>
      <c r="AZ83">
        <v>5</v>
      </c>
      <c r="BA83">
        <v>3</v>
      </c>
      <c r="BB83">
        <v>5</v>
      </c>
      <c r="BC83">
        <v>4</v>
      </c>
      <c r="BD83">
        <v>1</v>
      </c>
      <c r="BE83" s="83">
        <f t="shared" si="3"/>
        <v>3.6</v>
      </c>
      <c r="BF83" s="83"/>
      <c r="BG83" s="83">
        <f t="shared" si="4"/>
        <v>-0.5900000000000003</v>
      </c>
      <c r="BH83" s="83">
        <f t="shared" si="5"/>
        <v>7.2</v>
      </c>
    </row>
    <row r="84" spans="1:60" x14ac:dyDescent="0.3">
      <c r="A84" s="74">
        <v>0.44691305276650289</v>
      </c>
      <c r="K84">
        <v>9</v>
      </c>
      <c r="L84">
        <v>1</v>
      </c>
      <c r="U84">
        <v>-0.49695472625899129</v>
      </c>
      <c r="AY84" t="s">
        <v>182</v>
      </c>
      <c r="AZ84">
        <v>8</v>
      </c>
      <c r="BA84">
        <v>3</v>
      </c>
      <c r="BB84">
        <v>5</v>
      </c>
      <c r="BC84">
        <v>1</v>
      </c>
      <c r="BD84">
        <v>3</v>
      </c>
      <c r="BE84" s="83">
        <f t="shared" si="3"/>
        <v>4</v>
      </c>
      <c r="BF84" s="83"/>
      <c r="BG84" s="83">
        <f t="shared" si="4"/>
        <v>-0.19000000000000039</v>
      </c>
      <c r="BH84" s="83">
        <f t="shared" si="5"/>
        <v>8</v>
      </c>
    </row>
    <row r="85" spans="1:60" x14ac:dyDescent="0.3">
      <c r="A85" s="74">
        <v>8.9907528916287727E-2</v>
      </c>
      <c r="K85">
        <v>9</v>
      </c>
      <c r="L85">
        <v>2</v>
      </c>
      <c r="U85">
        <v>-1.4655688573839143</v>
      </c>
      <c r="AY85" t="s">
        <v>183</v>
      </c>
      <c r="AZ85">
        <v>4</v>
      </c>
      <c r="BA85">
        <v>5</v>
      </c>
      <c r="BB85">
        <v>4</v>
      </c>
      <c r="BC85">
        <v>7</v>
      </c>
      <c r="BD85">
        <v>3</v>
      </c>
      <c r="BE85" s="83">
        <f t="shared" si="3"/>
        <v>4.5999999999999996</v>
      </c>
      <c r="BF85" s="83"/>
      <c r="BG85" s="83">
        <f t="shared" si="4"/>
        <v>0.40999999999999925</v>
      </c>
      <c r="BH85" s="83">
        <f t="shared" si="5"/>
        <v>9.1999999999999993</v>
      </c>
    </row>
    <row r="86" spans="1:60" x14ac:dyDescent="0.3">
      <c r="A86" s="74">
        <v>0.49296548356578263</v>
      </c>
      <c r="K86">
        <v>12</v>
      </c>
      <c r="L86">
        <v>3</v>
      </c>
      <c r="U86">
        <v>0.78573975770268589</v>
      </c>
      <c r="AY86" t="s">
        <v>184</v>
      </c>
      <c r="AZ86">
        <v>4</v>
      </c>
      <c r="BA86">
        <v>5</v>
      </c>
      <c r="BB86">
        <v>7</v>
      </c>
      <c r="BC86">
        <v>5</v>
      </c>
      <c r="BD86">
        <v>4</v>
      </c>
      <c r="BE86" s="83">
        <f t="shared" si="3"/>
        <v>5</v>
      </c>
      <c r="BF86" s="83"/>
      <c r="BG86" s="83">
        <f t="shared" si="4"/>
        <v>0.80999999999999961</v>
      </c>
      <c r="BH86" s="83">
        <f t="shared" si="5"/>
        <v>10</v>
      </c>
    </row>
    <row r="87" spans="1:60" x14ac:dyDescent="0.3">
      <c r="A87" s="74">
        <v>0.36924344615009003</v>
      </c>
      <c r="K87">
        <v>13</v>
      </c>
      <c r="L87">
        <v>0</v>
      </c>
      <c r="U87">
        <v>1.7125512385973707</v>
      </c>
      <c r="AY87" t="s">
        <v>185</v>
      </c>
      <c r="AZ87">
        <v>4</v>
      </c>
      <c r="BA87">
        <v>6</v>
      </c>
      <c r="BB87">
        <v>6</v>
      </c>
      <c r="BC87">
        <v>5</v>
      </c>
      <c r="BD87">
        <v>4</v>
      </c>
      <c r="BE87" s="83">
        <f t="shared" si="3"/>
        <v>5</v>
      </c>
      <c r="BF87" s="83"/>
      <c r="BG87" s="83">
        <f t="shared" si="4"/>
        <v>0.80999999999999961</v>
      </c>
      <c r="BH87" s="83">
        <f t="shared" si="5"/>
        <v>10</v>
      </c>
    </row>
    <row r="88" spans="1:60" x14ac:dyDescent="0.3">
      <c r="A88" s="74">
        <v>0.73934141056550795</v>
      </c>
      <c r="K88">
        <v>10</v>
      </c>
      <c r="L88">
        <v>1</v>
      </c>
      <c r="U88">
        <v>-1.3096541806589812</v>
      </c>
      <c r="AY88" t="s">
        <v>186</v>
      </c>
      <c r="AZ88">
        <v>2</v>
      </c>
      <c r="BA88">
        <v>6</v>
      </c>
      <c r="BB88">
        <v>4</v>
      </c>
      <c r="BC88">
        <v>3</v>
      </c>
      <c r="BD88">
        <v>6</v>
      </c>
      <c r="BE88" s="83">
        <f t="shared" si="3"/>
        <v>4.2</v>
      </c>
      <c r="BF88" s="83"/>
      <c r="BG88" s="83">
        <f t="shared" si="4"/>
        <v>9.9999999999997868E-3</v>
      </c>
      <c r="BH88" s="83">
        <f t="shared" si="5"/>
        <v>8.4</v>
      </c>
    </row>
    <row r="89" spans="1:60" x14ac:dyDescent="0.3">
      <c r="A89" s="74">
        <v>0.36600848414563431</v>
      </c>
      <c r="K89">
        <v>9</v>
      </c>
      <c r="L89">
        <v>1</v>
      </c>
      <c r="U89">
        <v>-0.13053181646682788</v>
      </c>
      <c r="AY89" t="s">
        <v>187</v>
      </c>
      <c r="AZ89">
        <v>3</v>
      </c>
      <c r="BA89">
        <v>4</v>
      </c>
      <c r="BB89">
        <v>3</v>
      </c>
      <c r="BC89">
        <v>7</v>
      </c>
      <c r="BD89">
        <v>8</v>
      </c>
      <c r="BE89" s="83">
        <f t="shared" si="3"/>
        <v>5</v>
      </c>
      <c r="BF89" s="83"/>
      <c r="BG89" s="83">
        <f t="shared" si="4"/>
        <v>0.80999999999999961</v>
      </c>
      <c r="BH89" s="83">
        <f t="shared" si="5"/>
        <v>10</v>
      </c>
    </row>
    <row r="90" spans="1:60" x14ac:dyDescent="0.3">
      <c r="A90" s="74">
        <v>0.57356486709189125</v>
      </c>
      <c r="K90">
        <v>7</v>
      </c>
      <c r="L90">
        <v>1</v>
      </c>
      <c r="U90">
        <v>-0.33143237487820443</v>
      </c>
      <c r="AY90" t="s">
        <v>188</v>
      </c>
      <c r="AZ90">
        <v>3</v>
      </c>
      <c r="BA90">
        <v>1</v>
      </c>
      <c r="BB90">
        <v>2</v>
      </c>
      <c r="BC90">
        <v>4</v>
      </c>
      <c r="BD90">
        <v>6</v>
      </c>
      <c r="BE90" s="83">
        <f t="shared" si="3"/>
        <v>3.2</v>
      </c>
      <c r="BF90" s="83"/>
      <c r="BG90" s="83">
        <f t="shared" si="4"/>
        <v>-0.99000000000000021</v>
      </c>
      <c r="BH90" s="83">
        <f t="shared" si="5"/>
        <v>6.4</v>
      </c>
    </row>
    <row r="91" spans="1:60" x14ac:dyDescent="0.3">
      <c r="A91" s="74">
        <v>0.29328287606433301</v>
      </c>
      <c r="K91">
        <v>10</v>
      </c>
      <c r="L91">
        <v>2</v>
      </c>
      <c r="U91">
        <v>-0.52002633310621604</v>
      </c>
      <c r="AY91" t="s">
        <v>189</v>
      </c>
      <c r="AZ91">
        <v>4</v>
      </c>
      <c r="BA91">
        <v>5</v>
      </c>
      <c r="BB91">
        <v>7</v>
      </c>
      <c r="BC91">
        <v>2</v>
      </c>
      <c r="BD91">
        <v>4</v>
      </c>
      <c r="BE91" s="83">
        <f t="shared" si="3"/>
        <v>4.4000000000000004</v>
      </c>
      <c r="BF91" s="83"/>
      <c r="BG91" s="83">
        <f t="shared" si="4"/>
        <v>0.20999999999999996</v>
      </c>
      <c r="BH91" s="83">
        <f t="shared" si="5"/>
        <v>8.8000000000000007</v>
      </c>
    </row>
    <row r="92" spans="1:60" x14ac:dyDescent="0.3">
      <c r="A92" s="74">
        <v>0.79207739494003115</v>
      </c>
      <c r="K92">
        <v>11</v>
      </c>
      <c r="L92">
        <v>2</v>
      </c>
      <c r="U92">
        <v>2.5186636776197702</v>
      </c>
      <c r="AY92" t="s">
        <v>190</v>
      </c>
      <c r="AZ92">
        <v>6</v>
      </c>
      <c r="BA92">
        <v>4</v>
      </c>
      <c r="BB92">
        <v>4</v>
      </c>
      <c r="BC92">
        <v>5</v>
      </c>
      <c r="BD92">
        <v>3</v>
      </c>
      <c r="BE92" s="83">
        <f t="shared" si="3"/>
        <v>4.4000000000000004</v>
      </c>
      <c r="BF92" s="83"/>
      <c r="BG92" s="83">
        <f t="shared" si="4"/>
        <v>0.20999999999999996</v>
      </c>
      <c r="BH92" s="83">
        <f t="shared" si="5"/>
        <v>8.8000000000000007</v>
      </c>
    </row>
    <row r="93" spans="1:60" x14ac:dyDescent="0.3">
      <c r="A93" s="74">
        <v>0.76653340250862145</v>
      </c>
      <c r="K93">
        <v>13</v>
      </c>
      <c r="L93">
        <v>3</v>
      </c>
      <c r="U93">
        <v>-0.77991899161133915</v>
      </c>
      <c r="AY93" t="s">
        <v>191</v>
      </c>
      <c r="AZ93">
        <v>4</v>
      </c>
      <c r="BA93">
        <v>6</v>
      </c>
      <c r="BB93">
        <v>7</v>
      </c>
      <c r="BC93">
        <v>5</v>
      </c>
      <c r="BD93">
        <v>5</v>
      </c>
      <c r="BE93" s="83">
        <f t="shared" si="3"/>
        <v>5.4</v>
      </c>
      <c r="BF93" s="83"/>
      <c r="BG93" s="83">
        <f t="shared" si="4"/>
        <v>1.21</v>
      </c>
      <c r="BH93" s="83">
        <f t="shared" si="5"/>
        <v>10.8</v>
      </c>
    </row>
    <row r="94" spans="1:60" x14ac:dyDescent="0.3">
      <c r="A94" s="74">
        <v>0.59627063814203318</v>
      </c>
      <c r="K94">
        <v>9</v>
      </c>
      <c r="L94">
        <v>1</v>
      </c>
      <c r="U94">
        <v>1.0759936230897438</v>
      </c>
      <c r="AY94" t="s">
        <v>192</v>
      </c>
      <c r="AZ94">
        <v>6</v>
      </c>
      <c r="BA94">
        <v>2</v>
      </c>
      <c r="BB94">
        <v>4</v>
      </c>
      <c r="BC94">
        <v>4</v>
      </c>
      <c r="BD94">
        <v>2</v>
      </c>
      <c r="BE94" s="83">
        <f t="shared" si="3"/>
        <v>3.6</v>
      </c>
      <c r="BF94" s="83"/>
      <c r="BG94" s="83">
        <f t="shared" si="4"/>
        <v>-0.5900000000000003</v>
      </c>
      <c r="BH94" s="83">
        <f t="shared" si="5"/>
        <v>7.2</v>
      </c>
    </row>
    <row r="95" spans="1:60" x14ac:dyDescent="0.3">
      <c r="A95" s="74">
        <v>0.8511917477950377</v>
      </c>
      <c r="K95">
        <v>12</v>
      </c>
      <c r="L95">
        <v>1</v>
      </c>
      <c r="U95">
        <v>1.0347389434173238</v>
      </c>
      <c r="AY95" t="s">
        <v>193</v>
      </c>
      <c r="AZ95">
        <v>5</v>
      </c>
      <c r="BA95">
        <v>2</v>
      </c>
      <c r="BB95">
        <v>5</v>
      </c>
      <c r="BC95">
        <v>3</v>
      </c>
      <c r="BD95">
        <v>7</v>
      </c>
      <c r="BE95" s="83">
        <f t="shared" si="3"/>
        <v>4.4000000000000004</v>
      </c>
      <c r="BF95" s="83"/>
      <c r="BG95" s="83">
        <f t="shared" si="4"/>
        <v>0.20999999999999996</v>
      </c>
      <c r="BH95" s="83">
        <f t="shared" si="5"/>
        <v>8.8000000000000007</v>
      </c>
    </row>
    <row r="96" spans="1:60" x14ac:dyDescent="0.3">
      <c r="A96" s="74">
        <v>0.34379100924710837</v>
      </c>
      <c r="K96">
        <v>9</v>
      </c>
      <c r="L96">
        <v>0</v>
      </c>
      <c r="U96">
        <v>-1.396169864165131</v>
      </c>
      <c r="AY96" t="s">
        <v>194</v>
      </c>
      <c r="AZ96">
        <v>4</v>
      </c>
      <c r="BA96">
        <v>6</v>
      </c>
      <c r="BB96">
        <v>2</v>
      </c>
      <c r="BC96">
        <v>5</v>
      </c>
      <c r="BD96">
        <v>7</v>
      </c>
      <c r="BE96" s="83">
        <f t="shared" si="3"/>
        <v>4.8</v>
      </c>
      <c r="BF96" s="83"/>
      <c r="BG96" s="83">
        <f t="shared" si="4"/>
        <v>0.60999999999999943</v>
      </c>
      <c r="BH96" s="83">
        <f t="shared" si="5"/>
        <v>9.6</v>
      </c>
    </row>
    <row r="97" spans="1:60" x14ac:dyDescent="0.3">
      <c r="A97" s="74">
        <v>0.12469862971892452</v>
      </c>
      <c r="K97">
        <v>12</v>
      </c>
      <c r="L97">
        <v>1</v>
      </c>
      <c r="U97">
        <v>-0.16246758605120704</v>
      </c>
      <c r="AY97" t="s">
        <v>195</v>
      </c>
      <c r="AZ97">
        <v>1</v>
      </c>
      <c r="BA97">
        <v>3</v>
      </c>
      <c r="BB97">
        <v>4</v>
      </c>
      <c r="BC97">
        <v>4</v>
      </c>
      <c r="BD97">
        <v>1</v>
      </c>
      <c r="BE97" s="83">
        <f t="shared" si="3"/>
        <v>2.6</v>
      </c>
      <c r="BF97" s="83"/>
      <c r="BG97" s="83">
        <f t="shared" si="4"/>
        <v>-1.5900000000000003</v>
      </c>
      <c r="BH97" s="83">
        <f t="shared" si="5"/>
        <v>5.2</v>
      </c>
    </row>
    <row r="98" spans="1:60" x14ac:dyDescent="0.3">
      <c r="A98" s="74">
        <v>0.41340372936185799</v>
      </c>
      <c r="K98">
        <v>12</v>
      </c>
      <c r="L98">
        <v>1</v>
      </c>
      <c r="U98">
        <v>0.66212805904797278</v>
      </c>
      <c r="AY98" t="s">
        <v>196</v>
      </c>
      <c r="AZ98">
        <v>5</v>
      </c>
      <c r="BA98">
        <v>3</v>
      </c>
      <c r="BB98">
        <v>4</v>
      </c>
      <c r="BC98">
        <v>6</v>
      </c>
      <c r="BD98">
        <v>1</v>
      </c>
      <c r="BE98" s="83">
        <f t="shared" si="3"/>
        <v>3.8</v>
      </c>
      <c r="BF98" s="83"/>
      <c r="BG98" s="83">
        <f t="shared" si="4"/>
        <v>-0.39000000000000057</v>
      </c>
      <c r="BH98" s="83">
        <f t="shared" si="5"/>
        <v>7.6</v>
      </c>
    </row>
    <row r="99" spans="1:60" x14ac:dyDescent="0.3">
      <c r="A99" s="74">
        <v>0.92989898373363444</v>
      </c>
      <c r="K99">
        <v>10</v>
      </c>
      <c r="L99">
        <v>1</v>
      </c>
      <c r="U99">
        <v>0.33822857403720263</v>
      </c>
      <c r="AY99" t="s">
        <v>197</v>
      </c>
      <c r="AZ99">
        <v>5</v>
      </c>
      <c r="BA99">
        <v>3</v>
      </c>
      <c r="BB99">
        <v>7</v>
      </c>
      <c r="BC99">
        <v>2</v>
      </c>
      <c r="BD99">
        <v>5</v>
      </c>
      <c r="BE99" s="83">
        <f t="shared" si="3"/>
        <v>4.4000000000000004</v>
      </c>
      <c r="BF99" s="83"/>
      <c r="BG99" s="83">
        <f t="shared" si="4"/>
        <v>0.20999999999999996</v>
      </c>
      <c r="BH99" s="83">
        <f t="shared" si="5"/>
        <v>8.8000000000000007</v>
      </c>
    </row>
    <row r="100" spans="1:60" x14ac:dyDescent="0.3">
      <c r="A100" s="74">
        <v>0.90206610309152502</v>
      </c>
      <c r="K100">
        <v>13</v>
      </c>
      <c r="L100">
        <v>2</v>
      </c>
      <c r="U100">
        <v>-0.81364987636334263</v>
      </c>
      <c r="AY100" t="s">
        <v>198</v>
      </c>
      <c r="AZ100">
        <v>2</v>
      </c>
      <c r="BA100">
        <v>4</v>
      </c>
      <c r="BB100">
        <v>5</v>
      </c>
      <c r="BC100">
        <v>4</v>
      </c>
      <c r="BD100">
        <v>3</v>
      </c>
      <c r="BE100" s="83">
        <f t="shared" si="3"/>
        <v>3.6</v>
      </c>
      <c r="BF100" s="83"/>
      <c r="BG100" s="83">
        <f t="shared" si="4"/>
        <v>-0.5900000000000003</v>
      </c>
      <c r="BH100" s="83">
        <f t="shared" si="5"/>
        <v>7.2</v>
      </c>
    </row>
    <row r="101" spans="1:60" x14ac:dyDescent="0.3">
      <c r="A101" s="74">
        <v>0.91250343333231609</v>
      </c>
      <c r="K101">
        <v>12</v>
      </c>
      <c r="L101">
        <v>0</v>
      </c>
      <c r="U101">
        <v>-0.80399559010402299</v>
      </c>
      <c r="AY101" t="s">
        <v>199</v>
      </c>
      <c r="AZ101">
        <v>5</v>
      </c>
      <c r="BA101">
        <v>5</v>
      </c>
      <c r="BB101">
        <v>7</v>
      </c>
      <c r="BC101">
        <v>4</v>
      </c>
      <c r="BD101">
        <v>3</v>
      </c>
      <c r="BE101" s="83">
        <f t="shared" si="3"/>
        <v>4.8</v>
      </c>
      <c r="BF101" s="83"/>
      <c r="BG101" s="83">
        <f t="shared" si="4"/>
        <v>0.60999999999999943</v>
      </c>
      <c r="BH101" s="83">
        <f t="shared" si="5"/>
        <v>9.6</v>
      </c>
    </row>
    <row r="102" spans="1:60" x14ac:dyDescent="0.3">
      <c r="A102" s="74">
        <v>0.12518692587054048</v>
      </c>
      <c r="K102">
        <v>11</v>
      </c>
      <c r="L102">
        <v>1</v>
      </c>
      <c r="U102">
        <v>-0.78918219514889643</v>
      </c>
      <c r="AY102" t="s">
        <v>200</v>
      </c>
      <c r="AZ102">
        <v>6</v>
      </c>
      <c r="BA102">
        <v>4</v>
      </c>
      <c r="BB102">
        <v>5</v>
      </c>
      <c r="BC102">
        <v>1</v>
      </c>
      <c r="BD102">
        <v>4</v>
      </c>
      <c r="BE102" s="84">
        <f t="shared" si="3"/>
        <v>4</v>
      </c>
      <c r="BF102" s="84"/>
      <c r="BG102" s="84">
        <f t="shared" si="4"/>
        <v>-0.19000000000000039</v>
      </c>
      <c r="BH102" s="84">
        <f t="shared" si="5"/>
        <v>8</v>
      </c>
    </row>
    <row r="103" spans="1:60" x14ac:dyDescent="0.3">
      <c r="A103" s="74">
        <v>0.18036439100314341</v>
      </c>
      <c r="L103">
        <v>1</v>
      </c>
      <c r="U103">
        <v>-1.5385876395157538</v>
      </c>
    </row>
    <row r="104" spans="1:60" x14ac:dyDescent="0.3">
      <c r="A104" s="74">
        <v>0.15894039735099338</v>
      </c>
      <c r="L104">
        <v>0</v>
      </c>
      <c r="U104">
        <v>0.66737584347720258</v>
      </c>
    </row>
    <row r="105" spans="1:60" x14ac:dyDescent="0.3">
      <c r="A105" s="74">
        <v>0.61861018707846305</v>
      </c>
      <c r="L105">
        <v>1</v>
      </c>
      <c r="U105">
        <v>-1.3269800547277555</v>
      </c>
    </row>
    <row r="106" spans="1:60" x14ac:dyDescent="0.3">
      <c r="A106" s="74">
        <v>7.0650349436933504E-2</v>
      </c>
      <c r="L106">
        <v>2</v>
      </c>
      <c r="U106">
        <v>-1.2352370504231658</v>
      </c>
    </row>
    <row r="107" spans="1:60" x14ac:dyDescent="0.3">
      <c r="A107" s="74">
        <v>0.67015594958342239</v>
      </c>
      <c r="L107">
        <v>3</v>
      </c>
      <c r="U107">
        <v>0.370896486856509</v>
      </c>
    </row>
    <row r="108" spans="1:60" x14ac:dyDescent="0.3">
      <c r="A108" s="74">
        <v>0.15863521225623339</v>
      </c>
      <c r="L108">
        <v>2</v>
      </c>
      <c r="U108">
        <v>0.20315383153501898</v>
      </c>
    </row>
    <row r="109" spans="1:60" x14ac:dyDescent="0.3">
      <c r="A109" s="74">
        <v>0.8707846308786279</v>
      </c>
      <c r="L109">
        <v>1</v>
      </c>
      <c r="U109">
        <v>0.65613903643679805</v>
      </c>
    </row>
    <row r="110" spans="1:60" x14ac:dyDescent="0.3">
      <c r="A110" s="74">
        <v>0.58595538193914609</v>
      </c>
      <c r="L110">
        <v>1</v>
      </c>
      <c r="U110">
        <v>-1.9684830476762727</v>
      </c>
    </row>
    <row r="111" spans="1:60" x14ac:dyDescent="0.3">
      <c r="A111" s="74">
        <v>0.23285622730185856</v>
      </c>
      <c r="L111">
        <v>0</v>
      </c>
      <c r="U111">
        <v>-0.48358401727455202</v>
      </c>
    </row>
    <row r="112" spans="1:60" x14ac:dyDescent="0.3">
      <c r="A112" s="74">
        <v>0.37324137089144566</v>
      </c>
      <c r="L112">
        <v>2</v>
      </c>
      <c r="U112">
        <v>-0.78085349741741084</v>
      </c>
    </row>
    <row r="113" spans="1:21" x14ac:dyDescent="0.3">
      <c r="A113" s="74">
        <v>0.83315530869472332</v>
      </c>
      <c r="L113">
        <v>0</v>
      </c>
      <c r="U113">
        <v>-0.86444970293086953</v>
      </c>
    </row>
    <row r="114" spans="1:21" x14ac:dyDescent="0.3">
      <c r="A114" s="74">
        <v>0.93676564836573384</v>
      </c>
      <c r="L114">
        <v>0</v>
      </c>
      <c r="U114">
        <v>0.51914980758738238</v>
      </c>
    </row>
    <row r="115" spans="1:21" x14ac:dyDescent="0.3">
      <c r="A115" s="74">
        <v>0.29663991210669272</v>
      </c>
      <c r="L115">
        <v>3</v>
      </c>
      <c r="U115">
        <v>1.3793373909720685</v>
      </c>
    </row>
    <row r="116" spans="1:21" x14ac:dyDescent="0.3">
      <c r="A116" s="74">
        <v>0.34308908352916045</v>
      </c>
      <c r="L116">
        <v>0</v>
      </c>
      <c r="U116">
        <v>-6.0815636970801279E-2</v>
      </c>
    </row>
    <row r="117" spans="1:21" x14ac:dyDescent="0.3">
      <c r="A117" s="74">
        <v>0.91076387829218419</v>
      </c>
      <c r="L117">
        <v>1</v>
      </c>
      <c r="U117">
        <v>-0.16797457647044212</v>
      </c>
    </row>
    <row r="118" spans="1:21" x14ac:dyDescent="0.3">
      <c r="A118" s="74">
        <v>0.33048493911557358</v>
      </c>
      <c r="L118">
        <v>1</v>
      </c>
      <c r="U118">
        <v>-0.46628656491520815</v>
      </c>
    </row>
    <row r="119" spans="1:21" x14ac:dyDescent="0.3">
      <c r="A119" s="74">
        <v>0.47212134159367658</v>
      </c>
      <c r="L119">
        <v>3</v>
      </c>
      <c r="U119">
        <v>1.1314136827422772</v>
      </c>
    </row>
    <row r="120" spans="1:21" x14ac:dyDescent="0.3">
      <c r="A120" s="74">
        <v>3.7568285164952545E-2</v>
      </c>
      <c r="L120">
        <v>1</v>
      </c>
      <c r="U120">
        <v>0.27392502488510218</v>
      </c>
    </row>
    <row r="121" spans="1:21" x14ac:dyDescent="0.3">
      <c r="A121" s="74">
        <v>0.29142124698629718</v>
      </c>
      <c r="L121">
        <v>2</v>
      </c>
      <c r="U121">
        <v>0.40429540604236536</v>
      </c>
    </row>
    <row r="122" spans="1:21" x14ac:dyDescent="0.3">
      <c r="A122" s="74">
        <v>0.41505172887356184</v>
      </c>
      <c r="L122">
        <v>2</v>
      </c>
      <c r="U122">
        <v>1.6923513612709939</v>
      </c>
    </row>
    <row r="123" spans="1:21" x14ac:dyDescent="0.3">
      <c r="A123" s="74">
        <v>0.68138676107058926</v>
      </c>
      <c r="L123">
        <v>3</v>
      </c>
      <c r="U123">
        <v>0.13740191207034513</v>
      </c>
    </row>
    <row r="124" spans="1:21" x14ac:dyDescent="0.3">
      <c r="A124" s="74">
        <v>0.59327982421338543</v>
      </c>
      <c r="L124">
        <v>2</v>
      </c>
      <c r="U124">
        <v>-0.54506131164089311</v>
      </c>
    </row>
    <row r="125" spans="1:21" x14ac:dyDescent="0.3">
      <c r="A125" s="74">
        <v>0.35712759788811915</v>
      </c>
      <c r="L125">
        <v>0</v>
      </c>
      <c r="U125">
        <v>1.3574845070252195</v>
      </c>
    </row>
    <row r="126" spans="1:21" x14ac:dyDescent="0.3">
      <c r="A126" s="74">
        <v>0.16995757927182836</v>
      </c>
      <c r="L126">
        <v>0</v>
      </c>
      <c r="U126">
        <v>0.53453049986273982</v>
      </c>
    </row>
    <row r="127" spans="1:21" x14ac:dyDescent="0.3">
      <c r="A127" s="74">
        <v>0.10931730094302194</v>
      </c>
      <c r="L127">
        <v>1</v>
      </c>
      <c r="U127">
        <v>-0.20502852748904843</v>
      </c>
    </row>
    <row r="128" spans="1:21" x14ac:dyDescent="0.3">
      <c r="A128" s="74">
        <v>0.58485671559801022</v>
      </c>
      <c r="L128">
        <v>0</v>
      </c>
      <c r="U128">
        <v>-0.26868633540289011</v>
      </c>
    </row>
    <row r="129" spans="1:21" x14ac:dyDescent="0.3">
      <c r="A129" s="74">
        <v>0.49565111239967041</v>
      </c>
      <c r="L129">
        <v>1</v>
      </c>
      <c r="U129">
        <v>-0.12058535503456369</v>
      </c>
    </row>
    <row r="130" spans="1:21" x14ac:dyDescent="0.3">
      <c r="A130" s="74">
        <v>0.59651478621784115</v>
      </c>
      <c r="L130">
        <v>2</v>
      </c>
      <c r="U130">
        <v>0.78980747275636531</v>
      </c>
    </row>
    <row r="131" spans="1:21" x14ac:dyDescent="0.3">
      <c r="A131" s="74">
        <v>0.7585070345164342</v>
      </c>
      <c r="L131">
        <v>0</v>
      </c>
      <c r="U131">
        <v>-0.28092017601011321</v>
      </c>
    </row>
    <row r="132" spans="1:21" x14ac:dyDescent="0.3">
      <c r="A132" s="74">
        <v>0.48570207831049533</v>
      </c>
      <c r="L132">
        <v>3</v>
      </c>
      <c r="U132">
        <v>1.2377017810649704</v>
      </c>
    </row>
    <row r="133" spans="1:21" x14ac:dyDescent="0.3">
      <c r="A133" s="74">
        <v>0.34376049073763237</v>
      </c>
      <c r="L133">
        <v>1</v>
      </c>
      <c r="U133">
        <v>0.14729266695212573</v>
      </c>
    </row>
    <row r="134" spans="1:21" x14ac:dyDescent="0.3">
      <c r="A134" s="74">
        <v>0.11285744804223762</v>
      </c>
      <c r="L134">
        <v>1</v>
      </c>
      <c r="U134">
        <v>-0.94019469543127343</v>
      </c>
    </row>
    <row r="135" spans="1:21" x14ac:dyDescent="0.3">
      <c r="A135" s="74">
        <v>0.8885464033936582</v>
      </c>
      <c r="L135">
        <v>1</v>
      </c>
      <c r="U135">
        <v>0.1780688307917444</v>
      </c>
    </row>
    <row r="136" spans="1:21" x14ac:dyDescent="0.3">
      <c r="A136" s="74">
        <v>0.47431867427594837</v>
      </c>
      <c r="L136">
        <v>0</v>
      </c>
      <c r="U136">
        <v>1.2627720025193412</v>
      </c>
    </row>
    <row r="137" spans="1:21" x14ac:dyDescent="0.3">
      <c r="A137" s="74">
        <v>0.99359111301004055</v>
      </c>
      <c r="L137">
        <v>1</v>
      </c>
      <c r="U137">
        <v>-1.0987923815264367</v>
      </c>
    </row>
    <row r="138" spans="1:21" x14ac:dyDescent="0.3">
      <c r="A138" s="74">
        <v>6.0487685781426437E-2</v>
      </c>
      <c r="L138">
        <v>1</v>
      </c>
      <c r="U138">
        <v>1.742137101246044</v>
      </c>
    </row>
    <row r="139" spans="1:21" x14ac:dyDescent="0.3">
      <c r="A139" s="74">
        <v>0.12192144535660879</v>
      </c>
      <c r="L139">
        <v>0</v>
      </c>
      <c r="U139">
        <v>0.79672417996334843</v>
      </c>
    </row>
    <row r="140" spans="1:21" x14ac:dyDescent="0.3">
      <c r="A140" s="74">
        <v>0.24243903927732169</v>
      </c>
      <c r="L140">
        <v>0</v>
      </c>
      <c r="U140">
        <v>-1.0560097507550381</v>
      </c>
    </row>
    <row r="141" spans="1:21" x14ac:dyDescent="0.3">
      <c r="A141" s="74">
        <v>0.19266335032197027</v>
      </c>
      <c r="L141">
        <v>1</v>
      </c>
      <c r="U141">
        <v>0.9809673429117538</v>
      </c>
    </row>
    <row r="142" spans="1:21" x14ac:dyDescent="0.3">
      <c r="A142" s="74">
        <v>0.228339487899411</v>
      </c>
      <c r="L142">
        <v>1</v>
      </c>
      <c r="U142">
        <v>-1.3574845070252195</v>
      </c>
    </row>
    <row r="143" spans="1:21" x14ac:dyDescent="0.3">
      <c r="A143" s="74">
        <v>0.49674977874080628</v>
      </c>
      <c r="L143">
        <v>1</v>
      </c>
      <c r="U143">
        <v>2.5883491616696119</v>
      </c>
    </row>
    <row r="144" spans="1:21" x14ac:dyDescent="0.3">
      <c r="A144" s="74">
        <v>0.96142460402233954</v>
      </c>
      <c r="L144">
        <v>1</v>
      </c>
      <c r="U144">
        <v>1.2565146789711434</v>
      </c>
    </row>
    <row r="145" spans="1:21" x14ac:dyDescent="0.3">
      <c r="A145" s="74">
        <v>6.9948423718985561E-2</v>
      </c>
      <c r="L145">
        <v>0</v>
      </c>
      <c r="U145">
        <v>-2.2056883608456701</v>
      </c>
    </row>
    <row r="146" spans="1:21" x14ac:dyDescent="0.3">
      <c r="A146" s="74">
        <v>0.80059205908383435</v>
      </c>
      <c r="L146">
        <v>0</v>
      </c>
      <c r="U146">
        <v>0.32803995964059141</v>
      </c>
    </row>
    <row r="147" spans="1:21" x14ac:dyDescent="0.3">
      <c r="A147" s="74">
        <v>0.24805444502090518</v>
      </c>
      <c r="L147">
        <v>0</v>
      </c>
      <c r="U147">
        <v>-1.3163548828742933</v>
      </c>
    </row>
    <row r="148" spans="1:21" x14ac:dyDescent="0.3">
      <c r="A148" s="74">
        <v>6.3203833124790179E-2</v>
      </c>
      <c r="L148">
        <v>3</v>
      </c>
      <c r="U148">
        <v>0.28673412089119665</v>
      </c>
    </row>
    <row r="149" spans="1:21" x14ac:dyDescent="0.3">
      <c r="A149" s="74">
        <v>0.41785943174535356</v>
      </c>
      <c r="L149">
        <v>3</v>
      </c>
      <c r="U149">
        <v>-0.59784497352666222</v>
      </c>
    </row>
    <row r="150" spans="1:21" x14ac:dyDescent="0.3">
      <c r="A150" s="74">
        <v>0.63457136753440957</v>
      </c>
      <c r="L150">
        <v>3</v>
      </c>
      <c r="U150">
        <v>-0.70650685302098282</v>
      </c>
    </row>
    <row r="151" spans="1:21" x14ac:dyDescent="0.3">
      <c r="A151" s="74">
        <v>0.59910885952330084</v>
      </c>
      <c r="L151">
        <v>2</v>
      </c>
      <c r="U151">
        <v>-0.95469431471428834</v>
      </c>
    </row>
    <row r="152" spans="1:21" x14ac:dyDescent="0.3">
      <c r="A152" s="74">
        <v>0.99203466902676474</v>
      </c>
      <c r="L152">
        <v>1</v>
      </c>
      <c r="U152">
        <v>-0.33733840609784238</v>
      </c>
    </row>
    <row r="153" spans="1:21" x14ac:dyDescent="0.3">
      <c r="A153" s="74">
        <v>6.2776573992126231E-2</v>
      </c>
      <c r="L153">
        <v>0</v>
      </c>
      <c r="U153">
        <v>1.4266151993069798</v>
      </c>
    </row>
    <row r="154" spans="1:21" x14ac:dyDescent="0.3">
      <c r="A154" s="74">
        <v>0.27524643696401868</v>
      </c>
      <c r="L154">
        <v>1</v>
      </c>
      <c r="U154">
        <v>1.8976606952492148</v>
      </c>
    </row>
    <row r="155" spans="1:21" x14ac:dyDescent="0.3">
      <c r="A155" s="74">
        <v>0.34336375011444442</v>
      </c>
      <c r="L155">
        <v>1</v>
      </c>
      <c r="U155">
        <v>0.52862787924823351</v>
      </c>
    </row>
    <row r="156" spans="1:21" x14ac:dyDescent="0.3">
      <c r="A156" s="74">
        <v>0.58253730887783439</v>
      </c>
      <c r="L156">
        <v>2</v>
      </c>
      <c r="U156">
        <v>-0.40653844735061284</v>
      </c>
    </row>
    <row r="157" spans="1:21" x14ac:dyDescent="0.3">
      <c r="A157" s="74">
        <v>0.35425885799737539</v>
      </c>
      <c r="L157">
        <v>0</v>
      </c>
      <c r="U157">
        <v>-1.5456225810339674</v>
      </c>
    </row>
    <row r="158" spans="1:21" x14ac:dyDescent="0.3">
      <c r="A158" s="74">
        <v>0.61189611499374374</v>
      </c>
      <c r="L158">
        <v>0</v>
      </c>
      <c r="U158">
        <v>-1.4586657925974578</v>
      </c>
    </row>
    <row r="159" spans="1:21" x14ac:dyDescent="0.3">
      <c r="A159" s="74">
        <v>0.49909970397045811</v>
      </c>
      <c r="L159">
        <v>0</v>
      </c>
      <c r="U159">
        <v>0.70817577579873614</v>
      </c>
    </row>
    <row r="160" spans="1:21" x14ac:dyDescent="0.3">
      <c r="A160" s="74">
        <v>0.22208319345683156</v>
      </c>
      <c r="L160">
        <v>3</v>
      </c>
      <c r="U160">
        <v>-0.38050075090723112</v>
      </c>
    </row>
    <row r="161" spans="1:21" x14ac:dyDescent="0.3">
      <c r="A161" s="74">
        <v>0.30487990966521195</v>
      </c>
      <c r="L161">
        <v>0</v>
      </c>
      <c r="U161">
        <v>0.37171503208810464</v>
      </c>
    </row>
    <row r="162" spans="1:21" x14ac:dyDescent="0.3">
      <c r="A162" s="74">
        <v>0.58378856776635024</v>
      </c>
      <c r="L162">
        <v>2</v>
      </c>
      <c r="U162">
        <v>1.7638285498833284</v>
      </c>
    </row>
    <row r="163" spans="1:21" x14ac:dyDescent="0.3">
      <c r="A163" s="74">
        <v>0.8171330912198248</v>
      </c>
      <c r="L163">
        <v>1</v>
      </c>
      <c r="U163">
        <v>0.63681227402412333</v>
      </c>
    </row>
    <row r="164" spans="1:21" x14ac:dyDescent="0.3">
      <c r="A164" s="74">
        <v>0.45155186620685445</v>
      </c>
      <c r="L164">
        <v>1</v>
      </c>
      <c r="U164">
        <v>0.82693077274598181</v>
      </c>
    </row>
    <row r="165" spans="1:21" x14ac:dyDescent="0.3">
      <c r="A165" s="74">
        <v>0.41166417432172614</v>
      </c>
      <c r="L165">
        <v>2</v>
      </c>
      <c r="U165">
        <v>-0.62737740336160641</v>
      </c>
    </row>
    <row r="166" spans="1:21" x14ac:dyDescent="0.3">
      <c r="A166" s="74">
        <v>0.84112063966795858</v>
      </c>
      <c r="L166">
        <v>1</v>
      </c>
      <c r="U166">
        <v>-2.7521309675648808</v>
      </c>
    </row>
    <row r="167" spans="1:21" x14ac:dyDescent="0.3">
      <c r="A167" s="74">
        <v>0.42365794854579303</v>
      </c>
      <c r="L167">
        <v>1</v>
      </c>
      <c r="U167">
        <v>0.31868921723798849</v>
      </c>
    </row>
    <row r="168" spans="1:21" x14ac:dyDescent="0.3">
      <c r="A168" s="74">
        <v>0.16229743339335306</v>
      </c>
      <c r="L168">
        <v>0</v>
      </c>
      <c r="U168">
        <v>1.5066461855894886</v>
      </c>
    </row>
    <row r="169" spans="1:21" x14ac:dyDescent="0.3">
      <c r="A169" s="74">
        <v>0.69023712881862853</v>
      </c>
      <c r="L169">
        <v>2</v>
      </c>
      <c r="U169">
        <v>1.5388377505587414</v>
      </c>
    </row>
    <row r="170" spans="1:21" x14ac:dyDescent="0.3">
      <c r="A170" s="74">
        <v>0.7669606616412854</v>
      </c>
      <c r="L170">
        <v>0</v>
      </c>
      <c r="U170">
        <v>-0.63372340264322702</v>
      </c>
    </row>
    <row r="171" spans="1:21" x14ac:dyDescent="0.3">
      <c r="A171" s="74">
        <v>0.37897885067293313</v>
      </c>
      <c r="L171">
        <v>1</v>
      </c>
      <c r="U171">
        <v>-0.29207967600086704</v>
      </c>
    </row>
    <row r="172" spans="1:21" x14ac:dyDescent="0.3">
      <c r="A172" s="74">
        <v>4.5167394024475845E-2</v>
      </c>
      <c r="L172">
        <v>1</v>
      </c>
      <c r="U172">
        <v>1.2879604582849424</v>
      </c>
    </row>
    <row r="173" spans="1:21" x14ac:dyDescent="0.3">
      <c r="A173" s="74">
        <v>0.95352031006805626</v>
      </c>
      <c r="L173">
        <v>1</v>
      </c>
      <c r="U173">
        <v>0.48883521230891347</v>
      </c>
    </row>
    <row r="174" spans="1:21" x14ac:dyDescent="0.3">
      <c r="A174" s="74">
        <v>0.7669911801507614</v>
      </c>
      <c r="L174">
        <v>1</v>
      </c>
      <c r="U174">
        <v>1.2007058103336021</v>
      </c>
    </row>
    <row r="175" spans="1:21" x14ac:dyDescent="0.3">
      <c r="A175" s="74">
        <v>0.43333231604968414</v>
      </c>
      <c r="L175">
        <v>0</v>
      </c>
      <c r="U175">
        <v>-0.14621036825701594</v>
      </c>
    </row>
    <row r="176" spans="1:21" x14ac:dyDescent="0.3">
      <c r="A176" s="74">
        <v>0.44737083040864284</v>
      </c>
      <c r="L176">
        <v>1</v>
      </c>
      <c r="U176">
        <v>-0.34861614039982669</v>
      </c>
    </row>
    <row r="177" spans="1:21" x14ac:dyDescent="0.3">
      <c r="A177" s="74">
        <v>0.86532181768242444</v>
      </c>
      <c r="L177">
        <v>1</v>
      </c>
      <c r="U177">
        <v>-0.84253770182840526</v>
      </c>
    </row>
    <row r="178" spans="1:21" x14ac:dyDescent="0.3">
      <c r="A178" s="74">
        <v>0.23288674581133456</v>
      </c>
      <c r="L178">
        <v>6</v>
      </c>
      <c r="U178">
        <v>-0.668235315970378</v>
      </c>
    </row>
    <row r="179" spans="1:21" x14ac:dyDescent="0.3">
      <c r="A179" s="74">
        <v>0.76165044099246193</v>
      </c>
      <c r="L179">
        <v>1</v>
      </c>
      <c r="U179">
        <v>0.91421043180162087</v>
      </c>
    </row>
    <row r="180" spans="1:21" x14ac:dyDescent="0.3">
      <c r="A180" s="74">
        <v>0.29410687582018497</v>
      </c>
      <c r="L180">
        <v>0</v>
      </c>
      <c r="U180">
        <v>-0.75222033046884462</v>
      </c>
    </row>
    <row r="181" spans="1:21" x14ac:dyDescent="0.3">
      <c r="A181" s="74">
        <v>0.8009887997070223</v>
      </c>
      <c r="L181">
        <v>4</v>
      </c>
      <c r="U181">
        <v>-0.43705881580535788</v>
      </c>
    </row>
    <row r="182" spans="1:21" x14ac:dyDescent="0.3">
      <c r="A182" s="74">
        <v>8.6153752250740068E-2</v>
      </c>
      <c r="L182">
        <v>2</v>
      </c>
      <c r="U182">
        <v>0.22365838958648965</v>
      </c>
    </row>
    <row r="183" spans="1:21" x14ac:dyDescent="0.3">
      <c r="A183" s="74">
        <v>0.9574877162999359</v>
      </c>
      <c r="L183">
        <v>4</v>
      </c>
      <c r="U183">
        <v>1.8079117580782622</v>
      </c>
    </row>
    <row r="184" spans="1:21" x14ac:dyDescent="0.3">
      <c r="A184" s="74">
        <v>0.23075045014801476</v>
      </c>
      <c r="L184">
        <v>0</v>
      </c>
      <c r="U184">
        <v>-0.55217469707713462</v>
      </c>
    </row>
    <row r="185" spans="1:21" x14ac:dyDescent="0.3">
      <c r="A185" s="74">
        <v>4.5594653157139807E-2</v>
      </c>
      <c r="L185">
        <v>2</v>
      </c>
      <c r="U185">
        <v>0.67648443291545846</v>
      </c>
    </row>
    <row r="186" spans="1:21" x14ac:dyDescent="0.3">
      <c r="A186" s="74">
        <v>0.30774864955595571</v>
      </c>
      <c r="L186">
        <v>2</v>
      </c>
      <c r="U186">
        <v>-1.0067901712318417</v>
      </c>
    </row>
    <row r="187" spans="1:21" x14ac:dyDescent="0.3">
      <c r="A187" s="74">
        <v>6.8575090792565685E-2</v>
      </c>
      <c r="L187">
        <v>2</v>
      </c>
      <c r="U187">
        <v>0.7700032256252598</v>
      </c>
    </row>
    <row r="188" spans="1:21" x14ac:dyDescent="0.3">
      <c r="A188" s="74">
        <v>0.64192632831812491</v>
      </c>
      <c r="L188">
        <v>1</v>
      </c>
      <c r="U188">
        <v>-0.58300088312535081</v>
      </c>
    </row>
    <row r="189" spans="1:21" x14ac:dyDescent="0.3">
      <c r="A189" s="74">
        <v>0.36173589281899471</v>
      </c>
      <c r="L189">
        <v>3</v>
      </c>
      <c r="U189">
        <v>-2.0270363165764138E-3</v>
      </c>
    </row>
    <row r="190" spans="1:21" x14ac:dyDescent="0.3">
      <c r="A190" s="74">
        <v>0.36075930051576283</v>
      </c>
      <c r="L190">
        <v>0</v>
      </c>
      <c r="U190">
        <v>0.54461793297377881</v>
      </c>
    </row>
    <row r="191" spans="1:21" x14ac:dyDescent="0.3">
      <c r="A191" s="74">
        <v>0.95431379131443217</v>
      </c>
      <c r="L191">
        <v>0</v>
      </c>
      <c r="U191">
        <v>1.2855093700636644</v>
      </c>
    </row>
    <row r="192" spans="1:21" x14ac:dyDescent="0.3">
      <c r="A192" s="74">
        <v>0.7040620136112552</v>
      </c>
      <c r="L192">
        <v>6</v>
      </c>
      <c r="U192">
        <v>-1.137818799179513</v>
      </c>
    </row>
    <row r="193" spans="1:21" x14ac:dyDescent="0.3">
      <c r="A193" s="74">
        <v>0.45701467940305796</v>
      </c>
      <c r="L193">
        <v>2</v>
      </c>
      <c r="U193">
        <v>0.65889253164641559</v>
      </c>
    </row>
    <row r="194" spans="1:21" x14ac:dyDescent="0.3">
      <c r="A194" s="74">
        <v>0.91164891506698809</v>
      </c>
      <c r="L194">
        <v>2</v>
      </c>
      <c r="U194">
        <v>-0.43520799408724997</v>
      </c>
    </row>
    <row r="195" spans="1:21" x14ac:dyDescent="0.3">
      <c r="A195" s="74">
        <v>0.74666585283974729</v>
      </c>
      <c r="L195">
        <v>1</v>
      </c>
      <c r="U195">
        <v>0.68806912167929113</v>
      </c>
    </row>
    <row r="196" spans="1:21" x14ac:dyDescent="0.3">
      <c r="A196" s="74">
        <v>0.12698751792962432</v>
      </c>
      <c r="L196">
        <v>3</v>
      </c>
      <c r="U196">
        <v>1.5542673281743191</v>
      </c>
    </row>
    <row r="197" spans="1:21" x14ac:dyDescent="0.3">
      <c r="A197" s="74">
        <v>0.3839533677175207</v>
      </c>
      <c r="L197">
        <v>5</v>
      </c>
      <c r="U197">
        <v>4.618300408765208E-2</v>
      </c>
    </row>
    <row r="198" spans="1:21" x14ac:dyDescent="0.3">
      <c r="A198" s="74">
        <v>0.75655384990997043</v>
      </c>
      <c r="L198">
        <v>1</v>
      </c>
      <c r="U198">
        <v>-0.2793296971503878</v>
      </c>
    </row>
    <row r="199" spans="1:21" x14ac:dyDescent="0.3">
      <c r="A199" s="74">
        <v>0.69615771965697193</v>
      </c>
      <c r="L199">
        <v>2</v>
      </c>
      <c r="U199">
        <v>-0.21535242922254838</v>
      </c>
    </row>
    <row r="200" spans="1:21" x14ac:dyDescent="0.3">
      <c r="A200" s="74">
        <v>0.74169133579515978</v>
      </c>
      <c r="L200">
        <v>0</v>
      </c>
      <c r="U200">
        <v>0.10234202818537597</v>
      </c>
    </row>
    <row r="201" spans="1:21" x14ac:dyDescent="0.3">
      <c r="A201" s="74">
        <v>0.402172917874691</v>
      </c>
      <c r="L201">
        <v>1</v>
      </c>
      <c r="U201">
        <v>0.54178144637262449</v>
      </c>
    </row>
    <row r="202" spans="1:21" x14ac:dyDescent="0.3">
      <c r="A202" s="74">
        <v>0.35920285653248696</v>
      </c>
      <c r="L202">
        <v>1</v>
      </c>
      <c r="U202">
        <v>0.38058260543039069</v>
      </c>
    </row>
    <row r="203" spans="1:21" x14ac:dyDescent="0.3">
      <c r="A203" s="74">
        <v>0.18372142704550309</v>
      </c>
      <c r="L203">
        <v>0</v>
      </c>
      <c r="U203">
        <v>0.85547981143463403</v>
      </c>
    </row>
    <row r="204" spans="1:21" x14ac:dyDescent="0.3">
      <c r="A204" s="74">
        <v>0.58955656605731377</v>
      </c>
      <c r="L204">
        <v>1</v>
      </c>
      <c r="U204">
        <v>-3.1366653274744749</v>
      </c>
    </row>
    <row r="205" spans="1:21" x14ac:dyDescent="0.3">
      <c r="A205" s="74">
        <v>0.3350932340464492</v>
      </c>
      <c r="L205">
        <v>0</v>
      </c>
      <c r="U205">
        <v>-1.3661883713211864</v>
      </c>
    </row>
    <row r="206" spans="1:21" x14ac:dyDescent="0.3">
      <c r="A206" s="74">
        <v>0.90612506485183264</v>
      </c>
      <c r="L206">
        <v>1</v>
      </c>
      <c r="U206">
        <v>-0.52502400649245828</v>
      </c>
    </row>
    <row r="207" spans="1:21" x14ac:dyDescent="0.3">
      <c r="A207" s="74">
        <v>0.17963194677571948</v>
      </c>
      <c r="L207">
        <v>3</v>
      </c>
      <c r="U207">
        <v>-0.64856749304453842</v>
      </c>
    </row>
    <row r="208" spans="1:21" x14ac:dyDescent="0.3">
      <c r="A208" s="74">
        <v>0.67024750511185038</v>
      </c>
      <c r="L208">
        <v>0</v>
      </c>
      <c r="U208">
        <v>-1.549165062897373</v>
      </c>
    </row>
    <row r="209" spans="1:21" x14ac:dyDescent="0.3">
      <c r="A209" s="74">
        <v>0.95190282906582846</v>
      </c>
      <c r="L209">
        <v>0</v>
      </c>
      <c r="U209">
        <v>0.48341235014959238</v>
      </c>
    </row>
    <row r="210" spans="1:21" x14ac:dyDescent="0.3">
      <c r="A210" s="74">
        <v>0.28565324869533371</v>
      </c>
      <c r="L210">
        <v>0</v>
      </c>
      <c r="U210">
        <v>-2.1193773136474192</v>
      </c>
    </row>
    <row r="211" spans="1:21" x14ac:dyDescent="0.3">
      <c r="A211" s="74">
        <v>0.93139439069795826</v>
      </c>
      <c r="L211">
        <v>2</v>
      </c>
      <c r="U211">
        <v>2.8187059797346592</v>
      </c>
    </row>
    <row r="212" spans="1:21" x14ac:dyDescent="0.3">
      <c r="A212" s="74">
        <v>3.7537766655476546E-3</v>
      </c>
      <c r="L212">
        <v>0</v>
      </c>
      <c r="U212">
        <v>1.0430062502564397</v>
      </c>
    </row>
    <row r="213" spans="1:21" x14ac:dyDescent="0.3">
      <c r="A213" s="74">
        <v>0.40595721304971466</v>
      </c>
      <c r="L213">
        <v>5</v>
      </c>
      <c r="U213">
        <v>-0.69867382990196347</v>
      </c>
    </row>
    <row r="214" spans="1:21" x14ac:dyDescent="0.3">
      <c r="A214" s="74">
        <v>0.89736625263222147</v>
      </c>
      <c r="L214">
        <v>1</v>
      </c>
      <c r="U214">
        <v>0.50580297283886466</v>
      </c>
    </row>
    <row r="215" spans="1:21" x14ac:dyDescent="0.3">
      <c r="A215" s="74">
        <v>0.16074098941007722</v>
      </c>
      <c r="L215">
        <v>2</v>
      </c>
      <c r="U215">
        <v>5.8439582062419504E-2</v>
      </c>
    </row>
    <row r="216" spans="1:21" x14ac:dyDescent="0.3">
      <c r="A216" s="74">
        <v>0.16324350718710898</v>
      </c>
      <c r="L216">
        <v>0</v>
      </c>
      <c r="U216">
        <v>0.92272330221021548</v>
      </c>
    </row>
    <row r="217" spans="1:21" x14ac:dyDescent="0.3">
      <c r="A217" s="74">
        <v>0.26160466322824794</v>
      </c>
      <c r="L217">
        <v>0</v>
      </c>
      <c r="U217">
        <v>-1.6464400687254965</v>
      </c>
    </row>
    <row r="218" spans="1:21" x14ac:dyDescent="0.3">
      <c r="A218" s="74">
        <v>0.69737846003601189</v>
      </c>
      <c r="L218">
        <v>0</v>
      </c>
      <c r="U218">
        <v>-1.8640184862306342</v>
      </c>
    </row>
    <row r="219" spans="1:21" x14ac:dyDescent="0.3">
      <c r="A219" s="74">
        <v>0.55253761406292912</v>
      </c>
      <c r="L219">
        <v>1</v>
      </c>
      <c r="U219">
        <v>-4.5494061851059087E-2</v>
      </c>
    </row>
    <row r="220" spans="1:21" x14ac:dyDescent="0.3">
      <c r="A220" s="74">
        <v>0.93481246375926996</v>
      </c>
      <c r="L220">
        <v>1</v>
      </c>
      <c r="U220">
        <v>-0.59656485973391682</v>
      </c>
    </row>
    <row r="221" spans="1:21" x14ac:dyDescent="0.3">
      <c r="A221" s="74">
        <v>0.13950010681478317</v>
      </c>
      <c r="L221">
        <v>4</v>
      </c>
      <c r="U221">
        <v>1.8714581528911367</v>
      </c>
    </row>
    <row r="222" spans="1:21" x14ac:dyDescent="0.3">
      <c r="A222" s="74">
        <v>0.38657795953245644</v>
      </c>
      <c r="L222">
        <v>0</v>
      </c>
      <c r="U222">
        <v>0.33224068829440512</v>
      </c>
    </row>
    <row r="223" spans="1:21" x14ac:dyDescent="0.3">
      <c r="A223" s="74">
        <v>0.81502731406598106</v>
      </c>
      <c r="L223">
        <v>1</v>
      </c>
      <c r="U223">
        <v>-2.0354036678327248</v>
      </c>
    </row>
    <row r="224" spans="1:21" x14ac:dyDescent="0.3">
      <c r="A224" s="74">
        <v>0.26044495986816002</v>
      </c>
      <c r="L224">
        <v>4</v>
      </c>
      <c r="U224">
        <v>-0.18709215510170907</v>
      </c>
    </row>
    <row r="225" spans="1:21" x14ac:dyDescent="0.3">
      <c r="A225" s="74">
        <v>0.51280251472518079</v>
      </c>
      <c r="L225">
        <v>4</v>
      </c>
      <c r="U225">
        <v>1.2220561984577216</v>
      </c>
    </row>
    <row r="226" spans="1:21" x14ac:dyDescent="0.3">
      <c r="A226" s="74">
        <v>0.14764854884487441</v>
      </c>
      <c r="L226">
        <v>0</v>
      </c>
      <c r="U226">
        <v>0.63138713812804781</v>
      </c>
    </row>
    <row r="227" spans="1:21" x14ac:dyDescent="0.3">
      <c r="A227" s="74">
        <v>9.4149601733451341E-2</v>
      </c>
      <c r="L227">
        <v>0</v>
      </c>
      <c r="U227">
        <v>-0.94903953140601516</v>
      </c>
    </row>
    <row r="228" spans="1:21" x14ac:dyDescent="0.3">
      <c r="A228" s="74">
        <v>0.1206701864680929</v>
      </c>
      <c r="L228">
        <v>1</v>
      </c>
      <c r="U228">
        <v>-0.3149898475385271</v>
      </c>
    </row>
    <row r="229" spans="1:21" x14ac:dyDescent="0.3">
      <c r="A229" s="74">
        <v>0.68471327860347297</v>
      </c>
      <c r="L229">
        <v>3</v>
      </c>
      <c r="U229">
        <v>-0.22201220417628065</v>
      </c>
    </row>
    <row r="230" spans="1:21" x14ac:dyDescent="0.3">
      <c r="A230" s="74">
        <v>0.83690908536027098</v>
      </c>
      <c r="L230">
        <v>1</v>
      </c>
      <c r="U230">
        <v>-0.51687493396457285</v>
      </c>
    </row>
    <row r="231" spans="1:21" x14ac:dyDescent="0.3">
      <c r="A231" s="74">
        <v>2.2675252540665915E-2</v>
      </c>
      <c r="L231">
        <v>1</v>
      </c>
      <c r="U231">
        <v>-0.56594899433548562</v>
      </c>
    </row>
    <row r="232" spans="1:21" x14ac:dyDescent="0.3">
      <c r="A232" s="74">
        <v>0.51246681112094483</v>
      </c>
      <c r="L232">
        <v>0</v>
      </c>
      <c r="U232">
        <v>1.4682609617011622</v>
      </c>
    </row>
    <row r="233" spans="1:21" x14ac:dyDescent="0.3">
      <c r="A233" s="74">
        <v>0.47923215430158389</v>
      </c>
      <c r="L233">
        <v>0</v>
      </c>
      <c r="U233">
        <v>-1.614644133951515</v>
      </c>
    </row>
    <row r="234" spans="1:21" x14ac:dyDescent="0.3">
      <c r="A234" s="74">
        <v>3.769035920285653E-2</v>
      </c>
      <c r="L234">
        <v>0</v>
      </c>
      <c r="U234">
        <v>6.0201728047104552E-2</v>
      </c>
    </row>
    <row r="235" spans="1:21" x14ac:dyDescent="0.3">
      <c r="A235" s="74">
        <v>0.18485061189611499</v>
      </c>
      <c r="L235">
        <v>1</v>
      </c>
      <c r="U235">
        <v>-1.5131035979720764</v>
      </c>
    </row>
    <row r="236" spans="1:21" x14ac:dyDescent="0.3">
      <c r="A236" s="74">
        <v>0.17950987273781549</v>
      </c>
      <c r="L236">
        <v>3</v>
      </c>
      <c r="U236">
        <v>0.33078549677156843</v>
      </c>
    </row>
    <row r="237" spans="1:21" x14ac:dyDescent="0.3">
      <c r="A237" s="74">
        <v>0.67561876277962585</v>
      </c>
      <c r="L237">
        <v>2</v>
      </c>
      <c r="U237">
        <v>0.60536194723681547</v>
      </c>
    </row>
    <row r="238" spans="1:21" x14ac:dyDescent="0.3">
      <c r="A238" s="74">
        <v>0.88143559068575095</v>
      </c>
      <c r="L238">
        <v>1</v>
      </c>
      <c r="U238">
        <v>-1.2889813660876825E-2</v>
      </c>
    </row>
    <row r="239" spans="1:21" x14ac:dyDescent="0.3">
      <c r="A239" s="74">
        <v>0.27887813959166236</v>
      </c>
      <c r="L239">
        <v>1</v>
      </c>
      <c r="U239">
        <v>-0.82596216088859364</v>
      </c>
    </row>
    <row r="240" spans="1:21" x14ac:dyDescent="0.3">
      <c r="A240" s="74">
        <v>0.25040437025055695</v>
      </c>
      <c r="L240">
        <v>3</v>
      </c>
      <c r="U240">
        <v>1.7115598893724382</v>
      </c>
    </row>
    <row r="241" spans="1:21" x14ac:dyDescent="0.3">
      <c r="A241" s="74">
        <v>0.71861934263130589</v>
      </c>
      <c r="L241">
        <v>0</v>
      </c>
      <c r="U241">
        <v>0.88282376964343712</v>
      </c>
    </row>
    <row r="242" spans="1:21" x14ac:dyDescent="0.3">
      <c r="A242" s="74">
        <v>4.2146061586352125E-2</v>
      </c>
      <c r="L242">
        <v>0</v>
      </c>
      <c r="U242">
        <v>-1.0221469892712776</v>
      </c>
    </row>
    <row r="243" spans="1:21" x14ac:dyDescent="0.3">
      <c r="A243" s="74">
        <v>0.75753044221320232</v>
      </c>
      <c r="L243">
        <v>1</v>
      </c>
      <c r="U243">
        <v>-0.88361503003397956</v>
      </c>
    </row>
    <row r="244" spans="1:21" x14ac:dyDescent="0.3">
      <c r="A244" s="74">
        <v>0.44145023957029939</v>
      </c>
      <c r="L244">
        <v>0</v>
      </c>
      <c r="U244">
        <v>-1.5793284546816722</v>
      </c>
    </row>
    <row r="245" spans="1:21" x14ac:dyDescent="0.3">
      <c r="A245" s="74">
        <v>0.73509933774834435</v>
      </c>
      <c r="L245">
        <v>0</v>
      </c>
      <c r="U245">
        <v>0.14110923984844703</v>
      </c>
    </row>
    <row r="246" spans="1:21" x14ac:dyDescent="0.3">
      <c r="A246" s="74">
        <v>0.81163975951414535</v>
      </c>
      <c r="L246">
        <v>1</v>
      </c>
      <c r="U246">
        <v>-0.97973043011734262</v>
      </c>
    </row>
    <row r="247" spans="1:21" x14ac:dyDescent="0.3">
      <c r="A247" s="74">
        <v>0.22873622852259895</v>
      </c>
      <c r="L247">
        <v>2</v>
      </c>
      <c r="U247">
        <v>-0.61365199144347571</v>
      </c>
    </row>
    <row r="248" spans="1:21" x14ac:dyDescent="0.3">
      <c r="A248" s="74">
        <v>0.98019348735007783</v>
      </c>
      <c r="L248">
        <v>3</v>
      </c>
      <c r="U248">
        <v>1.5568321032333188</v>
      </c>
    </row>
    <row r="249" spans="1:21" x14ac:dyDescent="0.3">
      <c r="A249" s="74">
        <v>0.38877529221472823</v>
      </c>
      <c r="L249">
        <v>1</v>
      </c>
      <c r="U249">
        <v>-1.0916846804320812</v>
      </c>
    </row>
    <row r="250" spans="1:21" x14ac:dyDescent="0.3">
      <c r="A250" s="74">
        <v>0.66014587847529527</v>
      </c>
      <c r="L250">
        <v>4</v>
      </c>
      <c r="U250">
        <v>1.2463033272069879</v>
      </c>
    </row>
    <row r="251" spans="1:21" x14ac:dyDescent="0.3">
      <c r="A251" s="74">
        <v>0.39710684530167545</v>
      </c>
      <c r="L251">
        <v>1</v>
      </c>
      <c r="U251">
        <v>-0.9990753824240528</v>
      </c>
    </row>
    <row r="252" spans="1:21" x14ac:dyDescent="0.3">
      <c r="A252" s="74">
        <v>0.90569780571916869</v>
      </c>
      <c r="L252">
        <v>3</v>
      </c>
      <c r="U252">
        <v>7.262315193656832E-2</v>
      </c>
    </row>
    <row r="253" spans="1:21" x14ac:dyDescent="0.3">
      <c r="A253" s="74">
        <v>0.60386974700155649</v>
      </c>
      <c r="L253">
        <v>0</v>
      </c>
      <c r="U253">
        <v>-1.1737733984773513</v>
      </c>
    </row>
    <row r="254" spans="1:21" x14ac:dyDescent="0.3">
      <c r="A254" s="74">
        <v>0.19055757316812647</v>
      </c>
      <c r="L254">
        <v>3</v>
      </c>
      <c r="U254">
        <v>-1.0548092177486978</v>
      </c>
    </row>
    <row r="255" spans="1:21" x14ac:dyDescent="0.3">
      <c r="A255" s="74">
        <v>0.82763145847956787</v>
      </c>
      <c r="L255">
        <v>2</v>
      </c>
      <c r="U255">
        <v>-0.10180428944295272</v>
      </c>
    </row>
    <row r="256" spans="1:21" x14ac:dyDescent="0.3">
      <c r="A256" s="74">
        <v>0.902249214148381</v>
      </c>
      <c r="L256">
        <v>2</v>
      </c>
      <c r="U256">
        <v>-4.5034767026663758E-2</v>
      </c>
    </row>
    <row r="257" spans="1:21" x14ac:dyDescent="0.3">
      <c r="A257" s="74">
        <v>0.68926053651539654</v>
      </c>
      <c r="L257">
        <v>1</v>
      </c>
      <c r="U257">
        <v>0.30704086384503171</v>
      </c>
    </row>
    <row r="258" spans="1:21" x14ac:dyDescent="0.3">
      <c r="A258" s="74">
        <v>0.89077425458540604</v>
      </c>
      <c r="L258">
        <v>1</v>
      </c>
      <c r="U258">
        <v>0.82263113654335029</v>
      </c>
    </row>
    <row r="259" spans="1:21" x14ac:dyDescent="0.3">
      <c r="A259" s="74">
        <v>0.31308938871425518</v>
      </c>
      <c r="L259">
        <v>1</v>
      </c>
      <c r="U259">
        <v>-0.31113359000300989</v>
      </c>
    </row>
    <row r="260" spans="1:21" x14ac:dyDescent="0.3">
      <c r="A260" s="74">
        <v>0.32248908963286232</v>
      </c>
      <c r="L260">
        <v>2</v>
      </c>
      <c r="U260">
        <v>-0.88372871687170118</v>
      </c>
    </row>
    <row r="261" spans="1:21" x14ac:dyDescent="0.3">
      <c r="A261" s="74">
        <v>0.89431440168462173</v>
      </c>
      <c r="L261">
        <v>0</v>
      </c>
      <c r="U261">
        <v>1.6137983038788661</v>
      </c>
    </row>
    <row r="262" spans="1:21" x14ac:dyDescent="0.3">
      <c r="A262" s="74">
        <v>0.59120456556901757</v>
      </c>
      <c r="L262">
        <v>0</v>
      </c>
      <c r="U262">
        <v>2.3340544430539012</v>
      </c>
    </row>
    <row r="263" spans="1:21" x14ac:dyDescent="0.3">
      <c r="A263" s="74">
        <v>0.12613299966429639</v>
      </c>
      <c r="L263">
        <v>4</v>
      </c>
      <c r="U263">
        <v>0.64404275690321811</v>
      </c>
    </row>
    <row r="264" spans="1:21" x14ac:dyDescent="0.3">
      <c r="A264" s="74">
        <v>0.55601672414319281</v>
      </c>
      <c r="L264">
        <v>2</v>
      </c>
      <c r="U264">
        <v>1.003368197416421</v>
      </c>
    </row>
    <row r="265" spans="1:21" x14ac:dyDescent="0.3">
      <c r="A265" s="74">
        <v>0.92754905850398262</v>
      </c>
      <c r="L265">
        <v>1</v>
      </c>
      <c r="U265">
        <v>3.2971729524433613</v>
      </c>
    </row>
    <row r="266" spans="1:21" x14ac:dyDescent="0.3">
      <c r="A266" s="74">
        <v>3.405865657521287E-2</v>
      </c>
      <c r="L266">
        <v>1</v>
      </c>
      <c r="U266">
        <v>-1.3981980373500846</v>
      </c>
    </row>
    <row r="267" spans="1:21" x14ac:dyDescent="0.3">
      <c r="A267" s="74">
        <v>0.93734550004577777</v>
      </c>
      <c r="L267">
        <v>1</v>
      </c>
      <c r="U267">
        <v>1.0234384717477951</v>
      </c>
    </row>
    <row r="268" spans="1:21" x14ac:dyDescent="0.3">
      <c r="A268" s="74">
        <v>0.40028077028717918</v>
      </c>
      <c r="L268">
        <v>0</v>
      </c>
      <c r="U268">
        <v>-2.7107307687401772</v>
      </c>
    </row>
    <row r="269" spans="1:21" x14ac:dyDescent="0.3">
      <c r="A269" s="74">
        <v>0.46943571275978879</v>
      </c>
      <c r="L269">
        <v>2</v>
      </c>
      <c r="U269">
        <v>-0.7925291356514208</v>
      </c>
    </row>
    <row r="270" spans="1:21" x14ac:dyDescent="0.3">
      <c r="A270" s="74">
        <v>0.45970030823694569</v>
      </c>
      <c r="L270">
        <v>2</v>
      </c>
      <c r="U270">
        <v>1.3712633517570794</v>
      </c>
    </row>
    <row r="271" spans="1:21" x14ac:dyDescent="0.3">
      <c r="A271" s="74">
        <v>0.68050172429578537</v>
      </c>
      <c r="L271">
        <v>3</v>
      </c>
      <c r="U271">
        <v>-0.8542679097445216</v>
      </c>
    </row>
    <row r="272" spans="1:21" x14ac:dyDescent="0.3">
      <c r="A272" s="74">
        <v>0.58943449201940978</v>
      </c>
      <c r="L272">
        <v>1</v>
      </c>
      <c r="U272">
        <v>0.13161184142518323</v>
      </c>
    </row>
    <row r="273" spans="1:21" x14ac:dyDescent="0.3">
      <c r="A273" s="74">
        <v>0.21060823389385663</v>
      </c>
      <c r="L273">
        <v>2</v>
      </c>
      <c r="U273">
        <v>-0.45853994379285723</v>
      </c>
    </row>
    <row r="274" spans="1:21" x14ac:dyDescent="0.3">
      <c r="A274" s="74">
        <v>0.61690115054780725</v>
      </c>
      <c r="L274">
        <v>1</v>
      </c>
      <c r="U274">
        <v>0.44549096855917014</v>
      </c>
    </row>
    <row r="275" spans="1:21" x14ac:dyDescent="0.3">
      <c r="A275" s="74">
        <v>0.14658040101321451</v>
      </c>
      <c r="L275">
        <v>1</v>
      </c>
      <c r="U275">
        <v>0.27781879907706752</v>
      </c>
    </row>
    <row r="276" spans="1:21" x14ac:dyDescent="0.3">
      <c r="A276" s="74">
        <v>0.13766899624622334</v>
      </c>
      <c r="L276">
        <v>0</v>
      </c>
      <c r="U276">
        <v>-0.14659690350526944</v>
      </c>
    </row>
    <row r="277" spans="1:21" x14ac:dyDescent="0.3">
      <c r="A277" s="74">
        <v>0.44679097872859891</v>
      </c>
      <c r="L277">
        <v>0</v>
      </c>
      <c r="U277">
        <v>0.59949115893687122</v>
      </c>
    </row>
    <row r="278" spans="1:21" x14ac:dyDescent="0.3">
      <c r="A278" s="74">
        <v>0.10354930265205847</v>
      </c>
      <c r="L278">
        <v>2</v>
      </c>
      <c r="U278">
        <v>1.219959813170135</v>
      </c>
    </row>
    <row r="279" spans="1:21" x14ac:dyDescent="0.3">
      <c r="A279" s="74">
        <v>0.58745078890346991</v>
      </c>
      <c r="L279">
        <v>0</v>
      </c>
      <c r="U279">
        <v>0.78709490480832756</v>
      </c>
    </row>
    <row r="280" spans="1:21" x14ac:dyDescent="0.3">
      <c r="A280" s="74">
        <v>0.65346232490005185</v>
      </c>
      <c r="L280">
        <v>3</v>
      </c>
      <c r="U280">
        <v>-1.017899649013998</v>
      </c>
    </row>
    <row r="281" spans="1:21" x14ac:dyDescent="0.3">
      <c r="A281" s="74">
        <v>0.76134525589770197</v>
      </c>
      <c r="L281">
        <v>1</v>
      </c>
      <c r="U281">
        <v>0.63241486714105122</v>
      </c>
    </row>
    <row r="282" spans="1:21" x14ac:dyDescent="0.3">
      <c r="A282" s="74">
        <v>0.44337290566728721</v>
      </c>
      <c r="L282">
        <v>0</v>
      </c>
      <c r="U282">
        <v>0.93757989816367626</v>
      </c>
    </row>
    <row r="283" spans="1:21" x14ac:dyDescent="0.3">
      <c r="A283" s="74">
        <v>0.11026337473677786</v>
      </c>
      <c r="L283">
        <v>3</v>
      </c>
      <c r="U283">
        <v>0.90242338046664372</v>
      </c>
    </row>
    <row r="284" spans="1:21" x14ac:dyDescent="0.3">
      <c r="A284" s="74">
        <v>0.28043458357493822</v>
      </c>
      <c r="L284">
        <v>3</v>
      </c>
      <c r="U284">
        <v>-0.60591332839976531</v>
      </c>
    </row>
    <row r="285" spans="1:21" x14ac:dyDescent="0.3">
      <c r="A285" s="74">
        <v>0.82732627338480791</v>
      </c>
      <c r="L285">
        <v>1</v>
      </c>
      <c r="U285">
        <v>1.7250840755878016E-2</v>
      </c>
    </row>
    <row r="286" spans="1:21" x14ac:dyDescent="0.3">
      <c r="A286" s="74">
        <v>0.80516983550523391</v>
      </c>
      <c r="L286">
        <v>2</v>
      </c>
      <c r="U286">
        <v>0.99066710390616208</v>
      </c>
    </row>
    <row r="287" spans="1:21" x14ac:dyDescent="0.3">
      <c r="A287" s="74">
        <v>0.14465773491622669</v>
      </c>
      <c r="L287">
        <v>2</v>
      </c>
      <c r="U287">
        <v>0.55538521337439306</v>
      </c>
    </row>
    <row r="288" spans="1:21" x14ac:dyDescent="0.3">
      <c r="A288" s="74">
        <v>0.42170476393932921</v>
      </c>
      <c r="L288">
        <v>1</v>
      </c>
      <c r="U288">
        <v>-1.5291607269318774</v>
      </c>
    </row>
    <row r="289" spans="1:21" x14ac:dyDescent="0.3">
      <c r="A289" s="74">
        <v>0.8597064119388409</v>
      </c>
      <c r="L289">
        <v>1</v>
      </c>
      <c r="U289">
        <v>1.219959813170135</v>
      </c>
    </row>
    <row r="290" spans="1:21" x14ac:dyDescent="0.3">
      <c r="A290" s="74">
        <v>0.77105014191106902</v>
      </c>
      <c r="L290">
        <v>1</v>
      </c>
      <c r="U290">
        <v>1.3343969840207137</v>
      </c>
    </row>
    <row r="291" spans="1:21" x14ac:dyDescent="0.3">
      <c r="A291" s="74">
        <v>0.76299325540940577</v>
      </c>
      <c r="L291">
        <v>1</v>
      </c>
      <c r="U291">
        <v>-0.20424749891390093</v>
      </c>
    </row>
    <row r="292" spans="1:21" x14ac:dyDescent="0.3">
      <c r="A292" s="74">
        <v>0.90359202856532483</v>
      </c>
      <c r="L292">
        <v>4</v>
      </c>
      <c r="U292">
        <v>-2.3678694560658187E-2</v>
      </c>
    </row>
    <row r="293" spans="1:21" x14ac:dyDescent="0.3">
      <c r="A293" s="74">
        <v>0.74929044465468309</v>
      </c>
      <c r="L293">
        <v>0</v>
      </c>
      <c r="U293">
        <v>-1.9037088350160047</v>
      </c>
    </row>
    <row r="294" spans="1:21" x14ac:dyDescent="0.3">
      <c r="A294" s="74">
        <v>5.9755241554002504E-2</v>
      </c>
      <c r="L294">
        <v>2</v>
      </c>
      <c r="U294">
        <v>2.1244613890303299</v>
      </c>
    </row>
    <row r="295" spans="1:21" x14ac:dyDescent="0.3">
      <c r="A295" s="74">
        <v>0.13565477462080752</v>
      </c>
      <c r="L295">
        <v>0</v>
      </c>
      <c r="U295">
        <v>-0.15944578990456648</v>
      </c>
    </row>
    <row r="296" spans="1:21" x14ac:dyDescent="0.3">
      <c r="A296" s="74">
        <v>0.73485518967253638</v>
      </c>
      <c r="L296">
        <v>0</v>
      </c>
      <c r="U296">
        <v>0.13794192454952281</v>
      </c>
    </row>
    <row r="297" spans="1:21" x14ac:dyDescent="0.3">
      <c r="A297" s="74">
        <v>0.40943632312997835</v>
      </c>
      <c r="L297">
        <v>3</v>
      </c>
      <c r="U297">
        <v>1.8939681467600167</v>
      </c>
    </row>
    <row r="298" spans="1:21" x14ac:dyDescent="0.3">
      <c r="A298" s="74">
        <v>0.61134678182317581</v>
      </c>
      <c r="L298">
        <v>2</v>
      </c>
      <c r="U298">
        <v>-0.54959400586085394</v>
      </c>
    </row>
    <row r="299" spans="1:21" x14ac:dyDescent="0.3">
      <c r="A299" s="74">
        <v>0.90231025116733299</v>
      </c>
      <c r="L299">
        <v>3</v>
      </c>
      <c r="U299">
        <v>-4.1281964513473213E-2</v>
      </c>
    </row>
    <row r="300" spans="1:21" x14ac:dyDescent="0.3">
      <c r="A300" s="74">
        <v>0.11828974272896511</v>
      </c>
      <c r="L300">
        <v>2</v>
      </c>
      <c r="U300">
        <v>-0.33312971936538815</v>
      </c>
    </row>
    <row r="301" spans="1:21" x14ac:dyDescent="0.3">
      <c r="A301" s="74">
        <v>0.36719870601519822</v>
      </c>
      <c r="L301">
        <v>1</v>
      </c>
      <c r="U301">
        <v>-1.611551851965487</v>
      </c>
    </row>
    <row r="302" spans="1:21" x14ac:dyDescent="0.3">
      <c r="A302" s="74">
        <v>0.93905453657643356</v>
      </c>
      <c r="L302">
        <v>4</v>
      </c>
      <c r="U302">
        <v>-0.56639692047610879</v>
      </c>
    </row>
    <row r="303" spans="1:21" x14ac:dyDescent="0.3">
      <c r="A303" s="74">
        <v>0.74019592883083585</v>
      </c>
      <c r="L303">
        <v>2</v>
      </c>
      <c r="U303">
        <v>-0.50432618081686087</v>
      </c>
    </row>
    <row r="304" spans="1:21" x14ac:dyDescent="0.3">
      <c r="A304" s="74">
        <v>0.87020477919858397</v>
      </c>
      <c r="L304">
        <v>3</v>
      </c>
      <c r="U304">
        <v>1.1785095921368338</v>
      </c>
    </row>
    <row r="305" spans="1:21" x14ac:dyDescent="0.3">
      <c r="A305" s="74">
        <v>0.12936796166875209</v>
      </c>
      <c r="L305">
        <v>2</v>
      </c>
      <c r="U305">
        <v>-0.32102434488479048</v>
      </c>
    </row>
    <row r="306" spans="1:21" x14ac:dyDescent="0.3">
      <c r="A306" s="74">
        <v>0.15558336130863368</v>
      </c>
      <c r="L306">
        <v>1</v>
      </c>
      <c r="U306">
        <v>-0.3446348273428157</v>
      </c>
    </row>
    <row r="307" spans="1:21" x14ac:dyDescent="0.3">
      <c r="A307" s="74">
        <v>0.91131321146275213</v>
      </c>
      <c r="L307">
        <v>1</v>
      </c>
      <c r="U307">
        <v>-1.1089218787674326</v>
      </c>
    </row>
    <row r="308" spans="1:21" x14ac:dyDescent="0.3">
      <c r="A308" s="74">
        <v>0.90423291726432076</v>
      </c>
      <c r="L308">
        <v>1</v>
      </c>
      <c r="U308">
        <v>0.34617755773069803</v>
      </c>
    </row>
    <row r="309" spans="1:21" x14ac:dyDescent="0.3">
      <c r="A309" s="74">
        <v>0.35572374645222327</v>
      </c>
      <c r="L309">
        <v>2</v>
      </c>
      <c r="U309">
        <v>-1.2244800018379465</v>
      </c>
    </row>
    <row r="310" spans="1:21" x14ac:dyDescent="0.3">
      <c r="A310" s="74">
        <v>0.57914975432599869</v>
      </c>
      <c r="L310">
        <v>2</v>
      </c>
      <c r="U310">
        <v>-1.7505726646049879</v>
      </c>
    </row>
    <row r="311" spans="1:21" x14ac:dyDescent="0.3">
      <c r="A311" s="74">
        <v>6.9154942472609643E-2</v>
      </c>
      <c r="L311">
        <v>0</v>
      </c>
      <c r="U311">
        <v>0.85515011960524134</v>
      </c>
    </row>
    <row r="312" spans="1:21" x14ac:dyDescent="0.3">
      <c r="A312" s="74">
        <v>0.93630787072359389</v>
      </c>
      <c r="L312">
        <v>2</v>
      </c>
      <c r="U312">
        <v>1.174271346826572E-2</v>
      </c>
    </row>
    <row r="313" spans="1:21" x14ac:dyDescent="0.3">
      <c r="A313" s="74">
        <v>0.36973174230170597</v>
      </c>
      <c r="L313">
        <v>2</v>
      </c>
      <c r="U313">
        <v>1.9743492885027081</v>
      </c>
    </row>
    <row r="314" spans="1:21" x14ac:dyDescent="0.3">
      <c r="A314" s="74">
        <v>0.32569353312784205</v>
      </c>
      <c r="L314">
        <v>1</v>
      </c>
      <c r="U314">
        <v>0.49591676543059293</v>
      </c>
    </row>
    <row r="315" spans="1:21" x14ac:dyDescent="0.3">
      <c r="A315" s="74">
        <v>0.10638752403332621</v>
      </c>
      <c r="L315">
        <v>0</v>
      </c>
      <c r="U315">
        <v>-1.1891461326740682</v>
      </c>
    </row>
    <row r="316" spans="1:21" x14ac:dyDescent="0.3">
      <c r="A316" s="74">
        <v>6.613361003448591E-2</v>
      </c>
      <c r="L316">
        <v>4</v>
      </c>
      <c r="U316">
        <v>0.73357114160899073</v>
      </c>
    </row>
    <row r="317" spans="1:21" x14ac:dyDescent="0.3">
      <c r="A317" s="74">
        <v>3.8575395977660451E-2</v>
      </c>
      <c r="L317">
        <v>0</v>
      </c>
      <c r="U317">
        <v>0.22852418624097481</v>
      </c>
    </row>
    <row r="318" spans="1:21" x14ac:dyDescent="0.3">
      <c r="A318" s="74">
        <v>0.79412213507492291</v>
      </c>
      <c r="L318">
        <v>2</v>
      </c>
      <c r="U318">
        <v>0.19301182874187361</v>
      </c>
    </row>
    <row r="319" spans="1:21" x14ac:dyDescent="0.3">
      <c r="A319" s="74">
        <v>0.32499160740989408</v>
      </c>
      <c r="L319">
        <v>1</v>
      </c>
      <c r="U319">
        <v>-0.18857122086046729</v>
      </c>
    </row>
    <row r="320" spans="1:21" x14ac:dyDescent="0.3">
      <c r="A320" s="74">
        <v>0.39231543931394391</v>
      </c>
      <c r="L320">
        <v>4</v>
      </c>
      <c r="U320">
        <v>-8.2443420978961512E-2</v>
      </c>
    </row>
    <row r="321" spans="1:21" x14ac:dyDescent="0.3">
      <c r="A321" s="74">
        <v>0.55366679891354109</v>
      </c>
      <c r="L321">
        <v>1</v>
      </c>
      <c r="U321">
        <v>-1.6509056877112016</v>
      </c>
    </row>
    <row r="322" spans="1:21" x14ac:dyDescent="0.3">
      <c r="A322" s="74">
        <v>0.44990386669515059</v>
      </c>
      <c r="L322">
        <v>1</v>
      </c>
      <c r="U322">
        <v>-0.63765583036001772</v>
      </c>
    </row>
    <row r="323" spans="1:21" x14ac:dyDescent="0.3">
      <c r="A323" s="74">
        <v>0.70976897488326673</v>
      </c>
      <c r="L323">
        <v>2</v>
      </c>
      <c r="U323">
        <v>2.6873385650105774</v>
      </c>
    </row>
    <row r="324" spans="1:21" x14ac:dyDescent="0.3">
      <c r="A324" s="74">
        <v>0.3163243507187109</v>
      </c>
      <c r="L324">
        <v>1</v>
      </c>
      <c r="U324">
        <v>-0.18001173884840682</v>
      </c>
    </row>
    <row r="325" spans="1:21" x14ac:dyDescent="0.3">
      <c r="A325" s="74">
        <v>0.1424298837244789</v>
      </c>
      <c r="L325">
        <v>2</v>
      </c>
      <c r="U325">
        <v>-7.4386434789630584E-2</v>
      </c>
    </row>
    <row r="326" spans="1:21" x14ac:dyDescent="0.3">
      <c r="A326" s="74">
        <v>0.81414227729117705</v>
      </c>
      <c r="L326">
        <v>1</v>
      </c>
      <c r="U326">
        <v>-1.3205499271862209</v>
      </c>
    </row>
    <row r="327" spans="1:21" x14ac:dyDescent="0.3">
      <c r="A327" s="74">
        <v>0.58668782616657</v>
      </c>
      <c r="L327">
        <v>2</v>
      </c>
      <c r="U327">
        <v>-0.87899024947546422</v>
      </c>
    </row>
    <row r="328" spans="1:21" x14ac:dyDescent="0.3">
      <c r="A328" s="74">
        <v>0.69277016510513623</v>
      </c>
      <c r="L328">
        <v>2</v>
      </c>
      <c r="U328">
        <v>1.1411884770495817</v>
      </c>
    </row>
    <row r="329" spans="1:21" x14ac:dyDescent="0.3">
      <c r="A329" s="74">
        <v>0.24353770561845758</v>
      </c>
      <c r="L329">
        <v>0</v>
      </c>
      <c r="U329">
        <v>0.84024804891669191</v>
      </c>
    </row>
    <row r="330" spans="1:21" x14ac:dyDescent="0.3">
      <c r="A330" s="74">
        <v>6.3631092257454142E-2</v>
      </c>
      <c r="L330">
        <v>2</v>
      </c>
      <c r="U330">
        <v>1.3286444300319999</v>
      </c>
    </row>
    <row r="331" spans="1:21" x14ac:dyDescent="0.3">
      <c r="A331" s="74">
        <v>0.44718771935178686</v>
      </c>
      <c r="L331">
        <v>2</v>
      </c>
      <c r="U331">
        <v>1.8166065274272114</v>
      </c>
    </row>
    <row r="332" spans="1:21" x14ac:dyDescent="0.3">
      <c r="A332" s="74">
        <v>0.4813074129459517</v>
      </c>
      <c r="L332">
        <v>3</v>
      </c>
      <c r="U332">
        <v>-2.4804103304632008</v>
      </c>
    </row>
    <row r="333" spans="1:21" x14ac:dyDescent="0.3">
      <c r="A333" s="74">
        <v>0.17575609607226783</v>
      </c>
      <c r="L333">
        <v>2</v>
      </c>
      <c r="U333">
        <v>0.4135279141337378</v>
      </c>
    </row>
    <row r="334" spans="1:21" x14ac:dyDescent="0.3">
      <c r="A334" s="74">
        <v>0.1488082522049623</v>
      </c>
      <c r="L334">
        <v>2</v>
      </c>
      <c r="U334">
        <v>0.29016405278525781</v>
      </c>
    </row>
    <row r="335" spans="1:21" x14ac:dyDescent="0.3">
      <c r="A335" s="74">
        <v>0.21991637928403576</v>
      </c>
      <c r="L335">
        <v>0</v>
      </c>
      <c r="U335">
        <v>0.72170905696111731</v>
      </c>
    </row>
    <row r="336" spans="1:21" x14ac:dyDescent="0.3">
      <c r="A336" s="74">
        <v>5.6825464644306774E-2</v>
      </c>
      <c r="L336">
        <v>1</v>
      </c>
      <c r="U336">
        <v>1.3196768122725189E-2</v>
      </c>
    </row>
    <row r="337" spans="1:21" x14ac:dyDescent="0.3">
      <c r="A337" s="74">
        <v>0.83251441999572739</v>
      </c>
      <c r="L337">
        <v>1</v>
      </c>
      <c r="U337">
        <v>5.6677436077734455E-2</v>
      </c>
    </row>
    <row r="338" spans="1:21" x14ac:dyDescent="0.3">
      <c r="A338" s="74">
        <v>0.83529160435804317</v>
      </c>
      <c r="L338">
        <v>3</v>
      </c>
      <c r="U338">
        <v>0.8646725291328039</v>
      </c>
    </row>
    <row r="339" spans="1:21" x14ac:dyDescent="0.3">
      <c r="A339" s="74">
        <v>0.77068391979735706</v>
      </c>
      <c r="L339">
        <v>0</v>
      </c>
      <c r="U339">
        <v>-0.55057171266525984</v>
      </c>
    </row>
    <row r="340" spans="1:21" x14ac:dyDescent="0.3">
      <c r="A340" s="74">
        <v>0.83410138248847931</v>
      </c>
      <c r="L340">
        <v>0</v>
      </c>
      <c r="U340">
        <v>-0.52599034461309202</v>
      </c>
    </row>
    <row r="341" spans="1:21" x14ac:dyDescent="0.3">
      <c r="A341" s="74">
        <v>0.4328745384075442</v>
      </c>
      <c r="L341">
        <v>1</v>
      </c>
      <c r="U341">
        <v>1.9863091438310221</v>
      </c>
    </row>
    <row r="342" spans="1:21" x14ac:dyDescent="0.3">
      <c r="A342" s="74">
        <v>0.57548753318887902</v>
      </c>
      <c r="L342">
        <v>0</v>
      </c>
      <c r="U342">
        <v>-1.4770876077818684</v>
      </c>
    </row>
    <row r="343" spans="1:21" x14ac:dyDescent="0.3">
      <c r="A343" s="74">
        <v>0.91238135929441211</v>
      </c>
      <c r="L343">
        <v>2</v>
      </c>
      <c r="U343">
        <v>-0.76969399742665701</v>
      </c>
    </row>
    <row r="344" spans="1:21" x14ac:dyDescent="0.3">
      <c r="A344" s="74">
        <v>0.36304818872646261</v>
      </c>
      <c r="L344">
        <v>0</v>
      </c>
      <c r="U344">
        <v>0.15758587323944084</v>
      </c>
    </row>
    <row r="345" spans="1:21" x14ac:dyDescent="0.3">
      <c r="A345" s="74">
        <v>0.86074404126102477</v>
      </c>
      <c r="L345">
        <v>1</v>
      </c>
      <c r="U345">
        <v>-0.27662622414936777</v>
      </c>
    </row>
    <row r="346" spans="1:21" x14ac:dyDescent="0.3">
      <c r="A346" s="74">
        <v>0.61687063203833126</v>
      </c>
      <c r="L346">
        <v>3</v>
      </c>
      <c r="U346">
        <v>-1.1253405318711884</v>
      </c>
    </row>
    <row r="347" spans="1:21" x14ac:dyDescent="0.3">
      <c r="A347" s="74">
        <v>0.70601519821771908</v>
      </c>
      <c r="L347">
        <v>2</v>
      </c>
      <c r="U347">
        <v>-0.30712158149981406</v>
      </c>
    </row>
    <row r="348" spans="1:21" x14ac:dyDescent="0.3">
      <c r="A348" s="74">
        <v>0.55116428113650928</v>
      </c>
      <c r="L348">
        <v>4</v>
      </c>
      <c r="U348">
        <v>-0.49194113671546802</v>
      </c>
    </row>
    <row r="349" spans="1:21" x14ac:dyDescent="0.3">
      <c r="A349" s="74">
        <v>0.62276070436719866</v>
      </c>
      <c r="L349">
        <v>0</v>
      </c>
      <c r="U349">
        <v>0.63784341364225838</v>
      </c>
    </row>
    <row r="350" spans="1:21" x14ac:dyDescent="0.3">
      <c r="A350" s="74">
        <v>0.25235755485702077</v>
      </c>
      <c r="L350">
        <v>0</v>
      </c>
      <c r="U350">
        <v>1.4497345546260476E-2</v>
      </c>
    </row>
    <row r="351" spans="1:21" x14ac:dyDescent="0.3">
      <c r="A351" s="74">
        <v>0.33368938261055331</v>
      </c>
      <c r="L351">
        <v>2</v>
      </c>
      <c r="U351">
        <v>-0.22773974706069566</v>
      </c>
    </row>
    <row r="352" spans="1:21" x14ac:dyDescent="0.3">
      <c r="A352" s="74">
        <v>0.16879787591174047</v>
      </c>
      <c r="L352">
        <v>2</v>
      </c>
      <c r="U352">
        <v>5.8898876886814833E-2</v>
      </c>
    </row>
    <row r="353" spans="1:21" x14ac:dyDescent="0.3">
      <c r="A353" s="74">
        <v>0.95693838312936796</v>
      </c>
      <c r="L353">
        <v>1</v>
      </c>
      <c r="U353">
        <v>1.1007523426087573</v>
      </c>
    </row>
    <row r="354" spans="1:21" x14ac:dyDescent="0.3">
      <c r="A354" s="74">
        <v>0.619953001495407</v>
      </c>
      <c r="L354">
        <v>3</v>
      </c>
      <c r="U354">
        <v>0.90587718659662642</v>
      </c>
    </row>
    <row r="355" spans="1:21" x14ac:dyDescent="0.3">
      <c r="A355" s="74">
        <v>0.32551042207098607</v>
      </c>
      <c r="L355">
        <v>0</v>
      </c>
      <c r="U355">
        <v>-8.1599864643067122E-2</v>
      </c>
    </row>
    <row r="356" spans="1:21" x14ac:dyDescent="0.3">
      <c r="A356" s="74">
        <v>0.29438154240546893</v>
      </c>
      <c r="L356">
        <v>1</v>
      </c>
      <c r="U356">
        <v>-0.91770061771967448</v>
      </c>
    </row>
    <row r="357" spans="1:21" x14ac:dyDescent="0.3">
      <c r="A357" s="74">
        <v>0.1228675191503647</v>
      </c>
      <c r="L357">
        <v>1</v>
      </c>
      <c r="U357">
        <v>2.3743632482364774</v>
      </c>
    </row>
    <row r="358" spans="1:21" x14ac:dyDescent="0.3">
      <c r="A358" s="74">
        <v>0.95706045716727195</v>
      </c>
      <c r="L358">
        <v>1</v>
      </c>
      <c r="U358">
        <v>-0.21793653104396071</v>
      </c>
    </row>
    <row r="359" spans="1:21" x14ac:dyDescent="0.3">
      <c r="A359" s="74">
        <v>0.42078920865504926</v>
      </c>
      <c r="L359">
        <v>2</v>
      </c>
      <c r="U359">
        <v>1.8862101569538936</v>
      </c>
    </row>
    <row r="360" spans="1:21" x14ac:dyDescent="0.3">
      <c r="A360" s="74">
        <v>0.85482345042268137</v>
      </c>
      <c r="L360">
        <v>1</v>
      </c>
      <c r="U360">
        <v>-1.1079328032792546</v>
      </c>
    </row>
    <row r="361" spans="1:21" x14ac:dyDescent="0.3">
      <c r="A361" s="74">
        <v>0.40470595416119876</v>
      </c>
      <c r="L361">
        <v>1</v>
      </c>
      <c r="U361">
        <v>0.59555986808845773</v>
      </c>
    </row>
    <row r="362" spans="1:21" x14ac:dyDescent="0.3">
      <c r="A362" s="74">
        <v>0.71645252845851004</v>
      </c>
      <c r="L362">
        <v>4</v>
      </c>
      <c r="U362">
        <v>-8.6589579950668849E-2</v>
      </c>
    </row>
    <row r="363" spans="1:21" x14ac:dyDescent="0.3">
      <c r="A363" s="74">
        <v>0.84572893459883425</v>
      </c>
      <c r="L363">
        <v>0</v>
      </c>
      <c r="U363">
        <v>1.5478963177883998</v>
      </c>
    </row>
    <row r="364" spans="1:21" x14ac:dyDescent="0.3">
      <c r="A364" s="74">
        <v>0.91821039460432752</v>
      </c>
      <c r="L364">
        <v>1</v>
      </c>
      <c r="U364">
        <v>-0.75751017902803142</v>
      </c>
    </row>
    <row r="365" spans="1:21" x14ac:dyDescent="0.3">
      <c r="A365" s="74">
        <v>0.85830256050294507</v>
      </c>
      <c r="L365">
        <v>0</v>
      </c>
      <c r="U365">
        <v>-0.37163317756494507</v>
      </c>
    </row>
    <row r="366" spans="1:21" x14ac:dyDescent="0.3">
      <c r="A366" s="74">
        <v>0.44962920010986662</v>
      </c>
      <c r="L366">
        <v>0</v>
      </c>
      <c r="U366">
        <v>-0.88214619609061629</v>
      </c>
    </row>
    <row r="367" spans="1:21" x14ac:dyDescent="0.3">
      <c r="A367" s="74">
        <v>0.28794213690603349</v>
      </c>
      <c r="L367">
        <v>1</v>
      </c>
      <c r="U367">
        <v>1.6929925550357439</v>
      </c>
    </row>
    <row r="368" spans="1:21" x14ac:dyDescent="0.3">
      <c r="A368" s="74">
        <v>0.89468062379833369</v>
      </c>
      <c r="L368">
        <v>1</v>
      </c>
      <c r="U368">
        <v>5.269384928396903E-2</v>
      </c>
    </row>
    <row r="369" spans="1:21" x14ac:dyDescent="0.3">
      <c r="A369" s="74">
        <v>0.33393353068636128</v>
      </c>
      <c r="L369">
        <v>2</v>
      </c>
      <c r="U369">
        <v>0.62439994508167729</v>
      </c>
    </row>
    <row r="370" spans="1:21" x14ac:dyDescent="0.3">
      <c r="A370" s="74">
        <v>0.86419263283181247</v>
      </c>
      <c r="L370">
        <v>1</v>
      </c>
      <c r="U370">
        <v>-0.38445136851805728</v>
      </c>
    </row>
    <row r="371" spans="1:21" x14ac:dyDescent="0.3">
      <c r="A371" s="74">
        <v>0.3499252296517838</v>
      </c>
      <c r="L371">
        <v>3</v>
      </c>
      <c r="U371">
        <v>-0.62226263253251091</v>
      </c>
    </row>
    <row r="372" spans="1:21" x14ac:dyDescent="0.3">
      <c r="A372" s="74">
        <v>0.30155339213232824</v>
      </c>
      <c r="L372">
        <v>0</v>
      </c>
      <c r="U372">
        <v>-1.1425095181039069</v>
      </c>
    </row>
    <row r="373" spans="1:21" x14ac:dyDescent="0.3">
      <c r="A373" s="74">
        <v>0.80544450209051788</v>
      </c>
      <c r="L373">
        <v>1</v>
      </c>
      <c r="U373">
        <v>-1.0212488632532768E-2</v>
      </c>
    </row>
    <row r="374" spans="1:21" x14ac:dyDescent="0.3">
      <c r="A374" s="74">
        <v>0.96099734488967559</v>
      </c>
      <c r="L374">
        <v>1</v>
      </c>
      <c r="U374">
        <v>0.55877990234876052</v>
      </c>
    </row>
    <row r="375" spans="1:21" x14ac:dyDescent="0.3">
      <c r="A375" s="74">
        <v>0.7618945890682699</v>
      </c>
      <c r="L375">
        <v>2</v>
      </c>
      <c r="U375">
        <v>-1.3763747119810432</v>
      </c>
    </row>
    <row r="376" spans="1:21" x14ac:dyDescent="0.3">
      <c r="A376" s="74">
        <v>0.24945829645680104</v>
      </c>
      <c r="L376">
        <v>4</v>
      </c>
      <c r="U376">
        <v>-0.17387378647981677</v>
      </c>
    </row>
    <row r="377" spans="1:21" x14ac:dyDescent="0.3">
      <c r="A377" s="74">
        <v>0.53730887783440662</v>
      </c>
      <c r="L377">
        <v>3</v>
      </c>
      <c r="U377">
        <v>1.4310717233456671</v>
      </c>
    </row>
    <row r="378" spans="1:21" x14ac:dyDescent="0.3">
      <c r="A378" s="74">
        <v>0.65794854579302342</v>
      </c>
      <c r="L378">
        <v>0</v>
      </c>
      <c r="U378">
        <v>0.18009018276643474</v>
      </c>
    </row>
    <row r="379" spans="1:21" x14ac:dyDescent="0.3">
      <c r="A379" s="74">
        <v>0.13589892269661549</v>
      </c>
      <c r="L379">
        <v>2</v>
      </c>
      <c r="U379">
        <v>0.19683284335769713</v>
      </c>
    </row>
    <row r="380" spans="1:21" x14ac:dyDescent="0.3">
      <c r="A380" s="74">
        <v>0.30500198370311593</v>
      </c>
      <c r="L380">
        <v>1</v>
      </c>
      <c r="U380">
        <v>-0.74968511398765258</v>
      </c>
    </row>
    <row r="381" spans="1:21" x14ac:dyDescent="0.3">
      <c r="A381" s="74">
        <v>0.12100589007232887</v>
      </c>
      <c r="L381">
        <v>0</v>
      </c>
      <c r="U381">
        <v>-0.75883576755586546</v>
      </c>
    </row>
    <row r="382" spans="1:21" x14ac:dyDescent="0.3">
      <c r="A382" s="74">
        <v>0.80617694631794179</v>
      </c>
      <c r="L382">
        <v>0</v>
      </c>
      <c r="U382">
        <v>-1.5908790373941883</v>
      </c>
    </row>
    <row r="383" spans="1:21" x14ac:dyDescent="0.3">
      <c r="A383" s="74">
        <v>0.54213080233161415</v>
      </c>
      <c r="L383">
        <v>2</v>
      </c>
      <c r="U383">
        <v>0.32650632419972681</v>
      </c>
    </row>
    <row r="384" spans="1:21" x14ac:dyDescent="0.3">
      <c r="A384" s="74">
        <v>0.88717307046723837</v>
      </c>
      <c r="L384">
        <v>1</v>
      </c>
      <c r="U384">
        <v>0.23457459974451922</v>
      </c>
    </row>
    <row r="385" spans="1:21" x14ac:dyDescent="0.3">
      <c r="A385" s="74">
        <v>0.91158787804803609</v>
      </c>
      <c r="L385">
        <v>1</v>
      </c>
      <c r="U385">
        <v>5.4694737627869472E-3</v>
      </c>
    </row>
    <row r="386" spans="1:21" x14ac:dyDescent="0.3">
      <c r="A386" s="74">
        <v>5.0660725730155339E-3</v>
      </c>
      <c r="L386">
        <v>1</v>
      </c>
      <c r="U386">
        <v>-0.46424020183621906</v>
      </c>
    </row>
    <row r="387" spans="1:21" x14ac:dyDescent="0.3">
      <c r="A387" s="74">
        <v>0.68865016632587661</v>
      </c>
      <c r="L387">
        <v>1</v>
      </c>
      <c r="U387">
        <v>1.0204712452832609</v>
      </c>
    </row>
    <row r="388" spans="1:21" x14ac:dyDescent="0.3">
      <c r="A388" s="74">
        <v>0.85265663624988552</v>
      </c>
      <c r="L388">
        <v>3</v>
      </c>
      <c r="U388">
        <v>1.6581225281697698</v>
      </c>
    </row>
    <row r="389" spans="1:21" x14ac:dyDescent="0.3">
      <c r="A389" s="74">
        <v>0.89593188268684953</v>
      </c>
      <c r="L389">
        <v>2</v>
      </c>
      <c r="U389">
        <v>-0.78469838626915589</v>
      </c>
    </row>
    <row r="390" spans="1:21" x14ac:dyDescent="0.3">
      <c r="A390" s="74">
        <v>0.12256233405560472</v>
      </c>
      <c r="L390">
        <v>1</v>
      </c>
      <c r="U390">
        <v>-0.47166622607619502</v>
      </c>
    </row>
    <row r="391" spans="1:21" x14ac:dyDescent="0.3">
      <c r="A391" s="74">
        <v>0.98599200415051724</v>
      </c>
      <c r="L391">
        <v>0</v>
      </c>
      <c r="U391">
        <v>1.3152657629689202</v>
      </c>
    </row>
    <row r="392" spans="1:21" x14ac:dyDescent="0.3">
      <c r="A392" s="74">
        <v>0.4272896511734367</v>
      </c>
      <c r="L392">
        <v>1</v>
      </c>
      <c r="U392">
        <v>-0.82091446529375389</v>
      </c>
    </row>
    <row r="393" spans="1:21" x14ac:dyDescent="0.3">
      <c r="A393" s="74">
        <v>0.52400280770287178</v>
      </c>
      <c r="L393">
        <v>1</v>
      </c>
      <c r="U393">
        <v>-0.28044269129168242</v>
      </c>
    </row>
    <row r="394" spans="1:21" x14ac:dyDescent="0.3">
      <c r="A394" s="74">
        <v>0.92641987365337075</v>
      </c>
      <c r="L394">
        <v>2</v>
      </c>
      <c r="U394">
        <v>-0.58436171457287855</v>
      </c>
    </row>
    <row r="395" spans="1:21" x14ac:dyDescent="0.3">
      <c r="A395" s="74">
        <v>0.27777947325052643</v>
      </c>
      <c r="L395">
        <v>0</v>
      </c>
      <c r="U395">
        <v>0.54728161558159627</v>
      </c>
    </row>
    <row r="396" spans="1:21" x14ac:dyDescent="0.3">
      <c r="A396" s="74">
        <v>0.1392254402294992</v>
      </c>
      <c r="L396">
        <v>2</v>
      </c>
      <c r="U396">
        <v>-0.34780214264173992</v>
      </c>
    </row>
    <row r="397" spans="1:21" x14ac:dyDescent="0.3">
      <c r="A397" s="74">
        <v>0.53419598986785488</v>
      </c>
      <c r="L397">
        <v>0</v>
      </c>
      <c r="U397">
        <v>-0.3465834197413642</v>
      </c>
    </row>
    <row r="398" spans="1:21" x14ac:dyDescent="0.3">
      <c r="A398" s="74">
        <v>0.73329874568926057</v>
      </c>
      <c r="L398">
        <v>0</v>
      </c>
      <c r="U398">
        <v>0.2001092980208341</v>
      </c>
    </row>
    <row r="399" spans="1:21" x14ac:dyDescent="0.3">
      <c r="A399" s="74">
        <v>0.5186925870540483</v>
      </c>
      <c r="L399">
        <v>0</v>
      </c>
      <c r="U399">
        <v>-0.20643483367166482</v>
      </c>
    </row>
    <row r="400" spans="1:21" x14ac:dyDescent="0.3">
      <c r="A400" s="74">
        <v>0.91036713766899624</v>
      </c>
      <c r="L400">
        <v>2</v>
      </c>
      <c r="U400">
        <v>0.13624344319396187</v>
      </c>
    </row>
    <row r="401" spans="1:21" x14ac:dyDescent="0.3">
      <c r="A401" s="74">
        <v>0.30384228034302807</v>
      </c>
      <c r="L401">
        <v>0</v>
      </c>
      <c r="U401">
        <v>-0.30776277526456397</v>
      </c>
    </row>
    <row r="402" spans="1:21" x14ac:dyDescent="0.3">
      <c r="A402" s="74">
        <v>0.48182622760704369</v>
      </c>
      <c r="L402">
        <v>1</v>
      </c>
      <c r="U402">
        <v>-1.1123233889520634</v>
      </c>
    </row>
    <row r="403" spans="1:21" x14ac:dyDescent="0.3">
      <c r="A403" s="74">
        <v>0.18054750205999939</v>
      </c>
      <c r="L403">
        <v>1</v>
      </c>
      <c r="U403">
        <v>1.3019371181144379</v>
      </c>
    </row>
    <row r="404" spans="1:21" x14ac:dyDescent="0.3">
      <c r="A404" s="74">
        <v>0.96218756675923944</v>
      </c>
      <c r="L404">
        <v>3</v>
      </c>
      <c r="U404">
        <v>0.99756334748235531</v>
      </c>
    </row>
    <row r="405" spans="1:21" x14ac:dyDescent="0.3">
      <c r="A405" s="74">
        <v>0.7568590350047304</v>
      </c>
      <c r="L405">
        <v>2</v>
      </c>
      <c r="U405">
        <v>0.66546590460347943</v>
      </c>
    </row>
    <row r="406" spans="1:21" x14ac:dyDescent="0.3">
      <c r="A406" s="74">
        <v>0.13531907101657156</v>
      </c>
      <c r="L406">
        <v>4</v>
      </c>
      <c r="U406">
        <v>2.073256837320514</v>
      </c>
    </row>
    <row r="407" spans="1:21" x14ac:dyDescent="0.3">
      <c r="A407" s="74">
        <v>0.66875209814752645</v>
      </c>
      <c r="L407">
        <v>2</v>
      </c>
      <c r="U407">
        <v>0.25325221031380352</v>
      </c>
    </row>
    <row r="408" spans="1:21" x14ac:dyDescent="0.3">
      <c r="A408" s="74">
        <v>0.69240394299142427</v>
      </c>
      <c r="L408">
        <v>1</v>
      </c>
      <c r="U408">
        <v>0.65528638515388593</v>
      </c>
    </row>
    <row r="409" spans="1:21" x14ac:dyDescent="0.3">
      <c r="A409" s="74">
        <v>0.35868404187139502</v>
      </c>
      <c r="L409">
        <v>2</v>
      </c>
      <c r="U409">
        <v>1.4181978258420713</v>
      </c>
    </row>
    <row r="410" spans="1:21" x14ac:dyDescent="0.3">
      <c r="A410" s="74">
        <v>0.82128360850856041</v>
      </c>
      <c r="L410">
        <v>2</v>
      </c>
      <c r="U410">
        <v>-0.77227014116942883</v>
      </c>
    </row>
    <row r="411" spans="1:21" x14ac:dyDescent="0.3">
      <c r="A411" s="74">
        <v>0.52919095431379126</v>
      </c>
      <c r="L411">
        <v>3</v>
      </c>
      <c r="U411">
        <v>-0.40106101550918538</v>
      </c>
    </row>
    <row r="412" spans="1:21" x14ac:dyDescent="0.3">
      <c r="A412" s="74">
        <v>0.17856379894405958</v>
      </c>
      <c r="L412">
        <v>1</v>
      </c>
      <c r="U412">
        <v>1.1318479664623737</v>
      </c>
    </row>
    <row r="413" spans="1:21" x14ac:dyDescent="0.3">
      <c r="A413" s="74">
        <v>0.23090304269539474</v>
      </c>
      <c r="L413">
        <v>2</v>
      </c>
      <c r="U413">
        <v>-0.74644731284934096</v>
      </c>
    </row>
    <row r="414" spans="1:21" x14ac:dyDescent="0.3">
      <c r="A414" s="74">
        <v>0.61296426282540362</v>
      </c>
      <c r="L414">
        <v>2</v>
      </c>
      <c r="U414">
        <v>1.5294062905013561</v>
      </c>
    </row>
    <row r="415" spans="1:21" x14ac:dyDescent="0.3">
      <c r="A415" s="74">
        <v>0.727866451002533</v>
      </c>
      <c r="L415">
        <v>1</v>
      </c>
      <c r="U415">
        <v>-0.84603243521996774</v>
      </c>
    </row>
    <row r="416" spans="1:21" x14ac:dyDescent="0.3">
      <c r="A416" s="74">
        <v>0.46461378826258126</v>
      </c>
      <c r="L416">
        <v>2</v>
      </c>
      <c r="U416">
        <v>0.16797457647044212</v>
      </c>
    </row>
    <row r="417" spans="1:21" x14ac:dyDescent="0.3">
      <c r="A417" s="74">
        <v>0.91586046937467569</v>
      </c>
      <c r="L417">
        <v>0</v>
      </c>
      <c r="U417">
        <v>9.2887830760446377E-2</v>
      </c>
    </row>
    <row r="418" spans="1:21" x14ac:dyDescent="0.3">
      <c r="A418" s="74">
        <v>0.36042359691152687</v>
      </c>
      <c r="L418">
        <v>0</v>
      </c>
      <c r="U418">
        <v>-0.52537416195264086</v>
      </c>
    </row>
    <row r="419" spans="1:21" x14ac:dyDescent="0.3">
      <c r="A419" s="74">
        <v>0.78371532334360794</v>
      </c>
      <c r="L419">
        <v>0</v>
      </c>
      <c r="U419">
        <v>0.85184638010105118</v>
      </c>
    </row>
    <row r="420" spans="1:21" x14ac:dyDescent="0.3">
      <c r="A420" s="74">
        <v>0.28724021118808557</v>
      </c>
      <c r="L420">
        <v>0</v>
      </c>
      <c r="U420">
        <v>2.1423329599201679</v>
      </c>
    </row>
    <row r="421" spans="1:21" x14ac:dyDescent="0.3">
      <c r="A421" s="74">
        <v>0.8231452375865963</v>
      </c>
      <c r="L421">
        <v>0</v>
      </c>
      <c r="U421">
        <v>0.45989963837200776</v>
      </c>
    </row>
    <row r="422" spans="1:21" x14ac:dyDescent="0.3">
      <c r="A422" s="74">
        <v>0.47596667378765223</v>
      </c>
      <c r="L422">
        <v>1</v>
      </c>
      <c r="U422">
        <v>-9.1812353275599889E-2</v>
      </c>
    </row>
    <row r="423" spans="1:21" x14ac:dyDescent="0.3">
      <c r="A423" s="74">
        <v>3.6286507766960664E-2</v>
      </c>
      <c r="L423">
        <v>4</v>
      </c>
      <c r="U423">
        <v>-0.58454361351323314</v>
      </c>
    </row>
    <row r="424" spans="1:21" x14ac:dyDescent="0.3">
      <c r="A424" s="74">
        <v>0.39774773400067143</v>
      </c>
      <c r="L424">
        <v>2</v>
      </c>
      <c r="U424">
        <v>-2.8882141123176552E-2</v>
      </c>
    </row>
    <row r="425" spans="1:21" x14ac:dyDescent="0.3">
      <c r="A425" s="74">
        <v>0.88882106997894228</v>
      </c>
      <c r="L425">
        <v>1</v>
      </c>
      <c r="U425">
        <v>1.0218900570180267</v>
      </c>
    </row>
    <row r="426" spans="1:21" x14ac:dyDescent="0.3">
      <c r="A426" s="74">
        <v>8.1453901791436509E-2</v>
      </c>
      <c r="L426">
        <v>1</v>
      </c>
      <c r="U426">
        <v>-0.13338649296201766</v>
      </c>
    </row>
    <row r="427" spans="1:21" x14ac:dyDescent="0.3">
      <c r="A427" s="74">
        <v>0.82958464308603164</v>
      </c>
      <c r="L427">
        <v>1</v>
      </c>
      <c r="U427">
        <v>-0.73617684392957017</v>
      </c>
    </row>
    <row r="428" spans="1:21" x14ac:dyDescent="0.3">
      <c r="A428" s="74">
        <v>0.1358073671681875</v>
      </c>
      <c r="L428">
        <v>0</v>
      </c>
      <c r="U428">
        <v>0.83340864875935949</v>
      </c>
    </row>
    <row r="429" spans="1:21" x14ac:dyDescent="0.3">
      <c r="A429" s="74">
        <v>0.47901852473525192</v>
      </c>
      <c r="L429">
        <v>0</v>
      </c>
      <c r="U429">
        <v>0.92143636720720679</v>
      </c>
    </row>
    <row r="430" spans="1:21" x14ac:dyDescent="0.3">
      <c r="A430" s="74">
        <v>0.42292550431836912</v>
      </c>
      <c r="L430">
        <v>1</v>
      </c>
      <c r="U430">
        <v>0.34869685805460904</v>
      </c>
    </row>
    <row r="431" spans="1:21" x14ac:dyDescent="0.3">
      <c r="A431" s="74">
        <v>0.8928800317392499</v>
      </c>
      <c r="L431">
        <v>1</v>
      </c>
      <c r="U431">
        <v>1.0481608114787377</v>
      </c>
    </row>
    <row r="432" spans="1:21" x14ac:dyDescent="0.3">
      <c r="A432" s="74">
        <v>0.41169469283120214</v>
      </c>
      <c r="L432">
        <v>1</v>
      </c>
      <c r="U432">
        <v>0.71359409048454836</v>
      </c>
    </row>
    <row r="433" spans="1:21" x14ac:dyDescent="0.3">
      <c r="A433" s="74">
        <v>6.8636127811517691E-2</v>
      </c>
      <c r="L433">
        <v>2</v>
      </c>
      <c r="U433">
        <v>-0.71883277996676043</v>
      </c>
    </row>
    <row r="434" spans="1:21" x14ac:dyDescent="0.3">
      <c r="A434" s="74">
        <v>0.95895260475478372</v>
      </c>
      <c r="L434">
        <v>3</v>
      </c>
      <c r="U434">
        <v>-1.4635588740929961</v>
      </c>
    </row>
    <row r="435" spans="1:21" x14ac:dyDescent="0.3">
      <c r="A435" s="74">
        <v>0.70030823694570754</v>
      </c>
      <c r="L435">
        <v>1</v>
      </c>
      <c r="U435">
        <v>0.52212840273568872</v>
      </c>
    </row>
    <row r="436" spans="1:21" x14ac:dyDescent="0.3">
      <c r="A436" s="74">
        <v>0.75264748069704279</v>
      </c>
      <c r="L436">
        <v>2</v>
      </c>
      <c r="U436">
        <v>-0.85261717686080374</v>
      </c>
    </row>
    <row r="437" spans="1:21" x14ac:dyDescent="0.3">
      <c r="A437" s="74">
        <v>0.72682882168034912</v>
      </c>
      <c r="L437">
        <v>0</v>
      </c>
      <c r="U437">
        <v>0.56702674555708654</v>
      </c>
    </row>
    <row r="438" spans="1:21" x14ac:dyDescent="0.3">
      <c r="A438" s="74">
        <v>2.9419843134861293E-2</v>
      </c>
      <c r="L438">
        <v>1</v>
      </c>
      <c r="U438">
        <v>-0.94150436780182645</v>
      </c>
    </row>
    <row r="439" spans="1:21" x14ac:dyDescent="0.3">
      <c r="A439" s="74">
        <v>9.0151676992095711E-2</v>
      </c>
      <c r="L439">
        <v>3</v>
      </c>
      <c r="U439">
        <v>-1.1308338798698969</v>
      </c>
    </row>
    <row r="440" spans="1:21" x14ac:dyDescent="0.3">
      <c r="A440" s="74">
        <v>0.57008575701162756</v>
      </c>
      <c r="L440">
        <v>1</v>
      </c>
      <c r="U440">
        <v>0.43025238483096473</v>
      </c>
    </row>
    <row r="441" spans="1:21" x14ac:dyDescent="0.3">
      <c r="A441" s="74">
        <v>0.94036683248390152</v>
      </c>
      <c r="L441">
        <v>1</v>
      </c>
      <c r="U441">
        <v>-1.0820190254889894</v>
      </c>
    </row>
    <row r="442" spans="1:21" x14ac:dyDescent="0.3">
      <c r="A442" s="74">
        <v>0.51039155247657708</v>
      </c>
      <c r="L442">
        <v>2</v>
      </c>
      <c r="U442">
        <v>-1.5271962183760479</v>
      </c>
    </row>
    <row r="443" spans="1:21" x14ac:dyDescent="0.3">
      <c r="A443" s="74">
        <v>0.92513809625537891</v>
      </c>
      <c r="L443">
        <v>0</v>
      </c>
      <c r="U443">
        <v>1.8150149116991088</v>
      </c>
    </row>
    <row r="444" spans="1:21" x14ac:dyDescent="0.3">
      <c r="A444" s="74">
        <v>0.30387279885250407</v>
      </c>
      <c r="L444">
        <v>2</v>
      </c>
      <c r="U444">
        <v>0.3386344360478688</v>
      </c>
    </row>
    <row r="445" spans="1:21" x14ac:dyDescent="0.3">
      <c r="A445" s="74">
        <v>0.80620746482741779</v>
      </c>
      <c r="L445">
        <v>2</v>
      </c>
      <c r="U445">
        <v>0.97639713203534484</v>
      </c>
    </row>
    <row r="446" spans="1:21" x14ac:dyDescent="0.3">
      <c r="A446" s="74">
        <v>0.36149174474318674</v>
      </c>
      <c r="L446">
        <v>1</v>
      </c>
      <c r="U446">
        <v>-1.0785902304633055</v>
      </c>
    </row>
    <row r="447" spans="1:21" x14ac:dyDescent="0.3">
      <c r="A447" s="74">
        <v>7.4739829706717123E-2</v>
      </c>
      <c r="L447">
        <v>0</v>
      </c>
      <c r="U447">
        <v>-0.2588649294921197</v>
      </c>
    </row>
    <row r="448" spans="1:21" x14ac:dyDescent="0.3">
      <c r="A448" s="74">
        <v>0.59965819269386889</v>
      </c>
      <c r="L448">
        <v>0</v>
      </c>
      <c r="U448">
        <v>1.1194515536772087</v>
      </c>
    </row>
    <row r="449" spans="1:21" x14ac:dyDescent="0.3">
      <c r="A449" s="74">
        <v>0.12430188909573657</v>
      </c>
      <c r="L449">
        <v>1</v>
      </c>
      <c r="U449">
        <v>1.6417106962762773</v>
      </c>
    </row>
    <row r="450" spans="1:21" x14ac:dyDescent="0.3">
      <c r="A450" s="74">
        <v>0.47233497116000855</v>
      </c>
      <c r="L450">
        <v>2</v>
      </c>
      <c r="U450">
        <v>-1.549165062897373</v>
      </c>
    </row>
    <row r="451" spans="1:21" x14ac:dyDescent="0.3">
      <c r="A451" s="74">
        <v>0.5016327402569658</v>
      </c>
      <c r="L451">
        <v>2</v>
      </c>
      <c r="U451">
        <v>0.42254441723343916</v>
      </c>
    </row>
    <row r="452" spans="1:21" x14ac:dyDescent="0.3">
      <c r="A452" s="74">
        <v>0.17560350352488785</v>
      </c>
      <c r="L452">
        <v>2</v>
      </c>
      <c r="U452">
        <v>0.12019995665468741</v>
      </c>
    </row>
    <row r="453" spans="1:21" x14ac:dyDescent="0.3">
      <c r="A453" s="74">
        <v>0.42231513412884913</v>
      </c>
      <c r="L453">
        <v>0</v>
      </c>
      <c r="U453">
        <v>0.88372871687170118</v>
      </c>
    </row>
    <row r="454" spans="1:21" x14ac:dyDescent="0.3">
      <c r="A454" s="74">
        <v>0.71379741813409836</v>
      </c>
      <c r="L454">
        <v>1</v>
      </c>
      <c r="U454">
        <v>0.78928678703960031</v>
      </c>
    </row>
    <row r="455" spans="1:21" x14ac:dyDescent="0.3">
      <c r="A455" s="74">
        <v>0.73223059785760058</v>
      </c>
      <c r="L455">
        <v>1</v>
      </c>
      <c r="U455">
        <v>7.7839104051236063E-2</v>
      </c>
    </row>
    <row r="456" spans="1:21" x14ac:dyDescent="0.3">
      <c r="A456" s="74">
        <v>0.53498947111423079</v>
      </c>
      <c r="L456">
        <v>0</v>
      </c>
      <c r="U456">
        <v>1.357871042273473</v>
      </c>
    </row>
    <row r="457" spans="1:21" x14ac:dyDescent="0.3">
      <c r="A457" s="74">
        <v>0.44273201696829129</v>
      </c>
      <c r="L457">
        <v>2</v>
      </c>
      <c r="U457">
        <v>0.13215185390436091</v>
      </c>
    </row>
    <row r="458" spans="1:21" x14ac:dyDescent="0.3">
      <c r="A458" s="74">
        <v>0.60087893307290874</v>
      </c>
      <c r="L458">
        <v>1</v>
      </c>
      <c r="U458">
        <v>1.0194435162702575</v>
      </c>
    </row>
    <row r="459" spans="1:21" x14ac:dyDescent="0.3">
      <c r="A459" s="74">
        <v>0.49354533524582661</v>
      </c>
      <c r="L459">
        <v>1</v>
      </c>
      <c r="U459">
        <v>-1.1583733794395812</v>
      </c>
    </row>
    <row r="460" spans="1:21" x14ac:dyDescent="0.3">
      <c r="A460" s="74">
        <v>0.18070009460737937</v>
      </c>
      <c r="L460">
        <v>3</v>
      </c>
      <c r="U460">
        <v>1.4691613614559174</v>
      </c>
    </row>
    <row r="461" spans="1:21" x14ac:dyDescent="0.3">
      <c r="A461" s="74">
        <v>0.12472914822840052</v>
      </c>
      <c r="L461">
        <v>1</v>
      </c>
      <c r="U461">
        <v>0.7248877409438137</v>
      </c>
    </row>
    <row r="462" spans="1:21" x14ac:dyDescent="0.3">
      <c r="A462" s="74">
        <v>0.47285378582110049</v>
      </c>
      <c r="L462">
        <v>0</v>
      </c>
      <c r="U462">
        <v>-2.0081643015146255E-2</v>
      </c>
    </row>
    <row r="463" spans="1:21" x14ac:dyDescent="0.3">
      <c r="A463" s="74">
        <v>0.79747917111728261</v>
      </c>
      <c r="L463">
        <v>0</v>
      </c>
      <c r="U463">
        <v>-1.2162672646809369</v>
      </c>
    </row>
    <row r="464" spans="1:21" x14ac:dyDescent="0.3">
      <c r="A464" s="74">
        <v>0.48786889248329113</v>
      </c>
      <c r="L464">
        <v>0</v>
      </c>
      <c r="U464">
        <v>0.96976464192266576</v>
      </c>
    </row>
    <row r="465" spans="1:21" x14ac:dyDescent="0.3">
      <c r="A465" s="74">
        <v>0.61098055970946374</v>
      </c>
      <c r="L465">
        <v>0</v>
      </c>
      <c r="U465">
        <v>-2.8499016480054706E-2</v>
      </c>
    </row>
    <row r="466" spans="1:21" x14ac:dyDescent="0.3">
      <c r="A466" s="74">
        <v>0.59755241554002503</v>
      </c>
      <c r="L466">
        <v>1</v>
      </c>
      <c r="U466">
        <v>1.1021552381862421</v>
      </c>
    </row>
    <row r="467" spans="1:21" x14ac:dyDescent="0.3">
      <c r="A467" s="74">
        <v>0.25318155461287273</v>
      </c>
      <c r="L467">
        <v>2</v>
      </c>
      <c r="U467">
        <v>0.87214402810786851</v>
      </c>
    </row>
    <row r="468" spans="1:21" x14ac:dyDescent="0.3">
      <c r="A468" s="74">
        <v>0.89101840266121402</v>
      </c>
      <c r="L468">
        <v>3</v>
      </c>
      <c r="U468">
        <v>2.0879178919130936</v>
      </c>
    </row>
    <row r="469" spans="1:21" x14ac:dyDescent="0.3">
      <c r="A469" s="74">
        <v>0.31125827814569534</v>
      </c>
      <c r="L469">
        <v>3</v>
      </c>
      <c r="U469">
        <v>-0.55520786190754734</v>
      </c>
    </row>
    <row r="470" spans="1:21" x14ac:dyDescent="0.3">
      <c r="A470" s="74">
        <v>0.1054109317300943</v>
      </c>
      <c r="L470">
        <v>0</v>
      </c>
      <c r="U470">
        <v>1.108355718315579</v>
      </c>
    </row>
    <row r="471" spans="1:21" x14ac:dyDescent="0.3">
      <c r="A471" s="74">
        <v>0.88973662526322217</v>
      </c>
      <c r="L471">
        <v>2</v>
      </c>
      <c r="U471">
        <v>-0.87944044935284182</v>
      </c>
    </row>
    <row r="472" spans="1:21" x14ac:dyDescent="0.3">
      <c r="A472" s="74">
        <v>0.54188665425580618</v>
      </c>
      <c r="L472">
        <v>0</v>
      </c>
      <c r="U472">
        <v>1.255671122635249</v>
      </c>
    </row>
    <row r="473" spans="1:21" x14ac:dyDescent="0.3">
      <c r="A473" s="74">
        <v>0.55400250251777705</v>
      </c>
      <c r="L473">
        <v>3</v>
      </c>
      <c r="U473">
        <v>0.63503307501378004</v>
      </c>
    </row>
    <row r="474" spans="1:21" x14ac:dyDescent="0.3">
      <c r="A474" s="74">
        <v>0.16013061922055727</v>
      </c>
      <c r="L474">
        <v>2</v>
      </c>
      <c r="U474">
        <v>1.1283714229648467</v>
      </c>
    </row>
    <row r="475" spans="1:21" x14ac:dyDescent="0.3">
      <c r="A475" s="74">
        <v>0.26926480910672324</v>
      </c>
      <c r="L475">
        <v>1</v>
      </c>
      <c r="U475">
        <v>-0.29303691917448305</v>
      </c>
    </row>
    <row r="476" spans="1:21" x14ac:dyDescent="0.3">
      <c r="A476" s="74">
        <v>9.4302194280831322E-2</v>
      </c>
      <c r="L476">
        <v>2</v>
      </c>
      <c r="U476">
        <v>1.4768602341064252</v>
      </c>
    </row>
    <row r="477" spans="1:21" x14ac:dyDescent="0.3">
      <c r="A477" s="74">
        <v>0.85686819055757313</v>
      </c>
      <c r="L477">
        <v>1</v>
      </c>
      <c r="U477">
        <v>-1.7519869288662449</v>
      </c>
    </row>
    <row r="478" spans="1:21" x14ac:dyDescent="0.3">
      <c r="A478" s="74">
        <v>0.27173680837427899</v>
      </c>
      <c r="L478">
        <v>0</v>
      </c>
      <c r="U478">
        <v>1.5471368897124194</v>
      </c>
    </row>
    <row r="479" spans="1:21" x14ac:dyDescent="0.3">
      <c r="A479" s="74">
        <v>0.1728568376720481</v>
      </c>
      <c r="L479">
        <v>1</v>
      </c>
      <c r="U479">
        <v>0.40496047404303681</v>
      </c>
    </row>
    <row r="480" spans="1:21" x14ac:dyDescent="0.3">
      <c r="A480" s="74">
        <v>0.77202673421430101</v>
      </c>
      <c r="L480">
        <v>2</v>
      </c>
      <c r="U480">
        <v>-0.11935298971366137</v>
      </c>
    </row>
    <row r="481" spans="1:21" x14ac:dyDescent="0.3">
      <c r="A481" s="74">
        <v>0.347758415478988</v>
      </c>
      <c r="L481">
        <v>1</v>
      </c>
      <c r="U481">
        <v>-1.1404540600779001</v>
      </c>
    </row>
    <row r="482" spans="1:21" x14ac:dyDescent="0.3">
      <c r="A482" s="74">
        <v>0.15845210119937742</v>
      </c>
      <c r="L482">
        <v>0</v>
      </c>
      <c r="U482">
        <v>0.50545622798381373</v>
      </c>
    </row>
    <row r="483" spans="1:21" x14ac:dyDescent="0.3">
      <c r="A483" s="74">
        <v>0.63954588457899719</v>
      </c>
      <c r="L483">
        <v>1</v>
      </c>
      <c r="U483">
        <v>-0.22373683350451756</v>
      </c>
    </row>
    <row r="484" spans="1:21" x14ac:dyDescent="0.3">
      <c r="A484" s="74">
        <v>0.3763237403485214</v>
      </c>
      <c r="L484">
        <v>0</v>
      </c>
      <c r="U484">
        <v>1.5993418855941854</v>
      </c>
    </row>
    <row r="485" spans="1:21" x14ac:dyDescent="0.3">
      <c r="A485" s="74">
        <v>0.36756492812891017</v>
      </c>
      <c r="L485">
        <v>0</v>
      </c>
      <c r="U485">
        <v>1.7924503481481224</v>
      </c>
    </row>
    <row r="486" spans="1:21" x14ac:dyDescent="0.3">
      <c r="A486" s="74">
        <v>6.3814203314310133E-2</v>
      </c>
      <c r="L486">
        <v>1</v>
      </c>
      <c r="U486">
        <v>3.5572611523093656E-3</v>
      </c>
    </row>
    <row r="487" spans="1:21" x14ac:dyDescent="0.3">
      <c r="A487" s="74">
        <v>0.64036988433484909</v>
      </c>
      <c r="L487">
        <v>0</v>
      </c>
      <c r="U487">
        <v>-0.65433823692728765</v>
      </c>
    </row>
    <row r="488" spans="1:21" x14ac:dyDescent="0.3">
      <c r="A488" s="74">
        <v>0.3890499588000122</v>
      </c>
      <c r="L488">
        <v>1</v>
      </c>
      <c r="U488">
        <v>1.5612158676958643</v>
      </c>
    </row>
    <row r="489" spans="1:21" x14ac:dyDescent="0.3">
      <c r="A489" s="74">
        <v>0.78563798944059571</v>
      </c>
      <c r="L489">
        <v>0</v>
      </c>
      <c r="U489">
        <v>-0.32908928915276192</v>
      </c>
    </row>
    <row r="490" spans="1:21" x14ac:dyDescent="0.3">
      <c r="A490" s="74">
        <v>0.93502609332560194</v>
      </c>
      <c r="L490">
        <v>1</v>
      </c>
      <c r="U490">
        <v>-1.0983717402268667</v>
      </c>
    </row>
    <row r="491" spans="1:21" x14ac:dyDescent="0.3">
      <c r="A491" s="74">
        <v>0.1683400982696005</v>
      </c>
      <c r="L491">
        <v>2</v>
      </c>
      <c r="U491">
        <v>0.40520944821764715</v>
      </c>
    </row>
    <row r="492" spans="1:21" x14ac:dyDescent="0.3">
      <c r="A492" s="74">
        <v>0.82781456953642385</v>
      </c>
      <c r="L492">
        <v>2</v>
      </c>
      <c r="U492">
        <v>-0.86700993051636033</v>
      </c>
    </row>
    <row r="493" spans="1:21" x14ac:dyDescent="0.3">
      <c r="A493" s="74">
        <v>5.9450056459242534E-2</v>
      </c>
      <c r="L493">
        <v>1</v>
      </c>
      <c r="U493">
        <v>-1.0693293006625026</v>
      </c>
    </row>
    <row r="494" spans="1:21" x14ac:dyDescent="0.3">
      <c r="A494" s="74">
        <v>0.36869411297952209</v>
      </c>
      <c r="L494">
        <v>0</v>
      </c>
      <c r="U494">
        <v>0.15007799447630532</v>
      </c>
    </row>
    <row r="495" spans="1:21" x14ac:dyDescent="0.3">
      <c r="A495" s="74">
        <v>2.5666066469313638E-2</v>
      </c>
      <c r="L495">
        <v>4</v>
      </c>
      <c r="U495">
        <v>-0.82059386841137893</v>
      </c>
    </row>
    <row r="496" spans="1:21" x14ac:dyDescent="0.3">
      <c r="A496" s="74">
        <v>9.1860713522751557E-3</v>
      </c>
      <c r="L496">
        <v>4</v>
      </c>
      <c r="U496">
        <v>2.2950735001359135</v>
      </c>
    </row>
    <row r="497" spans="1:21" x14ac:dyDescent="0.3">
      <c r="A497" s="74">
        <v>0.56981109042634359</v>
      </c>
      <c r="L497">
        <v>1</v>
      </c>
      <c r="U497">
        <v>0.60306547311483882</v>
      </c>
    </row>
    <row r="498" spans="1:21" x14ac:dyDescent="0.3">
      <c r="A498" s="74">
        <v>0.73088778344065675</v>
      </c>
      <c r="L498">
        <v>0</v>
      </c>
      <c r="U498">
        <v>2.4147084332071245</v>
      </c>
    </row>
    <row r="499" spans="1:21" x14ac:dyDescent="0.3">
      <c r="A499" s="74">
        <v>8.9419232764671772E-2</v>
      </c>
      <c r="L499">
        <v>3</v>
      </c>
      <c r="U499">
        <v>-1.7280035535804927</v>
      </c>
    </row>
    <row r="500" spans="1:21" x14ac:dyDescent="0.3">
      <c r="A500" s="74">
        <v>0.87658314767906731</v>
      </c>
      <c r="L500">
        <v>3</v>
      </c>
      <c r="U500">
        <v>-2.2486165107693523</v>
      </c>
    </row>
    <row r="501" spans="1:21" x14ac:dyDescent="0.3">
      <c r="A501" s="74">
        <v>0.26239814447462384</v>
      </c>
      <c r="L501">
        <v>2</v>
      </c>
      <c r="U501">
        <v>-0.61753553382004611</v>
      </c>
    </row>
    <row r="502" spans="1:21" x14ac:dyDescent="0.3">
      <c r="A502" s="74">
        <v>0.3567308572649312</v>
      </c>
      <c r="L502">
        <v>0</v>
      </c>
      <c r="U502">
        <v>1.3937415133113973</v>
      </c>
    </row>
    <row r="503" spans="1:21" x14ac:dyDescent="0.3">
      <c r="A503" s="74">
        <v>0.337168492690817</v>
      </c>
    </row>
    <row r="504" spans="1:21" x14ac:dyDescent="0.3">
      <c r="A504" s="74">
        <v>4.8524430066835537E-2</v>
      </c>
    </row>
    <row r="505" spans="1:21" x14ac:dyDescent="0.3">
      <c r="A505" s="74">
        <v>0.12765892513809626</v>
      </c>
    </row>
    <row r="506" spans="1:21" x14ac:dyDescent="0.3">
      <c r="A506" s="74">
        <v>0.23657948545793023</v>
      </c>
    </row>
    <row r="507" spans="1:21" x14ac:dyDescent="0.3">
      <c r="A507" s="74">
        <v>0.41346476638080998</v>
      </c>
    </row>
    <row r="508" spans="1:21" x14ac:dyDescent="0.3">
      <c r="A508" s="74">
        <v>0.24439222388378551</v>
      </c>
    </row>
    <row r="509" spans="1:21" x14ac:dyDescent="0.3">
      <c r="A509" s="74">
        <v>0.54921109653004552</v>
      </c>
    </row>
    <row r="510" spans="1:21" x14ac:dyDescent="0.3">
      <c r="A510" s="74">
        <v>9.4882045960875266E-2</v>
      </c>
    </row>
    <row r="511" spans="1:21" x14ac:dyDescent="0.3">
      <c r="A511" s="74">
        <v>1.8524735251930297E-2</v>
      </c>
    </row>
    <row r="512" spans="1:21" x14ac:dyDescent="0.3">
      <c r="A512" s="74">
        <v>0.24271370586260568</v>
      </c>
    </row>
    <row r="513" spans="1:1" x14ac:dyDescent="0.3">
      <c r="A513" s="74">
        <v>5.3224280526139103E-2</v>
      </c>
    </row>
    <row r="514" spans="1:1" x14ac:dyDescent="0.3">
      <c r="A514" s="74">
        <v>0.26764732810449537</v>
      </c>
    </row>
    <row r="515" spans="1:1" x14ac:dyDescent="0.3">
      <c r="A515" s="74">
        <v>0.90075380718405718</v>
      </c>
    </row>
    <row r="516" spans="1:1" x14ac:dyDescent="0.3">
      <c r="A516" s="74">
        <v>2.9297769096957305E-2</v>
      </c>
    </row>
    <row r="517" spans="1:1" x14ac:dyDescent="0.3">
      <c r="A517" s="74">
        <v>0.48924222540971096</v>
      </c>
    </row>
    <row r="518" spans="1:1" x14ac:dyDescent="0.3">
      <c r="A518" s="74">
        <v>0.28507339701528978</v>
      </c>
    </row>
    <row r="519" spans="1:1" x14ac:dyDescent="0.3">
      <c r="A519" s="74">
        <v>0.73363444929349653</v>
      </c>
    </row>
    <row r="520" spans="1:1" x14ac:dyDescent="0.3">
      <c r="A520" s="74">
        <v>0.2912381359294412</v>
      </c>
    </row>
    <row r="521" spans="1:1" x14ac:dyDescent="0.3">
      <c r="A521" s="74">
        <v>0.17358928189947204</v>
      </c>
    </row>
    <row r="522" spans="1:1" x14ac:dyDescent="0.3">
      <c r="A522" s="74">
        <v>0.56556901760917999</v>
      </c>
    </row>
    <row r="523" spans="1:1" x14ac:dyDescent="0.3">
      <c r="A523" s="74">
        <v>0.65892513809625541</v>
      </c>
    </row>
    <row r="524" spans="1:1" x14ac:dyDescent="0.3">
      <c r="A524" s="74">
        <v>0.91238135929441211</v>
      </c>
    </row>
    <row r="525" spans="1:1" x14ac:dyDescent="0.3">
      <c r="A525" s="74">
        <v>2.7527695547349469E-2</v>
      </c>
    </row>
    <row r="526" spans="1:1" x14ac:dyDescent="0.3">
      <c r="A526" s="74">
        <v>0.12726218451490828</v>
      </c>
    </row>
    <row r="527" spans="1:1" x14ac:dyDescent="0.3">
      <c r="A527" s="74">
        <v>0.77697073274941253</v>
      </c>
    </row>
    <row r="528" spans="1:1" x14ac:dyDescent="0.3">
      <c r="A528" s="74">
        <v>0.62727744376964634</v>
      </c>
    </row>
    <row r="529" spans="1:1" x14ac:dyDescent="0.3">
      <c r="A529" s="74">
        <v>0.2402417065950499</v>
      </c>
    </row>
    <row r="530" spans="1:1" x14ac:dyDescent="0.3">
      <c r="A530" s="74">
        <v>0.72350230414746541</v>
      </c>
    </row>
    <row r="531" spans="1:1" x14ac:dyDescent="0.3">
      <c r="A531" s="74">
        <v>0.36552018799401836</v>
      </c>
    </row>
    <row r="532" spans="1:1" x14ac:dyDescent="0.3">
      <c r="A532" s="74">
        <v>0.48979155858027895</v>
      </c>
    </row>
    <row r="533" spans="1:1" x14ac:dyDescent="0.3">
      <c r="A533" s="74">
        <v>0.48872341074861902</v>
      </c>
    </row>
    <row r="534" spans="1:1" x14ac:dyDescent="0.3">
      <c r="A534" s="74">
        <v>0.30799279763176368</v>
      </c>
    </row>
    <row r="535" spans="1:1" x14ac:dyDescent="0.3">
      <c r="A535" s="74">
        <v>0.10855433820612201</v>
      </c>
    </row>
    <row r="536" spans="1:1" x14ac:dyDescent="0.3">
      <c r="A536" s="74">
        <v>0.31192968535416732</v>
      </c>
    </row>
    <row r="537" spans="1:1" x14ac:dyDescent="0.3">
      <c r="A537" s="74">
        <v>0.2455214087343974</v>
      </c>
    </row>
    <row r="538" spans="1:1" x14ac:dyDescent="0.3">
      <c r="A538" s="74">
        <v>0.2370067445905942</v>
      </c>
    </row>
    <row r="539" spans="1:1" x14ac:dyDescent="0.3">
      <c r="A539" s="74">
        <v>0.11572618793298135</v>
      </c>
    </row>
    <row r="540" spans="1:1" x14ac:dyDescent="0.3">
      <c r="A540" s="74">
        <v>0.73003326517532885</v>
      </c>
    </row>
    <row r="541" spans="1:1" x14ac:dyDescent="0.3">
      <c r="A541" s="74">
        <v>0.20569475386822109</v>
      </c>
    </row>
    <row r="542" spans="1:1" x14ac:dyDescent="0.3">
      <c r="A542" s="74">
        <v>0.11343729972228156</v>
      </c>
    </row>
    <row r="543" spans="1:1" x14ac:dyDescent="0.3">
      <c r="A543" s="74">
        <v>1.434369945371868E-2</v>
      </c>
    </row>
    <row r="544" spans="1:1" x14ac:dyDescent="0.3">
      <c r="A544" s="74">
        <v>5.392620624408704E-2</v>
      </c>
    </row>
    <row r="545" spans="1:1" x14ac:dyDescent="0.3">
      <c r="A545" s="74">
        <v>0.36402478102969449</v>
      </c>
    </row>
    <row r="546" spans="1:1" x14ac:dyDescent="0.3">
      <c r="A546" s="74">
        <v>0.68007446516312142</v>
      </c>
    </row>
    <row r="547" spans="1:1" x14ac:dyDescent="0.3">
      <c r="A547" s="74">
        <v>0.89492477187414166</v>
      </c>
    </row>
    <row r="548" spans="1:1" x14ac:dyDescent="0.3">
      <c r="A548" s="74">
        <v>0.55574205755790884</v>
      </c>
    </row>
    <row r="549" spans="1:1" x14ac:dyDescent="0.3">
      <c r="A549" s="74">
        <v>0.77385784478286079</v>
      </c>
    </row>
    <row r="550" spans="1:1" x14ac:dyDescent="0.3">
      <c r="A550" s="74">
        <v>0.66783654286324656</v>
      </c>
    </row>
    <row r="551" spans="1:1" x14ac:dyDescent="0.3">
      <c r="A551" s="74">
        <v>0.39118625446333199</v>
      </c>
    </row>
    <row r="552" spans="1:1" x14ac:dyDescent="0.3">
      <c r="A552" s="74">
        <v>0.3541367839594714</v>
      </c>
    </row>
    <row r="553" spans="1:1" x14ac:dyDescent="0.3">
      <c r="A553" s="74">
        <v>0.51899777214880827</v>
      </c>
    </row>
    <row r="554" spans="1:1" x14ac:dyDescent="0.3">
      <c r="A554" s="74">
        <v>5.4933317056794946E-3</v>
      </c>
    </row>
    <row r="555" spans="1:1" x14ac:dyDescent="0.3">
      <c r="A555" s="74">
        <v>0.67647328104495374</v>
      </c>
    </row>
    <row r="556" spans="1:1" x14ac:dyDescent="0.3">
      <c r="A556" s="74">
        <v>0.55082857753227332</v>
      </c>
    </row>
    <row r="557" spans="1:1" x14ac:dyDescent="0.3">
      <c r="A557" s="74">
        <v>0.92965483565782647</v>
      </c>
    </row>
    <row r="558" spans="1:1" x14ac:dyDescent="0.3">
      <c r="A558" s="74">
        <v>0.29670094912564471</v>
      </c>
    </row>
    <row r="559" spans="1:1" x14ac:dyDescent="0.3">
      <c r="A559" s="74">
        <v>0.65703299050874353</v>
      </c>
    </row>
    <row r="560" spans="1:1" x14ac:dyDescent="0.3">
      <c r="A560" s="74">
        <v>0.77501754814294865</v>
      </c>
    </row>
    <row r="561" spans="1:1" x14ac:dyDescent="0.3">
      <c r="A561" s="74">
        <v>0.57374797814874723</v>
      </c>
    </row>
    <row r="562" spans="1:1" x14ac:dyDescent="0.3">
      <c r="A562" s="74">
        <v>0.97106845301675471</v>
      </c>
    </row>
    <row r="563" spans="1:1" x14ac:dyDescent="0.3">
      <c r="A563" s="74">
        <v>0.14423047578356274</v>
      </c>
    </row>
    <row r="564" spans="1:1" x14ac:dyDescent="0.3">
      <c r="A564" s="74">
        <v>0.7925046540726951</v>
      </c>
    </row>
    <row r="565" spans="1:1" x14ac:dyDescent="0.3">
      <c r="A565" s="74">
        <v>5.4811243018890961E-2</v>
      </c>
    </row>
    <row r="566" spans="1:1" x14ac:dyDescent="0.3">
      <c r="A566" s="74">
        <v>1.5137180700094607E-2</v>
      </c>
    </row>
    <row r="567" spans="1:1" x14ac:dyDescent="0.3">
      <c r="A567" s="74">
        <v>0.2861415448469497</v>
      </c>
    </row>
    <row r="568" spans="1:1" x14ac:dyDescent="0.3">
      <c r="A568" s="74">
        <v>0.33524582659382918</v>
      </c>
    </row>
    <row r="569" spans="1:1" x14ac:dyDescent="0.3">
      <c r="A569" s="74">
        <v>0.14807580797753839</v>
      </c>
    </row>
    <row r="570" spans="1:1" x14ac:dyDescent="0.3">
      <c r="A570" s="74">
        <v>0.69002349925229656</v>
      </c>
    </row>
    <row r="571" spans="1:1" x14ac:dyDescent="0.3">
      <c r="A571" s="74">
        <v>4.0375988036744283E-2</v>
      </c>
    </row>
    <row r="572" spans="1:1" x14ac:dyDescent="0.3">
      <c r="A572" s="74">
        <v>0.80825220496230965</v>
      </c>
    </row>
    <row r="573" spans="1:1" x14ac:dyDescent="0.3">
      <c r="A573" s="74">
        <v>0.30512405774101992</v>
      </c>
    </row>
    <row r="574" spans="1:1" x14ac:dyDescent="0.3">
      <c r="A574" s="74">
        <v>0.14108706930753501</v>
      </c>
    </row>
    <row r="575" spans="1:1" x14ac:dyDescent="0.3">
      <c r="A575" s="74">
        <v>0.96920682393871882</v>
      </c>
    </row>
    <row r="576" spans="1:1" x14ac:dyDescent="0.3">
      <c r="A576" s="74">
        <v>2.9175695059053316E-2</v>
      </c>
    </row>
    <row r="577" spans="1:1" x14ac:dyDescent="0.3">
      <c r="A577" s="74">
        <v>5.9633167516098512E-2</v>
      </c>
    </row>
    <row r="578" spans="1:1" x14ac:dyDescent="0.3">
      <c r="A578" s="74">
        <v>0.30704672383800774</v>
      </c>
    </row>
    <row r="579" spans="1:1" x14ac:dyDescent="0.3">
      <c r="A579" s="74">
        <v>0.13791314432203131</v>
      </c>
    </row>
    <row r="580" spans="1:1" x14ac:dyDescent="0.3">
      <c r="A580" s="74">
        <v>0.65794854579302342</v>
      </c>
    </row>
    <row r="581" spans="1:1" x14ac:dyDescent="0.3">
      <c r="A581" s="74">
        <v>0.36420789208655047</v>
      </c>
    </row>
    <row r="582" spans="1:1" x14ac:dyDescent="0.3">
      <c r="A582" s="74">
        <v>3.3661915952024904E-2</v>
      </c>
    </row>
    <row r="583" spans="1:1" x14ac:dyDescent="0.3">
      <c r="A583" s="74">
        <v>0.39841914120914335</v>
      </c>
    </row>
    <row r="584" spans="1:1" x14ac:dyDescent="0.3">
      <c r="A584" s="74">
        <v>0.4714804528946806</v>
      </c>
    </row>
    <row r="585" spans="1:1" x14ac:dyDescent="0.3">
      <c r="A585" s="74">
        <v>0.39039277321695609</v>
      </c>
    </row>
    <row r="586" spans="1:1" x14ac:dyDescent="0.3">
      <c r="A586" s="74">
        <v>0.79903561510055854</v>
      </c>
    </row>
    <row r="587" spans="1:1" x14ac:dyDescent="0.3">
      <c r="A587" s="74">
        <v>0.83840449232459491</v>
      </c>
    </row>
    <row r="588" spans="1:1" x14ac:dyDescent="0.3">
      <c r="A588" s="74">
        <v>0.14087343974120303</v>
      </c>
    </row>
    <row r="589" spans="1:1" x14ac:dyDescent="0.3">
      <c r="A589" s="74">
        <v>0.82265694143498036</v>
      </c>
    </row>
    <row r="590" spans="1:1" x14ac:dyDescent="0.3">
      <c r="A590" s="74">
        <v>0.95635853144932403</v>
      </c>
    </row>
    <row r="591" spans="1:1" x14ac:dyDescent="0.3">
      <c r="A591" s="74">
        <v>0.67787713248084969</v>
      </c>
    </row>
    <row r="592" spans="1:1" x14ac:dyDescent="0.3">
      <c r="A592" s="74">
        <v>0.66649372844630272</v>
      </c>
    </row>
    <row r="593" spans="1:1" x14ac:dyDescent="0.3">
      <c r="A593" s="74">
        <v>0.17795342875453962</v>
      </c>
    </row>
    <row r="594" spans="1:1" x14ac:dyDescent="0.3">
      <c r="A594" s="74">
        <v>0.90063173314615319</v>
      </c>
    </row>
    <row r="595" spans="1:1" x14ac:dyDescent="0.3">
      <c r="A595" s="74">
        <v>0.3945432905056917</v>
      </c>
    </row>
    <row r="596" spans="1:1" x14ac:dyDescent="0.3">
      <c r="A596" s="74">
        <v>0.12762840662862027</v>
      </c>
    </row>
    <row r="597" spans="1:1" x14ac:dyDescent="0.3">
      <c r="A597" s="74">
        <v>0.18173772392956328</v>
      </c>
    </row>
    <row r="598" spans="1:1" x14ac:dyDescent="0.3">
      <c r="A598" s="74">
        <v>6.5309610278633995E-2</v>
      </c>
    </row>
    <row r="599" spans="1:1" x14ac:dyDescent="0.3">
      <c r="A599" s="74">
        <v>0.35843989379558705</v>
      </c>
    </row>
    <row r="600" spans="1:1" x14ac:dyDescent="0.3">
      <c r="A600" s="74">
        <v>0.90292062135685291</v>
      </c>
    </row>
    <row r="601" spans="1:1" x14ac:dyDescent="0.3">
      <c r="A601" s="74">
        <v>0.73204748680074461</v>
      </c>
    </row>
    <row r="602" spans="1:1" x14ac:dyDescent="0.3">
      <c r="A602" s="74">
        <v>0.1553697317423017</v>
      </c>
    </row>
    <row r="603" spans="1:1" x14ac:dyDescent="0.3">
      <c r="A603" s="74">
        <v>0.75798821985534226</v>
      </c>
    </row>
    <row r="604" spans="1:1" x14ac:dyDescent="0.3">
      <c r="A604" s="74">
        <v>1.7365031891842402E-2</v>
      </c>
    </row>
    <row r="605" spans="1:1" x14ac:dyDescent="0.3">
      <c r="A605" s="74">
        <v>0.48249763481551561</v>
      </c>
    </row>
    <row r="606" spans="1:1" x14ac:dyDescent="0.3">
      <c r="A606" s="74">
        <v>0.52284310434278392</v>
      </c>
    </row>
    <row r="607" spans="1:1" x14ac:dyDescent="0.3">
      <c r="A607" s="74">
        <v>9.8086489455854978E-2</v>
      </c>
    </row>
    <row r="608" spans="1:1" x14ac:dyDescent="0.3">
      <c r="A608" s="74">
        <v>0.77324747459334087</v>
      </c>
    </row>
    <row r="609" spans="1:1" x14ac:dyDescent="0.3">
      <c r="A609" s="74">
        <v>0.57591479232154297</v>
      </c>
    </row>
    <row r="610" spans="1:1" x14ac:dyDescent="0.3">
      <c r="A610" s="74">
        <v>9.1250343333231607E-2</v>
      </c>
    </row>
    <row r="611" spans="1:1" x14ac:dyDescent="0.3">
      <c r="A611" s="74">
        <v>5.1820429090243231E-2</v>
      </c>
    </row>
    <row r="612" spans="1:1" x14ac:dyDescent="0.3">
      <c r="A612" s="74">
        <v>0.31962034974211861</v>
      </c>
    </row>
    <row r="613" spans="1:1" x14ac:dyDescent="0.3">
      <c r="A613" s="74">
        <v>0.5594653157139805</v>
      </c>
    </row>
    <row r="614" spans="1:1" x14ac:dyDescent="0.3">
      <c r="A614" s="74">
        <v>0.73531296731467632</v>
      </c>
    </row>
    <row r="615" spans="1:1" x14ac:dyDescent="0.3">
      <c r="A615" s="74">
        <v>0.94698934904019283</v>
      </c>
    </row>
    <row r="616" spans="1:1" x14ac:dyDescent="0.3">
      <c r="A616" s="74">
        <v>0.31836909085360271</v>
      </c>
    </row>
    <row r="617" spans="1:1" x14ac:dyDescent="0.3">
      <c r="A617" s="74">
        <v>1.2665181432538836E-2</v>
      </c>
    </row>
    <row r="618" spans="1:1" x14ac:dyDescent="0.3">
      <c r="A618" s="74">
        <v>0.52153080843531607</v>
      </c>
    </row>
    <row r="619" spans="1:1" x14ac:dyDescent="0.3">
      <c r="A619" s="74">
        <v>0.6683858760338145</v>
      </c>
    </row>
    <row r="620" spans="1:1" x14ac:dyDescent="0.3">
      <c r="A620" s="74">
        <v>0.36149174474318674</v>
      </c>
    </row>
    <row r="621" spans="1:1" x14ac:dyDescent="0.3">
      <c r="A621" s="74">
        <v>0.91970580156865134</v>
      </c>
    </row>
    <row r="622" spans="1:1" x14ac:dyDescent="0.3">
      <c r="A622" s="74">
        <v>0.71675771355327</v>
      </c>
    </row>
    <row r="623" spans="1:1" x14ac:dyDescent="0.3">
      <c r="A623" s="74">
        <v>0.2576677755058443</v>
      </c>
    </row>
    <row r="624" spans="1:1" x14ac:dyDescent="0.3">
      <c r="A624" s="74">
        <v>0.29706717123935666</v>
      </c>
    </row>
    <row r="625" spans="1:1" x14ac:dyDescent="0.3">
      <c r="A625" s="74">
        <v>0.31678212836085085</v>
      </c>
    </row>
    <row r="626" spans="1:1" x14ac:dyDescent="0.3">
      <c r="A626" s="74">
        <v>0.97045808282723467</v>
      </c>
    </row>
    <row r="627" spans="1:1" x14ac:dyDescent="0.3">
      <c r="A627" s="74">
        <v>0.99169896542252878</v>
      </c>
    </row>
    <row r="628" spans="1:1" x14ac:dyDescent="0.3">
      <c r="A628" s="74">
        <v>0.119541001617481</v>
      </c>
    </row>
    <row r="629" spans="1:1" x14ac:dyDescent="0.3">
      <c r="A629" s="74">
        <v>0.24665059358500932</v>
      </c>
    </row>
    <row r="630" spans="1:1" x14ac:dyDescent="0.3">
      <c r="A630" s="74">
        <v>0.57695242164372695</v>
      </c>
    </row>
    <row r="631" spans="1:1" x14ac:dyDescent="0.3">
      <c r="A631" s="74">
        <v>0.22025208288827175</v>
      </c>
    </row>
    <row r="632" spans="1:1" x14ac:dyDescent="0.3">
      <c r="A632" s="74">
        <v>0.58058412427137063</v>
      </c>
    </row>
    <row r="633" spans="1:1" x14ac:dyDescent="0.3">
      <c r="A633" s="74">
        <v>0.55043183690908537</v>
      </c>
    </row>
    <row r="634" spans="1:1" x14ac:dyDescent="0.3">
      <c r="A634" s="74">
        <v>0.22418897061067539</v>
      </c>
    </row>
    <row r="635" spans="1:1" x14ac:dyDescent="0.3">
      <c r="A635" s="74">
        <v>0.74535355693227945</v>
      </c>
    </row>
    <row r="636" spans="1:1" x14ac:dyDescent="0.3">
      <c r="A636" s="74">
        <v>0.17700735496078371</v>
      </c>
    </row>
    <row r="637" spans="1:1" x14ac:dyDescent="0.3">
      <c r="A637" s="74">
        <v>0.52906888027588728</v>
      </c>
    </row>
    <row r="638" spans="1:1" x14ac:dyDescent="0.3">
      <c r="A638" s="74">
        <v>0.13486129337443159</v>
      </c>
    </row>
    <row r="639" spans="1:1" x14ac:dyDescent="0.3">
      <c r="A639" s="74">
        <v>2.2400585955381941E-2</v>
      </c>
    </row>
    <row r="640" spans="1:1" x14ac:dyDescent="0.3">
      <c r="A640" s="74">
        <v>0.67201757866145817</v>
      </c>
    </row>
    <row r="641" spans="1:1" x14ac:dyDescent="0.3">
      <c r="A641" s="74">
        <v>4.8524430066835536E-3</v>
      </c>
    </row>
    <row r="642" spans="1:1" x14ac:dyDescent="0.3">
      <c r="A642" s="74">
        <v>6.5614795373393963E-3</v>
      </c>
    </row>
    <row r="643" spans="1:1" x14ac:dyDescent="0.3">
      <c r="A643" s="74">
        <v>0.96508682515945921</v>
      </c>
    </row>
    <row r="644" spans="1:1" x14ac:dyDescent="0.3">
      <c r="A644" s="74">
        <v>0.80565813165684985</v>
      </c>
    </row>
    <row r="645" spans="1:1" x14ac:dyDescent="0.3">
      <c r="A645" s="74">
        <v>0.81487472151860108</v>
      </c>
    </row>
    <row r="646" spans="1:1" x14ac:dyDescent="0.3">
      <c r="A646" s="74">
        <v>0.65684987945188755</v>
      </c>
    </row>
    <row r="647" spans="1:1" x14ac:dyDescent="0.3">
      <c r="A647" s="74">
        <v>0.63478499710074165</v>
      </c>
    </row>
    <row r="648" spans="1:1" x14ac:dyDescent="0.3">
      <c r="A648" s="74">
        <v>0.35105441450239572</v>
      </c>
    </row>
    <row r="649" spans="1:1" x14ac:dyDescent="0.3">
      <c r="A649" s="74">
        <v>0.26694540238654746</v>
      </c>
    </row>
    <row r="650" spans="1:1" x14ac:dyDescent="0.3">
      <c r="A650" s="74">
        <v>0.77971739860225231</v>
      </c>
    </row>
    <row r="651" spans="1:1" x14ac:dyDescent="0.3">
      <c r="A651" s="74">
        <v>0.59636219367046117</v>
      </c>
    </row>
    <row r="652" spans="1:1" x14ac:dyDescent="0.3">
      <c r="A652" s="74">
        <v>0.1728568376720481</v>
      </c>
    </row>
    <row r="653" spans="1:1" x14ac:dyDescent="0.3">
      <c r="A653" s="74">
        <v>0.5901669362468337</v>
      </c>
    </row>
    <row r="654" spans="1:1" x14ac:dyDescent="0.3">
      <c r="A654" s="74">
        <v>0.71980956450086975</v>
      </c>
    </row>
    <row r="655" spans="1:1" x14ac:dyDescent="0.3">
      <c r="A655" s="74">
        <v>0.22092349009674367</v>
      </c>
    </row>
    <row r="656" spans="1:1" x14ac:dyDescent="0.3">
      <c r="A656" s="74">
        <v>0.44337290566728721</v>
      </c>
    </row>
    <row r="657" spans="1:1" x14ac:dyDescent="0.3">
      <c r="A657" s="74">
        <v>0.91045869319742423</v>
      </c>
    </row>
    <row r="658" spans="1:1" x14ac:dyDescent="0.3">
      <c r="A658" s="74">
        <v>0.67000335703604241</v>
      </c>
    </row>
    <row r="659" spans="1:1" x14ac:dyDescent="0.3">
      <c r="A659" s="74">
        <v>0.71718497268593406</v>
      </c>
    </row>
    <row r="660" spans="1:1" x14ac:dyDescent="0.3">
      <c r="A660" s="74">
        <v>0.67372661519211396</v>
      </c>
    </row>
    <row r="661" spans="1:1" x14ac:dyDescent="0.3">
      <c r="A661" s="74">
        <v>0.78298287911618392</v>
      </c>
    </row>
    <row r="662" spans="1:1" x14ac:dyDescent="0.3">
      <c r="A662" s="74">
        <v>0.19968260750144962</v>
      </c>
    </row>
    <row r="663" spans="1:1" x14ac:dyDescent="0.3">
      <c r="A663" s="74">
        <v>0.17255165257728813</v>
      </c>
    </row>
    <row r="664" spans="1:1" x14ac:dyDescent="0.3">
      <c r="A664" s="74">
        <v>0.71520126956999419</v>
      </c>
    </row>
    <row r="665" spans="1:1" x14ac:dyDescent="0.3">
      <c r="A665" s="74">
        <v>0.81243324076052126</v>
      </c>
    </row>
    <row r="666" spans="1:1" x14ac:dyDescent="0.3">
      <c r="A666" s="74">
        <v>0.51878414258247629</v>
      </c>
    </row>
    <row r="667" spans="1:1" x14ac:dyDescent="0.3">
      <c r="A667" s="74">
        <v>0.38550981170079651</v>
      </c>
    </row>
    <row r="668" spans="1:1" x14ac:dyDescent="0.3">
      <c r="A668" s="74">
        <v>0.38798181096835233</v>
      </c>
    </row>
    <row r="669" spans="1:1" x14ac:dyDescent="0.3">
      <c r="A669" s="74">
        <v>0.39231543931394391</v>
      </c>
    </row>
    <row r="670" spans="1:1" x14ac:dyDescent="0.3">
      <c r="A670" s="74">
        <v>0.38468581194494461</v>
      </c>
    </row>
    <row r="671" spans="1:1" x14ac:dyDescent="0.3">
      <c r="A671" s="74">
        <v>0.76976836451307717</v>
      </c>
    </row>
    <row r="672" spans="1:1" x14ac:dyDescent="0.3">
      <c r="A672" s="74">
        <v>0.89281899472029791</v>
      </c>
    </row>
    <row r="673" spans="1:1" x14ac:dyDescent="0.3">
      <c r="A673" s="74">
        <v>9.4790490432447277E-2</v>
      </c>
    </row>
    <row r="674" spans="1:1" x14ac:dyDescent="0.3">
      <c r="A674" s="74">
        <v>5.8076723532822658E-2</v>
      </c>
    </row>
    <row r="675" spans="1:1" x14ac:dyDescent="0.3">
      <c r="A675" s="74">
        <v>0.11224707785271767</v>
      </c>
    </row>
    <row r="676" spans="1:1" x14ac:dyDescent="0.3">
      <c r="A676" s="74">
        <v>0.66216010010071114</v>
      </c>
    </row>
    <row r="677" spans="1:1" x14ac:dyDescent="0.3">
      <c r="A677" s="74">
        <v>0.74205755790887173</v>
      </c>
    </row>
    <row r="678" spans="1:1" x14ac:dyDescent="0.3">
      <c r="A678" s="74">
        <v>0.21347697378460037</v>
      </c>
    </row>
    <row r="679" spans="1:1" x14ac:dyDescent="0.3">
      <c r="A679" s="74">
        <v>0.46595660267952516</v>
      </c>
    </row>
    <row r="680" spans="1:1" x14ac:dyDescent="0.3">
      <c r="A680" s="74">
        <v>0.80715353862117378</v>
      </c>
    </row>
    <row r="681" spans="1:1" x14ac:dyDescent="0.3">
      <c r="A681" s="74">
        <v>0.69057283242286449</v>
      </c>
    </row>
    <row r="682" spans="1:1" x14ac:dyDescent="0.3">
      <c r="A682" s="74">
        <v>0.21152378917813655</v>
      </c>
    </row>
    <row r="683" spans="1:1" x14ac:dyDescent="0.3">
      <c r="A683" s="74">
        <v>0.95855586413159577</v>
      </c>
    </row>
    <row r="684" spans="1:1" x14ac:dyDescent="0.3">
      <c r="A684" s="74">
        <v>0.81646168401135288</v>
      </c>
    </row>
    <row r="685" spans="1:1" x14ac:dyDescent="0.3">
      <c r="A685" s="74">
        <v>0.3596606341746269</v>
      </c>
    </row>
    <row r="686" spans="1:1" x14ac:dyDescent="0.3">
      <c r="A686" s="74">
        <v>0.6385692922757652</v>
      </c>
    </row>
    <row r="687" spans="1:1" x14ac:dyDescent="0.3">
      <c r="A687" s="74">
        <v>0.79833368938261051</v>
      </c>
    </row>
    <row r="688" spans="1:1" x14ac:dyDescent="0.3">
      <c r="A688" s="74">
        <v>0.663258766441847</v>
      </c>
    </row>
    <row r="689" spans="1:1" x14ac:dyDescent="0.3">
      <c r="A689" s="74">
        <v>0.53529465620899075</v>
      </c>
    </row>
    <row r="690" spans="1:1" x14ac:dyDescent="0.3">
      <c r="A690" s="74">
        <v>0.52006591998046814</v>
      </c>
    </row>
    <row r="691" spans="1:1" x14ac:dyDescent="0.3">
      <c r="A691" s="74">
        <v>0.25873592333750417</v>
      </c>
    </row>
    <row r="692" spans="1:1" x14ac:dyDescent="0.3">
      <c r="A692" s="74">
        <v>0.97689748832667012</v>
      </c>
    </row>
    <row r="693" spans="1:1" x14ac:dyDescent="0.3">
      <c r="A693" s="74">
        <v>0.4804223761711478</v>
      </c>
    </row>
    <row r="694" spans="1:1" x14ac:dyDescent="0.3">
      <c r="A694" s="74">
        <v>0.11441389202551347</v>
      </c>
    </row>
    <row r="695" spans="1:1" x14ac:dyDescent="0.3">
      <c r="A695" s="74">
        <v>0.92269661549729909</v>
      </c>
    </row>
    <row r="696" spans="1:1" x14ac:dyDescent="0.3">
      <c r="A696" s="74">
        <v>0.43491927854243601</v>
      </c>
    </row>
    <row r="697" spans="1:1" x14ac:dyDescent="0.3">
      <c r="A697" s="74">
        <v>0.3835261085848567</v>
      </c>
    </row>
    <row r="698" spans="1:1" x14ac:dyDescent="0.3">
      <c r="A698" s="74">
        <v>0.69267860957670824</v>
      </c>
    </row>
    <row r="699" spans="1:1" x14ac:dyDescent="0.3">
      <c r="A699" s="74">
        <v>0.96783349101229899</v>
      </c>
    </row>
    <row r="700" spans="1:1" x14ac:dyDescent="0.3">
      <c r="A700" s="74">
        <v>3.2349620044557027E-2</v>
      </c>
    </row>
    <row r="701" spans="1:1" x14ac:dyDescent="0.3">
      <c r="A701" s="74">
        <v>0.1760307626575518</v>
      </c>
    </row>
    <row r="702" spans="1:1" x14ac:dyDescent="0.3">
      <c r="A702" s="74">
        <v>0.21100497451704459</v>
      </c>
    </row>
    <row r="703" spans="1:1" x14ac:dyDescent="0.3">
      <c r="A703" s="74">
        <v>0.77394940031128878</v>
      </c>
    </row>
    <row r="704" spans="1:1" x14ac:dyDescent="0.3">
      <c r="A704" s="74">
        <v>0.38404492324594869</v>
      </c>
    </row>
    <row r="705" spans="1:1" x14ac:dyDescent="0.3">
      <c r="A705" s="74">
        <v>0.25022125919370097</v>
      </c>
    </row>
    <row r="706" spans="1:1" x14ac:dyDescent="0.3">
      <c r="A706" s="74">
        <v>0.28220465712454601</v>
      </c>
    </row>
    <row r="707" spans="1:1" x14ac:dyDescent="0.3">
      <c r="A707" s="74">
        <v>0.63420514542069761</v>
      </c>
    </row>
    <row r="708" spans="1:1" x14ac:dyDescent="0.3">
      <c r="A708" s="74">
        <v>0.71651356547746203</v>
      </c>
    </row>
    <row r="709" spans="1:1" x14ac:dyDescent="0.3">
      <c r="A709" s="74">
        <v>0.108767967772454</v>
      </c>
    </row>
    <row r="710" spans="1:1" x14ac:dyDescent="0.3">
      <c r="A710" s="74">
        <v>0.35184789574877162</v>
      </c>
    </row>
    <row r="711" spans="1:1" x14ac:dyDescent="0.3">
      <c r="A711" s="74">
        <v>0.85091708120975373</v>
      </c>
    </row>
    <row r="712" spans="1:1" x14ac:dyDescent="0.3">
      <c r="A712" s="74">
        <v>0.70537430951872315</v>
      </c>
    </row>
    <row r="713" spans="1:1" x14ac:dyDescent="0.3">
      <c r="A713" s="74">
        <v>0.47709585863826409</v>
      </c>
    </row>
    <row r="714" spans="1:1" x14ac:dyDescent="0.3">
      <c r="A714" s="74">
        <v>0.48619037446211127</v>
      </c>
    </row>
    <row r="715" spans="1:1" x14ac:dyDescent="0.3">
      <c r="A715" s="74">
        <v>0.99734488967558821</v>
      </c>
    </row>
    <row r="716" spans="1:1" x14ac:dyDescent="0.3">
      <c r="A716" s="74">
        <v>0.81496627704702906</v>
      </c>
    </row>
    <row r="717" spans="1:1" x14ac:dyDescent="0.3">
      <c r="A717" s="74">
        <v>0.91012298959318827</v>
      </c>
    </row>
    <row r="718" spans="1:1" x14ac:dyDescent="0.3">
      <c r="A718" s="74">
        <v>0.67741935483870963</v>
      </c>
    </row>
    <row r="719" spans="1:1" x14ac:dyDescent="0.3">
      <c r="A719" s="74">
        <v>0.62681966612750628</v>
      </c>
    </row>
    <row r="720" spans="1:1" x14ac:dyDescent="0.3">
      <c r="A720" s="74">
        <v>0.29581591235084076</v>
      </c>
    </row>
    <row r="721" spans="1:1" x14ac:dyDescent="0.3">
      <c r="A721" s="74">
        <v>0.42402417065950498</v>
      </c>
    </row>
    <row r="722" spans="1:1" x14ac:dyDescent="0.3">
      <c r="A722" s="74">
        <v>7.2634052552873321E-2</v>
      </c>
    </row>
    <row r="723" spans="1:1" x14ac:dyDescent="0.3">
      <c r="A723" s="74">
        <v>0.21036408581804864</v>
      </c>
    </row>
    <row r="724" spans="1:1" x14ac:dyDescent="0.3">
      <c r="A724" s="74">
        <v>0.49711600085451829</v>
      </c>
    </row>
    <row r="725" spans="1:1" x14ac:dyDescent="0.3">
      <c r="A725" s="74">
        <v>0.18494216742454297</v>
      </c>
    </row>
    <row r="726" spans="1:1" x14ac:dyDescent="0.3">
      <c r="A726" s="74">
        <v>3.3326212347788937E-2</v>
      </c>
    </row>
    <row r="727" spans="1:1" x14ac:dyDescent="0.3">
      <c r="A727" s="74">
        <v>0.58415478988006231</v>
      </c>
    </row>
    <row r="728" spans="1:1" x14ac:dyDescent="0.3">
      <c r="A728" s="74">
        <v>0.64918973357341225</v>
      </c>
    </row>
    <row r="729" spans="1:1" x14ac:dyDescent="0.3">
      <c r="A729" s="74">
        <v>0.78548539689321573</v>
      </c>
    </row>
    <row r="730" spans="1:1" x14ac:dyDescent="0.3">
      <c r="A730" s="74">
        <v>0.43067720572527241</v>
      </c>
    </row>
    <row r="731" spans="1:1" x14ac:dyDescent="0.3">
      <c r="A731" s="74">
        <v>0.68779564806054871</v>
      </c>
    </row>
    <row r="732" spans="1:1" x14ac:dyDescent="0.3">
      <c r="A732" s="74">
        <v>0.77349162266914884</v>
      </c>
    </row>
    <row r="733" spans="1:1" x14ac:dyDescent="0.3">
      <c r="A733" s="74">
        <v>0.14026306955168311</v>
      </c>
    </row>
    <row r="734" spans="1:1" x14ac:dyDescent="0.3">
      <c r="A734" s="74">
        <v>8.3773308511612299E-2</v>
      </c>
    </row>
    <row r="735" spans="1:1" x14ac:dyDescent="0.3">
      <c r="A735" s="74">
        <v>0.87505722220526749</v>
      </c>
    </row>
    <row r="736" spans="1:1" x14ac:dyDescent="0.3">
      <c r="A736" s="74">
        <v>0.87554551835688343</v>
      </c>
    </row>
    <row r="737" spans="1:1" x14ac:dyDescent="0.3">
      <c r="A737" s="74">
        <v>0.53199865718558303</v>
      </c>
    </row>
    <row r="738" spans="1:1" x14ac:dyDescent="0.3">
      <c r="A738" s="74">
        <v>0.74654377880184331</v>
      </c>
    </row>
    <row r="739" spans="1:1" x14ac:dyDescent="0.3">
      <c r="A739" s="74">
        <v>0.57808160649433882</v>
      </c>
    </row>
    <row r="740" spans="1:1" x14ac:dyDescent="0.3">
      <c r="A740" s="74">
        <v>7.7394940031128887E-2</v>
      </c>
    </row>
    <row r="741" spans="1:1" x14ac:dyDescent="0.3">
      <c r="A741" s="74">
        <v>0.83913693655201882</v>
      </c>
    </row>
    <row r="742" spans="1:1" x14ac:dyDescent="0.3">
      <c r="A742" s="74">
        <v>0.54966887417218546</v>
      </c>
    </row>
    <row r="743" spans="1:1" x14ac:dyDescent="0.3">
      <c r="A743" s="74">
        <v>0.6063112277596362</v>
      </c>
    </row>
    <row r="744" spans="1:1" x14ac:dyDescent="0.3">
      <c r="A744" s="74">
        <v>0.84585100863673823</v>
      </c>
    </row>
    <row r="745" spans="1:1" x14ac:dyDescent="0.3">
      <c r="A745" s="74">
        <v>0.47645496993926817</v>
      </c>
    </row>
    <row r="746" spans="1:1" x14ac:dyDescent="0.3">
      <c r="A746" s="74">
        <v>0.30411694692831204</v>
      </c>
    </row>
    <row r="747" spans="1:1" x14ac:dyDescent="0.3">
      <c r="A747" s="74">
        <v>0.8614459669789728</v>
      </c>
    </row>
    <row r="748" spans="1:1" x14ac:dyDescent="0.3">
      <c r="A748" s="74">
        <v>0.97235023041474655</v>
      </c>
    </row>
    <row r="749" spans="1:1" x14ac:dyDescent="0.3">
      <c r="A749" s="74">
        <v>7.9622791222876674E-2</v>
      </c>
    </row>
    <row r="750" spans="1:1" x14ac:dyDescent="0.3">
      <c r="A750" s="74">
        <v>0.57191686758018734</v>
      </c>
    </row>
    <row r="751" spans="1:1" x14ac:dyDescent="0.3">
      <c r="A751" s="74">
        <v>0.74962614825891905</v>
      </c>
    </row>
    <row r="752" spans="1:1" x14ac:dyDescent="0.3">
      <c r="A752" s="74">
        <v>0.46147038178655353</v>
      </c>
    </row>
    <row r="753" spans="1:1" x14ac:dyDescent="0.3">
      <c r="A753" s="74">
        <v>0.46555986205633715</v>
      </c>
    </row>
    <row r="754" spans="1:1" x14ac:dyDescent="0.3">
      <c r="A754" s="74">
        <v>0.91097750785851617</v>
      </c>
    </row>
    <row r="755" spans="1:1" x14ac:dyDescent="0.3">
      <c r="A755" s="74">
        <v>7.2298348948637348E-2</v>
      </c>
    </row>
    <row r="756" spans="1:1" x14ac:dyDescent="0.3">
      <c r="A756" s="74">
        <v>0.98367259743034152</v>
      </c>
    </row>
    <row r="757" spans="1:1" x14ac:dyDescent="0.3">
      <c r="A757" s="74">
        <v>0.8987701040681173</v>
      </c>
    </row>
    <row r="758" spans="1:1" x14ac:dyDescent="0.3">
      <c r="A758" s="74">
        <v>0.19980468153935363</v>
      </c>
    </row>
    <row r="759" spans="1:1" x14ac:dyDescent="0.3">
      <c r="A759" s="74">
        <v>0.67671742912076172</v>
      </c>
    </row>
    <row r="760" spans="1:1" x14ac:dyDescent="0.3">
      <c r="A760" s="74">
        <v>4.8646504104739523E-2</v>
      </c>
    </row>
    <row r="761" spans="1:1" x14ac:dyDescent="0.3">
      <c r="A761" s="74">
        <v>0.19623401593066195</v>
      </c>
    </row>
    <row r="762" spans="1:1" x14ac:dyDescent="0.3">
      <c r="A762" s="74">
        <v>0.44889675588244271</v>
      </c>
    </row>
    <row r="763" spans="1:1" x14ac:dyDescent="0.3">
      <c r="A763" s="74">
        <v>0.64723654896694849</v>
      </c>
    </row>
    <row r="764" spans="1:1" x14ac:dyDescent="0.3">
      <c r="A764" s="74">
        <v>0.55592516861476482</v>
      </c>
    </row>
    <row r="765" spans="1:1" x14ac:dyDescent="0.3">
      <c r="A765" s="74">
        <v>0.70122379222998754</v>
      </c>
    </row>
    <row r="766" spans="1:1" x14ac:dyDescent="0.3">
      <c r="A766" s="74">
        <v>4.2420728171636097E-3</v>
      </c>
    </row>
    <row r="767" spans="1:1" x14ac:dyDescent="0.3">
      <c r="A767" s="74">
        <v>0.31943723868526264</v>
      </c>
    </row>
    <row r="768" spans="1:1" x14ac:dyDescent="0.3">
      <c r="A768" s="74">
        <v>0.87823114719077122</v>
      </c>
    </row>
    <row r="769" spans="1:1" x14ac:dyDescent="0.3">
      <c r="A769" s="74">
        <v>0.65709402752769552</v>
      </c>
    </row>
    <row r="770" spans="1:1" x14ac:dyDescent="0.3">
      <c r="A770" s="74">
        <v>0.54994354075746943</v>
      </c>
    </row>
    <row r="771" spans="1:1" x14ac:dyDescent="0.3">
      <c r="A771" s="74">
        <v>0.89724417859431749</v>
      </c>
    </row>
    <row r="772" spans="1:1" x14ac:dyDescent="0.3">
      <c r="A772" s="74">
        <v>0.13470870082705161</v>
      </c>
    </row>
    <row r="773" spans="1:1" x14ac:dyDescent="0.3">
      <c r="A773" s="74">
        <v>1.3458662678914763E-2</v>
      </c>
    </row>
    <row r="774" spans="1:1" x14ac:dyDescent="0.3">
      <c r="A774" s="74">
        <v>0.81597338785973694</v>
      </c>
    </row>
    <row r="775" spans="1:1" x14ac:dyDescent="0.3">
      <c r="A775" s="74">
        <v>0.95504623554185608</v>
      </c>
    </row>
    <row r="776" spans="1:1" x14ac:dyDescent="0.3">
      <c r="A776" s="74">
        <v>0.80983916745506146</v>
      </c>
    </row>
    <row r="777" spans="1:1" x14ac:dyDescent="0.3">
      <c r="A777" s="74">
        <v>0.19467757194738608</v>
      </c>
    </row>
    <row r="778" spans="1:1" x14ac:dyDescent="0.3">
      <c r="A778" s="74">
        <v>0.39698477126377146</v>
      </c>
    </row>
    <row r="779" spans="1:1" x14ac:dyDescent="0.3">
      <c r="A779" s="74">
        <v>0.60576189458906826</v>
      </c>
    </row>
    <row r="780" spans="1:1" x14ac:dyDescent="0.3">
      <c r="A780" s="74">
        <v>0.37379070406201359</v>
      </c>
    </row>
    <row r="781" spans="1:1" x14ac:dyDescent="0.3">
      <c r="A781" s="74">
        <v>0.86263618884853666</v>
      </c>
    </row>
    <row r="782" spans="1:1" x14ac:dyDescent="0.3">
      <c r="A782" s="74">
        <v>0.58894619586779384</v>
      </c>
    </row>
    <row r="783" spans="1:1" x14ac:dyDescent="0.3">
      <c r="A783" s="74">
        <v>0.61622974333933533</v>
      </c>
    </row>
    <row r="784" spans="1:1" x14ac:dyDescent="0.3">
      <c r="A784" s="74">
        <v>6.1738944669942321E-2</v>
      </c>
    </row>
    <row r="785" spans="1:1" x14ac:dyDescent="0.3">
      <c r="A785" s="74">
        <v>0.20502334665974914</v>
      </c>
    </row>
    <row r="786" spans="1:1" x14ac:dyDescent="0.3">
      <c r="A786" s="74">
        <v>0.64952543717764821</v>
      </c>
    </row>
    <row r="787" spans="1:1" x14ac:dyDescent="0.3">
      <c r="A787" s="74">
        <v>0.25107577745902893</v>
      </c>
    </row>
    <row r="788" spans="1:1" x14ac:dyDescent="0.3">
      <c r="A788" s="74">
        <v>0.46702475051118503</v>
      </c>
    </row>
    <row r="789" spans="1:1" x14ac:dyDescent="0.3">
      <c r="A789" s="74">
        <v>0.78026673177282024</v>
      </c>
    </row>
    <row r="790" spans="1:1" x14ac:dyDescent="0.3">
      <c r="A790" s="74">
        <v>0.38853114413892026</v>
      </c>
    </row>
    <row r="791" spans="1:1" x14ac:dyDescent="0.3">
      <c r="A791" s="74">
        <v>0.12637714774010436</v>
      </c>
    </row>
    <row r="792" spans="1:1" x14ac:dyDescent="0.3">
      <c r="A792" s="74">
        <v>0.10528885769219032</v>
      </c>
    </row>
    <row r="793" spans="1:1" x14ac:dyDescent="0.3">
      <c r="A793" s="74">
        <v>0.45005645924253057</v>
      </c>
    </row>
    <row r="794" spans="1:1" x14ac:dyDescent="0.3">
      <c r="A794" s="74">
        <v>0.49464400158696248</v>
      </c>
    </row>
    <row r="795" spans="1:1" x14ac:dyDescent="0.3">
      <c r="A795" s="74">
        <v>0.85421308023316145</v>
      </c>
    </row>
    <row r="796" spans="1:1" x14ac:dyDescent="0.3">
      <c r="A796" s="74">
        <v>0.60551774651326029</v>
      </c>
    </row>
    <row r="797" spans="1:1" x14ac:dyDescent="0.3">
      <c r="A797" s="74">
        <v>0.43137913144322032</v>
      </c>
    </row>
    <row r="798" spans="1:1" x14ac:dyDescent="0.3">
      <c r="A798" s="74">
        <v>0.50486770226142152</v>
      </c>
    </row>
    <row r="799" spans="1:1" x14ac:dyDescent="0.3">
      <c r="A799" s="74">
        <v>0.75966673787652206</v>
      </c>
    </row>
    <row r="800" spans="1:1" x14ac:dyDescent="0.3">
      <c r="A800" s="74">
        <v>0.68434705648976102</v>
      </c>
    </row>
    <row r="801" spans="1:1" x14ac:dyDescent="0.3">
      <c r="A801" s="74">
        <v>0.99884029663991214</v>
      </c>
    </row>
    <row r="802" spans="1:1" x14ac:dyDescent="0.3">
      <c r="A802" s="74">
        <v>0.82262642292550436</v>
      </c>
    </row>
    <row r="803" spans="1:1" x14ac:dyDescent="0.3">
      <c r="A803" s="74">
        <v>0.45130771813104648</v>
      </c>
    </row>
    <row r="804" spans="1:1" x14ac:dyDescent="0.3">
      <c r="A804" s="74">
        <v>0.55958738975188449</v>
      </c>
    </row>
    <row r="805" spans="1:1" x14ac:dyDescent="0.3">
      <c r="A805" s="74">
        <v>0.86837366863002408</v>
      </c>
    </row>
    <row r="806" spans="1:1" x14ac:dyDescent="0.3">
      <c r="A806" s="74">
        <v>0.69106112857448043</v>
      </c>
    </row>
    <row r="807" spans="1:1" x14ac:dyDescent="0.3">
      <c r="A807" s="74">
        <v>0.52623065889461962</v>
      </c>
    </row>
    <row r="808" spans="1:1" x14ac:dyDescent="0.3">
      <c r="A808" s="74">
        <v>0.95989867854853972</v>
      </c>
    </row>
    <row r="809" spans="1:1" x14ac:dyDescent="0.3">
      <c r="A809" s="74">
        <v>0.7941831720938749</v>
      </c>
    </row>
    <row r="810" spans="1:1" x14ac:dyDescent="0.3">
      <c r="A810" s="74">
        <v>0.52772606585894344</v>
      </c>
    </row>
    <row r="811" spans="1:1" x14ac:dyDescent="0.3">
      <c r="A811" s="74">
        <v>0.19147312845240638</v>
      </c>
    </row>
    <row r="812" spans="1:1" x14ac:dyDescent="0.3">
      <c r="A812" s="74">
        <v>0.38578447828608053</v>
      </c>
    </row>
    <row r="813" spans="1:1" x14ac:dyDescent="0.3">
      <c r="A813" s="74">
        <v>0.40971098971526232</v>
      </c>
    </row>
    <row r="814" spans="1:1" x14ac:dyDescent="0.3">
      <c r="A814" s="74">
        <v>0.52656636249885558</v>
      </c>
    </row>
    <row r="815" spans="1:1" x14ac:dyDescent="0.3">
      <c r="A815" s="74">
        <v>8.2308420056764434E-2</v>
      </c>
    </row>
    <row r="816" spans="1:1" x14ac:dyDescent="0.3">
      <c r="A816" s="74">
        <v>0.77956480605487233</v>
      </c>
    </row>
    <row r="817" spans="1:1" x14ac:dyDescent="0.3">
      <c r="A817" s="74">
        <v>0.84392834253975035</v>
      </c>
    </row>
    <row r="818" spans="1:1" x14ac:dyDescent="0.3">
      <c r="A818" s="74">
        <v>0.93411053804132205</v>
      </c>
    </row>
    <row r="819" spans="1:1" x14ac:dyDescent="0.3">
      <c r="A819" s="74">
        <v>5.9389019440290534E-2</v>
      </c>
    </row>
    <row r="820" spans="1:1" x14ac:dyDescent="0.3">
      <c r="A820" s="74">
        <v>0.2589800714133122</v>
      </c>
    </row>
    <row r="821" spans="1:1" x14ac:dyDescent="0.3">
      <c r="A821" s="74">
        <v>0.14419995727408674</v>
      </c>
    </row>
    <row r="822" spans="1:1" x14ac:dyDescent="0.3">
      <c r="A822" s="74">
        <v>0.90539262062440873</v>
      </c>
    </row>
    <row r="823" spans="1:1" x14ac:dyDescent="0.3">
      <c r="A823" s="74">
        <v>0.26544999542222358</v>
      </c>
    </row>
    <row r="824" spans="1:1" x14ac:dyDescent="0.3">
      <c r="A824" s="74">
        <v>7.2206793420209359E-2</v>
      </c>
    </row>
    <row r="825" spans="1:1" x14ac:dyDescent="0.3">
      <c r="A825" s="74">
        <v>3.7354655598620563E-2</v>
      </c>
    </row>
    <row r="826" spans="1:1" x14ac:dyDescent="0.3">
      <c r="A826" s="74">
        <v>0.34644611957152011</v>
      </c>
    </row>
    <row r="827" spans="1:1" x14ac:dyDescent="0.3">
      <c r="A827" s="74">
        <v>0.22302926725058747</v>
      </c>
    </row>
    <row r="828" spans="1:1" x14ac:dyDescent="0.3">
      <c r="A828" s="74">
        <v>0.42936490981780451</v>
      </c>
    </row>
    <row r="829" spans="1:1" x14ac:dyDescent="0.3">
      <c r="A829" s="74">
        <v>5.9572130497146519E-2</v>
      </c>
    </row>
    <row r="830" spans="1:1" x14ac:dyDescent="0.3">
      <c r="A830" s="74">
        <v>0.64937284463026823</v>
      </c>
    </row>
    <row r="831" spans="1:1" x14ac:dyDescent="0.3">
      <c r="A831" s="74">
        <v>0.25461592455824456</v>
      </c>
    </row>
    <row r="832" spans="1:1" x14ac:dyDescent="0.3">
      <c r="A832" s="74">
        <v>0.3673818170720542</v>
      </c>
    </row>
    <row r="833" spans="1:1" x14ac:dyDescent="0.3">
      <c r="A833" s="74">
        <v>0.586748863185522</v>
      </c>
    </row>
    <row r="834" spans="1:1" x14ac:dyDescent="0.3">
      <c r="A834" s="74">
        <v>0.72588274788659324</v>
      </c>
    </row>
    <row r="835" spans="1:1" x14ac:dyDescent="0.3">
      <c r="A835" s="74">
        <v>6.1037018951994385E-3</v>
      </c>
    </row>
    <row r="836" spans="1:1" x14ac:dyDescent="0.3">
      <c r="A836" s="74">
        <v>0.304391613513596</v>
      </c>
    </row>
    <row r="837" spans="1:1" x14ac:dyDescent="0.3">
      <c r="A837" s="74">
        <v>0.79659413434247872</v>
      </c>
    </row>
    <row r="838" spans="1:1" x14ac:dyDescent="0.3">
      <c r="A838" s="74">
        <v>0.24646748252815331</v>
      </c>
    </row>
    <row r="839" spans="1:1" x14ac:dyDescent="0.3">
      <c r="A839" s="74">
        <v>0.35532700582903531</v>
      </c>
    </row>
    <row r="840" spans="1:1" x14ac:dyDescent="0.3">
      <c r="A840" s="74">
        <v>0.43980224005859553</v>
      </c>
    </row>
    <row r="841" spans="1:1" x14ac:dyDescent="0.3">
      <c r="A841" s="74">
        <v>9.3508713034455404E-2</v>
      </c>
    </row>
    <row r="842" spans="1:1" x14ac:dyDescent="0.3">
      <c r="A842" s="74">
        <v>0.49055452131717886</v>
      </c>
    </row>
    <row r="843" spans="1:1" x14ac:dyDescent="0.3">
      <c r="A843" s="74">
        <v>0.48603778191473129</v>
      </c>
    </row>
    <row r="844" spans="1:1" x14ac:dyDescent="0.3">
      <c r="A844" s="74">
        <v>0.65605639820551165</v>
      </c>
    </row>
    <row r="845" spans="1:1" x14ac:dyDescent="0.3">
      <c r="A845" s="74">
        <v>2.7741325113681447E-2</v>
      </c>
    </row>
    <row r="846" spans="1:1" x14ac:dyDescent="0.3">
      <c r="A846" s="74">
        <v>0.71416364024781032</v>
      </c>
    </row>
    <row r="847" spans="1:1" x14ac:dyDescent="0.3">
      <c r="A847" s="74">
        <v>0.4098635822626423</v>
      </c>
    </row>
    <row r="848" spans="1:1" x14ac:dyDescent="0.3">
      <c r="A848" s="74">
        <v>7.9012421033356733E-2</v>
      </c>
    </row>
    <row r="849" spans="1:1" x14ac:dyDescent="0.3">
      <c r="A849" s="74">
        <v>0.23981444746238595</v>
      </c>
    </row>
    <row r="850" spans="1:1" x14ac:dyDescent="0.3">
      <c r="A850" s="74">
        <v>0.44169438764610736</v>
      </c>
    </row>
    <row r="851" spans="1:1" x14ac:dyDescent="0.3">
      <c r="A851" s="74">
        <v>0.71629993591113006</v>
      </c>
    </row>
    <row r="852" spans="1:1" x14ac:dyDescent="0.3">
      <c r="A852" s="74">
        <v>0.95257423627430038</v>
      </c>
    </row>
    <row r="853" spans="1:1" x14ac:dyDescent="0.3">
      <c r="A853" s="74">
        <v>0.46150090029602953</v>
      </c>
    </row>
    <row r="854" spans="1:1" x14ac:dyDescent="0.3">
      <c r="A854" s="74">
        <v>0.5875423444318979</v>
      </c>
    </row>
    <row r="855" spans="1:1" x14ac:dyDescent="0.3">
      <c r="A855" s="74">
        <v>0.8324839014862514</v>
      </c>
    </row>
    <row r="856" spans="1:1" x14ac:dyDescent="0.3">
      <c r="A856" s="74">
        <v>0.9838862269966735</v>
      </c>
    </row>
    <row r="857" spans="1:1" x14ac:dyDescent="0.3">
      <c r="A857" s="74">
        <v>0.10492263557847835</v>
      </c>
    </row>
    <row r="858" spans="1:1" x14ac:dyDescent="0.3">
      <c r="A858" s="74">
        <v>0.81417279580065305</v>
      </c>
    </row>
    <row r="859" spans="1:1" x14ac:dyDescent="0.3">
      <c r="A859" s="74">
        <v>0.57426679280983917</v>
      </c>
    </row>
    <row r="860" spans="1:1" x14ac:dyDescent="0.3">
      <c r="A860" s="74">
        <v>0.81575975829340497</v>
      </c>
    </row>
    <row r="861" spans="1:1" x14ac:dyDescent="0.3">
      <c r="A861" s="74">
        <v>0.47077852717673269</v>
      </c>
    </row>
    <row r="862" spans="1:1" x14ac:dyDescent="0.3">
      <c r="A862" s="74">
        <v>3.2685323648792994E-2</v>
      </c>
    </row>
    <row r="863" spans="1:1" x14ac:dyDescent="0.3">
      <c r="A863" s="74">
        <v>0.26932584612567523</v>
      </c>
    </row>
    <row r="864" spans="1:1" x14ac:dyDescent="0.3">
      <c r="A864" s="74">
        <v>0.78209784234138002</v>
      </c>
    </row>
    <row r="865" spans="1:1" x14ac:dyDescent="0.3">
      <c r="A865" s="74">
        <v>0.10663167210913418</v>
      </c>
    </row>
    <row r="866" spans="1:1" x14ac:dyDescent="0.3">
      <c r="A866" s="74">
        <v>0.45234534745323041</v>
      </c>
    </row>
    <row r="867" spans="1:1" x14ac:dyDescent="0.3">
      <c r="A867" s="74">
        <v>0.23386333811456647</v>
      </c>
    </row>
    <row r="868" spans="1:1" x14ac:dyDescent="0.3">
      <c r="A868" s="74">
        <v>0.60280159916989651</v>
      </c>
    </row>
    <row r="869" spans="1:1" x14ac:dyDescent="0.3">
      <c r="A869" s="74">
        <v>0.34723960081789607</v>
      </c>
    </row>
    <row r="870" spans="1:1" x14ac:dyDescent="0.3">
      <c r="A870" s="74">
        <v>8.4963530381176183E-2</v>
      </c>
    </row>
    <row r="871" spans="1:1" x14ac:dyDescent="0.3">
      <c r="A871" s="74">
        <v>0.88396862697225864</v>
      </c>
    </row>
    <row r="872" spans="1:1" x14ac:dyDescent="0.3">
      <c r="A872" s="74">
        <v>0.17462691122165594</v>
      </c>
    </row>
    <row r="873" spans="1:1" x14ac:dyDescent="0.3">
      <c r="A873" s="74">
        <v>0.56755272072511975</v>
      </c>
    </row>
    <row r="874" spans="1:1" x14ac:dyDescent="0.3">
      <c r="A874" s="74">
        <v>0.11090426343577379</v>
      </c>
    </row>
    <row r="875" spans="1:1" x14ac:dyDescent="0.3">
      <c r="A875" s="74">
        <v>0.26313058870204781</v>
      </c>
    </row>
    <row r="876" spans="1:1" x14ac:dyDescent="0.3">
      <c r="A876" s="74">
        <v>0.11346781823175756</v>
      </c>
    </row>
    <row r="877" spans="1:1" x14ac:dyDescent="0.3">
      <c r="A877" s="74">
        <v>0.17993713187047944</v>
      </c>
    </row>
    <row r="878" spans="1:1" x14ac:dyDescent="0.3">
      <c r="A878" s="74">
        <v>1.2298959318826869E-2</v>
      </c>
    </row>
    <row r="879" spans="1:1" x14ac:dyDescent="0.3">
      <c r="A879" s="74">
        <v>0.26709799493392744</v>
      </c>
    </row>
    <row r="880" spans="1:1" x14ac:dyDescent="0.3">
      <c r="A880" s="74">
        <v>0.20545060579241309</v>
      </c>
    </row>
    <row r="881" spans="1:1" x14ac:dyDescent="0.3">
      <c r="A881" s="74">
        <v>0.90670491653187657</v>
      </c>
    </row>
    <row r="882" spans="1:1" x14ac:dyDescent="0.3">
      <c r="A882" s="74">
        <v>0.88055055391094694</v>
      </c>
    </row>
    <row r="883" spans="1:1" x14ac:dyDescent="0.3">
      <c r="A883" s="74">
        <v>0.3469649342326121</v>
      </c>
    </row>
    <row r="884" spans="1:1" x14ac:dyDescent="0.3">
      <c r="A884" s="74">
        <v>0.42200994903408917</v>
      </c>
    </row>
    <row r="885" spans="1:1" x14ac:dyDescent="0.3">
      <c r="A885" s="74">
        <v>0.35935544907986694</v>
      </c>
    </row>
    <row r="886" spans="1:1" x14ac:dyDescent="0.3">
      <c r="A886" s="74">
        <v>0.80343028046510212</v>
      </c>
    </row>
    <row r="887" spans="1:1" x14ac:dyDescent="0.3">
      <c r="A887" s="74">
        <v>0.97219763786736657</v>
      </c>
    </row>
    <row r="888" spans="1:1" x14ac:dyDescent="0.3">
      <c r="A888" s="74">
        <v>0.65596484267708366</v>
      </c>
    </row>
    <row r="889" spans="1:1" x14ac:dyDescent="0.3">
      <c r="A889" s="74">
        <v>0.45573290200506605</v>
      </c>
    </row>
    <row r="890" spans="1:1" x14ac:dyDescent="0.3">
      <c r="A890" s="74">
        <v>0.73885311441389201</v>
      </c>
    </row>
    <row r="891" spans="1:1" x14ac:dyDescent="0.3">
      <c r="A891" s="74">
        <v>0.63469344157231355</v>
      </c>
    </row>
    <row r="892" spans="1:1" x14ac:dyDescent="0.3">
      <c r="A892" s="74">
        <v>0.83428449354533529</v>
      </c>
    </row>
    <row r="893" spans="1:1" x14ac:dyDescent="0.3">
      <c r="A893" s="74">
        <v>0.70628986480300304</v>
      </c>
    </row>
    <row r="894" spans="1:1" x14ac:dyDescent="0.3">
      <c r="A894" s="74">
        <v>0.78112125003814814</v>
      </c>
    </row>
    <row r="895" spans="1:1" x14ac:dyDescent="0.3">
      <c r="A895" s="74">
        <v>0.6751915036469619</v>
      </c>
    </row>
    <row r="896" spans="1:1" x14ac:dyDescent="0.3">
      <c r="A896" s="74">
        <v>0.56443983275856802</v>
      </c>
    </row>
    <row r="897" spans="1:1" x14ac:dyDescent="0.3">
      <c r="A897" s="74">
        <v>0.9005401776177252</v>
      </c>
    </row>
    <row r="898" spans="1:1" x14ac:dyDescent="0.3">
      <c r="A898" s="74">
        <v>0.2259285256508072</v>
      </c>
    </row>
    <row r="899" spans="1:1" x14ac:dyDescent="0.3">
      <c r="A899" s="74">
        <v>0.71285134434034236</v>
      </c>
    </row>
    <row r="900" spans="1:1" x14ac:dyDescent="0.3">
      <c r="A900" s="74">
        <v>0.96972563859981076</v>
      </c>
    </row>
    <row r="901" spans="1:1" x14ac:dyDescent="0.3">
      <c r="A901" s="74">
        <v>0.22565385906552324</v>
      </c>
    </row>
    <row r="902" spans="1:1" x14ac:dyDescent="0.3">
      <c r="A902" s="74">
        <v>0.34061708426160464</v>
      </c>
    </row>
    <row r="903" spans="1:1" x14ac:dyDescent="0.3">
      <c r="A903" s="74">
        <v>0.9600207525864437</v>
      </c>
    </row>
    <row r="904" spans="1:1" x14ac:dyDescent="0.3">
      <c r="A904" s="74">
        <v>0.87069307535019991</v>
      </c>
    </row>
    <row r="905" spans="1:1" x14ac:dyDescent="0.3">
      <c r="A905" s="74">
        <v>0.34742271187475204</v>
      </c>
    </row>
    <row r="906" spans="1:1" x14ac:dyDescent="0.3">
      <c r="A906" s="74">
        <v>0.24546037171544541</v>
      </c>
    </row>
    <row r="907" spans="1:1" x14ac:dyDescent="0.3">
      <c r="A907" s="74">
        <v>0.20267342143009737</v>
      </c>
    </row>
    <row r="908" spans="1:1" x14ac:dyDescent="0.3">
      <c r="A908" s="74">
        <v>0.96832178716391493</v>
      </c>
    </row>
    <row r="909" spans="1:1" x14ac:dyDescent="0.3">
      <c r="A909" s="74">
        <v>0.48561052278206734</v>
      </c>
    </row>
    <row r="910" spans="1:1" x14ac:dyDescent="0.3">
      <c r="A910" s="74">
        <v>0.81286049989318521</v>
      </c>
    </row>
    <row r="911" spans="1:1" x14ac:dyDescent="0.3">
      <c r="A911" s="74">
        <v>0.72847682119205293</v>
      </c>
    </row>
    <row r="912" spans="1:1" x14ac:dyDescent="0.3">
      <c r="A912" s="74">
        <v>0.18552201910458693</v>
      </c>
    </row>
    <row r="913" spans="1:1" x14ac:dyDescent="0.3">
      <c r="A913" s="74">
        <v>1.467940305795465E-2</v>
      </c>
    </row>
    <row r="914" spans="1:1" x14ac:dyDescent="0.3">
      <c r="A914" s="74">
        <v>0.99017303994872885</v>
      </c>
    </row>
    <row r="915" spans="1:1" x14ac:dyDescent="0.3">
      <c r="A915" s="74">
        <v>0.98294015320291761</v>
      </c>
    </row>
    <row r="916" spans="1:1" x14ac:dyDescent="0.3">
      <c r="A916" s="74">
        <v>0.82290108951078833</v>
      </c>
    </row>
    <row r="917" spans="1:1" x14ac:dyDescent="0.3">
      <c r="A917" s="74">
        <v>0.62123477889339884</v>
      </c>
    </row>
    <row r="918" spans="1:1" x14ac:dyDescent="0.3">
      <c r="A918" s="74">
        <v>0.45265053254799037</v>
      </c>
    </row>
    <row r="919" spans="1:1" x14ac:dyDescent="0.3">
      <c r="A919" s="74">
        <v>0.23560289315469832</v>
      </c>
    </row>
    <row r="920" spans="1:1" x14ac:dyDescent="0.3">
      <c r="A920" s="74">
        <v>0.6853541673024689</v>
      </c>
    </row>
    <row r="921" spans="1:1" x14ac:dyDescent="0.3">
      <c r="A921" s="74">
        <v>0.54899746696371354</v>
      </c>
    </row>
    <row r="922" spans="1:1" x14ac:dyDescent="0.3">
      <c r="A922" s="74">
        <v>0.99276711325418865</v>
      </c>
    </row>
    <row r="923" spans="1:1" x14ac:dyDescent="0.3">
      <c r="A923" s="74">
        <v>3.738517410809656E-2</v>
      </c>
    </row>
    <row r="924" spans="1:1" x14ac:dyDescent="0.3">
      <c r="A924" s="74">
        <v>0.83581041901913511</v>
      </c>
    </row>
    <row r="925" spans="1:1" x14ac:dyDescent="0.3">
      <c r="A925" s="74">
        <v>0.96356089968565939</v>
      </c>
    </row>
    <row r="926" spans="1:1" x14ac:dyDescent="0.3">
      <c r="A926" s="74">
        <v>0.55204931791131318</v>
      </c>
    </row>
    <row r="927" spans="1:1" x14ac:dyDescent="0.3">
      <c r="A927" s="74">
        <v>0.74974822229682303</v>
      </c>
    </row>
    <row r="928" spans="1:1" x14ac:dyDescent="0.3">
      <c r="A928" s="74">
        <v>0.13165684987945189</v>
      </c>
    </row>
    <row r="929" spans="1:1" x14ac:dyDescent="0.3">
      <c r="A929" s="74">
        <v>0.966765343180639</v>
      </c>
    </row>
    <row r="930" spans="1:1" x14ac:dyDescent="0.3">
      <c r="A930" s="74">
        <v>0.30176702169866026</v>
      </c>
    </row>
    <row r="931" spans="1:1" x14ac:dyDescent="0.3">
      <c r="A931" s="74">
        <v>0.92773216956083859</v>
      </c>
    </row>
    <row r="932" spans="1:1" x14ac:dyDescent="0.3">
      <c r="A932" s="74">
        <v>0.20120853297524949</v>
      </c>
    </row>
    <row r="933" spans="1:1" x14ac:dyDescent="0.3">
      <c r="A933" s="74">
        <v>0.29340495010223699</v>
      </c>
    </row>
    <row r="934" spans="1:1" x14ac:dyDescent="0.3">
      <c r="A934" s="74">
        <v>0.67867061372722559</v>
      </c>
    </row>
    <row r="935" spans="1:1" x14ac:dyDescent="0.3">
      <c r="A935" s="74">
        <v>0.83764152958769489</v>
      </c>
    </row>
    <row r="936" spans="1:1" x14ac:dyDescent="0.3">
      <c r="A936" s="74">
        <v>1.5472884304330577E-2</v>
      </c>
    </row>
    <row r="937" spans="1:1" x14ac:dyDescent="0.3">
      <c r="A937" s="74">
        <v>0.22043519394512773</v>
      </c>
    </row>
    <row r="938" spans="1:1" x14ac:dyDescent="0.3">
      <c r="A938" s="74">
        <v>0.78218939786980801</v>
      </c>
    </row>
    <row r="939" spans="1:1" x14ac:dyDescent="0.3">
      <c r="A939" s="74">
        <v>0.89086581011383403</v>
      </c>
    </row>
    <row r="940" spans="1:1" x14ac:dyDescent="0.3">
      <c r="A940" s="74">
        <v>0.71202734458449046</v>
      </c>
    </row>
    <row r="941" spans="1:1" x14ac:dyDescent="0.3">
      <c r="A941" s="74">
        <v>0.72041993469038967</v>
      </c>
    </row>
    <row r="942" spans="1:1" x14ac:dyDescent="0.3">
      <c r="A942" s="74">
        <v>3.8880581072420421E-2</v>
      </c>
    </row>
    <row r="943" spans="1:1" x14ac:dyDescent="0.3">
      <c r="A943" s="74">
        <v>0.27466658528397475</v>
      </c>
    </row>
    <row r="944" spans="1:1" x14ac:dyDescent="0.3">
      <c r="A944" s="74">
        <v>0.82705160679952394</v>
      </c>
    </row>
    <row r="945" spans="1:1" x14ac:dyDescent="0.3">
      <c r="A945" s="74">
        <v>0.39024018066957611</v>
      </c>
    </row>
    <row r="946" spans="1:1" x14ac:dyDescent="0.3">
      <c r="A946" s="74">
        <v>0.54127628406628625</v>
      </c>
    </row>
    <row r="947" spans="1:1" x14ac:dyDescent="0.3">
      <c r="A947" s="74">
        <v>0.56190679647206032</v>
      </c>
    </row>
    <row r="948" spans="1:1" x14ac:dyDescent="0.3">
      <c r="A948" s="74">
        <v>0.5919064912869656</v>
      </c>
    </row>
    <row r="949" spans="1:1" x14ac:dyDescent="0.3">
      <c r="A949" s="74">
        <v>0.18677327799310281</v>
      </c>
    </row>
    <row r="950" spans="1:1" x14ac:dyDescent="0.3">
      <c r="A950" s="74">
        <v>0.96615497299111908</v>
      </c>
    </row>
    <row r="951" spans="1:1" x14ac:dyDescent="0.3">
      <c r="A951" s="74">
        <v>0.58006530961027858</v>
      </c>
    </row>
    <row r="952" spans="1:1" x14ac:dyDescent="0.3">
      <c r="A952" s="74">
        <v>0.4502700888088626</v>
      </c>
    </row>
    <row r="953" spans="1:1" x14ac:dyDescent="0.3">
      <c r="A953" s="74">
        <v>0.50019837031159398</v>
      </c>
    </row>
    <row r="954" spans="1:1" x14ac:dyDescent="0.3">
      <c r="A954" s="74">
        <v>0.47953733939634391</v>
      </c>
    </row>
    <row r="955" spans="1:1" x14ac:dyDescent="0.3">
      <c r="A955" s="74">
        <v>0.32166508987701042</v>
      </c>
    </row>
    <row r="956" spans="1:1" x14ac:dyDescent="0.3">
      <c r="A956" s="74">
        <v>0.4523758659627064</v>
      </c>
    </row>
    <row r="957" spans="1:1" x14ac:dyDescent="0.3">
      <c r="A957" s="74">
        <v>0.59633167516098518</v>
      </c>
    </row>
    <row r="958" spans="1:1" x14ac:dyDescent="0.3">
      <c r="A958" s="74">
        <v>0.53425702688680687</v>
      </c>
    </row>
    <row r="959" spans="1:1" x14ac:dyDescent="0.3">
      <c r="A959" s="74">
        <v>0.17685476241340373</v>
      </c>
    </row>
    <row r="960" spans="1:1" x14ac:dyDescent="0.3">
      <c r="A960" s="74">
        <v>0.68227179784539327</v>
      </c>
    </row>
    <row r="961" spans="1:1" x14ac:dyDescent="0.3">
      <c r="A961" s="74">
        <v>0.95980712302011173</v>
      </c>
    </row>
    <row r="962" spans="1:1" x14ac:dyDescent="0.3">
      <c r="A962" s="74">
        <v>0.96621601001007107</v>
      </c>
    </row>
    <row r="963" spans="1:1" x14ac:dyDescent="0.3">
      <c r="A963" s="74">
        <v>0.26932584612567523</v>
      </c>
    </row>
    <row r="964" spans="1:1" x14ac:dyDescent="0.3">
      <c r="A964" s="74">
        <v>0.37473677785576953</v>
      </c>
    </row>
    <row r="965" spans="1:1" x14ac:dyDescent="0.3">
      <c r="A965" s="74">
        <v>0.56828516495254366</v>
      </c>
    </row>
    <row r="966" spans="1:1" x14ac:dyDescent="0.3">
      <c r="A966" s="74">
        <v>0.29566331980346078</v>
      </c>
    </row>
    <row r="967" spans="1:1" x14ac:dyDescent="0.3">
      <c r="A967" s="74">
        <v>0.17725150303659171</v>
      </c>
    </row>
    <row r="968" spans="1:1" x14ac:dyDescent="0.3">
      <c r="A968" s="74">
        <v>0.87786492507705927</v>
      </c>
    </row>
    <row r="969" spans="1:1" x14ac:dyDescent="0.3">
      <c r="A969" s="74">
        <v>0.63023773918881798</v>
      </c>
    </row>
    <row r="970" spans="1:1" x14ac:dyDescent="0.3">
      <c r="A970" s="74">
        <v>0.64021729178746911</v>
      </c>
    </row>
    <row r="971" spans="1:1" x14ac:dyDescent="0.3">
      <c r="A971" s="74">
        <v>0.82012390514847255</v>
      </c>
    </row>
    <row r="972" spans="1:1" x14ac:dyDescent="0.3">
      <c r="A972" s="74">
        <v>0.11728263191625721</v>
      </c>
    </row>
    <row r="973" spans="1:1" x14ac:dyDescent="0.3">
      <c r="A973" s="74">
        <v>0.81621753593554491</v>
      </c>
    </row>
    <row r="974" spans="1:1" x14ac:dyDescent="0.3">
      <c r="A974" s="74">
        <v>0.14474929044465468</v>
      </c>
    </row>
    <row r="975" spans="1:1" x14ac:dyDescent="0.3">
      <c r="A975" s="74">
        <v>0.79271828363902708</v>
      </c>
    </row>
    <row r="976" spans="1:1" x14ac:dyDescent="0.3">
      <c r="A976" s="74">
        <v>0.71916867580187382</v>
      </c>
    </row>
    <row r="977" spans="1:1" x14ac:dyDescent="0.3">
      <c r="A977" s="74">
        <v>0.51597643971068452</v>
      </c>
    </row>
    <row r="978" spans="1:1" x14ac:dyDescent="0.3">
      <c r="A978" s="74">
        <v>0.3359172338023011</v>
      </c>
    </row>
    <row r="979" spans="1:1" x14ac:dyDescent="0.3">
      <c r="A979" s="74">
        <v>0.92794579912717068</v>
      </c>
    </row>
    <row r="980" spans="1:1" x14ac:dyDescent="0.3">
      <c r="A980" s="74">
        <v>0.44709616382335887</v>
      </c>
    </row>
    <row r="981" spans="1:1" x14ac:dyDescent="0.3">
      <c r="A981" s="74">
        <v>0.15201269569994202</v>
      </c>
    </row>
    <row r="982" spans="1:1" x14ac:dyDescent="0.3">
      <c r="A982" s="74">
        <v>0.30607013153477586</v>
      </c>
    </row>
    <row r="983" spans="1:1" x14ac:dyDescent="0.3">
      <c r="A983" s="74">
        <v>0.36902981658375805</v>
      </c>
    </row>
    <row r="984" spans="1:1" x14ac:dyDescent="0.3">
      <c r="A984" s="74">
        <v>0.11011078218939788</v>
      </c>
    </row>
    <row r="985" spans="1:1" x14ac:dyDescent="0.3">
      <c r="A985" s="74">
        <v>8.1026642658772546E-2</v>
      </c>
    </row>
    <row r="986" spans="1:1" x14ac:dyDescent="0.3">
      <c r="A986" s="74">
        <v>0.13394573809015167</v>
      </c>
    </row>
    <row r="987" spans="1:1" x14ac:dyDescent="0.3">
      <c r="A987" s="74">
        <v>0.93307290871913817</v>
      </c>
    </row>
    <row r="988" spans="1:1" x14ac:dyDescent="0.3">
      <c r="A988" s="74">
        <v>0.59730826746421706</v>
      </c>
    </row>
    <row r="989" spans="1:1" x14ac:dyDescent="0.3">
      <c r="A989" s="74">
        <v>0.11468855861079745</v>
      </c>
    </row>
    <row r="990" spans="1:1" x14ac:dyDescent="0.3">
      <c r="A990" s="74">
        <v>0.4477065340128788</v>
      </c>
    </row>
    <row r="991" spans="1:1" x14ac:dyDescent="0.3">
      <c r="A991" s="74">
        <v>4.6571245460371717E-2</v>
      </c>
    </row>
    <row r="992" spans="1:1" x14ac:dyDescent="0.3">
      <c r="A992" s="74">
        <v>0.19595934934537798</v>
      </c>
    </row>
    <row r="993" spans="1:1" x14ac:dyDescent="0.3">
      <c r="A993" s="74">
        <v>0.19046601763969848</v>
      </c>
    </row>
    <row r="994" spans="1:1" x14ac:dyDescent="0.3">
      <c r="A994" s="74">
        <v>0.53688161870174256</v>
      </c>
    </row>
    <row r="995" spans="1:1" x14ac:dyDescent="0.3">
      <c r="A995" s="74">
        <v>3.4791100802636803E-2</v>
      </c>
    </row>
    <row r="996" spans="1:1" x14ac:dyDescent="0.3">
      <c r="A996" s="74">
        <v>0.84896389660328986</v>
      </c>
    </row>
    <row r="997" spans="1:1" x14ac:dyDescent="0.3">
      <c r="A997" s="74">
        <v>0.22437208166753136</v>
      </c>
    </row>
    <row r="998" spans="1:1" x14ac:dyDescent="0.3">
      <c r="A998" s="74">
        <v>0.91943113498336737</v>
      </c>
    </row>
    <row r="999" spans="1:1" x14ac:dyDescent="0.3">
      <c r="A999" s="74">
        <v>4.5503097628711811E-2</v>
      </c>
    </row>
    <row r="1000" spans="1:1" x14ac:dyDescent="0.3">
      <c r="A1000" s="74">
        <v>0.50782799768059328</v>
      </c>
    </row>
    <row r="1001" spans="1:1" x14ac:dyDescent="0.3">
      <c r="A1001" s="74">
        <v>0.67665639210180972</v>
      </c>
    </row>
    <row r="1002" spans="1:1" x14ac:dyDescent="0.3">
      <c r="A1002" s="74">
        <v>0.77004303109836114</v>
      </c>
    </row>
    <row r="1003" spans="1:1" x14ac:dyDescent="0.3">
      <c r="A1003" s="74">
        <v>0.38911099581896419</v>
      </c>
    </row>
    <row r="1004" spans="1:1" x14ac:dyDescent="0.3">
      <c r="A1004" s="74">
        <v>0.23804437391277811</v>
      </c>
    </row>
    <row r="1005" spans="1:1" x14ac:dyDescent="0.3">
      <c r="A1005" s="74">
        <v>0.86120181890316472</v>
      </c>
    </row>
    <row r="1006" spans="1:1" x14ac:dyDescent="0.3">
      <c r="A1006" s="74">
        <v>0.11606189153721733</v>
      </c>
    </row>
    <row r="1007" spans="1:1" x14ac:dyDescent="0.3">
      <c r="A1007" s="74">
        <v>0.57576219977416299</v>
      </c>
    </row>
    <row r="1008" spans="1:1" x14ac:dyDescent="0.3">
      <c r="A1008" s="74">
        <v>0.23221533860286264</v>
      </c>
    </row>
    <row r="1009" spans="1:1" x14ac:dyDescent="0.3">
      <c r="A1009" s="74">
        <v>0.53086947233497117</v>
      </c>
    </row>
    <row r="1010" spans="1:1" x14ac:dyDescent="0.3">
      <c r="A1010" s="74">
        <v>0.20734275337992492</v>
      </c>
    </row>
    <row r="1011" spans="1:1" x14ac:dyDescent="0.3">
      <c r="A1011" s="74">
        <v>0.83123264259773555</v>
      </c>
    </row>
    <row r="1012" spans="1:1" x14ac:dyDescent="0.3">
      <c r="A1012" s="74">
        <v>0.38776818140202035</v>
      </c>
    </row>
    <row r="1013" spans="1:1" x14ac:dyDescent="0.3">
      <c r="A1013" s="74">
        <v>0.76909695730460526</v>
      </c>
    </row>
    <row r="1014" spans="1:1" x14ac:dyDescent="0.3">
      <c r="A1014" s="74">
        <v>0.96588030640583511</v>
      </c>
    </row>
    <row r="1015" spans="1:1" x14ac:dyDescent="0.3">
      <c r="A1015" s="74">
        <v>0.37229529709768977</v>
      </c>
    </row>
    <row r="1016" spans="1:1" x14ac:dyDescent="0.3">
      <c r="A1016" s="74">
        <v>0.60554826502273629</v>
      </c>
    </row>
    <row r="1017" spans="1:1" x14ac:dyDescent="0.3">
      <c r="A1017" s="74">
        <v>0.71956541642506178</v>
      </c>
    </row>
    <row r="1018" spans="1:1" x14ac:dyDescent="0.3">
      <c r="A1018" s="74">
        <v>0.92211676381725516</v>
      </c>
    </row>
    <row r="1019" spans="1:1" x14ac:dyDescent="0.3">
      <c r="A1019" s="74">
        <v>0.22339548936429945</v>
      </c>
    </row>
    <row r="1020" spans="1:1" x14ac:dyDescent="0.3">
      <c r="A1020" s="74">
        <v>0.46522415845210119</v>
      </c>
    </row>
    <row r="1021" spans="1:1" x14ac:dyDescent="0.3">
      <c r="A1021" s="74">
        <v>0.18485061189611499</v>
      </c>
    </row>
    <row r="1022" spans="1:1" x14ac:dyDescent="0.3">
      <c r="A1022" s="74">
        <v>0.54359569078646197</v>
      </c>
    </row>
    <row r="1023" spans="1:1" x14ac:dyDescent="0.3">
      <c r="A1023" s="74">
        <v>0.85531174657429732</v>
      </c>
    </row>
    <row r="1024" spans="1:1" x14ac:dyDescent="0.3">
      <c r="A1024" s="74">
        <v>0.43375957518234809</v>
      </c>
    </row>
    <row r="1025" spans="1:1" x14ac:dyDescent="0.3">
      <c r="A1025" s="74">
        <v>0.6258125553147984</v>
      </c>
    </row>
    <row r="1026" spans="1:1" x14ac:dyDescent="0.3">
      <c r="A1026" s="74">
        <v>0.36265144810327465</v>
      </c>
    </row>
    <row r="1027" spans="1:1" x14ac:dyDescent="0.3">
      <c r="A1027" s="74">
        <v>0.42753379924924467</v>
      </c>
    </row>
    <row r="1028" spans="1:1" x14ac:dyDescent="0.3">
      <c r="A1028" s="74">
        <v>0.26367992187261574</v>
      </c>
    </row>
    <row r="1029" spans="1:1" x14ac:dyDescent="0.3">
      <c r="A1029" s="74">
        <v>0.59205908383434558</v>
      </c>
    </row>
    <row r="1030" spans="1:1" x14ac:dyDescent="0.3">
      <c r="A1030" s="74">
        <v>0.80892361217078157</v>
      </c>
    </row>
    <row r="1031" spans="1:1" x14ac:dyDescent="0.3">
      <c r="A1031" s="74">
        <v>0.91531113620410776</v>
      </c>
    </row>
    <row r="1032" spans="1:1" x14ac:dyDescent="0.3">
      <c r="A1032" s="74">
        <v>0.73671681875057227</v>
      </c>
    </row>
    <row r="1033" spans="1:1" x14ac:dyDescent="0.3">
      <c r="A1033" s="74">
        <v>0.11578722495193335</v>
      </c>
    </row>
    <row r="1034" spans="1:1" x14ac:dyDescent="0.3">
      <c r="A1034" s="74">
        <v>0.1532944730979339</v>
      </c>
    </row>
    <row r="1035" spans="1:1" x14ac:dyDescent="0.3">
      <c r="A1035" s="74">
        <v>0.90279854731894893</v>
      </c>
    </row>
    <row r="1036" spans="1:1" x14ac:dyDescent="0.3">
      <c r="A1036" s="74">
        <v>0.40955839716788234</v>
      </c>
    </row>
    <row r="1037" spans="1:1" x14ac:dyDescent="0.3">
      <c r="A1037" s="74">
        <v>9.9673451948606828E-2</v>
      </c>
    </row>
    <row r="1038" spans="1:1" x14ac:dyDescent="0.3">
      <c r="A1038" s="74">
        <v>0.46964934232612077</v>
      </c>
    </row>
    <row r="1039" spans="1:1" x14ac:dyDescent="0.3">
      <c r="A1039" s="74">
        <v>0.32328257087923828</v>
      </c>
    </row>
    <row r="1040" spans="1:1" x14ac:dyDescent="0.3">
      <c r="A1040" s="74">
        <v>0.51780755027924441</v>
      </c>
    </row>
    <row r="1041" spans="1:1" x14ac:dyDescent="0.3">
      <c r="A1041" s="74">
        <v>0.23001800592059085</v>
      </c>
    </row>
    <row r="1042" spans="1:1" x14ac:dyDescent="0.3">
      <c r="A1042" s="74">
        <v>2.0020142216254158E-2</v>
      </c>
    </row>
    <row r="1043" spans="1:1" x14ac:dyDescent="0.3">
      <c r="A1043" s="74">
        <v>0.92828150273140664</v>
      </c>
    </row>
    <row r="1044" spans="1:1" x14ac:dyDescent="0.3">
      <c r="A1044" s="74">
        <v>0.69438764610736414</v>
      </c>
    </row>
    <row r="1045" spans="1:1" x14ac:dyDescent="0.3">
      <c r="A1045" s="74">
        <v>0.44645527512436295</v>
      </c>
    </row>
    <row r="1046" spans="1:1" x14ac:dyDescent="0.3">
      <c r="A1046" s="74">
        <v>0.9701834162419507</v>
      </c>
    </row>
    <row r="1047" spans="1:1" x14ac:dyDescent="0.3">
      <c r="A1047" s="74">
        <v>0.76592303231910153</v>
      </c>
    </row>
    <row r="1048" spans="1:1" x14ac:dyDescent="0.3">
      <c r="A1048" s="74">
        <v>0.65852839747306746</v>
      </c>
    </row>
    <row r="1049" spans="1:1" x14ac:dyDescent="0.3">
      <c r="A1049" s="74">
        <v>0.49992370372631001</v>
      </c>
    </row>
    <row r="1050" spans="1:1" x14ac:dyDescent="0.3">
      <c r="A1050" s="74">
        <v>0.84127323221533856</v>
      </c>
    </row>
    <row r="1051" spans="1:1" x14ac:dyDescent="0.3">
      <c r="A1051" s="74">
        <v>0.45072786645100255</v>
      </c>
    </row>
    <row r="1052" spans="1:1" x14ac:dyDescent="0.3">
      <c r="A1052" s="74">
        <v>0.53193762016663104</v>
      </c>
    </row>
    <row r="1053" spans="1:1" x14ac:dyDescent="0.3">
      <c r="A1053" s="74">
        <v>0.62938322092349008</v>
      </c>
    </row>
    <row r="1054" spans="1:1" x14ac:dyDescent="0.3">
      <c r="A1054" s="74">
        <v>0.60441908017212442</v>
      </c>
    </row>
    <row r="1055" spans="1:1" x14ac:dyDescent="0.3">
      <c r="A1055" s="74">
        <v>0.50560014648884544</v>
      </c>
    </row>
    <row r="1056" spans="1:1" x14ac:dyDescent="0.3">
      <c r="A1056" s="74">
        <v>0.9378948332163457</v>
      </c>
    </row>
    <row r="1057" spans="1:1" x14ac:dyDescent="0.3">
      <c r="A1057" s="74">
        <v>0.88915677358317824</v>
      </c>
    </row>
    <row r="1058" spans="1:1" x14ac:dyDescent="0.3">
      <c r="A1058" s="74">
        <v>0.82369457075716423</v>
      </c>
    </row>
    <row r="1059" spans="1:1" x14ac:dyDescent="0.3">
      <c r="A1059" s="74">
        <v>0.55711539048432879</v>
      </c>
    </row>
    <row r="1060" spans="1:1" x14ac:dyDescent="0.3">
      <c r="A1060" s="74">
        <v>0.54014709921567428</v>
      </c>
    </row>
    <row r="1061" spans="1:1" x14ac:dyDescent="0.3">
      <c r="A1061" s="74">
        <v>0.15781121250038149</v>
      </c>
    </row>
    <row r="1062" spans="1:1" x14ac:dyDescent="0.3">
      <c r="A1062" s="74">
        <v>0.75444807275612658</v>
      </c>
    </row>
    <row r="1063" spans="1:1" x14ac:dyDescent="0.3">
      <c r="A1063" s="74">
        <v>0.6657918027283547</v>
      </c>
    </row>
    <row r="1064" spans="1:1" x14ac:dyDescent="0.3">
      <c r="A1064" s="74">
        <v>0.1770683919797357</v>
      </c>
    </row>
    <row r="1065" spans="1:1" x14ac:dyDescent="0.3">
      <c r="A1065" s="74">
        <v>0.35999633777886286</v>
      </c>
    </row>
    <row r="1066" spans="1:1" x14ac:dyDescent="0.3">
      <c r="A1066" s="74">
        <v>0.80300302133243817</v>
      </c>
    </row>
    <row r="1067" spans="1:1" x14ac:dyDescent="0.3">
      <c r="A1067" s="74">
        <v>0.5723136082033754</v>
      </c>
    </row>
    <row r="1068" spans="1:1" x14ac:dyDescent="0.3">
      <c r="A1068" s="74">
        <v>0.24823755607776116</v>
      </c>
    </row>
    <row r="1069" spans="1:1" x14ac:dyDescent="0.3">
      <c r="A1069" s="74">
        <v>0.93240150151066625</v>
      </c>
    </row>
    <row r="1070" spans="1:1" x14ac:dyDescent="0.3">
      <c r="A1070" s="74">
        <v>0.25360881374553668</v>
      </c>
    </row>
    <row r="1071" spans="1:1" x14ac:dyDescent="0.3">
      <c r="A1071" s="74">
        <v>0.14102603228858301</v>
      </c>
    </row>
    <row r="1072" spans="1:1" x14ac:dyDescent="0.3">
      <c r="A1072" s="74">
        <v>0.50883510849330116</v>
      </c>
    </row>
    <row r="1073" spans="1:1" x14ac:dyDescent="0.3">
      <c r="A1073" s="74">
        <v>6.4882351145970033E-2</v>
      </c>
    </row>
    <row r="1074" spans="1:1" x14ac:dyDescent="0.3">
      <c r="A1074" s="74">
        <v>0.66972869045075833</v>
      </c>
    </row>
    <row r="1075" spans="1:1" x14ac:dyDescent="0.3">
      <c r="A1075" s="74">
        <v>0.78185369426557205</v>
      </c>
    </row>
    <row r="1076" spans="1:1" x14ac:dyDescent="0.3">
      <c r="A1076" s="74">
        <v>0.92876979888302258</v>
      </c>
    </row>
    <row r="1077" spans="1:1" x14ac:dyDescent="0.3">
      <c r="A1077" s="74">
        <v>0.74883266701254314</v>
      </c>
    </row>
    <row r="1078" spans="1:1" x14ac:dyDescent="0.3">
      <c r="A1078" s="74">
        <v>0.87484359263893552</v>
      </c>
    </row>
    <row r="1079" spans="1:1" x14ac:dyDescent="0.3">
      <c r="A1079" s="74">
        <v>0.13208410901211584</v>
      </c>
    </row>
    <row r="1080" spans="1:1" x14ac:dyDescent="0.3">
      <c r="A1080" s="74">
        <v>0.77220984527115699</v>
      </c>
    </row>
    <row r="1081" spans="1:1" x14ac:dyDescent="0.3">
      <c r="A1081" s="74">
        <v>0.16263313699758905</v>
      </c>
    </row>
    <row r="1082" spans="1:1" x14ac:dyDescent="0.3">
      <c r="A1082" s="74">
        <v>0.92004150517288741</v>
      </c>
    </row>
    <row r="1083" spans="1:1" x14ac:dyDescent="0.3">
      <c r="A1083" s="74">
        <v>0.77935117648854035</v>
      </c>
    </row>
    <row r="1084" spans="1:1" x14ac:dyDescent="0.3">
      <c r="A1084" s="74">
        <v>0.55449079866939299</v>
      </c>
    </row>
    <row r="1085" spans="1:1" x14ac:dyDescent="0.3">
      <c r="A1085" s="74">
        <v>0.42695394756920074</v>
      </c>
    </row>
    <row r="1086" spans="1:1" x14ac:dyDescent="0.3">
      <c r="A1086" s="74">
        <v>0.9438764610736412</v>
      </c>
    </row>
    <row r="1087" spans="1:1" x14ac:dyDescent="0.3">
      <c r="A1087" s="74">
        <v>0.30628376110110783</v>
      </c>
    </row>
    <row r="1088" spans="1:1" x14ac:dyDescent="0.3">
      <c r="A1088" s="74">
        <v>3.1830805383465069E-2</v>
      </c>
    </row>
    <row r="1089" spans="1:1" x14ac:dyDescent="0.3">
      <c r="A1089" s="74">
        <v>0.25995666371654408</v>
      </c>
    </row>
    <row r="1090" spans="1:1" x14ac:dyDescent="0.3">
      <c r="A1090" s="74">
        <v>0.33130893887142554</v>
      </c>
    </row>
    <row r="1091" spans="1:1" x14ac:dyDescent="0.3">
      <c r="A1091" s="74">
        <v>0.43940549943540758</v>
      </c>
    </row>
    <row r="1092" spans="1:1" x14ac:dyDescent="0.3">
      <c r="A1092" s="74">
        <v>0.88067262794885093</v>
      </c>
    </row>
    <row r="1093" spans="1:1" x14ac:dyDescent="0.3">
      <c r="A1093" s="74">
        <v>0.56450086977752012</v>
      </c>
    </row>
    <row r="1094" spans="1:1" x14ac:dyDescent="0.3">
      <c r="A1094" s="74">
        <v>7.7578051087984864E-2</v>
      </c>
    </row>
    <row r="1095" spans="1:1" x14ac:dyDescent="0.3">
      <c r="A1095" s="74">
        <v>0.58235419782097841</v>
      </c>
    </row>
    <row r="1096" spans="1:1" x14ac:dyDescent="0.3">
      <c r="A1096" s="74">
        <v>0.22266304513687551</v>
      </c>
    </row>
    <row r="1097" spans="1:1" x14ac:dyDescent="0.3">
      <c r="A1097" s="74">
        <v>0.47788933988464005</v>
      </c>
    </row>
    <row r="1098" spans="1:1" x14ac:dyDescent="0.3">
      <c r="A1098" s="74">
        <v>0.76329844050416573</v>
      </c>
    </row>
    <row r="1099" spans="1:1" x14ac:dyDescent="0.3">
      <c r="A1099" s="74">
        <v>0.51515243995483262</v>
      </c>
    </row>
    <row r="1100" spans="1:1" x14ac:dyDescent="0.3">
      <c r="A1100" s="74">
        <v>0.65181432538834805</v>
      </c>
    </row>
    <row r="1101" spans="1:1" x14ac:dyDescent="0.3">
      <c r="A1101" s="74">
        <v>0.91613513595995977</v>
      </c>
    </row>
    <row r="1102" spans="1:1" x14ac:dyDescent="0.3">
      <c r="A1102" s="74">
        <v>4.730368968779565E-2</v>
      </c>
    </row>
    <row r="1103" spans="1:1" x14ac:dyDescent="0.3">
      <c r="A1103" s="74">
        <v>0.54094058046205018</v>
      </c>
    </row>
    <row r="1104" spans="1:1" x14ac:dyDescent="0.3">
      <c r="A1104" s="74">
        <v>0.91940061647389137</v>
      </c>
    </row>
    <row r="1105" spans="1:1" x14ac:dyDescent="0.3">
      <c r="A1105" s="74">
        <v>0.14310129093295085</v>
      </c>
    </row>
    <row r="1106" spans="1:1" x14ac:dyDescent="0.3">
      <c r="A1106" s="74">
        <v>8.3468123416852322E-2</v>
      </c>
    </row>
    <row r="1107" spans="1:1" x14ac:dyDescent="0.3">
      <c r="A1107" s="74">
        <v>0.86092715231788075</v>
      </c>
    </row>
    <row r="1108" spans="1:1" x14ac:dyDescent="0.3">
      <c r="A1108" s="74">
        <v>0.93386638996551408</v>
      </c>
    </row>
    <row r="1109" spans="1:1" x14ac:dyDescent="0.3">
      <c r="A1109" s="74">
        <v>0.39713736381115144</v>
      </c>
    </row>
    <row r="1110" spans="1:1" x14ac:dyDescent="0.3">
      <c r="A1110" s="74">
        <v>0.76711325418866538</v>
      </c>
    </row>
    <row r="1111" spans="1:1" x14ac:dyDescent="0.3">
      <c r="A1111" s="74">
        <v>0.45945616016113772</v>
      </c>
    </row>
    <row r="1112" spans="1:1" x14ac:dyDescent="0.3">
      <c r="A1112" s="74">
        <v>0.23099459822382276</v>
      </c>
    </row>
    <row r="1113" spans="1:1" x14ac:dyDescent="0.3">
      <c r="A1113" s="74">
        <v>0.1044038209173864</v>
      </c>
    </row>
    <row r="1114" spans="1:1" x14ac:dyDescent="0.3">
      <c r="A1114" s="74">
        <v>0.21817682424390392</v>
      </c>
    </row>
    <row r="1115" spans="1:1" x14ac:dyDescent="0.3">
      <c r="A1115" s="74">
        <v>0.27982421338541824</v>
      </c>
    </row>
    <row r="1116" spans="1:1" x14ac:dyDescent="0.3">
      <c r="A1116" s="74">
        <v>0.57127597888119142</v>
      </c>
    </row>
    <row r="1117" spans="1:1" x14ac:dyDescent="0.3">
      <c r="A1117" s="74">
        <v>0.71263771477401039</v>
      </c>
    </row>
    <row r="1118" spans="1:1" x14ac:dyDescent="0.3">
      <c r="A1118" s="74">
        <v>0.40693380535294654</v>
      </c>
    </row>
    <row r="1119" spans="1:1" x14ac:dyDescent="0.3">
      <c r="A1119" s="74">
        <v>0.97247230445265054</v>
      </c>
    </row>
    <row r="1120" spans="1:1" x14ac:dyDescent="0.3">
      <c r="A1120" s="74">
        <v>0.82033753471480453</v>
      </c>
    </row>
    <row r="1121" spans="1:1" x14ac:dyDescent="0.3">
      <c r="A1121" s="74">
        <v>0.67409283730582603</v>
      </c>
    </row>
    <row r="1122" spans="1:1" x14ac:dyDescent="0.3">
      <c r="A1122" s="74">
        <v>0.3281960509048738</v>
      </c>
    </row>
    <row r="1123" spans="1:1" x14ac:dyDescent="0.3">
      <c r="A1123" s="74">
        <v>0.9965819269386883</v>
      </c>
    </row>
    <row r="1124" spans="1:1" x14ac:dyDescent="0.3">
      <c r="A1124" s="74">
        <v>0.76894436475722527</v>
      </c>
    </row>
    <row r="1125" spans="1:1" x14ac:dyDescent="0.3">
      <c r="A1125" s="74">
        <v>0.61122470778527171</v>
      </c>
    </row>
    <row r="1126" spans="1:1" x14ac:dyDescent="0.3">
      <c r="A1126" s="74">
        <v>0.63106173894466999</v>
      </c>
    </row>
    <row r="1127" spans="1:1" x14ac:dyDescent="0.3">
      <c r="A1127" s="74">
        <v>0.35666982024597921</v>
      </c>
    </row>
    <row r="1128" spans="1:1" x14ac:dyDescent="0.3">
      <c r="A1128" s="74">
        <v>4.8554948576311534E-2</v>
      </c>
    </row>
    <row r="1129" spans="1:1" x14ac:dyDescent="0.3">
      <c r="A1129" s="74">
        <v>0.19434186834315012</v>
      </c>
    </row>
    <row r="1130" spans="1:1" x14ac:dyDescent="0.3">
      <c r="A1130" s="74">
        <v>0.10959196752830591</v>
      </c>
    </row>
    <row r="1131" spans="1:1" x14ac:dyDescent="0.3">
      <c r="A1131" s="74">
        <v>0.75499740592669451</v>
      </c>
    </row>
    <row r="1132" spans="1:1" x14ac:dyDescent="0.3">
      <c r="A1132" s="74">
        <v>0.79918820764793852</v>
      </c>
    </row>
    <row r="1133" spans="1:1" x14ac:dyDescent="0.3">
      <c r="A1133" s="74">
        <v>0.76403088473158975</v>
      </c>
    </row>
    <row r="1134" spans="1:1" x14ac:dyDescent="0.3">
      <c r="A1134" s="74">
        <v>0.96133304849391155</v>
      </c>
    </row>
    <row r="1135" spans="1:1" x14ac:dyDescent="0.3">
      <c r="A1135" s="74">
        <v>0.44120609149449141</v>
      </c>
    </row>
    <row r="1136" spans="1:1" x14ac:dyDescent="0.3">
      <c r="A1136" s="74">
        <v>0.24481948301644949</v>
      </c>
    </row>
    <row r="1137" spans="1:1" x14ac:dyDescent="0.3">
      <c r="A1137" s="74">
        <v>0.22864467299417096</v>
      </c>
    </row>
    <row r="1138" spans="1:1" x14ac:dyDescent="0.3">
      <c r="A1138" s="74">
        <v>0.21945860164189582</v>
      </c>
    </row>
    <row r="1139" spans="1:1" x14ac:dyDescent="0.3">
      <c r="A1139" s="74">
        <v>0.54072695089571821</v>
      </c>
    </row>
    <row r="1140" spans="1:1" x14ac:dyDescent="0.3">
      <c r="A1140" s="74">
        <v>0.83400982696005133</v>
      </c>
    </row>
    <row r="1141" spans="1:1" x14ac:dyDescent="0.3">
      <c r="A1141" s="74">
        <v>0.26856288338877532</v>
      </c>
    </row>
    <row r="1142" spans="1:1" x14ac:dyDescent="0.3">
      <c r="A1142" s="74">
        <v>0.2653279213843196</v>
      </c>
    </row>
    <row r="1143" spans="1:1" x14ac:dyDescent="0.3">
      <c r="A1143" s="74">
        <v>0.14267403180028687</v>
      </c>
    </row>
    <row r="1144" spans="1:1" x14ac:dyDescent="0.3">
      <c r="A1144" s="74">
        <v>0.10058900723288675</v>
      </c>
    </row>
    <row r="1145" spans="1:1" x14ac:dyDescent="0.3">
      <c r="A1145" s="74">
        <v>0.37827692495498522</v>
      </c>
    </row>
    <row r="1146" spans="1:1" x14ac:dyDescent="0.3">
      <c r="A1146" s="74">
        <v>0.82683797723319197</v>
      </c>
    </row>
    <row r="1147" spans="1:1" x14ac:dyDescent="0.3">
      <c r="A1147" s="74">
        <v>0.92895290993987856</v>
      </c>
    </row>
    <row r="1148" spans="1:1" x14ac:dyDescent="0.3">
      <c r="A1148" s="74">
        <v>0.90185247352519304</v>
      </c>
    </row>
    <row r="1149" spans="1:1" x14ac:dyDescent="0.3">
      <c r="A1149" s="74">
        <v>0.77764213995788445</v>
      </c>
    </row>
    <row r="1150" spans="1:1" x14ac:dyDescent="0.3">
      <c r="A1150" s="74">
        <v>0.36982329783013396</v>
      </c>
    </row>
    <row r="1151" spans="1:1" x14ac:dyDescent="0.3">
      <c r="A1151" s="74">
        <v>0.62544633320108645</v>
      </c>
    </row>
    <row r="1152" spans="1:1" x14ac:dyDescent="0.3">
      <c r="A1152" s="74">
        <v>0.18936735129856258</v>
      </c>
    </row>
    <row r="1153" spans="1:1" x14ac:dyDescent="0.3">
      <c r="A1153" s="74">
        <v>0.72356334116641741</v>
      </c>
    </row>
    <row r="1154" spans="1:1" x14ac:dyDescent="0.3">
      <c r="A1154" s="74">
        <v>0.28821680349131751</v>
      </c>
    </row>
    <row r="1155" spans="1:1" x14ac:dyDescent="0.3">
      <c r="A1155" s="74">
        <v>5.6917020172734763E-2</v>
      </c>
    </row>
    <row r="1156" spans="1:1" x14ac:dyDescent="0.3">
      <c r="A1156" s="74">
        <v>0.96981719412823875</v>
      </c>
    </row>
    <row r="1157" spans="1:1" x14ac:dyDescent="0.3">
      <c r="A1157" s="74">
        <v>0.25324259163182472</v>
      </c>
    </row>
    <row r="1158" spans="1:1" x14ac:dyDescent="0.3">
      <c r="A1158" s="74">
        <v>0.79897457808160655</v>
      </c>
    </row>
    <row r="1159" spans="1:1" x14ac:dyDescent="0.3">
      <c r="A1159" s="74">
        <v>8.658101138340403E-2</v>
      </c>
    </row>
    <row r="1160" spans="1:1" x14ac:dyDescent="0.3">
      <c r="A1160" s="74">
        <v>0.61110263374736773</v>
      </c>
    </row>
    <row r="1161" spans="1:1" x14ac:dyDescent="0.3">
      <c r="A1161" s="74">
        <v>0.89043855098117008</v>
      </c>
    </row>
    <row r="1162" spans="1:1" x14ac:dyDescent="0.3">
      <c r="A1162" s="74">
        <v>0.94863734855189674</v>
      </c>
    </row>
    <row r="1163" spans="1:1" x14ac:dyDescent="0.3">
      <c r="A1163" s="74">
        <v>0.2216864528336436</v>
      </c>
    </row>
    <row r="1164" spans="1:1" x14ac:dyDescent="0.3">
      <c r="A1164" s="74">
        <v>0.15060884426404614</v>
      </c>
    </row>
    <row r="1165" spans="1:1" x14ac:dyDescent="0.3">
      <c r="A1165" s="74">
        <v>0.34553056428724022</v>
      </c>
    </row>
    <row r="1166" spans="1:1" x14ac:dyDescent="0.3">
      <c r="A1166" s="74">
        <v>0.63750114444410533</v>
      </c>
    </row>
    <row r="1167" spans="1:1" x14ac:dyDescent="0.3">
      <c r="A1167" s="74">
        <v>0.16629535813470869</v>
      </c>
    </row>
    <row r="1168" spans="1:1" x14ac:dyDescent="0.3">
      <c r="A1168" s="74">
        <v>0.76177251503036592</v>
      </c>
    </row>
    <row r="1169" spans="1:1" x14ac:dyDescent="0.3">
      <c r="A1169" s="74">
        <v>0.74163029877620779</v>
      </c>
    </row>
    <row r="1170" spans="1:1" x14ac:dyDescent="0.3">
      <c r="A1170" s="74">
        <v>6.7262794885097815E-2</v>
      </c>
    </row>
    <row r="1171" spans="1:1" x14ac:dyDescent="0.3">
      <c r="A1171" s="74">
        <v>0.10278633991515855</v>
      </c>
    </row>
    <row r="1172" spans="1:1" x14ac:dyDescent="0.3">
      <c r="A1172" s="74">
        <v>3.466902676473281E-2</v>
      </c>
    </row>
    <row r="1173" spans="1:1" x14ac:dyDescent="0.3">
      <c r="A1173" s="74">
        <v>0.39658803064058351</v>
      </c>
    </row>
    <row r="1174" spans="1:1" x14ac:dyDescent="0.3">
      <c r="A1174" s="74">
        <v>0.51918088320566425</v>
      </c>
    </row>
    <row r="1175" spans="1:1" x14ac:dyDescent="0.3">
      <c r="A1175" s="74">
        <v>0.98287911618396562</v>
      </c>
    </row>
    <row r="1176" spans="1:1" x14ac:dyDescent="0.3">
      <c r="A1176" s="74">
        <v>0.22791222876674702</v>
      </c>
    </row>
    <row r="1177" spans="1:1" x14ac:dyDescent="0.3">
      <c r="A1177" s="74">
        <v>0.69341105380413226</v>
      </c>
    </row>
    <row r="1178" spans="1:1" x14ac:dyDescent="0.3">
      <c r="A1178" s="74">
        <v>0.86825159459212009</v>
      </c>
    </row>
    <row r="1179" spans="1:1" x14ac:dyDescent="0.3">
      <c r="A1179" s="74">
        <v>0.60982085634937588</v>
      </c>
    </row>
    <row r="1180" spans="1:1" x14ac:dyDescent="0.3">
      <c r="A1180" s="74">
        <v>0.14700766014587849</v>
      </c>
    </row>
    <row r="1181" spans="1:1" x14ac:dyDescent="0.3">
      <c r="A1181" s="74">
        <v>6.9521164586321599E-2</v>
      </c>
    </row>
    <row r="1182" spans="1:1" x14ac:dyDescent="0.3">
      <c r="A1182" s="74">
        <v>0.74004333628345587</v>
      </c>
    </row>
    <row r="1183" spans="1:1" x14ac:dyDescent="0.3">
      <c r="A1183" s="74">
        <v>0.79287087618640706</v>
      </c>
    </row>
    <row r="1184" spans="1:1" x14ac:dyDescent="0.3">
      <c r="A1184" s="74">
        <v>0.80617694631794179</v>
      </c>
    </row>
    <row r="1185" spans="1:1" x14ac:dyDescent="0.3">
      <c r="A1185" s="74">
        <v>0.65666676839503157</v>
      </c>
    </row>
    <row r="1186" spans="1:1" x14ac:dyDescent="0.3">
      <c r="A1186" s="74">
        <v>0.71648304696798604</v>
      </c>
    </row>
    <row r="1187" spans="1:1" x14ac:dyDescent="0.3">
      <c r="A1187" s="74">
        <v>0.35511337626270334</v>
      </c>
    </row>
    <row r="1188" spans="1:1" x14ac:dyDescent="0.3">
      <c r="A1188" s="74">
        <v>0.52946562089907534</v>
      </c>
    </row>
    <row r="1189" spans="1:1" x14ac:dyDescent="0.3">
      <c r="A1189" s="74">
        <v>0.60222174748985258</v>
      </c>
    </row>
    <row r="1190" spans="1:1" x14ac:dyDescent="0.3">
      <c r="A1190" s="74">
        <v>0.49650563066499831</v>
      </c>
    </row>
    <row r="1191" spans="1:1" x14ac:dyDescent="0.3">
      <c r="A1191" s="74">
        <v>0.27631458479567855</v>
      </c>
    </row>
    <row r="1192" spans="1:1" x14ac:dyDescent="0.3">
      <c r="A1192" s="74">
        <v>0.64778588213751642</v>
      </c>
    </row>
    <row r="1193" spans="1:1" x14ac:dyDescent="0.3">
      <c r="A1193" s="74">
        <v>0.60347300637836843</v>
      </c>
    </row>
    <row r="1194" spans="1:1" x14ac:dyDescent="0.3">
      <c r="A1194" s="74">
        <v>0.4183477278969695</v>
      </c>
    </row>
    <row r="1195" spans="1:1" x14ac:dyDescent="0.3">
      <c r="A1195" s="74">
        <v>0.75151829584643082</v>
      </c>
    </row>
    <row r="1196" spans="1:1" x14ac:dyDescent="0.3">
      <c r="A1196" s="74">
        <v>0.44755394146549882</v>
      </c>
    </row>
    <row r="1197" spans="1:1" x14ac:dyDescent="0.3">
      <c r="A1197" s="74">
        <v>0.6862392040772729</v>
      </c>
    </row>
    <row r="1198" spans="1:1" x14ac:dyDescent="0.3">
      <c r="A1198" s="74">
        <v>0.2489089632862331</v>
      </c>
    </row>
    <row r="1199" spans="1:1" x14ac:dyDescent="0.3">
      <c r="A1199" s="74">
        <v>0.44697408978545489</v>
      </c>
    </row>
    <row r="1200" spans="1:1" x14ac:dyDescent="0.3">
      <c r="A1200" s="74">
        <v>0.5280617694631794</v>
      </c>
    </row>
    <row r="1201" spans="1:1" x14ac:dyDescent="0.3">
      <c r="A1201" s="74">
        <v>0.7585070345164342</v>
      </c>
    </row>
    <row r="1202" spans="1:1" x14ac:dyDescent="0.3">
      <c r="A1202" s="74">
        <v>0.64760277108066044</v>
      </c>
    </row>
    <row r="1203" spans="1:1" x14ac:dyDescent="0.3">
      <c r="A1203" s="74">
        <v>0.73485518967253638</v>
      </c>
    </row>
    <row r="1204" spans="1:1" x14ac:dyDescent="0.3">
      <c r="A1204" s="74">
        <v>0.22266304513687551</v>
      </c>
    </row>
    <row r="1205" spans="1:1" x14ac:dyDescent="0.3">
      <c r="A1205" s="74">
        <v>0.97094637897885072</v>
      </c>
    </row>
    <row r="1206" spans="1:1" x14ac:dyDescent="0.3">
      <c r="A1206" s="74">
        <v>0.20960112308114873</v>
      </c>
    </row>
    <row r="1207" spans="1:1" x14ac:dyDescent="0.3">
      <c r="A1207" s="74">
        <v>0.18723105563524278</v>
      </c>
    </row>
    <row r="1208" spans="1:1" x14ac:dyDescent="0.3">
      <c r="A1208" s="74">
        <v>0.24112674336985382</v>
      </c>
    </row>
    <row r="1209" spans="1:1" x14ac:dyDescent="0.3">
      <c r="A1209" s="74">
        <v>0.41529587694936981</v>
      </c>
    </row>
    <row r="1210" spans="1:1" x14ac:dyDescent="0.3">
      <c r="A1210" s="74">
        <v>0.49601733451338237</v>
      </c>
    </row>
    <row r="1211" spans="1:1" x14ac:dyDescent="0.3">
      <c r="A1211" s="74">
        <v>0.11166722617267373</v>
      </c>
    </row>
    <row r="1212" spans="1:1" x14ac:dyDescent="0.3">
      <c r="A1212" s="74">
        <v>0.18887905514694661</v>
      </c>
    </row>
    <row r="1213" spans="1:1" x14ac:dyDescent="0.3">
      <c r="A1213" s="74">
        <v>0.19202246162297434</v>
      </c>
    </row>
    <row r="1214" spans="1:1" x14ac:dyDescent="0.3">
      <c r="A1214" s="74">
        <v>0.95629749443037204</v>
      </c>
    </row>
    <row r="1215" spans="1:1" x14ac:dyDescent="0.3">
      <c r="A1215" s="74">
        <v>0.40852076784569841</v>
      </c>
    </row>
    <row r="1216" spans="1:1" x14ac:dyDescent="0.3">
      <c r="A1216" s="74">
        <v>0.11923581652272103</v>
      </c>
    </row>
    <row r="1217" spans="1:1" x14ac:dyDescent="0.3">
      <c r="A1217" s="74">
        <v>0.37794122135074926</v>
      </c>
    </row>
    <row r="1218" spans="1:1" x14ac:dyDescent="0.3">
      <c r="A1218" s="74">
        <v>0.14932706686605426</v>
      </c>
    </row>
    <row r="1219" spans="1:1" x14ac:dyDescent="0.3">
      <c r="A1219" s="74">
        <v>0.53202917569505903</v>
      </c>
    </row>
    <row r="1220" spans="1:1" x14ac:dyDescent="0.3">
      <c r="A1220" s="74">
        <v>0.77529221472823262</v>
      </c>
    </row>
    <row r="1221" spans="1:1" x14ac:dyDescent="0.3">
      <c r="A1221" s="74">
        <v>0.92590105899227881</v>
      </c>
    </row>
    <row r="1222" spans="1:1" x14ac:dyDescent="0.3">
      <c r="A1222" s="74">
        <v>0.17029328287606432</v>
      </c>
    </row>
    <row r="1223" spans="1:1" x14ac:dyDescent="0.3">
      <c r="A1223" s="74">
        <v>0.83623767815179906</v>
      </c>
    </row>
    <row r="1224" spans="1:1" x14ac:dyDescent="0.3">
      <c r="A1224" s="74">
        <v>0.67738883632923363</v>
      </c>
    </row>
    <row r="1225" spans="1:1" x14ac:dyDescent="0.3">
      <c r="A1225" s="74">
        <v>2.7130954924161503E-2</v>
      </c>
    </row>
    <row r="1226" spans="1:1" x14ac:dyDescent="0.3">
      <c r="A1226" s="74">
        <v>0.6878872035889767</v>
      </c>
    </row>
    <row r="1227" spans="1:1" x14ac:dyDescent="0.3">
      <c r="A1227" s="74">
        <v>8.6825159459212015E-2</v>
      </c>
    </row>
    <row r="1228" spans="1:1" x14ac:dyDescent="0.3">
      <c r="A1228" s="74">
        <v>0.71272927030243838</v>
      </c>
    </row>
    <row r="1229" spans="1:1" x14ac:dyDescent="0.3">
      <c r="A1229" s="74">
        <v>0.96807763908810696</v>
      </c>
    </row>
    <row r="1230" spans="1:1" x14ac:dyDescent="0.3">
      <c r="A1230" s="74">
        <v>0.49995422223578601</v>
      </c>
    </row>
    <row r="1231" spans="1:1" x14ac:dyDescent="0.3">
      <c r="A1231" s="74">
        <v>0.42014831995605334</v>
      </c>
    </row>
    <row r="1232" spans="1:1" x14ac:dyDescent="0.3">
      <c r="A1232" s="74">
        <v>0.38282418286690878</v>
      </c>
    </row>
    <row r="1233" spans="1:1" x14ac:dyDescent="0.3">
      <c r="A1233" s="74">
        <v>1.1871700186162909E-2</v>
      </c>
    </row>
    <row r="1234" spans="1:1" x14ac:dyDescent="0.3">
      <c r="A1234" s="74">
        <v>1.2421033356730858E-2</v>
      </c>
    </row>
    <row r="1235" spans="1:1" x14ac:dyDescent="0.3">
      <c r="A1235" s="74">
        <v>0.53086947233497117</v>
      </c>
    </row>
    <row r="1236" spans="1:1" x14ac:dyDescent="0.3">
      <c r="A1236" s="74">
        <v>0.36594744712668231</v>
      </c>
    </row>
    <row r="1237" spans="1:1" x14ac:dyDescent="0.3">
      <c r="A1237" s="74">
        <v>0.33744315927610097</v>
      </c>
    </row>
    <row r="1238" spans="1:1" x14ac:dyDescent="0.3">
      <c r="A1238" s="74">
        <v>0.54869228186895347</v>
      </c>
    </row>
    <row r="1239" spans="1:1" x14ac:dyDescent="0.3">
      <c r="A1239" s="74">
        <v>0.36933500167851802</v>
      </c>
    </row>
    <row r="1240" spans="1:1" x14ac:dyDescent="0.3">
      <c r="A1240" s="74">
        <v>0.54966887417218546</v>
      </c>
    </row>
    <row r="1241" spans="1:1" x14ac:dyDescent="0.3">
      <c r="A1241" s="74">
        <v>0.56569109164708398</v>
      </c>
    </row>
    <row r="1242" spans="1:1" x14ac:dyDescent="0.3">
      <c r="A1242" s="74">
        <v>0.89498580889309365</v>
      </c>
    </row>
    <row r="1243" spans="1:1" x14ac:dyDescent="0.3">
      <c r="A1243" s="74">
        <v>0.13013092440565202</v>
      </c>
    </row>
    <row r="1244" spans="1:1" x14ac:dyDescent="0.3">
      <c r="A1244" s="74">
        <v>0.19077120273445844</v>
      </c>
    </row>
    <row r="1245" spans="1:1" x14ac:dyDescent="0.3">
      <c r="A1245" s="74">
        <v>0.90517899105807675</v>
      </c>
    </row>
    <row r="1246" spans="1:1" x14ac:dyDescent="0.3">
      <c r="A1246" s="74">
        <v>0.98852504043702505</v>
      </c>
    </row>
    <row r="1247" spans="1:1" x14ac:dyDescent="0.3">
      <c r="A1247" s="74">
        <v>0.81252479628894925</v>
      </c>
    </row>
    <row r="1248" spans="1:1" x14ac:dyDescent="0.3">
      <c r="A1248" s="74">
        <v>0.35831781975768301</v>
      </c>
    </row>
    <row r="1249" spans="1:1" x14ac:dyDescent="0.3">
      <c r="A1249" s="74">
        <v>0.44816431165501874</v>
      </c>
    </row>
    <row r="1250" spans="1:1" x14ac:dyDescent="0.3">
      <c r="A1250" s="74">
        <v>0.15448469496749778</v>
      </c>
    </row>
    <row r="1251" spans="1:1" x14ac:dyDescent="0.3">
      <c r="A1251" s="74">
        <v>0.13470870082705161</v>
      </c>
    </row>
    <row r="1252" spans="1:1" x14ac:dyDescent="0.3">
      <c r="A1252" s="74">
        <v>0.31589709158604695</v>
      </c>
    </row>
    <row r="1253" spans="1:1" x14ac:dyDescent="0.3">
      <c r="A1253" s="74">
        <v>0.64833521530808436</v>
      </c>
    </row>
    <row r="1254" spans="1:1" x14ac:dyDescent="0.3">
      <c r="A1254" s="74">
        <v>0.79808954130680254</v>
      </c>
    </row>
    <row r="1255" spans="1:1" x14ac:dyDescent="0.3">
      <c r="A1255" s="74">
        <v>8.2979827265236367E-2</v>
      </c>
    </row>
    <row r="1256" spans="1:1" x14ac:dyDescent="0.3">
      <c r="A1256" s="74">
        <v>0</v>
      </c>
    </row>
    <row r="1257" spans="1:1" x14ac:dyDescent="0.3">
      <c r="A1257" s="74">
        <v>0.51124607074190498</v>
      </c>
    </row>
    <row r="1258" spans="1:1" x14ac:dyDescent="0.3">
      <c r="A1258" s="74">
        <v>0.95776238288521987</v>
      </c>
    </row>
    <row r="1259" spans="1:1" x14ac:dyDescent="0.3">
      <c r="A1259" s="74">
        <v>0.87636951811273534</v>
      </c>
    </row>
    <row r="1260" spans="1:1" x14ac:dyDescent="0.3">
      <c r="A1260" s="74">
        <v>0.250007629627369</v>
      </c>
    </row>
    <row r="1261" spans="1:1" x14ac:dyDescent="0.3">
      <c r="A1261" s="74">
        <v>0.52909939878536327</v>
      </c>
    </row>
    <row r="1262" spans="1:1" x14ac:dyDescent="0.3">
      <c r="A1262" s="74">
        <v>0.62617877742851036</v>
      </c>
    </row>
    <row r="1263" spans="1:1" x14ac:dyDescent="0.3">
      <c r="A1263" s="74">
        <v>0.62907803582873012</v>
      </c>
    </row>
    <row r="1264" spans="1:1" x14ac:dyDescent="0.3">
      <c r="A1264" s="74">
        <v>0.94647053437910089</v>
      </c>
    </row>
    <row r="1265" spans="1:1" x14ac:dyDescent="0.3">
      <c r="A1265" s="74">
        <v>0.89074373607593005</v>
      </c>
    </row>
    <row r="1266" spans="1:1" x14ac:dyDescent="0.3">
      <c r="A1266" s="74">
        <v>0.24506363109225746</v>
      </c>
    </row>
    <row r="1267" spans="1:1" x14ac:dyDescent="0.3">
      <c r="A1267" s="74">
        <v>0.49110385448774679</v>
      </c>
    </row>
    <row r="1268" spans="1:1" x14ac:dyDescent="0.3">
      <c r="A1268" s="74">
        <v>0.71385845515305035</v>
      </c>
    </row>
    <row r="1269" spans="1:1" x14ac:dyDescent="0.3">
      <c r="A1269" s="74">
        <v>0.99844355601672419</v>
      </c>
    </row>
    <row r="1270" spans="1:1" x14ac:dyDescent="0.3">
      <c r="A1270" s="74">
        <v>0.27988525040437023</v>
      </c>
    </row>
    <row r="1271" spans="1:1" x14ac:dyDescent="0.3">
      <c r="A1271" s="74">
        <v>0.54896694845423755</v>
      </c>
    </row>
    <row r="1272" spans="1:1" x14ac:dyDescent="0.3">
      <c r="A1272" s="74">
        <v>0.34421826837977232</v>
      </c>
    </row>
    <row r="1273" spans="1:1" x14ac:dyDescent="0.3">
      <c r="A1273" s="74">
        <v>0.82256538590655237</v>
      </c>
    </row>
    <row r="1274" spans="1:1" x14ac:dyDescent="0.3">
      <c r="A1274" s="74">
        <v>0.28113650929288614</v>
      </c>
    </row>
    <row r="1275" spans="1:1" x14ac:dyDescent="0.3">
      <c r="A1275" s="74">
        <v>0.26697592089602346</v>
      </c>
    </row>
    <row r="1276" spans="1:1" x14ac:dyDescent="0.3">
      <c r="A1276" s="74">
        <v>0.59730826746421706</v>
      </c>
    </row>
    <row r="1277" spans="1:1" x14ac:dyDescent="0.3">
      <c r="A1277" s="74">
        <v>0.12518692587054048</v>
      </c>
    </row>
    <row r="1278" spans="1:1" x14ac:dyDescent="0.3">
      <c r="A1278" s="74">
        <v>0.33793145542771691</v>
      </c>
    </row>
    <row r="1279" spans="1:1" x14ac:dyDescent="0.3">
      <c r="A1279" s="74">
        <v>0.75118259224219486</v>
      </c>
    </row>
    <row r="1280" spans="1:1" x14ac:dyDescent="0.3">
      <c r="A1280" s="74">
        <v>0.53434858241523486</v>
      </c>
    </row>
    <row r="1281" spans="1:1" x14ac:dyDescent="0.3">
      <c r="A1281" s="74">
        <v>8.4414197210608236E-2</v>
      </c>
    </row>
    <row r="1282" spans="1:1" x14ac:dyDescent="0.3">
      <c r="A1282" s="74">
        <v>0.33072908719138155</v>
      </c>
    </row>
    <row r="1283" spans="1:1" x14ac:dyDescent="0.3">
      <c r="A1283" s="74">
        <v>0.61665700247199928</v>
      </c>
    </row>
    <row r="1284" spans="1:1" x14ac:dyDescent="0.3">
      <c r="A1284" s="74">
        <v>4.1199987792596211E-2</v>
      </c>
    </row>
    <row r="1285" spans="1:1" x14ac:dyDescent="0.3">
      <c r="A1285" s="74">
        <v>0.3499252296517838</v>
      </c>
    </row>
    <row r="1286" spans="1:1" x14ac:dyDescent="0.3">
      <c r="A1286" s="74">
        <v>0.88888210699789427</v>
      </c>
    </row>
    <row r="1287" spans="1:1" x14ac:dyDescent="0.3">
      <c r="A1287" s="74">
        <v>0.73949400311288793</v>
      </c>
    </row>
    <row r="1288" spans="1:1" x14ac:dyDescent="0.3">
      <c r="A1288" s="74">
        <v>0.69695120090334783</v>
      </c>
    </row>
    <row r="1289" spans="1:1" x14ac:dyDescent="0.3">
      <c r="A1289" s="74">
        <v>6.1891537217322309E-2</v>
      </c>
    </row>
    <row r="1290" spans="1:1" x14ac:dyDescent="0.3">
      <c r="A1290" s="74">
        <v>0.4595782341990417</v>
      </c>
    </row>
    <row r="1291" spans="1:1" x14ac:dyDescent="0.3">
      <c r="A1291" s="74">
        <v>0.67503891109958192</v>
      </c>
    </row>
    <row r="1292" spans="1:1" x14ac:dyDescent="0.3">
      <c r="A1292" s="74">
        <v>0.64467299417096469</v>
      </c>
    </row>
    <row r="1293" spans="1:1" x14ac:dyDescent="0.3">
      <c r="A1293" s="74">
        <v>0.86376537369914852</v>
      </c>
    </row>
    <row r="1294" spans="1:1" x14ac:dyDescent="0.3">
      <c r="A1294" s="74">
        <v>0.39445173497726371</v>
      </c>
    </row>
    <row r="1295" spans="1:1" x14ac:dyDescent="0.3">
      <c r="A1295" s="74">
        <v>2.3133030182805873E-2</v>
      </c>
    </row>
    <row r="1296" spans="1:1" x14ac:dyDescent="0.3">
      <c r="A1296" s="74">
        <v>0.62050233466597493</v>
      </c>
    </row>
    <row r="1297" spans="1:1" x14ac:dyDescent="0.3">
      <c r="A1297" s="74">
        <v>0.44016846217230748</v>
      </c>
    </row>
    <row r="1298" spans="1:1" x14ac:dyDescent="0.3">
      <c r="A1298" s="74">
        <v>0.46000549333170571</v>
      </c>
    </row>
    <row r="1299" spans="1:1" x14ac:dyDescent="0.3">
      <c r="A1299" s="74">
        <v>0.52208014160588401</v>
      </c>
    </row>
    <row r="1300" spans="1:1" x14ac:dyDescent="0.3">
      <c r="A1300" s="74">
        <v>0.79686880092776269</v>
      </c>
    </row>
    <row r="1301" spans="1:1" x14ac:dyDescent="0.3">
      <c r="A1301" s="74">
        <v>0.6122928556169317</v>
      </c>
    </row>
    <row r="1302" spans="1:1" x14ac:dyDescent="0.3">
      <c r="A1302" s="74">
        <v>0.67787713248084969</v>
      </c>
    </row>
    <row r="1303" spans="1:1" x14ac:dyDescent="0.3">
      <c r="A1303" s="74">
        <v>0.15210425122837001</v>
      </c>
    </row>
    <row r="1304" spans="1:1" x14ac:dyDescent="0.3">
      <c r="A1304" s="74">
        <v>0.59666737876522113</v>
      </c>
    </row>
    <row r="1305" spans="1:1" x14ac:dyDescent="0.3">
      <c r="A1305" s="74">
        <v>0.52012695699942013</v>
      </c>
    </row>
    <row r="1306" spans="1:1" x14ac:dyDescent="0.3">
      <c r="A1306" s="74">
        <v>0.90188299203466904</v>
      </c>
    </row>
    <row r="1307" spans="1:1" x14ac:dyDescent="0.3">
      <c r="A1307" s="74">
        <v>3.0243842890713218E-2</v>
      </c>
    </row>
    <row r="1308" spans="1:1" x14ac:dyDescent="0.3">
      <c r="A1308" s="74">
        <v>0.13422040467543564</v>
      </c>
    </row>
    <row r="1309" spans="1:1" x14ac:dyDescent="0.3">
      <c r="A1309" s="74">
        <v>0.92464980010376296</v>
      </c>
    </row>
    <row r="1310" spans="1:1" x14ac:dyDescent="0.3">
      <c r="A1310" s="74">
        <v>3.7079989013336589E-2</v>
      </c>
    </row>
    <row r="1311" spans="1:1" x14ac:dyDescent="0.3">
      <c r="A1311" s="74">
        <v>0.3771172215948973</v>
      </c>
    </row>
    <row r="1312" spans="1:1" x14ac:dyDescent="0.3">
      <c r="A1312" s="74">
        <v>0.43961912900173955</v>
      </c>
    </row>
    <row r="1313" spans="1:1" x14ac:dyDescent="0.3">
      <c r="A1313" s="74">
        <v>0.15994750816370129</v>
      </c>
    </row>
    <row r="1314" spans="1:1" x14ac:dyDescent="0.3">
      <c r="A1314" s="74">
        <v>0.30826746421704765</v>
      </c>
    </row>
    <row r="1315" spans="1:1" x14ac:dyDescent="0.3">
      <c r="A1315" s="74">
        <v>0.33735160374767298</v>
      </c>
    </row>
    <row r="1316" spans="1:1" x14ac:dyDescent="0.3">
      <c r="A1316" s="74">
        <v>0.12234870448927275</v>
      </c>
    </row>
    <row r="1317" spans="1:1" x14ac:dyDescent="0.3">
      <c r="A1317" s="74">
        <v>0.76723532822656937</v>
      </c>
    </row>
    <row r="1318" spans="1:1" x14ac:dyDescent="0.3">
      <c r="A1318" s="74">
        <v>0.48298593096713155</v>
      </c>
    </row>
    <row r="1319" spans="1:1" x14ac:dyDescent="0.3">
      <c r="A1319" s="74">
        <v>0.93487350077822196</v>
      </c>
    </row>
    <row r="1320" spans="1:1" x14ac:dyDescent="0.3">
      <c r="A1320" s="74">
        <v>0.63069551683095793</v>
      </c>
    </row>
    <row r="1321" spans="1:1" x14ac:dyDescent="0.3">
      <c r="A1321" s="74">
        <v>0.34147160252693259</v>
      </c>
    </row>
    <row r="1322" spans="1:1" x14ac:dyDescent="0.3">
      <c r="A1322" s="74">
        <v>0.45631275368511004</v>
      </c>
    </row>
    <row r="1323" spans="1:1" x14ac:dyDescent="0.3">
      <c r="A1323" s="74">
        <v>0.94402905362102119</v>
      </c>
    </row>
    <row r="1324" spans="1:1" x14ac:dyDescent="0.3">
      <c r="A1324" s="74">
        <v>0.76314584795678575</v>
      </c>
    </row>
    <row r="1325" spans="1:1" x14ac:dyDescent="0.3">
      <c r="A1325" s="74">
        <v>0.62263863032929467</v>
      </c>
    </row>
    <row r="1326" spans="1:1" x14ac:dyDescent="0.3">
      <c r="A1326" s="74">
        <v>0.10287789544358654</v>
      </c>
    </row>
    <row r="1327" spans="1:1" x14ac:dyDescent="0.3">
      <c r="A1327" s="74">
        <v>0.95815912350840782</v>
      </c>
    </row>
    <row r="1328" spans="1:1" x14ac:dyDescent="0.3">
      <c r="A1328" s="74">
        <v>0.58784752952665786</v>
      </c>
    </row>
    <row r="1329" spans="1:1" x14ac:dyDescent="0.3">
      <c r="A1329" s="74">
        <v>0.36167485580004272</v>
      </c>
    </row>
    <row r="1330" spans="1:1" x14ac:dyDescent="0.3">
      <c r="A1330" s="74">
        <v>0.80297250282296218</v>
      </c>
    </row>
    <row r="1331" spans="1:1" x14ac:dyDescent="0.3">
      <c r="A1331" s="74">
        <v>0.43650624103518781</v>
      </c>
    </row>
    <row r="1332" spans="1:1" x14ac:dyDescent="0.3">
      <c r="A1332" s="74">
        <v>0.42674031800286871</v>
      </c>
    </row>
    <row r="1333" spans="1:1" x14ac:dyDescent="0.3">
      <c r="A1333" s="74">
        <v>0.99371318704794454</v>
      </c>
    </row>
    <row r="1334" spans="1:1" x14ac:dyDescent="0.3">
      <c r="A1334" s="74">
        <v>0.54853968932157349</v>
      </c>
    </row>
    <row r="1335" spans="1:1" x14ac:dyDescent="0.3">
      <c r="A1335" s="74">
        <v>1.1078218939786982E-2</v>
      </c>
    </row>
    <row r="1336" spans="1:1" x14ac:dyDescent="0.3">
      <c r="A1336" s="74">
        <v>6.0182500686666467E-2</v>
      </c>
    </row>
    <row r="1337" spans="1:1" x14ac:dyDescent="0.3">
      <c r="A1337" s="74">
        <v>0.64885402996917629</v>
      </c>
    </row>
    <row r="1338" spans="1:1" x14ac:dyDescent="0.3">
      <c r="A1338" s="74">
        <v>3.5676137577440717E-2</v>
      </c>
    </row>
    <row r="1339" spans="1:1" x14ac:dyDescent="0.3">
      <c r="A1339" s="74">
        <v>0.83431501205481129</v>
      </c>
    </row>
    <row r="1340" spans="1:1" x14ac:dyDescent="0.3">
      <c r="A1340" s="74">
        <v>0.8086794640949736</v>
      </c>
    </row>
    <row r="1341" spans="1:1" x14ac:dyDescent="0.3">
      <c r="A1341" s="74">
        <v>0.53224280526139101</v>
      </c>
    </row>
    <row r="1342" spans="1:1" x14ac:dyDescent="0.3">
      <c r="A1342" s="74">
        <v>0.6496169927060762</v>
      </c>
    </row>
    <row r="1343" spans="1:1" x14ac:dyDescent="0.3">
      <c r="A1343" s="74">
        <v>0.24915311136204107</v>
      </c>
    </row>
    <row r="1344" spans="1:1" x14ac:dyDescent="0.3">
      <c r="A1344" s="74">
        <v>0.64760277108066044</v>
      </c>
    </row>
    <row r="1345" spans="1:1" x14ac:dyDescent="0.3">
      <c r="A1345" s="74">
        <v>0.2042909024323252</v>
      </c>
    </row>
    <row r="1346" spans="1:1" x14ac:dyDescent="0.3">
      <c r="A1346" s="74">
        <v>0.74843592638935519</v>
      </c>
    </row>
    <row r="1347" spans="1:1" x14ac:dyDescent="0.3">
      <c r="A1347" s="74">
        <v>0.56276131473738822</v>
      </c>
    </row>
    <row r="1348" spans="1:1" x14ac:dyDescent="0.3">
      <c r="A1348" s="74">
        <v>1.1719107638782922E-2</v>
      </c>
    </row>
    <row r="1349" spans="1:1" x14ac:dyDescent="0.3">
      <c r="A1349" s="74">
        <v>0.79302346873378704</v>
      </c>
    </row>
    <row r="1350" spans="1:1" x14ac:dyDescent="0.3">
      <c r="A1350" s="74">
        <v>0.15195165868099003</v>
      </c>
    </row>
    <row r="1351" spans="1:1" x14ac:dyDescent="0.3">
      <c r="A1351" s="74">
        <v>0.20453505050813317</v>
      </c>
    </row>
    <row r="1352" spans="1:1" x14ac:dyDescent="0.3">
      <c r="A1352" s="74">
        <v>0.44511246070741906</v>
      </c>
    </row>
    <row r="1353" spans="1:1" x14ac:dyDescent="0.3">
      <c r="A1353" s="74">
        <v>0.66856898709067047</v>
      </c>
    </row>
    <row r="1354" spans="1:1" x14ac:dyDescent="0.3">
      <c r="A1354" s="74">
        <v>0.24216437269203772</v>
      </c>
    </row>
    <row r="1355" spans="1:1" x14ac:dyDescent="0.3">
      <c r="A1355" s="74">
        <v>5.0752281258583332E-2</v>
      </c>
    </row>
    <row r="1356" spans="1:1" x14ac:dyDescent="0.3">
      <c r="A1356" s="74">
        <v>0.75316629535813473</v>
      </c>
    </row>
    <row r="1357" spans="1:1" x14ac:dyDescent="0.3">
      <c r="A1357" s="74">
        <v>0.61268959624011965</v>
      </c>
    </row>
    <row r="1358" spans="1:1" x14ac:dyDescent="0.3">
      <c r="A1358" s="74">
        <v>0.5807977538377026</v>
      </c>
    </row>
    <row r="1359" spans="1:1" x14ac:dyDescent="0.3">
      <c r="A1359" s="74">
        <v>0.19602038636432997</v>
      </c>
    </row>
    <row r="1360" spans="1:1" x14ac:dyDescent="0.3">
      <c r="A1360" s="74">
        <v>0.81264687032685323</v>
      </c>
    </row>
    <row r="1361" spans="1:1" x14ac:dyDescent="0.3">
      <c r="A1361" s="74">
        <v>1.2848292489394819E-2</v>
      </c>
    </row>
    <row r="1362" spans="1:1" x14ac:dyDescent="0.3">
      <c r="A1362" s="74">
        <v>0.45094149601733452</v>
      </c>
    </row>
    <row r="1363" spans="1:1" x14ac:dyDescent="0.3">
      <c r="A1363" s="74">
        <v>0.95342875453962828</v>
      </c>
    </row>
    <row r="1364" spans="1:1" x14ac:dyDescent="0.3">
      <c r="A1364" s="74">
        <v>0.69652394177068389</v>
      </c>
    </row>
    <row r="1365" spans="1:1" x14ac:dyDescent="0.3">
      <c r="A1365" s="74">
        <v>0.11362041077913755</v>
      </c>
    </row>
    <row r="1366" spans="1:1" x14ac:dyDescent="0.3">
      <c r="A1366" s="74">
        <v>0.22901089510788294</v>
      </c>
    </row>
    <row r="1367" spans="1:1" x14ac:dyDescent="0.3">
      <c r="A1367" s="74">
        <v>0.3643604846339305</v>
      </c>
    </row>
    <row r="1368" spans="1:1" x14ac:dyDescent="0.3">
      <c r="A1368" s="74">
        <v>0.26926480910672324</v>
      </c>
    </row>
    <row r="1369" spans="1:1" x14ac:dyDescent="0.3">
      <c r="A1369" s="74">
        <v>0.85552537614062929</v>
      </c>
    </row>
    <row r="1370" spans="1:1" x14ac:dyDescent="0.3">
      <c r="A1370" s="74">
        <v>0.99246192815942869</v>
      </c>
    </row>
    <row r="1371" spans="1:1" x14ac:dyDescent="0.3">
      <c r="A1371" s="74">
        <v>0.99966429639576404</v>
      </c>
    </row>
    <row r="1372" spans="1:1" x14ac:dyDescent="0.3">
      <c r="A1372" s="74">
        <v>0.90896328623310041</v>
      </c>
    </row>
    <row r="1373" spans="1:1" x14ac:dyDescent="0.3">
      <c r="A1373" s="74">
        <v>0.33298745689260534</v>
      </c>
    </row>
    <row r="1374" spans="1:1" x14ac:dyDescent="0.3">
      <c r="A1374" s="74">
        <v>0.27054658650471514</v>
      </c>
    </row>
    <row r="1375" spans="1:1" x14ac:dyDescent="0.3">
      <c r="A1375" s="74">
        <v>0.33240760521256141</v>
      </c>
    </row>
    <row r="1376" spans="1:1" x14ac:dyDescent="0.3">
      <c r="A1376" s="74">
        <v>0.51301614429151277</v>
      </c>
    </row>
    <row r="1377" spans="1:1" x14ac:dyDescent="0.3">
      <c r="A1377" s="74">
        <v>0.40330210272530287</v>
      </c>
    </row>
    <row r="1378" spans="1:1" x14ac:dyDescent="0.3">
      <c r="A1378" s="74">
        <v>0.34382152775658437</v>
      </c>
    </row>
    <row r="1379" spans="1:1" x14ac:dyDescent="0.3">
      <c r="A1379" s="74">
        <v>0.46494949186681722</v>
      </c>
    </row>
    <row r="1380" spans="1:1" x14ac:dyDescent="0.3">
      <c r="A1380" s="74">
        <v>0.44297616504409926</v>
      </c>
    </row>
    <row r="1381" spans="1:1" x14ac:dyDescent="0.3">
      <c r="A1381" s="74">
        <v>0.47639393292031618</v>
      </c>
    </row>
    <row r="1382" spans="1:1" x14ac:dyDescent="0.3">
      <c r="A1382" s="74">
        <v>0.99856563005462817</v>
      </c>
    </row>
    <row r="1383" spans="1:1" x14ac:dyDescent="0.3">
      <c r="A1383" s="74">
        <v>0.49015778069399091</v>
      </c>
    </row>
    <row r="1384" spans="1:1" x14ac:dyDescent="0.3">
      <c r="A1384" s="74">
        <v>0.56523331400494403</v>
      </c>
    </row>
    <row r="1385" spans="1:1" x14ac:dyDescent="0.3">
      <c r="A1385" s="74">
        <v>1.8005920590838345E-2</v>
      </c>
    </row>
    <row r="1386" spans="1:1" x14ac:dyDescent="0.3">
      <c r="A1386" s="74">
        <v>0.14258247627185888</v>
      </c>
    </row>
    <row r="1387" spans="1:1" x14ac:dyDescent="0.3">
      <c r="A1387" s="74">
        <v>0.26889858699301128</v>
      </c>
    </row>
    <row r="1388" spans="1:1" x14ac:dyDescent="0.3">
      <c r="A1388" s="74">
        <v>4.361095004119999E-2</v>
      </c>
    </row>
    <row r="1389" spans="1:1" x14ac:dyDescent="0.3">
      <c r="A1389" s="74">
        <v>0.79699087496566667</v>
      </c>
    </row>
    <row r="1390" spans="1:1" x14ac:dyDescent="0.3">
      <c r="A1390" s="74">
        <v>0.18875698110904263</v>
      </c>
    </row>
    <row r="1391" spans="1:1" x14ac:dyDescent="0.3">
      <c r="A1391" s="74">
        <v>0.90496536149174478</v>
      </c>
    </row>
    <row r="1392" spans="1:1" x14ac:dyDescent="0.3">
      <c r="A1392" s="74">
        <v>4.0162358470412308E-2</v>
      </c>
    </row>
    <row r="1393" spans="1:1" x14ac:dyDescent="0.3">
      <c r="A1393" s="74">
        <v>0.40766624958037051</v>
      </c>
    </row>
    <row r="1394" spans="1:1" x14ac:dyDescent="0.3">
      <c r="A1394" s="74">
        <v>0.6122623371074557</v>
      </c>
    </row>
    <row r="1395" spans="1:1" x14ac:dyDescent="0.3">
      <c r="A1395" s="74">
        <v>0.69801934873500782</v>
      </c>
    </row>
    <row r="1396" spans="1:1" x14ac:dyDescent="0.3">
      <c r="A1396" s="74">
        <v>0.98049867244483779</v>
      </c>
    </row>
    <row r="1397" spans="1:1" x14ac:dyDescent="0.3">
      <c r="A1397" s="74">
        <v>9.9276711325418862E-2</v>
      </c>
    </row>
    <row r="1398" spans="1:1" x14ac:dyDescent="0.3">
      <c r="A1398" s="74">
        <v>0.58772545548875388</v>
      </c>
    </row>
    <row r="1399" spans="1:1" x14ac:dyDescent="0.3">
      <c r="A1399" s="74">
        <v>0.85677663502914514</v>
      </c>
    </row>
    <row r="1400" spans="1:1" x14ac:dyDescent="0.3">
      <c r="A1400" s="74">
        <v>0.53950621051667835</v>
      </c>
    </row>
    <row r="1401" spans="1:1" x14ac:dyDescent="0.3">
      <c r="A1401" s="74">
        <v>0.44303720206305125</v>
      </c>
    </row>
    <row r="1402" spans="1:1" x14ac:dyDescent="0.3">
      <c r="A1402" s="74">
        <v>0.11316263313699759</v>
      </c>
    </row>
    <row r="1403" spans="1:1" x14ac:dyDescent="0.3">
      <c r="A1403" s="74">
        <v>0.75313577684865873</v>
      </c>
    </row>
    <row r="1404" spans="1:1" x14ac:dyDescent="0.3">
      <c r="A1404" s="74">
        <v>4.6693319498275704E-3</v>
      </c>
    </row>
    <row r="1405" spans="1:1" x14ac:dyDescent="0.3">
      <c r="A1405" s="74">
        <v>0.8681905575731681</v>
      </c>
    </row>
    <row r="1406" spans="1:1" x14ac:dyDescent="0.3">
      <c r="A1406" s="74">
        <v>0.52604754783776364</v>
      </c>
    </row>
    <row r="1407" spans="1:1" x14ac:dyDescent="0.3">
      <c r="A1407" s="74">
        <v>0.99819940794091622</v>
      </c>
    </row>
    <row r="1408" spans="1:1" x14ac:dyDescent="0.3">
      <c r="A1408" s="74">
        <v>0.17184972685934019</v>
      </c>
    </row>
    <row r="1409" spans="1:1" x14ac:dyDescent="0.3">
      <c r="A1409" s="74">
        <v>0.59898678548539686</v>
      </c>
    </row>
    <row r="1410" spans="1:1" x14ac:dyDescent="0.3">
      <c r="A1410" s="74">
        <v>0.81838435010834076</v>
      </c>
    </row>
    <row r="1411" spans="1:1" x14ac:dyDescent="0.3">
      <c r="A1411" s="74">
        <v>0.12228766747032074</v>
      </c>
    </row>
    <row r="1412" spans="1:1" x14ac:dyDescent="0.3">
      <c r="A1412" s="74">
        <v>0.43098239082003237</v>
      </c>
    </row>
    <row r="1413" spans="1:1" x14ac:dyDescent="0.3">
      <c r="A1413" s="74">
        <v>2.2675252540665915E-2</v>
      </c>
    </row>
    <row r="1414" spans="1:1" x14ac:dyDescent="0.3">
      <c r="A1414" s="74">
        <v>0.65681936094241156</v>
      </c>
    </row>
    <row r="1415" spans="1:1" x14ac:dyDescent="0.3">
      <c r="A1415" s="74">
        <v>0.13959166234321116</v>
      </c>
    </row>
    <row r="1416" spans="1:1" x14ac:dyDescent="0.3">
      <c r="A1416" s="74">
        <v>0.19733268227179784</v>
      </c>
    </row>
    <row r="1417" spans="1:1" x14ac:dyDescent="0.3">
      <c r="A1417" s="74">
        <v>2.0905178991058076E-2</v>
      </c>
    </row>
    <row r="1418" spans="1:1" x14ac:dyDescent="0.3">
      <c r="A1418" s="74">
        <v>0.51423688467055273</v>
      </c>
    </row>
    <row r="1419" spans="1:1" x14ac:dyDescent="0.3">
      <c r="A1419" s="74">
        <v>0.77843562120426035</v>
      </c>
    </row>
    <row r="1420" spans="1:1" x14ac:dyDescent="0.3">
      <c r="A1420" s="74">
        <v>0.34476760155034031</v>
      </c>
    </row>
    <row r="1421" spans="1:1" x14ac:dyDescent="0.3">
      <c r="A1421" s="74">
        <v>0.29493087557603687</v>
      </c>
    </row>
    <row r="1422" spans="1:1" x14ac:dyDescent="0.3">
      <c r="A1422" s="74">
        <v>0.81868953520310073</v>
      </c>
    </row>
    <row r="1423" spans="1:1" x14ac:dyDescent="0.3">
      <c r="A1423" s="74">
        <v>0.65944395275734735</v>
      </c>
    </row>
    <row r="1424" spans="1:1" x14ac:dyDescent="0.3">
      <c r="A1424" s="74">
        <v>0.79714346751304666</v>
      </c>
    </row>
    <row r="1425" spans="1:1" x14ac:dyDescent="0.3">
      <c r="A1425" s="74">
        <v>0.21625415814691609</v>
      </c>
    </row>
    <row r="1426" spans="1:1" x14ac:dyDescent="0.3">
      <c r="A1426" s="74">
        <v>0.52632221442304761</v>
      </c>
    </row>
    <row r="1427" spans="1:1" x14ac:dyDescent="0.3">
      <c r="A1427" s="74">
        <v>0.20178838465529345</v>
      </c>
    </row>
    <row r="1428" spans="1:1" x14ac:dyDescent="0.3">
      <c r="A1428" s="74">
        <v>0.93411053804132205</v>
      </c>
    </row>
    <row r="1429" spans="1:1" x14ac:dyDescent="0.3">
      <c r="A1429" s="74">
        <v>0.23410748619037447</v>
      </c>
    </row>
    <row r="1430" spans="1:1" x14ac:dyDescent="0.3">
      <c r="A1430" s="74">
        <v>2.4323252052369761E-2</v>
      </c>
    </row>
    <row r="1431" spans="1:1" x14ac:dyDescent="0.3">
      <c r="A1431" s="74">
        <v>0.53932309945982237</v>
      </c>
    </row>
    <row r="1432" spans="1:1" x14ac:dyDescent="0.3">
      <c r="A1432" s="74">
        <v>0.96789452803125098</v>
      </c>
    </row>
    <row r="1433" spans="1:1" x14ac:dyDescent="0.3">
      <c r="A1433" s="74">
        <v>0.37064729758598591</v>
      </c>
    </row>
    <row r="1434" spans="1:1" x14ac:dyDescent="0.3">
      <c r="A1434" s="74">
        <v>0.77022614215521712</v>
      </c>
    </row>
    <row r="1435" spans="1:1" x14ac:dyDescent="0.3">
      <c r="A1435" s="74">
        <v>0.22772911770989104</v>
      </c>
    </row>
    <row r="1436" spans="1:1" x14ac:dyDescent="0.3">
      <c r="A1436" s="74">
        <v>0.94665364543595687</v>
      </c>
    </row>
    <row r="1437" spans="1:1" x14ac:dyDescent="0.3">
      <c r="A1437" s="74">
        <v>0.83532212286751917</v>
      </c>
    </row>
    <row r="1438" spans="1:1" x14ac:dyDescent="0.3">
      <c r="A1438" s="74">
        <v>0.57365642262031924</v>
      </c>
    </row>
    <row r="1439" spans="1:1" x14ac:dyDescent="0.3">
      <c r="A1439" s="74">
        <v>2.4048585467085788E-2</v>
      </c>
    </row>
    <row r="1440" spans="1:1" x14ac:dyDescent="0.3">
      <c r="A1440" s="74">
        <v>0.54136783959471424</v>
      </c>
    </row>
    <row r="1441" spans="1:1" x14ac:dyDescent="0.3">
      <c r="A1441" s="74">
        <v>0.28959013641773734</v>
      </c>
    </row>
    <row r="1442" spans="1:1" x14ac:dyDescent="0.3">
      <c r="A1442" s="74">
        <v>0.92721335489974666</v>
      </c>
    </row>
    <row r="1443" spans="1:1" x14ac:dyDescent="0.3">
      <c r="A1443" s="74">
        <v>0.51945554979094821</v>
      </c>
    </row>
    <row r="1444" spans="1:1" x14ac:dyDescent="0.3">
      <c r="A1444" s="74">
        <v>0.27191991943113497</v>
      </c>
    </row>
    <row r="1445" spans="1:1" x14ac:dyDescent="0.3">
      <c r="A1445" s="74">
        <v>0.79348124637592699</v>
      </c>
    </row>
    <row r="1446" spans="1:1" x14ac:dyDescent="0.3">
      <c r="A1446" s="74">
        <v>0.29200109866634116</v>
      </c>
    </row>
    <row r="1447" spans="1:1" x14ac:dyDescent="0.3">
      <c r="A1447" s="74">
        <v>0.90704062013611253</v>
      </c>
    </row>
    <row r="1448" spans="1:1" x14ac:dyDescent="0.3">
      <c r="A1448" s="74">
        <v>0.32898953215124971</v>
      </c>
    </row>
    <row r="1449" spans="1:1" x14ac:dyDescent="0.3">
      <c r="A1449" s="74">
        <v>0.96469008453627125</v>
      </c>
    </row>
    <row r="1450" spans="1:1" x14ac:dyDescent="0.3">
      <c r="A1450" s="74">
        <v>0.74507889034699548</v>
      </c>
    </row>
    <row r="1451" spans="1:1" x14ac:dyDescent="0.3">
      <c r="A1451" s="74">
        <v>0.66551713614307073</v>
      </c>
    </row>
    <row r="1452" spans="1:1" x14ac:dyDescent="0.3">
      <c r="A1452" s="74">
        <v>0.64809106723227639</v>
      </c>
    </row>
    <row r="1453" spans="1:1" x14ac:dyDescent="0.3">
      <c r="A1453" s="74">
        <v>0.38218329416791286</v>
      </c>
    </row>
    <row r="1454" spans="1:1" x14ac:dyDescent="0.3">
      <c r="A1454" s="74">
        <v>0.89364299447614981</v>
      </c>
    </row>
    <row r="1455" spans="1:1" x14ac:dyDescent="0.3">
      <c r="A1455" s="74">
        <v>0.44019898068178348</v>
      </c>
    </row>
    <row r="1456" spans="1:1" x14ac:dyDescent="0.3">
      <c r="A1456" s="74">
        <v>0.39130832850123598</v>
      </c>
    </row>
    <row r="1457" spans="1:1" x14ac:dyDescent="0.3">
      <c r="A1457" s="74">
        <v>0.76506851405377363</v>
      </c>
    </row>
    <row r="1458" spans="1:1" x14ac:dyDescent="0.3">
      <c r="A1458" s="74">
        <v>0.46397289956358534</v>
      </c>
    </row>
    <row r="1459" spans="1:1" x14ac:dyDescent="0.3">
      <c r="A1459" s="74">
        <v>0.90252388073366496</v>
      </c>
    </row>
    <row r="1460" spans="1:1" x14ac:dyDescent="0.3">
      <c r="A1460" s="74">
        <v>0.49415570543534654</v>
      </c>
    </row>
    <row r="1461" spans="1:1" x14ac:dyDescent="0.3">
      <c r="A1461" s="74">
        <v>0.95782341990417186</v>
      </c>
    </row>
    <row r="1462" spans="1:1" x14ac:dyDescent="0.3">
      <c r="A1462" s="74">
        <v>0.46977141636402481</v>
      </c>
    </row>
    <row r="1463" spans="1:1" x14ac:dyDescent="0.3">
      <c r="A1463" s="74">
        <v>0.86925870540482808</v>
      </c>
    </row>
    <row r="1464" spans="1:1" x14ac:dyDescent="0.3">
      <c r="A1464" s="74">
        <v>0.43250831629383218</v>
      </c>
    </row>
    <row r="1465" spans="1:1" x14ac:dyDescent="0.3">
      <c r="A1465" s="74">
        <v>0.25388348033082064</v>
      </c>
    </row>
    <row r="1466" spans="1:1" x14ac:dyDescent="0.3">
      <c r="A1466" s="74">
        <v>0.36713766899624622</v>
      </c>
    </row>
    <row r="1467" spans="1:1" x14ac:dyDescent="0.3">
      <c r="A1467" s="74">
        <v>0.46284371471297342</v>
      </c>
    </row>
    <row r="1468" spans="1:1" x14ac:dyDescent="0.3">
      <c r="A1468" s="74">
        <v>0.86696981719412824</v>
      </c>
    </row>
    <row r="1469" spans="1:1" x14ac:dyDescent="0.3">
      <c r="A1469" s="74">
        <v>8.8137455366679898E-2</v>
      </c>
    </row>
    <row r="1470" spans="1:1" x14ac:dyDescent="0.3">
      <c r="A1470" s="74">
        <v>0.10202337717825861</v>
      </c>
    </row>
    <row r="1471" spans="1:1" x14ac:dyDescent="0.3">
      <c r="A1471" s="74">
        <v>0.59389019440290536</v>
      </c>
    </row>
    <row r="1472" spans="1:1" x14ac:dyDescent="0.3">
      <c r="A1472" s="74">
        <v>0.32001709036530657</v>
      </c>
    </row>
    <row r="1473" spans="1:1" x14ac:dyDescent="0.3">
      <c r="A1473" s="74">
        <v>0.62971892452772604</v>
      </c>
    </row>
    <row r="1474" spans="1:1" x14ac:dyDescent="0.3">
      <c r="A1474" s="74">
        <v>0.456648457289346</v>
      </c>
    </row>
    <row r="1475" spans="1:1" x14ac:dyDescent="0.3">
      <c r="A1475" s="74">
        <v>0.54725791192358164</v>
      </c>
    </row>
    <row r="1476" spans="1:1" x14ac:dyDescent="0.3">
      <c r="A1476" s="74">
        <v>0.54313791314432203</v>
      </c>
    </row>
    <row r="1477" spans="1:1" x14ac:dyDescent="0.3">
      <c r="A1477" s="74">
        <v>0.3065279091769158</v>
      </c>
    </row>
    <row r="1478" spans="1:1" x14ac:dyDescent="0.3">
      <c r="A1478" s="74">
        <v>0.60069582201605276</v>
      </c>
    </row>
    <row r="1479" spans="1:1" x14ac:dyDescent="0.3">
      <c r="A1479" s="74">
        <v>0.95287942136906034</v>
      </c>
    </row>
    <row r="1480" spans="1:1" x14ac:dyDescent="0.3">
      <c r="A1480" s="74">
        <v>0.72902615436262097</v>
      </c>
    </row>
    <row r="1481" spans="1:1" x14ac:dyDescent="0.3">
      <c r="A1481" s="74">
        <v>0.79284035767693106</v>
      </c>
    </row>
    <row r="1482" spans="1:1" x14ac:dyDescent="0.3">
      <c r="A1482" s="74">
        <v>0.2542497024445326</v>
      </c>
    </row>
    <row r="1483" spans="1:1" x14ac:dyDescent="0.3">
      <c r="A1483" s="74">
        <v>0.92254402294991911</v>
      </c>
    </row>
    <row r="1484" spans="1:1" x14ac:dyDescent="0.3">
      <c r="A1484" s="74">
        <v>0.2262337107455672</v>
      </c>
    </row>
    <row r="1485" spans="1:1" x14ac:dyDescent="0.3">
      <c r="A1485" s="74">
        <v>0.49061555833613085</v>
      </c>
    </row>
    <row r="1486" spans="1:1" x14ac:dyDescent="0.3">
      <c r="A1486" s="74">
        <v>0.36793115024262213</v>
      </c>
    </row>
    <row r="1487" spans="1:1" x14ac:dyDescent="0.3">
      <c r="A1487" s="74">
        <v>0.63414410840174562</v>
      </c>
    </row>
    <row r="1488" spans="1:1" x14ac:dyDescent="0.3">
      <c r="A1488" s="74">
        <v>0.91189306314279606</v>
      </c>
    </row>
    <row r="1489" spans="1:1" x14ac:dyDescent="0.3">
      <c r="A1489" s="74">
        <v>3.6683248390148623E-2</v>
      </c>
    </row>
    <row r="1490" spans="1:1" x14ac:dyDescent="0.3">
      <c r="A1490" s="74">
        <v>0.72716452528458508</v>
      </c>
    </row>
    <row r="1491" spans="1:1" x14ac:dyDescent="0.3">
      <c r="A1491" s="74">
        <v>0.14416943876461075</v>
      </c>
    </row>
    <row r="1492" spans="1:1" x14ac:dyDescent="0.3">
      <c r="A1492" s="74">
        <v>0.87871944334238716</v>
      </c>
    </row>
    <row r="1493" spans="1:1" x14ac:dyDescent="0.3">
      <c r="A1493" s="74">
        <v>0.86629840998565633</v>
      </c>
    </row>
    <row r="1494" spans="1:1" x14ac:dyDescent="0.3">
      <c r="A1494" s="74">
        <v>0.38615070039979249</v>
      </c>
    </row>
    <row r="1495" spans="1:1" x14ac:dyDescent="0.3">
      <c r="A1495" s="74">
        <v>0.71013519699697869</v>
      </c>
    </row>
    <row r="1496" spans="1:1" x14ac:dyDescent="0.3">
      <c r="A1496" s="74">
        <v>0.59288308359019748</v>
      </c>
    </row>
    <row r="1497" spans="1:1" x14ac:dyDescent="0.3">
      <c r="A1497" s="74">
        <v>0.36445204016235849</v>
      </c>
    </row>
    <row r="1498" spans="1:1" x14ac:dyDescent="0.3">
      <c r="A1498" s="74">
        <v>0.33872493667409281</v>
      </c>
    </row>
    <row r="1499" spans="1:1" x14ac:dyDescent="0.3">
      <c r="A1499" s="74">
        <v>0.40397350993377484</v>
      </c>
    </row>
    <row r="1500" spans="1:1" x14ac:dyDescent="0.3">
      <c r="A1500" s="74">
        <v>0.17893002105777153</v>
      </c>
    </row>
    <row r="1501" spans="1:1" x14ac:dyDescent="0.3">
      <c r="A1501" s="74">
        <v>0.63670766319772942</v>
      </c>
    </row>
    <row r="1502" spans="1:1" x14ac:dyDescent="0.3">
      <c r="A1502" s="74">
        <v>0.33118686483352155</v>
      </c>
    </row>
    <row r="1503" spans="1:1" x14ac:dyDescent="0.3">
      <c r="A1503" s="74">
        <v>0.29776909695730458</v>
      </c>
    </row>
    <row r="1504" spans="1:1" x14ac:dyDescent="0.3">
      <c r="A1504" s="74">
        <v>0.98757896664326916</v>
      </c>
    </row>
    <row r="1505" spans="1:1" x14ac:dyDescent="0.3">
      <c r="A1505" s="74">
        <v>0.43012787255470442</v>
      </c>
    </row>
    <row r="1506" spans="1:1" x14ac:dyDescent="0.3">
      <c r="A1506" s="74">
        <v>0.22434156315805537</v>
      </c>
    </row>
    <row r="1507" spans="1:1" x14ac:dyDescent="0.3">
      <c r="A1507" s="74">
        <v>2.8382213812677389E-3</v>
      </c>
    </row>
    <row r="1508" spans="1:1" x14ac:dyDescent="0.3">
      <c r="A1508" s="74">
        <v>0.10327463606677451</v>
      </c>
    </row>
    <row r="1509" spans="1:1" x14ac:dyDescent="0.3">
      <c r="A1509" s="74">
        <v>0.2359691152684103</v>
      </c>
    </row>
    <row r="1510" spans="1:1" x14ac:dyDescent="0.3">
      <c r="A1510" s="74">
        <v>0.81066316721091347</v>
      </c>
    </row>
    <row r="1511" spans="1:1" x14ac:dyDescent="0.3">
      <c r="A1511" s="74">
        <v>0.84374523148289438</v>
      </c>
    </row>
    <row r="1512" spans="1:1" x14ac:dyDescent="0.3">
      <c r="A1512" s="74">
        <v>0.94741660817285689</v>
      </c>
    </row>
    <row r="1513" spans="1:1" x14ac:dyDescent="0.3">
      <c r="A1513" s="74">
        <v>0.10525833918271432</v>
      </c>
    </row>
    <row r="1514" spans="1:1" x14ac:dyDescent="0.3">
      <c r="A1514" s="74">
        <v>0.49226355784783471</v>
      </c>
    </row>
    <row r="1515" spans="1:1" x14ac:dyDescent="0.3">
      <c r="A1515" s="74">
        <v>0.44822534867397074</v>
      </c>
    </row>
    <row r="1516" spans="1:1" x14ac:dyDescent="0.3">
      <c r="A1516" s="74">
        <v>0.63316751609851374</v>
      </c>
    </row>
    <row r="1517" spans="1:1" x14ac:dyDescent="0.3">
      <c r="A1517" s="74">
        <v>0.20831934568315683</v>
      </c>
    </row>
    <row r="1518" spans="1:1" x14ac:dyDescent="0.3">
      <c r="A1518" s="74">
        <v>0.72722556230353708</v>
      </c>
    </row>
    <row r="1519" spans="1:1" x14ac:dyDescent="0.3">
      <c r="A1519" s="74">
        <v>3.4516434217352822E-2</v>
      </c>
    </row>
    <row r="1520" spans="1:1" x14ac:dyDescent="0.3">
      <c r="A1520" s="74">
        <v>0.22916348765526293</v>
      </c>
    </row>
    <row r="1521" spans="1:1" x14ac:dyDescent="0.3">
      <c r="A1521" s="74">
        <v>0.6701254310739464</v>
      </c>
    </row>
    <row r="1522" spans="1:1" x14ac:dyDescent="0.3">
      <c r="A1522" s="74">
        <v>0.64912869655446026</v>
      </c>
    </row>
    <row r="1523" spans="1:1" x14ac:dyDescent="0.3">
      <c r="A1523" s="74">
        <v>0.17700735496078371</v>
      </c>
    </row>
    <row r="1524" spans="1:1" x14ac:dyDescent="0.3">
      <c r="A1524" s="74">
        <v>0.58696249275185397</v>
      </c>
    </row>
    <row r="1525" spans="1:1" x14ac:dyDescent="0.3">
      <c r="A1525" s="74">
        <v>0.71181371501815849</v>
      </c>
    </row>
    <row r="1526" spans="1:1" x14ac:dyDescent="0.3">
      <c r="A1526" s="74">
        <v>0.76693014313180941</v>
      </c>
    </row>
    <row r="1527" spans="1:1" x14ac:dyDescent="0.3">
      <c r="A1527" s="74">
        <v>0.33173619800408949</v>
      </c>
    </row>
    <row r="1528" spans="1:1" x14ac:dyDescent="0.3">
      <c r="A1528" s="74">
        <v>0.88964506973479418</v>
      </c>
    </row>
    <row r="1529" spans="1:1" x14ac:dyDescent="0.3">
      <c r="A1529" s="74">
        <v>0.63029877620776997</v>
      </c>
    </row>
    <row r="1530" spans="1:1" x14ac:dyDescent="0.3">
      <c r="A1530" s="74">
        <v>0.15103610339671011</v>
      </c>
    </row>
    <row r="1531" spans="1:1" x14ac:dyDescent="0.3">
      <c r="A1531" s="74">
        <v>0.90298165837580491</v>
      </c>
    </row>
    <row r="1532" spans="1:1" x14ac:dyDescent="0.3">
      <c r="A1532" s="74">
        <v>0.57713553270058293</v>
      </c>
    </row>
    <row r="1533" spans="1:1" x14ac:dyDescent="0.3">
      <c r="A1533" s="74">
        <v>0.64720603045747249</v>
      </c>
    </row>
    <row r="1534" spans="1:1" x14ac:dyDescent="0.3">
      <c r="A1534" s="74">
        <v>1.2298959318826869E-2</v>
      </c>
    </row>
    <row r="1535" spans="1:1" x14ac:dyDescent="0.3">
      <c r="A1535" s="74">
        <v>0.13202307199316385</v>
      </c>
    </row>
    <row r="1536" spans="1:1" x14ac:dyDescent="0.3">
      <c r="A1536" s="74">
        <v>0.80501724295785393</v>
      </c>
    </row>
    <row r="1537" spans="1:1" x14ac:dyDescent="0.3">
      <c r="A1537" s="74">
        <v>0.15787224951933349</v>
      </c>
    </row>
    <row r="1538" spans="1:1" x14ac:dyDescent="0.3">
      <c r="A1538" s="74">
        <v>7.9226050599688708E-2</v>
      </c>
    </row>
    <row r="1539" spans="1:1" x14ac:dyDescent="0.3">
      <c r="A1539" s="74">
        <v>0.58955656605731377</v>
      </c>
    </row>
    <row r="1540" spans="1:1" x14ac:dyDescent="0.3">
      <c r="A1540" s="74">
        <v>9.2287972655415509E-2</v>
      </c>
    </row>
    <row r="1541" spans="1:1" x14ac:dyDescent="0.3">
      <c r="A1541" s="74">
        <v>0.41215247047334208</v>
      </c>
    </row>
    <row r="1542" spans="1:1" x14ac:dyDescent="0.3">
      <c r="A1542" s="74">
        <v>0.68089846491897332</v>
      </c>
    </row>
    <row r="1543" spans="1:1" x14ac:dyDescent="0.3">
      <c r="A1543" s="74">
        <v>0.55256813257240511</v>
      </c>
    </row>
    <row r="1544" spans="1:1" x14ac:dyDescent="0.3">
      <c r="A1544" s="74">
        <v>0.315469832453383</v>
      </c>
    </row>
    <row r="1545" spans="1:1" x14ac:dyDescent="0.3">
      <c r="A1545" s="74">
        <v>0.15805536057618946</v>
      </c>
    </row>
    <row r="1546" spans="1:1" x14ac:dyDescent="0.3">
      <c r="A1546" s="74">
        <v>0.94076357310708947</v>
      </c>
    </row>
    <row r="1547" spans="1:1" x14ac:dyDescent="0.3">
      <c r="A1547" s="74">
        <v>4.7517319254127631E-2</v>
      </c>
    </row>
    <row r="1548" spans="1:1" x14ac:dyDescent="0.3">
      <c r="A1548" s="74">
        <v>0.70412305063020719</v>
      </c>
    </row>
    <row r="1549" spans="1:1" x14ac:dyDescent="0.3">
      <c r="A1549" s="74">
        <v>0.27976317636646625</v>
      </c>
    </row>
    <row r="1550" spans="1:1" x14ac:dyDescent="0.3">
      <c r="A1550" s="74">
        <v>0.98834192938016907</v>
      </c>
    </row>
    <row r="1551" spans="1:1" x14ac:dyDescent="0.3">
      <c r="A1551" s="74">
        <v>0.84081545457319862</v>
      </c>
    </row>
    <row r="1552" spans="1:1" x14ac:dyDescent="0.3">
      <c r="A1552" s="74">
        <v>0.99478133487960452</v>
      </c>
    </row>
    <row r="1553" spans="1:1" x14ac:dyDescent="0.3">
      <c r="A1553" s="74">
        <v>0.96053956724753564</v>
      </c>
    </row>
    <row r="1554" spans="1:1" x14ac:dyDescent="0.3">
      <c r="A1554" s="74">
        <v>0.5944090090639973</v>
      </c>
    </row>
    <row r="1555" spans="1:1" x14ac:dyDescent="0.3">
      <c r="A1555" s="74">
        <v>0.1575060274056215</v>
      </c>
    </row>
    <row r="1556" spans="1:1" x14ac:dyDescent="0.3">
      <c r="A1556" s="74">
        <v>0.39945677053132728</v>
      </c>
    </row>
    <row r="1557" spans="1:1" x14ac:dyDescent="0.3">
      <c r="A1557" s="74">
        <v>0.40275276955473494</v>
      </c>
    </row>
    <row r="1558" spans="1:1" x14ac:dyDescent="0.3">
      <c r="A1558" s="74">
        <v>0.13669240394299143</v>
      </c>
    </row>
    <row r="1559" spans="1:1" x14ac:dyDescent="0.3">
      <c r="A1559" s="74">
        <v>0.41004669331949828</v>
      </c>
    </row>
    <row r="1560" spans="1:1" x14ac:dyDescent="0.3">
      <c r="A1560" s="74">
        <v>0.54469435712759784</v>
      </c>
    </row>
    <row r="1561" spans="1:1" x14ac:dyDescent="0.3">
      <c r="A1561" s="74">
        <v>0.63567003387554555</v>
      </c>
    </row>
    <row r="1562" spans="1:1" x14ac:dyDescent="0.3">
      <c r="A1562" s="74">
        <v>0.30143131809442425</v>
      </c>
    </row>
    <row r="1563" spans="1:1" x14ac:dyDescent="0.3">
      <c r="A1563" s="74">
        <v>0.71785637989440598</v>
      </c>
    </row>
    <row r="1564" spans="1:1" x14ac:dyDescent="0.3">
      <c r="A1564" s="74">
        <v>3.7415692617572556E-2</v>
      </c>
    </row>
    <row r="1565" spans="1:1" x14ac:dyDescent="0.3">
      <c r="A1565" s="74">
        <v>0.4421826837977233</v>
      </c>
    </row>
    <row r="1566" spans="1:1" x14ac:dyDescent="0.3">
      <c r="A1566" s="74">
        <v>0.42786950285348063</v>
      </c>
    </row>
    <row r="1567" spans="1:1" x14ac:dyDescent="0.3">
      <c r="A1567" s="74">
        <v>0.49928281502731409</v>
      </c>
    </row>
    <row r="1568" spans="1:1" x14ac:dyDescent="0.3">
      <c r="A1568" s="74">
        <v>0.81453901791436512</v>
      </c>
    </row>
    <row r="1569" spans="1:1" x14ac:dyDescent="0.3">
      <c r="A1569" s="74">
        <v>0.9362468337046419</v>
      </c>
    </row>
    <row r="1570" spans="1:1" x14ac:dyDescent="0.3">
      <c r="A1570" s="74">
        <v>0.9013946958830531</v>
      </c>
    </row>
    <row r="1571" spans="1:1" x14ac:dyDescent="0.3">
      <c r="A1571" s="74">
        <v>0.91705069124423966</v>
      </c>
    </row>
    <row r="1572" spans="1:1" x14ac:dyDescent="0.3">
      <c r="A1572" s="74">
        <v>0.93127231666005428</v>
      </c>
    </row>
    <row r="1573" spans="1:1" x14ac:dyDescent="0.3">
      <c r="A1573" s="74">
        <v>0.82158879360332038</v>
      </c>
    </row>
    <row r="1574" spans="1:1" x14ac:dyDescent="0.3">
      <c r="A1574" s="74">
        <v>0.5016937772759178</v>
      </c>
    </row>
    <row r="1575" spans="1:1" x14ac:dyDescent="0.3">
      <c r="A1575" s="74">
        <v>0.45844904934842984</v>
      </c>
    </row>
    <row r="1576" spans="1:1" x14ac:dyDescent="0.3">
      <c r="A1576" s="74">
        <v>0.94579912717062897</v>
      </c>
    </row>
    <row r="1577" spans="1:1" x14ac:dyDescent="0.3">
      <c r="A1577" s="74">
        <v>0.86364329966124453</v>
      </c>
    </row>
    <row r="1578" spans="1:1" x14ac:dyDescent="0.3">
      <c r="A1578" s="74">
        <v>0.11267433698538164</v>
      </c>
    </row>
    <row r="1579" spans="1:1" x14ac:dyDescent="0.3">
      <c r="A1579" s="74">
        <v>0.4315622425000763</v>
      </c>
    </row>
    <row r="1580" spans="1:1" x14ac:dyDescent="0.3">
      <c r="A1580" s="74">
        <v>0.55552842799157687</v>
      </c>
    </row>
    <row r="1581" spans="1:1" x14ac:dyDescent="0.3">
      <c r="A1581" s="74">
        <v>0.60551774651326029</v>
      </c>
    </row>
    <row r="1582" spans="1:1" x14ac:dyDescent="0.3">
      <c r="A1582" s="74">
        <v>0.69933164464247566</v>
      </c>
    </row>
    <row r="1583" spans="1:1" x14ac:dyDescent="0.3">
      <c r="A1583" s="74">
        <v>0.65871150852992344</v>
      </c>
    </row>
    <row r="1584" spans="1:1" x14ac:dyDescent="0.3">
      <c r="A1584" s="74">
        <v>0.64159062471388895</v>
      </c>
    </row>
    <row r="1585" spans="1:1" x14ac:dyDescent="0.3">
      <c r="A1585" s="74">
        <v>0.85927915280617695</v>
      </c>
    </row>
    <row r="1586" spans="1:1" x14ac:dyDescent="0.3">
      <c r="A1586" s="74">
        <v>0.95876949369792774</v>
      </c>
    </row>
    <row r="1587" spans="1:1" x14ac:dyDescent="0.3">
      <c r="A1587" s="74">
        <v>0.14844203009125034</v>
      </c>
    </row>
    <row r="1588" spans="1:1" x14ac:dyDescent="0.3">
      <c r="A1588" s="74">
        <v>0.37800225836970125</v>
      </c>
    </row>
    <row r="1589" spans="1:1" x14ac:dyDescent="0.3">
      <c r="A1589" s="74">
        <v>3.814813684499649E-3</v>
      </c>
    </row>
    <row r="1590" spans="1:1" x14ac:dyDescent="0.3">
      <c r="A1590" s="74">
        <v>0.55143894772179325</v>
      </c>
    </row>
    <row r="1591" spans="1:1" x14ac:dyDescent="0.3">
      <c r="A1591" s="74">
        <v>2.7375102999969481E-2</v>
      </c>
    </row>
    <row r="1592" spans="1:1" x14ac:dyDescent="0.3">
      <c r="A1592" s="74">
        <v>0.56120487075411241</v>
      </c>
    </row>
    <row r="1593" spans="1:1" x14ac:dyDescent="0.3">
      <c r="A1593" s="74">
        <v>0.62105166783654286</v>
      </c>
    </row>
    <row r="1594" spans="1:1" x14ac:dyDescent="0.3">
      <c r="A1594" s="74">
        <v>0.3184606463820307</v>
      </c>
    </row>
    <row r="1595" spans="1:1" x14ac:dyDescent="0.3">
      <c r="A1595" s="74">
        <v>0.51292458876308478</v>
      </c>
    </row>
    <row r="1596" spans="1:1" x14ac:dyDescent="0.3">
      <c r="A1596" s="74">
        <v>0.81688894314401683</v>
      </c>
    </row>
    <row r="1597" spans="1:1" x14ac:dyDescent="0.3">
      <c r="A1597" s="74">
        <v>0.50044251838740195</v>
      </c>
    </row>
    <row r="1598" spans="1:1" x14ac:dyDescent="0.3">
      <c r="A1598" s="74">
        <v>0.391644032105472</v>
      </c>
    </row>
    <row r="1599" spans="1:1" x14ac:dyDescent="0.3">
      <c r="A1599" s="74">
        <v>0.20828882717368083</v>
      </c>
    </row>
    <row r="1600" spans="1:1" x14ac:dyDescent="0.3">
      <c r="A1600" s="74">
        <v>0.83965575121311076</v>
      </c>
    </row>
    <row r="1601" spans="1:1" x14ac:dyDescent="0.3">
      <c r="A1601" s="74">
        <v>0.54478591265602583</v>
      </c>
    </row>
    <row r="1602" spans="1:1" x14ac:dyDescent="0.3">
      <c r="A1602" s="74">
        <v>0.60216071047090058</v>
      </c>
    </row>
    <row r="1603" spans="1:1" x14ac:dyDescent="0.3">
      <c r="A1603" s="74">
        <v>0.50117496261482586</v>
      </c>
    </row>
    <row r="1604" spans="1:1" x14ac:dyDescent="0.3">
      <c r="A1604" s="74">
        <v>0.32261116367076631</v>
      </c>
    </row>
    <row r="1605" spans="1:1" x14ac:dyDescent="0.3">
      <c r="A1605" s="74">
        <v>0.6070741904965361</v>
      </c>
    </row>
    <row r="1606" spans="1:1" x14ac:dyDescent="0.3">
      <c r="A1606" s="74">
        <v>9.4637897885067296E-2</v>
      </c>
    </row>
    <row r="1607" spans="1:1" x14ac:dyDescent="0.3">
      <c r="A1607" s="74">
        <v>0.34684286019470811</v>
      </c>
    </row>
    <row r="1608" spans="1:1" x14ac:dyDescent="0.3">
      <c r="A1608" s="74">
        <v>0.73216956083864859</v>
      </c>
    </row>
    <row r="1609" spans="1:1" x14ac:dyDescent="0.3">
      <c r="A1609" s="74">
        <v>0.79052095095675523</v>
      </c>
    </row>
    <row r="1610" spans="1:1" x14ac:dyDescent="0.3">
      <c r="A1610" s="74">
        <v>0.55226294747764515</v>
      </c>
    </row>
    <row r="1611" spans="1:1" x14ac:dyDescent="0.3">
      <c r="A1611" s="74">
        <v>0.21781060213019196</v>
      </c>
    </row>
    <row r="1612" spans="1:1" x14ac:dyDescent="0.3">
      <c r="A1612" s="74">
        <v>0.5850703451643422</v>
      </c>
    </row>
    <row r="1613" spans="1:1" x14ac:dyDescent="0.3">
      <c r="A1613" s="74">
        <v>0.24246955778679768</v>
      </c>
    </row>
    <row r="1614" spans="1:1" x14ac:dyDescent="0.3">
      <c r="A1614" s="74">
        <v>0.93957335123752561</v>
      </c>
    </row>
    <row r="1615" spans="1:1" x14ac:dyDescent="0.3">
      <c r="A1615" s="74">
        <v>0.50016785180211798</v>
      </c>
    </row>
    <row r="1616" spans="1:1" x14ac:dyDescent="0.3">
      <c r="A1616" s="74">
        <v>0.38370921964171267</v>
      </c>
    </row>
    <row r="1617" spans="1:1" x14ac:dyDescent="0.3">
      <c r="A1617" s="74">
        <v>0.97402874843592635</v>
      </c>
    </row>
    <row r="1618" spans="1:1" x14ac:dyDescent="0.3">
      <c r="A1618" s="74">
        <v>0.16913357951597643</v>
      </c>
    </row>
    <row r="1619" spans="1:1" x14ac:dyDescent="0.3">
      <c r="A1619" s="74">
        <v>0.11877803888058107</v>
      </c>
    </row>
    <row r="1620" spans="1:1" x14ac:dyDescent="0.3">
      <c r="A1620" s="74">
        <v>0.86559648426770841</v>
      </c>
    </row>
    <row r="1621" spans="1:1" x14ac:dyDescent="0.3">
      <c r="A1621" s="74">
        <v>0.73604541154210024</v>
      </c>
    </row>
    <row r="1622" spans="1:1" x14ac:dyDescent="0.3">
      <c r="A1622" s="74">
        <v>0.59825434125797294</v>
      </c>
    </row>
    <row r="1623" spans="1:1" x14ac:dyDescent="0.3">
      <c r="A1623" s="74">
        <v>0.67226172673726614</v>
      </c>
    </row>
    <row r="1624" spans="1:1" x14ac:dyDescent="0.3">
      <c r="A1624" s="74">
        <v>0.7236548966948454</v>
      </c>
    </row>
    <row r="1625" spans="1:1" x14ac:dyDescent="0.3">
      <c r="A1625" s="74">
        <v>0.48316904202398753</v>
      </c>
    </row>
    <row r="1626" spans="1:1" x14ac:dyDescent="0.3">
      <c r="A1626" s="74">
        <v>0.76195562608722189</v>
      </c>
    </row>
    <row r="1627" spans="1:1" x14ac:dyDescent="0.3">
      <c r="A1627" s="74">
        <v>0.85879085665456101</v>
      </c>
    </row>
    <row r="1628" spans="1:1" x14ac:dyDescent="0.3">
      <c r="A1628" s="74">
        <v>0.45381023590807823</v>
      </c>
    </row>
    <row r="1629" spans="1:1" x14ac:dyDescent="0.3">
      <c r="A1629" s="74">
        <v>0.45689260536515397</v>
      </c>
    </row>
    <row r="1630" spans="1:1" x14ac:dyDescent="0.3">
      <c r="A1630" s="74">
        <v>0.24851222266304512</v>
      </c>
    </row>
    <row r="1631" spans="1:1" x14ac:dyDescent="0.3">
      <c r="A1631" s="74">
        <v>0.47422711874752038</v>
      </c>
    </row>
    <row r="1632" spans="1:1" x14ac:dyDescent="0.3">
      <c r="A1632" s="74">
        <v>0.48512222663045135</v>
      </c>
    </row>
    <row r="1633" spans="1:1" x14ac:dyDescent="0.3">
      <c r="A1633" s="74">
        <v>0.41926328318124945</v>
      </c>
    </row>
    <row r="1634" spans="1:1" x14ac:dyDescent="0.3">
      <c r="A1634" s="74">
        <v>0.12421033356730857</v>
      </c>
    </row>
    <row r="1635" spans="1:1" x14ac:dyDescent="0.3">
      <c r="A1635" s="74">
        <v>0.76403088473158975</v>
      </c>
    </row>
    <row r="1636" spans="1:1" x14ac:dyDescent="0.3">
      <c r="A1636" s="74">
        <v>0.24994659260841701</v>
      </c>
    </row>
    <row r="1637" spans="1:1" x14ac:dyDescent="0.3">
      <c r="A1637" s="74">
        <v>6.775109103671377E-2</v>
      </c>
    </row>
    <row r="1638" spans="1:1" x14ac:dyDescent="0.3">
      <c r="A1638" s="74">
        <v>0.81246375926999725</v>
      </c>
    </row>
    <row r="1639" spans="1:1" x14ac:dyDescent="0.3">
      <c r="A1639" s="74">
        <v>0.40940580462050236</v>
      </c>
    </row>
    <row r="1640" spans="1:1" x14ac:dyDescent="0.3">
      <c r="A1640" s="74">
        <v>0.34958952604754784</v>
      </c>
    </row>
    <row r="1641" spans="1:1" x14ac:dyDescent="0.3">
      <c r="A1641" s="74">
        <v>0.16357921079134496</v>
      </c>
    </row>
    <row r="1642" spans="1:1" x14ac:dyDescent="0.3">
      <c r="A1642" s="74">
        <v>0.83489486373485522</v>
      </c>
    </row>
    <row r="1643" spans="1:1" x14ac:dyDescent="0.3">
      <c r="A1643" s="74">
        <v>0.92996002075258644</v>
      </c>
    </row>
    <row r="1644" spans="1:1" x14ac:dyDescent="0.3">
      <c r="A1644" s="74">
        <v>0.47175511947996462</v>
      </c>
    </row>
    <row r="1645" spans="1:1" x14ac:dyDescent="0.3">
      <c r="A1645" s="74">
        <v>0.40379039887691887</v>
      </c>
    </row>
    <row r="1646" spans="1:1" x14ac:dyDescent="0.3">
      <c r="A1646" s="74">
        <v>0.31965086825159461</v>
      </c>
    </row>
    <row r="1647" spans="1:1" x14ac:dyDescent="0.3">
      <c r="A1647" s="74">
        <v>0.78341013824884798</v>
      </c>
    </row>
    <row r="1648" spans="1:1" x14ac:dyDescent="0.3">
      <c r="A1648" s="74">
        <v>0.21649830622272409</v>
      </c>
    </row>
    <row r="1649" spans="1:1" x14ac:dyDescent="0.3">
      <c r="A1649" s="74">
        <v>0.56874294259468372</v>
      </c>
    </row>
    <row r="1650" spans="1:1" x14ac:dyDescent="0.3">
      <c r="A1650" s="74">
        <v>0.68385876033814508</v>
      </c>
    </row>
    <row r="1651" spans="1:1" x14ac:dyDescent="0.3">
      <c r="A1651" s="74">
        <v>0.94378490554521322</v>
      </c>
    </row>
    <row r="1652" spans="1:1" x14ac:dyDescent="0.3">
      <c r="A1652" s="74">
        <v>0.48643452253791924</v>
      </c>
    </row>
    <row r="1653" spans="1:1" x14ac:dyDescent="0.3">
      <c r="A1653" s="74">
        <v>0.97656178472243416</v>
      </c>
    </row>
    <row r="1654" spans="1:1" x14ac:dyDescent="0.3">
      <c r="A1654" s="74">
        <v>0.39558091982787563</v>
      </c>
    </row>
    <row r="1655" spans="1:1" x14ac:dyDescent="0.3">
      <c r="A1655" s="74">
        <v>0.23944822534867397</v>
      </c>
    </row>
    <row r="1656" spans="1:1" x14ac:dyDescent="0.3">
      <c r="A1656" s="74">
        <v>0.59767448957792901</v>
      </c>
    </row>
    <row r="1657" spans="1:1" x14ac:dyDescent="0.3">
      <c r="A1657" s="74">
        <v>0.77498702963347266</v>
      </c>
    </row>
    <row r="1658" spans="1:1" x14ac:dyDescent="0.3">
      <c r="A1658" s="74">
        <v>0.22287667470320749</v>
      </c>
    </row>
    <row r="1659" spans="1:1" x14ac:dyDescent="0.3">
      <c r="A1659" s="74">
        <v>0.23218482009338665</v>
      </c>
    </row>
    <row r="1660" spans="1:1" x14ac:dyDescent="0.3">
      <c r="A1660" s="74">
        <v>0.76781517990661341</v>
      </c>
    </row>
    <row r="1661" spans="1:1" x14ac:dyDescent="0.3">
      <c r="A1661" s="74">
        <v>0.10287789544358654</v>
      </c>
    </row>
    <row r="1662" spans="1:1" x14ac:dyDescent="0.3">
      <c r="A1662" s="74">
        <v>0.87481307412945952</v>
      </c>
    </row>
    <row r="1663" spans="1:1" x14ac:dyDescent="0.3">
      <c r="A1663" s="74">
        <v>0.91842402417065949</v>
      </c>
    </row>
    <row r="1664" spans="1:1" x14ac:dyDescent="0.3">
      <c r="A1664" s="74">
        <v>0.1368755149998474</v>
      </c>
    </row>
    <row r="1665" spans="1:1" x14ac:dyDescent="0.3">
      <c r="A1665" s="74">
        <v>0.65175328836939606</v>
      </c>
    </row>
    <row r="1666" spans="1:1" x14ac:dyDescent="0.3">
      <c r="A1666" s="74">
        <v>0.44141972106082339</v>
      </c>
    </row>
    <row r="1667" spans="1:1" x14ac:dyDescent="0.3">
      <c r="A1667" s="74">
        <v>3.399761955626087E-2</v>
      </c>
    </row>
    <row r="1668" spans="1:1" x14ac:dyDescent="0.3">
      <c r="A1668" s="74">
        <v>0.97824030274361395</v>
      </c>
    </row>
    <row r="1669" spans="1:1" x14ac:dyDescent="0.3">
      <c r="A1669" s="74">
        <v>0.65892513809625541</v>
      </c>
    </row>
    <row r="1670" spans="1:1" x14ac:dyDescent="0.3">
      <c r="A1670" s="74">
        <v>0.53923154393139439</v>
      </c>
    </row>
    <row r="1671" spans="1:1" x14ac:dyDescent="0.3">
      <c r="A1671" s="74">
        <v>0.24396496475112156</v>
      </c>
    </row>
    <row r="1672" spans="1:1" x14ac:dyDescent="0.3">
      <c r="A1672" s="74">
        <v>0.25443281350138858</v>
      </c>
    </row>
    <row r="1673" spans="1:1" x14ac:dyDescent="0.3">
      <c r="A1673" s="74">
        <v>0.86397900326548049</v>
      </c>
    </row>
    <row r="1674" spans="1:1" x14ac:dyDescent="0.3">
      <c r="A1674" s="74">
        <v>0.56724753563035979</v>
      </c>
    </row>
    <row r="1675" spans="1:1" x14ac:dyDescent="0.3">
      <c r="A1675" s="74">
        <v>0.99792474135563214</v>
      </c>
    </row>
    <row r="1676" spans="1:1" x14ac:dyDescent="0.3">
      <c r="A1676" s="74">
        <v>0.17575609607226783</v>
      </c>
    </row>
    <row r="1677" spans="1:1" x14ac:dyDescent="0.3">
      <c r="A1677" s="74">
        <v>0.45881527146214179</v>
      </c>
    </row>
    <row r="1678" spans="1:1" x14ac:dyDescent="0.3">
      <c r="A1678" s="74">
        <v>0.98147526474806968</v>
      </c>
    </row>
    <row r="1679" spans="1:1" x14ac:dyDescent="0.3">
      <c r="A1679" s="74">
        <v>0.33289590136417735</v>
      </c>
    </row>
    <row r="1680" spans="1:1" x14ac:dyDescent="0.3">
      <c r="A1680" s="74">
        <v>0.91659291360209971</v>
      </c>
    </row>
    <row r="1681" spans="1:1" x14ac:dyDescent="0.3">
      <c r="A1681" s="74">
        <v>0.56355479598376412</v>
      </c>
    </row>
    <row r="1682" spans="1:1" x14ac:dyDescent="0.3">
      <c r="A1682" s="74">
        <v>0.9923703726310007</v>
      </c>
    </row>
    <row r="1683" spans="1:1" x14ac:dyDescent="0.3">
      <c r="A1683" s="74">
        <v>0.40491958372753073</v>
      </c>
    </row>
    <row r="1684" spans="1:1" x14ac:dyDescent="0.3">
      <c r="A1684" s="74">
        <v>0.14612262337107457</v>
      </c>
    </row>
    <row r="1685" spans="1:1" x14ac:dyDescent="0.3">
      <c r="A1685" s="74">
        <v>0.25876644184698017</v>
      </c>
    </row>
    <row r="1686" spans="1:1" x14ac:dyDescent="0.3">
      <c r="A1686" s="74">
        <v>0.59309671315652945</v>
      </c>
    </row>
    <row r="1687" spans="1:1" x14ac:dyDescent="0.3">
      <c r="A1687" s="74">
        <v>2.9938657795953245E-2</v>
      </c>
    </row>
    <row r="1688" spans="1:1" x14ac:dyDescent="0.3">
      <c r="A1688" s="74">
        <v>0.53019806512649925</v>
      </c>
    </row>
    <row r="1689" spans="1:1" x14ac:dyDescent="0.3">
      <c r="A1689" s="74">
        <v>0.70574053163243511</v>
      </c>
    </row>
    <row r="1690" spans="1:1" x14ac:dyDescent="0.3">
      <c r="A1690" s="74">
        <v>0.32367931150242624</v>
      </c>
    </row>
    <row r="1691" spans="1:1" x14ac:dyDescent="0.3">
      <c r="A1691" s="74">
        <v>1.620532853175451E-2</v>
      </c>
    </row>
    <row r="1692" spans="1:1" x14ac:dyDescent="0.3">
      <c r="A1692" s="74">
        <v>0.8597064119388409</v>
      </c>
    </row>
    <row r="1693" spans="1:1" x14ac:dyDescent="0.3">
      <c r="A1693" s="74">
        <v>0.38590655232398452</v>
      </c>
    </row>
    <row r="1694" spans="1:1" x14ac:dyDescent="0.3">
      <c r="A1694" s="74">
        <v>0.67790765099032568</v>
      </c>
    </row>
    <row r="1695" spans="1:1" x14ac:dyDescent="0.3">
      <c r="A1695" s="74">
        <v>0.56837672048097176</v>
      </c>
    </row>
    <row r="1696" spans="1:1" x14ac:dyDescent="0.3">
      <c r="A1696" s="74">
        <v>0.96224860377819144</v>
      </c>
    </row>
    <row r="1697" spans="1:1" x14ac:dyDescent="0.3">
      <c r="A1697" s="74">
        <v>0.99053926206244092</v>
      </c>
    </row>
    <row r="1698" spans="1:1" x14ac:dyDescent="0.3">
      <c r="A1698" s="74">
        <v>0.55894650105288857</v>
      </c>
    </row>
    <row r="1699" spans="1:1" x14ac:dyDescent="0.3">
      <c r="A1699" s="74">
        <v>0.54573198644978183</v>
      </c>
    </row>
    <row r="1700" spans="1:1" x14ac:dyDescent="0.3">
      <c r="A1700" s="74">
        <v>5.3529465620899074E-2</v>
      </c>
    </row>
    <row r="1701" spans="1:1" x14ac:dyDescent="0.3">
      <c r="A1701" s="74">
        <v>0.99218726157414472</v>
      </c>
    </row>
    <row r="1702" spans="1:1" x14ac:dyDescent="0.3">
      <c r="A1702" s="74">
        <v>0.69017609179967654</v>
      </c>
    </row>
    <row r="1703" spans="1:1" x14ac:dyDescent="0.3">
      <c r="A1703" s="74">
        <v>0.85476241340372938</v>
      </c>
    </row>
    <row r="1704" spans="1:1" x14ac:dyDescent="0.3">
      <c r="A1704" s="74">
        <v>0.68419446394238104</v>
      </c>
    </row>
    <row r="1705" spans="1:1" x14ac:dyDescent="0.3">
      <c r="A1705" s="74">
        <v>0.42899868770409255</v>
      </c>
    </row>
    <row r="1706" spans="1:1" x14ac:dyDescent="0.3">
      <c r="A1706" s="74">
        <v>0.38734092226935635</v>
      </c>
    </row>
    <row r="1707" spans="1:1" x14ac:dyDescent="0.3">
      <c r="A1707" s="74">
        <v>0.75786614581743827</v>
      </c>
    </row>
    <row r="1708" spans="1:1" x14ac:dyDescent="0.3">
      <c r="A1708" s="74">
        <v>0.93856624042481762</v>
      </c>
    </row>
    <row r="1709" spans="1:1" x14ac:dyDescent="0.3">
      <c r="A1709" s="74">
        <v>0.93325601977599415</v>
      </c>
    </row>
    <row r="1710" spans="1:1" x14ac:dyDescent="0.3">
      <c r="A1710" s="74">
        <v>0.59804071169164097</v>
      </c>
    </row>
    <row r="1711" spans="1:1" x14ac:dyDescent="0.3">
      <c r="A1711" s="74">
        <v>0.37931455427716909</v>
      </c>
    </row>
    <row r="1712" spans="1:1" x14ac:dyDescent="0.3">
      <c r="A1712" s="74">
        <v>4.1779839472640155E-2</v>
      </c>
    </row>
    <row r="1713" spans="1:1" x14ac:dyDescent="0.3">
      <c r="A1713" s="74">
        <v>0.53492843409527879</v>
      </c>
    </row>
    <row r="1714" spans="1:1" x14ac:dyDescent="0.3">
      <c r="A1714" s="74">
        <v>0.61543626209295943</v>
      </c>
    </row>
    <row r="1715" spans="1:1" x14ac:dyDescent="0.3">
      <c r="A1715" s="74">
        <v>0.18994720297860654</v>
      </c>
    </row>
    <row r="1716" spans="1:1" x14ac:dyDescent="0.3">
      <c r="A1716" s="74">
        <v>3.1403546250801113E-2</v>
      </c>
    </row>
    <row r="1717" spans="1:1" x14ac:dyDescent="0.3">
      <c r="A1717" s="74">
        <v>0.27243873409222691</v>
      </c>
    </row>
    <row r="1718" spans="1:1" x14ac:dyDescent="0.3">
      <c r="A1718" s="74">
        <v>0.37165440839869379</v>
      </c>
    </row>
    <row r="1719" spans="1:1" x14ac:dyDescent="0.3">
      <c r="A1719" s="74">
        <v>0.75112155522324286</v>
      </c>
    </row>
    <row r="1720" spans="1:1" x14ac:dyDescent="0.3">
      <c r="A1720" s="74">
        <v>0.64943388164922022</v>
      </c>
    </row>
    <row r="1721" spans="1:1" x14ac:dyDescent="0.3">
      <c r="A1721" s="74">
        <v>0.14093447676015503</v>
      </c>
    </row>
    <row r="1722" spans="1:1" x14ac:dyDescent="0.3">
      <c r="A1722" s="74">
        <v>0.71785637989440598</v>
      </c>
    </row>
    <row r="1723" spans="1:1" x14ac:dyDescent="0.3">
      <c r="A1723" s="74">
        <v>0.50016785180211798</v>
      </c>
    </row>
    <row r="1724" spans="1:1" x14ac:dyDescent="0.3">
      <c r="A1724" s="74">
        <v>0.11154515213476973</v>
      </c>
    </row>
    <row r="1725" spans="1:1" x14ac:dyDescent="0.3">
      <c r="A1725" s="74">
        <v>0.40968047120578632</v>
      </c>
    </row>
    <row r="1726" spans="1:1" x14ac:dyDescent="0.3">
      <c r="A1726" s="74">
        <v>0.59654530472731715</v>
      </c>
    </row>
    <row r="1727" spans="1:1" x14ac:dyDescent="0.3">
      <c r="A1727" s="74">
        <v>0.8580278939176611</v>
      </c>
    </row>
    <row r="1728" spans="1:1" x14ac:dyDescent="0.3">
      <c r="A1728" s="74">
        <v>0.90963469344157233</v>
      </c>
    </row>
    <row r="1729" spans="1:1" x14ac:dyDescent="0.3">
      <c r="A1729" s="74">
        <v>0.8401135288552507</v>
      </c>
    </row>
    <row r="1730" spans="1:1" x14ac:dyDescent="0.3">
      <c r="A1730" s="74">
        <v>0.51307718131046476</v>
      </c>
    </row>
    <row r="1731" spans="1:1" x14ac:dyDescent="0.3">
      <c r="A1731" s="74">
        <v>0.4400769066438795</v>
      </c>
    </row>
    <row r="1732" spans="1:1" x14ac:dyDescent="0.3">
      <c r="A1732" s="74">
        <v>0.30329294717246008</v>
      </c>
    </row>
    <row r="1733" spans="1:1" x14ac:dyDescent="0.3">
      <c r="A1733" s="74">
        <v>0.83529160435804317</v>
      </c>
    </row>
    <row r="1734" spans="1:1" x14ac:dyDescent="0.3">
      <c r="A1734" s="74">
        <v>0.21189001129184851</v>
      </c>
    </row>
    <row r="1735" spans="1:1" x14ac:dyDescent="0.3">
      <c r="A1735" s="74">
        <v>0.65215002899258401</v>
      </c>
    </row>
    <row r="1736" spans="1:1" x14ac:dyDescent="0.3">
      <c r="A1736" s="74">
        <v>0.65770439771721545</v>
      </c>
    </row>
    <row r="1737" spans="1:1" x14ac:dyDescent="0.3">
      <c r="A1737" s="74">
        <v>5.2278206732383189E-2</v>
      </c>
    </row>
    <row r="1738" spans="1:1" x14ac:dyDescent="0.3">
      <c r="A1738" s="74">
        <v>0.9642933439130833</v>
      </c>
    </row>
    <row r="1739" spans="1:1" x14ac:dyDescent="0.3">
      <c r="A1739" s="74">
        <v>0.45222327341532642</v>
      </c>
    </row>
    <row r="1740" spans="1:1" x14ac:dyDescent="0.3">
      <c r="A1740" s="74">
        <v>0.28281502731406599</v>
      </c>
    </row>
    <row r="1741" spans="1:1" x14ac:dyDescent="0.3">
      <c r="A1741" s="74">
        <v>0.50889614551225315</v>
      </c>
    </row>
    <row r="1742" spans="1:1" x14ac:dyDescent="0.3">
      <c r="A1742" s="74">
        <v>0.37376018555253759</v>
      </c>
    </row>
    <row r="1743" spans="1:1" x14ac:dyDescent="0.3">
      <c r="A1743" s="74">
        <v>0.55967894528031248</v>
      </c>
    </row>
    <row r="1744" spans="1:1" x14ac:dyDescent="0.3">
      <c r="A1744" s="74">
        <v>0.93127231666005428</v>
      </c>
    </row>
    <row r="1745" spans="1:1" x14ac:dyDescent="0.3">
      <c r="A1745" s="74">
        <v>0.71547593615527816</v>
      </c>
    </row>
    <row r="1746" spans="1:1" x14ac:dyDescent="0.3">
      <c r="A1746" s="74">
        <v>0.10504470961638233</v>
      </c>
    </row>
    <row r="1747" spans="1:1" x14ac:dyDescent="0.3">
      <c r="A1747" s="74">
        <v>0.8928800317392499</v>
      </c>
    </row>
    <row r="1748" spans="1:1" x14ac:dyDescent="0.3">
      <c r="A1748" s="74">
        <v>0.61030915250099183</v>
      </c>
    </row>
    <row r="1749" spans="1:1" x14ac:dyDescent="0.3">
      <c r="A1749" s="74">
        <v>0.86352122562334055</v>
      </c>
    </row>
    <row r="1750" spans="1:1" x14ac:dyDescent="0.3">
      <c r="A1750" s="74">
        <v>0.4434644611957152</v>
      </c>
    </row>
    <row r="1751" spans="1:1" x14ac:dyDescent="0.3">
      <c r="A1751" s="74">
        <v>0.51637318033387247</v>
      </c>
    </row>
    <row r="1752" spans="1:1" x14ac:dyDescent="0.3">
      <c r="A1752" s="74">
        <v>0.8647419660023804</v>
      </c>
    </row>
    <row r="1753" spans="1:1" x14ac:dyDescent="0.3">
      <c r="A1753" s="74">
        <v>0.60228278450880457</v>
      </c>
    </row>
    <row r="1754" spans="1:1" x14ac:dyDescent="0.3">
      <c r="A1754" s="74">
        <v>9.0182195501571707E-2</v>
      </c>
    </row>
    <row r="1755" spans="1:1" x14ac:dyDescent="0.3">
      <c r="A1755" s="74">
        <v>0.87963499862666705</v>
      </c>
    </row>
    <row r="1756" spans="1:1" x14ac:dyDescent="0.3">
      <c r="A1756" s="74">
        <v>0.18671224097415082</v>
      </c>
    </row>
    <row r="1757" spans="1:1" x14ac:dyDescent="0.3">
      <c r="A1757" s="74">
        <v>0.43424787133396403</v>
      </c>
    </row>
    <row r="1758" spans="1:1" x14ac:dyDescent="0.3">
      <c r="A1758" s="74">
        <v>0.10071108127079073</v>
      </c>
    </row>
    <row r="1759" spans="1:1" x14ac:dyDescent="0.3">
      <c r="A1759" s="74">
        <v>0.62743003631702632</v>
      </c>
    </row>
    <row r="1760" spans="1:1" x14ac:dyDescent="0.3">
      <c r="A1760" s="74">
        <v>0.70876186407055874</v>
      </c>
    </row>
    <row r="1761" spans="1:1" x14ac:dyDescent="0.3">
      <c r="A1761" s="74">
        <v>0.26132999664296397</v>
      </c>
    </row>
    <row r="1762" spans="1:1" x14ac:dyDescent="0.3">
      <c r="A1762" s="74">
        <v>0.37150181585131381</v>
      </c>
    </row>
    <row r="1763" spans="1:1" x14ac:dyDescent="0.3">
      <c r="A1763" s="74">
        <v>0.76415295876949374</v>
      </c>
    </row>
    <row r="1764" spans="1:1" x14ac:dyDescent="0.3">
      <c r="A1764" s="74">
        <v>0.83614612262337107</v>
      </c>
    </row>
    <row r="1765" spans="1:1" x14ac:dyDescent="0.3">
      <c r="A1765" s="74">
        <v>0.11230811487166967</v>
      </c>
    </row>
    <row r="1766" spans="1:1" x14ac:dyDescent="0.3">
      <c r="A1766" s="74">
        <v>0.58214056825464644</v>
      </c>
    </row>
    <row r="1767" spans="1:1" x14ac:dyDescent="0.3">
      <c r="A1767" s="74">
        <v>0.45274208807641836</v>
      </c>
    </row>
    <row r="1768" spans="1:1" x14ac:dyDescent="0.3">
      <c r="A1768" s="74">
        <v>0.97500534073915834</v>
      </c>
    </row>
    <row r="1769" spans="1:1" x14ac:dyDescent="0.3">
      <c r="A1769" s="74">
        <v>0.58366649372844626</v>
      </c>
    </row>
    <row r="1770" spans="1:1" x14ac:dyDescent="0.3">
      <c r="A1770" s="74">
        <v>0.99859614856410417</v>
      </c>
    </row>
    <row r="1771" spans="1:1" x14ac:dyDescent="0.3">
      <c r="A1771" s="74">
        <v>0.22968230231635486</v>
      </c>
    </row>
    <row r="1772" spans="1:1" x14ac:dyDescent="0.3">
      <c r="A1772" s="74">
        <v>1.2543107394634847E-2</v>
      </c>
    </row>
    <row r="1773" spans="1:1" x14ac:dyDescent="0.3">
      <c r="A1773" s="74">
        <v>2.3926511429181799E-2</v>
      </c>
    </row>
    <row r="1774" spans="1:1" x14ac:dyDescent="0.3">
      <c r="A1774" s="74">
        <v>4.4190801721243934E-2</v>
      </c>
    </row>
    <row r="1775" spans="1:1" x14ac:dyDescent="0.3">
      <c r="A1775" s="74">
        <v>0.91720328379161964</v>
      </c>
    </row>
    <row r="1776" spans="1:1" x14ac:dyDescent="0.3">
      <c r="A1776" s="74">
        <v>0.70537430951872315</v>
      </c>
    </row>
    <row r="1777" spans="1:1" x14ac:dyDescent="0.3">
      <c r="A1777" s="74">
        <v>0.99410992767113249</v>
      </c>
    </row>
    <row r="1778" spans="1:1" x14ac:dyDescent="0.3">
      <c r="A1778" s="74">
        <v>4.4495986816003905E-2</v>
      </c>
    </row>
    <row r="1779" spans="1:1" x14ac:dyDescent="0.3">
      <c r="A1779" s="74">
        <v>1.3885921811578723E-2</v>
      </c>
    </row>
    <row r="1780" spans="1:1" x14ac:dyDescent="0.3">
      <c r="A1780" s="74">
        <v>0.63206884975737787</v>
      </c>
    </row>
    <row r="1781" spans="1:1" x14ac:dyDescent="0.3">
      <c r="A1781" s="74">
        <v>3.4150212103640859E-2</v>
      </c>
    </row>
    <row r="1782" spans="1:1" x14ac:dyDescent="0.3">
      <c r="A1782" s="74">
        <v>5.188146610919523E-2</v>
      </c>
    </row>
    <row r="1783" spans="1:1" x14ac:dyDescent="0.3">
      <c r="A1783" s="74">
        <v>0.84557634205145416</v>
      </c>
    </row>
    <row r="1784" spans="1:1" x14ac:dyDescent="0.3">
      <c r="A1784" s="74">
        <v>0.86681722464674826</v>
      </c>
    </row>
    <row r="1785" spans="1:1" x14ac:dyDescent="0.3">
      <c r="A1785" s="74">
        <v>0.26770836512344737</v>
      </c>
    </row>
    <row r="1786" spans="1:1" x14ac:dyDescent="0.3">
      <c r="A1786" s="74">
        <v>0.15683462019714958</v>
      </c>
    </row>
    <row r="1787" spans="1:1" x14ac:dyDescent="0.3">
      <c r="A1787" s="74">
        <v>0.2563554795983764</v>
      </c>
    </row>
    <row r="1788" spans="1:1" x14ac:dyDescent="0.3">
      <c r="A1788" s="74">
        <v>2.9755546739097263E-2</v>
      </c>
    </row>
    <row r="1789" spans="1:1" x14ac:dyDescent="0.3">
      <c r="A1789" s="74">
        <v>0.87588122196111939</v>
      </c>
    </row>
    <row r="1790" spans="1:1" x14ac:dyDescent="0.3">
      <c r="A1790" s="74">
        <v>0.19165623950926236</v>
      </c>
    </row>
    <row r="1791" spans="1:1" x14ac:dyDescent="0.3">
      <c r="A1791" s="74">
        <v>0.1228675191503647</v>
      </c>
    </row>
    <row r="1792" spans="1:1" x14ac:dyDescent="0.3">
      <c r="A1792" s="74">
        <v>0.87069307535019991</v>
      </c>
    </row>
    <row r="1793" spans="1:1" x14ac:dyDescent="0.3">
      <c r="A1793" s="74">
        <v>0.97122104556413469</v>
      </c>
    </row>
    <row r="1794" spans="1:1" x14ac:dyDescent="0.3">
      <c r="A1794" s="74">
        <v>0.23310037537766656</v>
      </c>
    </row>
    <row r="1795" spans="1:1" x14ac:dyDescent="0.3">
      <c r="A1795" s="74">
        <v>0.47129734183782462</v>
      </c>
    </row>
    <row r="1796" spans="1:1" x14ac:dyDescent="0.3">
      <c r="A1796" s="74">
        <v>4.1932432020020144E-2</v>
      </c>
    </row>
    <row r="1797" spans="1:1" x14ac:dyDescent="0.3">
      <c r="A1797" s="74">
        <v>0.90368358409375282</v>
      </c>
    </row>
    <row r="1798" spans="1:1" x14ac:dyDescent="0.3">
      <c r="A1798" s="74">
        <v>0.80993072298348945</v>
      </c>
    </row>
    <row r="1799" spans="1:1" x14ac:dyDescent="0.3">
      <c r="A1799" s="74">
        <v>0.47950682088686791</v>
      </c>
    </row>
    <row r="1800" spans="1:1" x14ac:dyDescent="0.3">
      <c r="A1800" s="74">
        <v>0.21732230597857602</v>
      </c>
    </row>
    <row r="1801" spans="1:1" x14ac:dyDescent="0.3">
      <c r="A1801" s="74">
        <v>0.52925199133274325</v>
      </c>
    </row>
    <row r="1802" spans="1:1" x14ac:dyDescent="0.3">
      <c r="A1802" s="74">
        <v>0.22186956389049958</v>
      </c>
    </row>
    <row r="1803" spans="1:1" x14ac:dyDescent="0.3">
      <c r="A1803" s="74">
        <v>0.14520706808679465</v>
      </c>
    </row>
    <row r="1804" spans="1:1" x14ac:dyDescent="0.3">
      <c r="A1804" s="74">
        <v>0.21289712210455641</v>
      </c>
    </row>
    <row r="1805" spans="1:1" x14ac:dyDescent="0.3">
      <c r="A1805" s="74">
        <v>0.4727622302926725</v>
      </c>
    </row>
    <row r="1806" spans="1:1" x14ac:dyDescent="0.3">
      <c r="A1806" s="74">
        <v>0.87624744407483135</v>
      </c>
    </row>
    <row r="1807" spans="1:1" x14ac:dyDescent="0.3">
      <c r="A1807" s="74">
        <v>0.90130314035462511</v>
      </c>
    </row>
    <row r="1808" spans="1:1" x14ac:dyDescent="0.3">
      <c r="A1808" s="74">
        <v>0.26566362498855556</v>
      </c>
    </row>
    <row r="1809" spans="1:1" x14ac:dyDescent="0.3">
      <c r="A1809" s="74">
        <v>0.91604358043153178</v>
      </c>
    </row>
    <row r="1810" spans="1:1" x14ac:dyDescent="0.3">
      <c r="A1810" s="74">
        <v>4.828028199102756E-2</v>
      </c>
    </row>
    <row r="1811" spans="1:1" x14ac:dyDescent="0.3">
      <c r="A1811" s="74">
        <v>0.95959349345377976</v>
      </c>
    </row>
    <row r="1812" spans="1:1" x14ac:dyDescent="0.3">
      <c r="A1812" s="74">
        <v>0.12720114749595629</v>
      </c>
    </row>
    <row r="1813" spans="1:1" x14ac:dyDescent="0.3">
      <c r="A1813" s="74">
        <v>0.94283883175145722</v>
      </c>
    </row>
    <row r="1814" spans="1:1" x14ac:dyDescent="0.3">
      <c r="A1814" s="74">
        <v>0.97164830469679864</v>
      </c>
    </row>
    <row r="1815" spans="1:1" x14ac:dyDescent="0.3">
      <c r="A1815" s="74">
        <v>0.66469313638721883</v>
      </c>
    </row>
    <row r="1816" spans="1:1" x14ac:dyDescent="0.3">
      <c r="A1816" s="74">
        <v>0.12756736960966827</v>
      </c>
    </row>
    <row r="1817" spans="1:1" x14ac:dyDescent="0.3">
      <c r="A1817" s="74">
        <v>0.97155674916837065</v>
      </c>
    </row>
    <row r="1818" spans="1:1" x14ac:dyDescent="0.3">
      <c r="A1818" s="74">
        <v>0.66502883999145479</v>
      </c>
    </row>
    <row r="1819" spans="1:1" x14ac:dyDescent="0.3">
      <c r="A1819" s="74">
        <v>0.63847773674733721</v>
      </c>
    </row>
    <row r="1820" spans="1:1" x14ac:dyDescent="0.3">
      <c r="A1820" s="74">
        <v>0.8665425580614643</v>
      </c>
    </row>
    <row r="1821" spans="1:1" x14ac:dyDescent="0.3">
      <c r="A1821" s="74">
        <v>0.30704672383800774</v>
      </c>
    </row>
    <row r="1822" spans="1:1" x14ac:dyDescent="0.3">
      <c r="A1822" s="74">
        <v>0.40180669576097905</v>
      </c>
    </row>
    <row r="1823" spans="1:1" x14ac:dyDescent="0.3">
      <c r="A1823" s="74">
        <v>0.99703970458082825</v>
      </c>
    </row>
    <row r="1824" spans="1:1" x14ac:dyDescent="0.3">
      <c r="A1824" s="74">
        <v>0.68761253700369274</v>
      </c>
    </row>
    <row r="1825" spans="1:1" x14ac:dyDescent="0.3">
      <c r="A1825" s="74">
        <v>0.34302804651020846</v>
      </c>
    </row>
    <row r="1826" spans="1:1" x14ac:dyDescent="0.3">
      <c r="A1826" s="74">
        <v>0.22800378429517501</v>
      </c>
    </row>
    <row r="1827" spans="1:1" x14ac:dyDescent="0.3">
      <c r="A1827" s="74">
        <v>0.42118594927823727</v>
      </c>
    </row>
    <row r="1828" spans="1:1" x14ac:dyDescent="0.3">
      <c r="A1828" s="74">
        <v>0.5918759727774896</v>
      </c>
    </row>
    <row r="1829" spans="1:1" x14ac:dyDescent="0.3">
      <c r="A1829" s="74">
        <v>0.44587542344431896</v>
      </c>
    </row>
    <row r="1830" spans="1:1" x14ac:dyDescent="0.3">
      <c r="A1830" s="74">
        <v>0.43556016724143193</v>
      </c>
    </row>
    <row r="1831" spans="1:1" x14ac:dyDescent="0.3">
      <c r="A1831" s="74">
        <v>0.36155278176213873</v>
      </c>
    </row>
    <row r="1832" spans="1:1" x14ac:dyDescent="0.3">
      <c r="A1832" s="74">
        <v>0.74733726004821921</v>
      </c>
    </row>
    <row r="1833" spans="1:1" x14ac:dyDescent="0.3">
      <c r="A1833" s="74">
        <v>5.1393169957579275E-2</v>
      </c>
    </row>
    <row r="1834" spans="1:1" x14ac:dyDescent="0.3">
      <c r="A1834" s="74">
        <v>0.39710684530167545</v>
      </c>
    </row>
    <row r="1835" spans="1:1" x14ac:dyDescent="0.3">
      <c r="A1835" s="74">
        <v>0.15994750816370129</v>
      </c>
    </row>
    <row r="1836" spans="1:1" x14ac:dyDescent="0.3">
      <c r="A1836" s="74">
        <v>0.25034333323160496</v>
      </c>
    </row>
    <row r="1837" spans="1:1" x14ac:dyDescent="0.3">
      <c r="A1837" s="74">
        <v>5.9511093478194525E-3</v>
      </c>
    </row>
    <row r="1838" spans="1:1" x14ac:dyDescent="0.3">
      <c r="A1838" s="74">
        <v>0.66795861690115055</v>
      </c>
    </row>
    <row r="1839" spans="1:1" x14ac:dyDescent="0.3">
      <c r="A1839" s="74">
        <v>0.36768700216681416</v>
      </c>
    </row>
    <row r="1840" spans="1:1" x14ac:dyDescent="0.3">
      <c r="A1840" s="74">
        <v>0.29505294961394085</v>
      </c>
    </row>
    <row r="1841" spans="1:1" x14ac:dyDescent="0.3">
      <c r="A1841" s="74">
        <v>0.68266853846858122</v>
      </c>
    </row>
    <row r="1842" spans="1:1" x14ac:dyDescent="0.3">
      <c r="A1842" s="74">
        <v>0.76213873714407787</v>
      </c>
    </row>
    <row r="1843" spans="1:1" x14ac:dyDescent="0.3">
      <c r="A1843" s="74">
        <v>4.2603839228492084E-2</v>
      </c>
    </row>
    <row r="1844" spans="1:1" x14ac:dyDescent="0.3">
      <c r="A1844" s="74">
        <v>0.40751365703299053</v>
      </c>
    </row>
    <row r="1845" spans="1:1" x14ac:dyDescent="0.3">
      <c r="A1845" s="74">
        <v>0.90426343577379675</v>
      </c>
    </row>
    <row r="1846" spans="1:1" x14ac:dyDescent="0.3">
      <c r="A1846" s="74">
        <v>0.50856044190801719</v>
      </c>
    </row>
    <row r="1847" spans="1:1" x14ac:dyDescent="0.3">
      <c r="A1847" s="74">
        <v>0.30600909451582387</v>
      </c>
    </row>
    <row r="1848" spans="1:1" x14ac:dyDescent="0.3">
      <c r="A1848" s="74">
        <v>0.90026551103244112</v>
      </c>
    </row>
    <row r="1849" spans="1:1" x14ac:dyDescent="0.3">
      <c r="A1849" s="74">
        <v>0.20416882839442121</v>
      </c>
    </row>
    <row r="1850" spans="1:1" x14ac:dyDescent="0.3">
      <c r="A1850" s="74">
        <v>0.39338358714560379</v>
      </c>
    </row>
    <row r="1851" spans="1:1" x14ac:dyDescent="0.3">
      <c r="A1851" s="74">
        <v>0.94021423993652153</v>
      </c>
    </row>
    <row r="1852" spans="1:1" x14ac:dyDescent="0.3">
      <c r="A1852" s="74">
        <v>0.20410779137546922</v>
      </c>
    </row>
    <row r="1853" spans="1:1" x14ac:dyDescent="0.3">
      <c r="A1853" s="74">
        <v>0.45652638325144201</v>
      </c>
    </row>
    <row r="1854" spans="1:1" x14ac:dyDescent="0.3">
      <c r="A1854" s="74">
        <v>0.79491561632129881</v>
      </c>
    </row>
    <row r="1855" spans="1:1" x14ac:dyDescent="0.3">
      <c r="A1855" s="74">
        <v>0.3086642048402356</v>
      </c>
    </row>
    <row r="1856" spans="1:1" x14ac:dyDescent="0.3">
      <c r="A1856" s="74">
        <v>0.23300881984923857</v>
      </c>
    </row>
    <row r="1857" spans="1:1" x14ac:dyDescent="0.3">
      <c r="A1857" s="74">
        <v>0.40635395367290261</v>
      </c>
    </row>
    <row r="1858" spans="1:1" x14ac:dyDescent="0.3">
      <c r="A1858" s="74">
        <v>0.51753288369396033</v>
      </c>
    </row>
    <row r="1859" spans="1:1" x14ac:dyDescent="0.3">
      <c r="A1859" s="74">
        <v>0.37961973937192905</v>
      </c>
    </row>
    <row r="1860" spans="1:1" x14ac:dyDescent="0.3">
      <c r="A1860" s="74">
        <v>0.43830683309427165</v>
      </c>
    </row>
    <row r="1861" spans="1:1" x14ac:dyDescent="0.3">
      <c r="A1861" s="74">
        <v>0.13171788689840389</v>
      </c>
    </row>
    <row r="1862" spans="1:1" x14ac:dyDescent="0.3">
      <c r="A1862" s="74">
        <v>0.5305948057496872</v>
      </c>
    </row>
    <row r="1863" spans="1:1" x14ac:dyDescent="0.3">
      <c r="A1863" s="74">
        <v>0.13431196020386366</v>
      </c>
    </row>
    <row r="1864" spans="1:1" x14ac:dyDescent="0.3">
      <c r="A1864" s="74">
        <v>0.70876186407055874</v>
      </c>
    </row>
    <row r="1865" spans="1:1" x14ac:dyDescent="0.3">
      <c r="A1865" s="74">
        <v>0.96874904629657888</v>
      </c>
    </row>
    <row r="1866" spans="1:1" x14ac:dyDescent="0.3">
      <c r="A1866" s="74">
        <v>0.3184911648915067</v>
      </c>
    </row>
    <row r="1867" spans="1:1" x14ac:dyDescent="0.3">
      <c r="A1867" s="74">
        <v>0.14133121738334301</v>
      </c>
    </row>
    <row r="1868" spans="1:1" x14ac:dyDescent="0.3">
      <c r="A1868" s="74">
        <v>0.77260658589434494</v>
      </c>
    </row>
    <row r="1869" spans="1:1" x14ac:dyDescent="0.3">
      <c r="A1869" s="74">
        <v>0.93050935392315437</v>
      </c>
    </row>
    <row r="1870" spans="1:1" x14ac:dyDescent="0.3">
      <c r="A1870" s="74">
        <v>0.74868007446516316</v>
      </c>
    </row>
    <row r="1871" spans="1:1" x14ac:dyDescent="0.3">
      <c r="A1871" s="74">
        <v>0.57835627307962278</v>
      </c>
    </row>
    <row r="1872" spans="1:1" x14ac:dyDescent="0.3">
      <c r="A1872" s="74">
        <v>0.2576677755058443</v>
      </c>
    </row>
    <row r="1873" spans="1:1" x14ac:dyDescent="0.3">
      <c r="A1873" s="74">
        <v>0.15161595507675404</v>
      </c>
    </row>
    <row r="1874" spans="1:1" x14ac:dyDescent="0.3">
      <c r="A1874" s="74">
        <v>0.8630634479812006</v>
      </c>
    </row>
    <row r="1875" spans="1:1" x14ac:dyDescent="0.3">
      <c r="A1875" s="74">
        <v>0.48203985717337566</v>
      </c>
    </row>
    <row r="1876" spans="1:1" x14ac:dyDescent="0.3">
      <c r="A1876" s="74">
        <v>6.5981017487105928E-2</v>
      </c>
    </row>
    <row r="1877" spans="1:1" x14ac:dyDescent="0.3">
      <c r="A1877" s="74">
        <v>0.38932462538529616</v>
      </c>
    </row>
    <row r="1878" spans="1:1" x14ac:dyDescent="0.3">
      <c r="A1878" s="74">
        <v>0.49986266670735802</v>
      </c>
    </row>
    <row r="1879" spans="1:1" x14ac:dyDescent="0.3">
      <c r="A1879" s="74">
        <v>0.50810266426587725</v>
      </c>
    </row>
    <row r="1880" spans="1:1" x14ac:dyDescent="0.3">
      <c r="A1880" s="74">
        <v>0.21918393505661182</v>
      </c>
    </row>
    <row r="1881" spans="1:1" x14ac:dyDescent="0.3">
      <c r="A1881" s="74">
        <v>0.11239967040009766</v>
      </c>
    </row>
    <row r="1882" spans="1:1" x14ac:dyDescent="0.3">
      <c r="A1882" s="74">
        <v>0.15164647358623004</v>
      </c>
    </row>
    <row r="1883" spans="1:1" x14ac:dyDescent="0.3">
      <c r="A1883" s="74">
        <v>0.98217719046601759</v>
      </c>
    </row>
    <row r="1884" spans="1:1" x14ac:dyDescent="0.3">
      <c r="A1884" s="74">
        <v>0.8308053834650716</v>
      </c>
    </row>
    <row r="1885" spans="1:1" x14ac:dyDescent="0.3">
      <c r="A1885" s="74">
        <v>0.20935697500534073</v>
      </c>
    </row>
    <row r="1886" spans="1:1" x14ac:dyDescent="0.3">
      <c r="A1886" s="74">
        <v>0.96591082491531111</v>
      </c>
    </row>
    <row r="1887" spans="1:1" x14ac:dyDescent="0.3">
      <c r="A1887" s="74">
        <v>0.5229346598712119</v>
      </c>
    </row>
    <row r="1888" spans="1:1" x14ac:dyDescent="0.3">
      <c r="A1888" s="74">
        <v>0.36164433729056672</v>
      </c>
    </row>
    <row r="1889" spans="1:1" x14ac:dyDescent="0.3">
      <c r="A1889" s="74">
        <v>0.8469801934873501</v>
      </c>
    </row>
    <row r="1890" spans="1:1" x14ac:dyDescent="0.3">
      <c r="A1890" s="74">
        <v>0.29438154240546893</v>
      </c>
    </row>
    <row r="1891" spans="1:1" x14ac:dyDescent="0.3">
      <c r="A1891" s="74">
        <v>1.8768883327738274E-2</v>
      </c>
    </row>
    <row r="1892" spans="1:1" x14ac:dyDescent="0.3">
      <c r="A1892" s="74">
        <v>0.81490524002807707</v>
      </c>
    </row>
    <row r="1893" spans="1:1" x14ac:dyDescent="0.3">
      <c r="A1893" s="74">
        <v>0.51033051545762509</v>
      </c>
    </row>
    <row r="1894" spans="1:1" x14ac:dyDescent="0.3">
      <c r="A1894" s="74">
        <v>0.69777520065919985</v>
      </c>
    </row>
    <row r="1895" spans="1:1" x14ac:dyDescent="0.3">
      <c r="A1895" s="74">
        <v>0.23941770683919797</v>
      </c>
    </row>
    <row r="1896" spans="1:1" x14ac:dyDescent="0.3">
      <c r="A1896" s="74">
        <v>2.6642658772545548E-2</v>
      </c>
    </row>
    <row r="1897" spans="1:1" x14ac:dyDescent="0.3">
      <c r="A1897" s="74">
        <v>0.75609607226783049</v>
      </c>
    </row>
    <row r="1898" spans="1:1" x14ac:dyDescent="0.3">
      <c r="A1898" s="74">
        <v>0.81148716696676537</v>
      </c>
    </row>
    <row r="1899" spans="1:1" x14ac:dyDescent="0.3">
      <c r="A1899" s="74">
        <v>0.8630939664906766</v>
      </c>
    </row>
    <row r="1900" spans="1:1" x14ac:dyDescent="0.3">
      <c r="A1900" s="74">
        <v>0.70863979003265476</v>
      </c>
    </row>
    <row r="1901" spans="1:1" x14ac:dyDescent="0.3">
      <c r="A1901" s="74">
        <v>0.70943327127903077</v>
      </c>
    </row>
    <row r="1902" spans="1:1" x14ac:dyDescent="0.3">
      <c r="A1902" s="74">
        <v>0.97900326548051397</v>
      </c>
    </row>
    <row r="1903" spans="1:1" x14ac:dyDescent="0.3">
      <c r="A1903" s="74">
        <v>0.20151371807000945</v>
      </c>
    </row>
    <row r="1904" spans="1:1" x14ac:dyDescent="0.3">
      <c r="A1904" s="74">
        <v>0.3988158818323313</v>
      </c>
    </row>
    <row r="1905" spans="1:1" x14ac:dyDescent="0.3">
      <c r="A1905" s="74">
        <v>0.83687856685079498</v>
      </c>
    </row>
    <row r="1906" spans="1:1" x14ac:dyDescent="0.3">
      <c r="A1906" s="74">
        <v>5.9266945402386549E-2</v>
      </c>
    </row>
    <row r="1907" spans="1:1" x14ac:dyDescent="0.3">
      <c r="A1907" s="74">
        <v>0.4030274361400189</v>
      </c>
    </row>
    <row r="1908" spans="1:1" x14ac:dyDescent="0.3">
      <c r="A1908" s="74">
        <v>0.97692800683614611</v>
      </c>
    </row>
    <row r="1909" spans="1:1" x14ac:dyDescent="0.3">
      <c r="A1909" s="74">
        <v>2.5269325846125675E-2</v>
      </c>
    </row>
    <row r="1910" spans="1:1" x14ac:dyDescent="0.3">
      <c r="A1910" s="74">
        <v>0.31394390697958313</v>
      </c>
    </row>
    <row r="1911" spans="1:1" x14ac:dyDescent="0.3">
      <c r="A1911" s="74">
        <v>0.41569261757255777</v>
      </c>
    </row>
    <row r="1912" spans="1:1" x14ac:dyDescent="0.3">
      <c r="A1912" s="74">
        <v>0.90011291848506114</v>
      </c>
    </row>
    <row r="1913" spans="1:1" x14ac:dyDescent="0.3">
      <c r="A1913" s="74">
        <v>0.4991607409894101</v>
      </c>
    </row>
    <row r="1914" spans="1:1" x14ac:dyDescent="0.3">
      <c r="A1914" s="74">
        <v>0.78099917600024416</v>
      </c>
    </row>
    <row r="1915" spans="1:1" x14ac:dyDescent="0.3">
      <c r="A1915" s="74">
        <v>0.49116489150669879</v>
      </c>
    </row>
    <row r="1916" spans="1:1" x14ac:dyDescent="0.3">
      <c r="A1916" s="74">
        <v>0.81618701742606892</v>
      </c>
    </row>
    <row r="1917" spans="1:1" x14ac:dyDescent="0.3">
      <c r="A1917" s="74">
        <v>0.60676900540177614</v>
      </c>
    </row>
    <row r="1918" spans="1:1" x14ac:dyDescent="0.3">
      <c r="A1918" s="74">
        <v>4.1016876735740226E-2</v>
      </c>
    </row>
    <row r="1919" spans="1:1" x14ac:dyDescent="0.3">
      <c r="A1919" s="74">
        <v>0.51112399670400099</v>
      </c>
    </row>
    <row r="1920" spans="1:1" x14ac:dyDescent="0.3">
      <c r="A1920" s="74">
        <v>0.70949430829798277</v>
      </c>
    </row>
    <row r="1921" spans="1:1" x14ac:dyDescent="0.3">
      <c r="A1921" s="74">
        <v>6.8666646320993683E-3</v>
      </c>
    </row>
    <row r="1922" spans="1:1" x14ac:dyDescent="0.3">
      <c r="A1922" s="74">
        <v>0.78240302743613999</v>
      </c>
    </row>
    <row r="1923" spans="1:1" x14ac:dyDescent="0.3">
      <c r="A1923" s="74">
        <v>0.91705069124423966</v>
      </c>
    </row>
    <row r="1924" spans="1:1" x14ac:dyDescent="0.3">
      <c r="A1924" s="74">
        <v>0.23651844843897823</v>
      </c>
    </row>
    <row r="1925" spans="1:1" x14ac:dyDescent="0.3">
      <c r="A1925" s="74">
        <v>0.2869960631122776</v>
      </c>
    </row>
    <row r="1926" spans="1:1" x14ac:dyDescent="0.3">
      <c r="A1926" s="74">
        <v>7.113864558854946E-2</v>
      </c>
    </row>
    <row r="1927" spans="1:1" x14ac:dyDescent="0.3">
      <c r="A1927" s="74">
        <v>0.52476577043977168</v>
      </c>
    </row>
    <row r="1928" spans="1:1" x14ac:dyDescent="0.3">
      <c r="A1928" s="74">
        <v>0.40733054597613455</v>
      </c>
    </row>
    <row r="1929" spans="1:1" x14ac:dyDescent="0.3">
      <c r="A1929" s="74">
        <v>0.54454176458021786</v>
      </c>
    </row>
    <row r="1930" spans="1:1" x14ac:dyDescent="0.3">
      <c r="A1930" s="74">
        <v>0.73271889400921664</v>
      </c>
    </row>
    <row r="1931" spans="1:1" x14ac:dyDescent="0.3">
      <c r="A1931" s="74">
        <v>5.0660725730155339E-3</v>
      </c>
    </row>
    <row r="1932" spans="1:1" x14ac:dyDescent="0.3">
      <c r="A1932" s="74">
        <v>0.26859340189825132</v>
      </c>
    </row>
    <row r="1933" spans="1:1" x14ac:dyDescent="0.3">
      <c r="A1933" s="74">
        <v>0.96218756675923944</v>
      </c>
    </row>
    <row r="1934" spans="1:1" x14ac:dyDescent="0.3">
      <c r="A1934" s="74">
        <v>0.7508163701284829</v>
      </c>
    </row>
    <row r="1935" spans="1:1" x14ac:dyDescent="0.3">
      <c r="A1935" s="74">
        <v>0.31162450025940736</v>
      </c>
    </row>
    <row r="1936" spans="1:1" x14ac:dyDescent="0.3">
      <c r="A1936" s="74">
        <v>0.74517044587542347</v>
      </c>
    </row>
    <row r="1937" spans="1:1" x14ac:dyDescent="0.3">
      <c r="A1937" s="74">
        <v>0.90856654560991246</v>
      </c>
    </row>
    <row r="1938" spans="1:1" x14ac:dyDescent="0.3">
      <c r="A1938" s="74">
        <v>9.0334788048951689E-2</v>
      </c>
    </row>
    <row r="1939" spans="1:1" x14ac:dyDescent="0.3">
      <c r="A1939" s="74">
        <v>0.83718375194555494</v>
      </c>
    </row>
    <row r="1940" spans="1:1" x14ac:dyDescent="0.3">
      <c r="A1940" s="74">
        <v>0.29578539384136476</v>
      </c>
    </row>
    <row r="1941" spans="1:1" x14ac:dyDescent="0.3">
      <c r="A1941" s="74">
        <v>0.59556871242408516</v>
      </c>
    </row>
    <row r="1942" spans="1:1" x14ac:dyDescent="0.3">
      <c r="A1942" s="74">
        <v>0.85045930356761379</v>
      </c>
    </row>
    <row r="1943" spans="1:1" x14ac:dyDescent="0.3">
      <c r="A1943" s="74">
        <v>0.57982116153447061</v>
      </c>
    </row>
    <row r="1944" spans="1:1" x14ac:dyDescent="0.3">
      <c r="A1944" s="74">
        <v>0.5399334696493423</v>
      </c>
    </row>
    <row r="1945" spans="1:1" x14ac:dyDescent="0.3">
      <c r="A1945" s="74">
        <v>0.82369457075716423</v>
      </c>
    </row>
    <row r="1946" spans="1:1" x14ac:dyDescent="0.3">
      <c r="A1946" s="74">
        <v>0.15363017670216986</v>
      </c>
    </row>
    <row r="1947" spans="1:1" x14ac:dyDescent="0.3">
      <c r="A1947" s="74">
        <v>0.10019226660969878</v>
      </c>
    </row>
    <row r="1948" spans="1:1" x14ac:dyDescent="0.3">
      <c r="A1948" s="74">
        <v>0.51112399670400099</v>
      </c>
    </row>
    <row r="1949" spans="1:1" x14ac:dyDescent="0.3">
      <c r="A1949" s="74">
        <v>0.84627826776940218</v>
      </c>
    </row>
    <row r="1950" spans="1:1" x14ac:dyDescent="0.3">
      <c r="A1950" s="74">
        <v>0.6777855769524217</v>
      </c>
    </row>
    <row r="1951" spans="1:1" x14ac:dyDescent="0.3">
      <c r="A1951" s="74">
        <v>0.55082857753227332</v>
      </c>
    </row>
    <row r="1952" spans="1:1" x14ac:dyDescent="0.3">
      <c r="A1952" s="74">
        <v>0.69377727591784422</v>
      </c>
    </row>
    <row r="1953" spans="1:1" x14ac:dyDescent="0.3">
      <c r="A1953" s="74">
        <v>0.88442640461439859</v>
      </c>
    </row>
    <row r="1954" spans="1:1" x14ac:dyDescent="0.3">
      <c r="A1954" s="74">
        <v>0.23667104098635822</v>
      </c>
    </row>
    <row r="1955" spans="1:1" x14ac:dyDescent="0.3">
      <c r="A1955" s="74">
        <v>0.55897701956236456</v>
      </c>
    </row>
    <row r="1956" spans="1:1" x14ac:dyDescent="0.3">
      <c r="A1956" s="74">
        <v>0.49934385204626608</v>
      </c>
    </row>
    <row r="1957" spans="1:1" x14ac:dyDescent="0.3">
      <c r="A1957" s="74">
        <v>0.32331308938871428</v>
      </c>
    </row>
    <row r="1958" spans="1:1" x14ac:dyDescent="0.3">
      <c r="A1958" s="74">
        <v>0.31598864711447494</v>
      </c>
    </row>
    <row r="1959" spans="1:1" x14ac:dyDescent="0.3">
      <c r="A1959" s="74">
        <v>0.2444837794122135</v>
      </c>
    </row>
    <row r="1960" spans="1:1" x14ac:dyDescent="0.3">
      <c r="A1960" s="74">
        <v>0.33832819605090486</v>
      </c>
    </row>
    <row r="1961" spans="1:1" x14ac:dyDescent="0.3">
      <c r="A1961" s="74">
        <v>0.12146366771446883</v>
      </c>
    </row>
    <row r="1962" spans="1:1" x14ac:dyDescent="0.3">
      <c r="A1962" s="74">
        <v>0.9701834162419507</v>
      </c>
    </row>
    <row r="1963" spans="1:1" x14ac:dyDescent="0.3">
      <c r="A1963" s="74">
        <v>0.15350810266426587</v>
      </c>
    </row>
    <row r="1964" spans="1:1" x14ac:dyDescent="0.3">
      <c r="A1964" s="74">
        <v>0.94402905362102119</v>
      </c>
    </row>
    <row r="1965" spans="1:1" x14ac:dyDescent="0.3">
      <c r="A1965" s="74">
        <v>0.46436964018677329</v>
      </c>
    </row>
    <row r="1966" spans="1:1" x14ac:dyDescent="0.3">
      <c r="A1966" s="74">
        <v>0.98715170751060521</v>
      </c>
    </row>
    <row r="1967" spans="1:1" x14ac:dyDescent="0.3">
      <c r="A1967" s="74">
        <v>0.38938566240424816</v>
      </c>
    </row>
    <row r="1968" spans="1:1" x14ac:dyDescent="0.3">
      <c r="A1968" s="74">
        <v>0.10449537644581439</v>
      </c>
    </row>
    <row r="1969" spans="1:1" x14ac:dyDescent="0.3">
      <c r="A1969" s="74">
        <v>0.19309060945463424</v>
      </c>
    </row>
    <row r="1970" spans="1:1" x14ac:dyDescent="0.3">
      <c r="A1970" s="74">
        <v>0.72698141422772911</v>
      </c>
    </row>
    <row r="1971" spans="1:1" x14ac:dyDescent="0.3">
      <c r="A1971" s="74">
        <v>0.72212897122104558</v>
      </c>
    </row>
    <row r="1972" spans="1:1" x14ac:dyDescent="0.3">
      <c r="A1972" s="74">
        <v>0.45939512314218572</v>
      </c>
    </row>
    <row r="1973" spans="1:1" x14ac:dyDescent="0.3">
      <c r="A1973" s="74">
        <v>3.9826654866176335E-2</v>
      </c>
    </row>
    <row r="1974" spans="1:1" x14ac:dyDescent="0.3">
      <c r="A1974" s="74">
        <v>0.54026917325357826</v>
      </c>
    </row>
    <row r="1975" spans="1:1" x14ac:dyDescent="0.3">
      <c r="A1975" s="74">
        <v>0.95779290139469586</v>
      </c>
    </row>
    <row r="1976" spans="1:1" x14ac:dyDescent="0.3">
      <c r="A1976" s="74">
        <v>0.51683095797601242</v>
      </c>
    </row>
    <row r="1977" spans="1:1" x14ac:dyDescent="0.3">
      <c r="A1977" s="74">
        <v>0.20142216254158146</v>
      </c>
    </row>
    <row r="1978" spans="1:1" x14ac:dyDescent="0.3">
      <c r="A1978" s="74">
        <v>0.17316202276680806</v>
      </c>
    </row>
    <row r="1979" spans="1:1" x14ac:dyDescent="0.3">
      <c r="A1979" s="74">
        <v>0.34864345225379195</v>
      </c>
    </row>
    <row r="1980" spans="1:1" x14ac:dyDescent="0.3">
      <c r="A1980" s="74">
        <v>0.54765465254676959</v>
      </c>
    </row>
    <row r="1981" spans="1:1" x14ac:dyDescent="0.3">
      <c r="A1981" s="74">
        <v>0.28162480544450208</v>
      </c>
    </row>
    <row r="1982" spans="1:1" x14ac:dyDescent="0.3">
      <c r="A1982" s="74">
        <v>6.482131412701804E-2</v>
      </c>
    </row>
    <row r="1983" spans="1:1" x14ac:dyDescent="0.3">
      <c r="A1983" s="74">
        <v>0.32587664418469803</v>
      </c>
    </row>
    <row r="1984" spans="1:1" x14ac:dyDescent="0.3">
      <c r="A1984" s="74">
        <v>0.51298562578203677</v>
      </c>
    </row>
    <row r="1985" spans="1:1" x14ac:dyDescent="0.3">
      <c r="A1985" s="74">
        <v>0.13409833063753165</v>
      </c>
    </row>
    <row r="1986" spans="1:1" x14ac:dyDescent="0.3">
      <c r="A1986" s="74">
        <v>0.94369335001678523</v>
      </c>
    </row>
    <row r="1987" spans="1:1" x14ac:dyDescent="0.3">
      <c r="A1987" s="74">
        <v>0.33545945616016115</v>
      </c>
    </row>
    <row r="1988" spans="1:1" x14ac:dyDescent="0.3">
      <c r="A1988" s="74">
        <v>0.68077639088106934</v>
      </c>
    </row>
    <row r="1989" spans="1:1" x14ac:dyDescent="0.3">
      <c r="A1989" s="74">
        <v>0.63707388531144138</v>
      </c>
    </row>
    <row r="1990" spans="1:1" x14ac:dyDescent="0.3">
      <c r="A1990" s="74">
        <v>0.62886440626239815</v>
      </c>
    </row>
    <row r="1991" spans="1:1" x14ac:dyDescent="0.3">
      <c r="A1991" s="74">
        <v>5.9022797326578572E-2</v>
      </c>
    </row>
    <row r="1992" spans="1:1" x14ac:dyDescent="0.3">
      <c r="A1992" s="74">
        <v>8.8442640461439861E-2</v>
      </c>
    </row>
    <row r="1993" spans="1:1" x14ac:dyDescent="0.3">
      <c r="A1993" s="74">
        <v>0.93050935392315437</v>
      </c>
    </row>
    <row r="1994" spans="1:1" x14ac:dyDescent="0.3">
      <c r="A1994" s="74">
        <v>0.44300668355357525</v>
      </c>
    </row>
    <row r="1995" spans="1:1" x14ac:dyDescent="0.3">
      <c r="A1995" s="74">
        <v>0.80086672566911832</v>
      </c>
    </row>
    <row r="1996" spans="1:1" x14ac:dyDescent="0.3">
      <c r="A1996" s="74">
        <v>0.50752281258583332</v>
      </c>
    </row>
    <row r="1997" spans="1:1" x14ac:dyDescent="0.3">
      <c r="A1997" s="74">
        <v>0.14789269692068238</v>
      </c>
    </row>
    <row r="1998" spans="1:1" x14ac:dyDescent="0.3">
      <c r="A1998" s="74">
        <v>0.1423993652150029</v>
      </c>
    </row>
    <row r="1999" spans="1:1" x14ac:dyDescent="0.3">
      <c r="A1999" s="74">
        <v>0.32178716391491441</v>
      </c>
    </row>
    <row r="2000" spans="1:1" x14ac:dyDescent="0.3">
      <c r="A2000" s="74">
        <v>6.6011535996581924E-2</v>
      </c>
    </row>
    <row r="2001" spans="1:1" x14ac:dyDescent="0.3">
      <c r="A2001" s="74">
        <v>0.17313150425733206</v>
      </c>
    </row>
    <row r="2002" spans="1:1" x14ac:dyDescent="0.3">
      <c r="A2002" s="74">
        <v>0.771202734458449</v>
      </c>
    </row>
    <row r="2003" spans="1:1" x14ac:dyDescent="0.3">
      <c r="A2003" s="74">
        <v>0.90194402905362103</v>
      </c>
    </row>
    <row r="2004" spans="1:1" x14ac:dyDescent="0.3">
      <c r="A2004" s="74">
        <v>0.1857661671803949</v>
      </c>
    </row>
    <row r="2005" spans="1:1" x14ac:dyDescent="0.3">
      <c r="A2005" s="74">
        <v>0.45411542100283825</v>
      </c>
    </row>
    <row r="2006" spans="1:1" x14ac:dyDescent="0.3">
      <c r="A2006" s="74">
        <v>0.34559160130619221</v>
      </c>
    </row>
    <row r="2007" spans="1:1" x14ac:dyDescent="0.3">
      <c r="A2007" s="74">
        <v>0.91308328501236002</v>
      </c>
    </row>
    <row r="2008" spans="1:1" x14ac:dyDescent="0.3">
      <c r="A2008" s="74">
        <v>0.99020355845820485</v>
      </c>
    </row>
    <row r="2009" spans="1:1" x14ac:dyDescent="0.3">
      <c r="A2009" s="74">
        <v>0.40418713950010682</v>
      </c>
    </row>
    <row r="2010" spans="1:1" x14ac:dyDescent="0.3">
      <c r="A2010" s="74">
        <v>0.77443769646290472</v>
      </c>
    </row>
    <row r="2011" spans="1:1" x14ac:dyDescent="0.3">
      <c r="A2011" s="74">
        <v>0.68205816827906129</v>
      </c>
    </row>
    <row r="2012" spans="1:1" x14ac:dyDescent="0.3">
      <c r="A2012" s="74">
        <v>0.83916745506149482</v>
      </c>
    </row>
    <row r="2013" spans="1:1" x14ac:dyDescent="0.3">
      <c r="A2013" s="74">
        <v>0.42286446729941712</v>
      </c>
    </row>
    <row r="2014" spans="1:1" x14ac:dyDescent="0.3">
      <c r="A2014" s="74">
        <v>0.92217780083620715</v>
      </c>
    </row>
    <row r="2015" spans="1:1" x14ac:dyDescent="0.3">
      <c r="A2015" s="74">
        <v>0.92641987365337075</v>
      </c>
    </row>
    <row r="2016" spans="1:1" x14ac:dyDescent="0.3">
      <c r="A2016" s="74">
        <v>0.14685506759849848</v>
      </c>
    </row>
    <row r="2017" spans="1:1" x14ac:dyDescent="0.3">
      <c r="A2017" s="74">
        <v>6.6743980224005864E-2</v>
      </c>
    </row>
    <row r="2018" spans="1:1" x14ac:dyDescent="0.3">
      <c r="A2018" s="74">
        <v>0.22092349009674367</v>
      </c>
    </row>
    <row r="2019" spans="1:1" x14ac:dyDescent="0.3">
      <c r="A2019" s="74">
        <v>0.54362620929593797</v>
      </c>
    </row>
    <row r="2020" spans="1:1" x14ac:dyDescent="0.3">
      <c r="A2020" s="74">
        <v>0.13937803277687918</v>
      </c>
    </row>
    <row r="2021" spans="1:1" x14ac:dyDescent="0.3">
      <c r="A2021" s="74">
        <v>0.40235602893154698</v>
      </c>
    </row>
    <row r="2022" spans="1:1" x14ac:dyDescent="0.3">
      <c r="A2022" s="74">
        <v>0.73754081850642417</v>
      </c>
    </row>
    <row r="2023" spans="1:1" x14ac:dyDescent="0.3">
      <c r="A2023" s="74">
        <v>3.5004730368968777E-2</v>
      </c>
    </row>
    <row r="2024" spans="1:1" x14ac:dyDescent="0.3">
      <c r="A2024" s="74">
        <v>0.70778527176732686</v>
      </c>
    </row>
    <row r="2025" spans="1:1" x14ac:dyDescent="0.3">
      <c r="A2025" s="74">
        <v>7.1443830683309423E-2</v>
      </c>
    </row>
    <row r="2026" spans="1:1" x14ac:dyDescent="0.3">
      <c r="A2026" s="74">
        <v>0.10168767357402264</v>
      </c>
    </row>
    <row r="2027" spans="1:1" x14ac:dyDescent="0.3">
      <c r="A2027" s="74">
        <v>0.34574419385357219</v>
      </c>
    </row>
    <row r="2028" spans="1:1" x14ac:dyDescent="0.3">
      <c r="A2028" s="74">
        <v>1.3122959074678793E-2</v>
      </c>
    </row>
    <row r="2029" spans="1:1" x14ac:dyDescent="0.3">
      <c r="A2029" s="74">
        <v>0.10089419232764672</v>
      </c>
    </row>
    <row r="2030" spans="1:1" x14ac:dyDescent="0.3">
      <c r="A2030" s="74">
        <v>0.2021546067690054</v>
      </c>
    </row>
    <row r="2031" spans="1:1" x14ac:dyDescent="0.3">
      <c r="A2031" s="74">
        <v>0.40202032532731102</v>
      </c>
    </row>
    <row r="2032" spans="1:1" x14ac:dyDescent="0.3">
      <c r="A2032" s="74">
        <v>3.0518509475997192E-5</v>
      </c>
    </row>
    <row r="2033" spans="1:1" x14ac:dyDescent="0.3">
      <c r="A2033" s="74">
        <v>0.98764000366222116</v>
      </c>
    </row>
    <row r="2034" spans="1:1" x14ac:dyDescent="0.3">
      <c r="A2034" s="74">
        <v>5.6245612964262823E-2</v>
      </c>
    </row>
    <row r="2035" spans="1:1" x14ac:dyDescent="0.3">
      <c r="A2035" s="74">
        <v>0.12680440687276834</v>
      </c>
    </row>
    <row r="2036" spans="1:1" x14ac:dyDescent="0.3">
      <c r="A2036" s="74">
        <v>0.47413556321909239</v>
      </c>
    </row>
    <row r="2037" spans="1:1" x14ac:dyDescent="0.3">
      <c r="A2037" s="74">
        <v>9.0517899105807667E-2</v>
      </c>
    </row>
    <row r="2038" spans="1:1" x14ac:dyDescent="0.3">
      <c r="A2038" s="74">
        <v>0.75984984893337815</v>
      </c>
    </row>
    <row r="2039" spans="1:1" x14ac:dyDescent="0.3">
      <c r="A2039" s="74">
        <v>0.21546067690054019</v>
      </c>
    </row>
    <row r="2040" spans="1:1" x14ac:dyDescent="0.3">
      <c r="A2040" s="74">
        <v>0.90075380718405718</v>
      </c>
    </row>
    <row r="2041" spans="1:1" x14ac:dyDescent="0.3">
      <c r="A2041" s="74">
        <v>0.85988952299569688</v>
      </c>
    </row>
    <row r="2042" spans="1:1" x14ac:dyDescent="0.3">
      <c r="A2042" s="74">
        <v>0.92349009674367499</v>
      </c>
    </row>
    <row r="2043" spans="1:1" x14ac:dyDescent="0.3">
      <c r="A2043" s="74">
        <v>0.45216223639637443</v>
      </c>
    </row>
    <row r="2044" spans="1:1" x14ac:dyDescent="0.3">
      <c r="A2044" s="74">
        <v>0.58018738364818268</v>
      </c>
    </row>
    <row r="2045" spans="1:1" x14ac:dyDescent="0.3">
      <c r="A2045" s="74">
        <v>0.9362163151951659</v>
      </c>
    </row>
    <row r="2046" spans="1:1" x14ac:dyDescent="0.3">
      <c r="A2046" s="74">
        <v>0.50102237006744588</v>
      </c>
    </row>
    <row r="2047" spans="1:1" x14ac:dyDescent="0.3">
      <c r="A2047" s="74">
        <v>0.84871974852748189</v>
      </c>
    </row>
    <row r="2048" spans="1:1" x14ac:dyDescent="0.3">
      <c r="A2048" s="74">
        <v>0.35639515366069519</v>
      </c>
    </row>
    <row r="2049" spans="1:1" x14ac:dyDescent="0.3">
      <c r="A2049" s="74">
        <v>0.64940336313974423</v>
      </c>
    </row>
    <row r="2050" spans="1:1" x14ac:dyDescent="0.3">
      <c r="A2050" s="74">
        <v>0.41740165410321362</v>
      </c>
    </row>
    <row r="2051" spans="1:1" x14ac:dyDescent="0.3">
      <c r="A2051" s="74">
        <v>0.38685262611774041</v>
      </c>
    </row>
    <row r="2052" spans="1:1" x14ac:dyDescent="0.3">
      <c r="A2052" s="74">
        <v>0.51512192144535662</v>
      </c>
    </row>
    <row r="2053" spans="1:1" x14ac:dyDescent="0.3">
      <c r="A2053" s="74">
        <v>0.94955290383617663</v>
      </c>
    </row>
    <row r="2054" spans="1:1" x14ac:dyDescent="0.3">
      <c r="A2054" s="74">
        <v>0.90102847376934114</v>
      </c>
    </row>
    <row r="2055" spans="1:1" x14ac:dyDescent="0.3">
      <c r="A2055" s="74">
        <v>0.6453749198889126</v>
      </c>
    </row>
    <row r="2056" spans="1:1" x14ac:dyDescent="0.3">
      <c r="A2056" s="74">
        <v>2.7527695547349469E-2</v>
      </c>
    </row>
    <row r="2057" spans="1:1" x14ac:dyDescent="0.3">
      <c r="A2057" s="74">
        <v>0.30045472579119237</v>
      </c>
    </row>
    <row r="2058" spans="1:1" x14ac:dyDescent="0.3">
      <c r="A2058" s="74">
        <v>0.92791528061769468</v>
      </c>
    </row>
    <row r="2059" spans="1:1" x14ac:dyDescent="0.3">
      <c r="A2059" s="74">
        <v>9.3111972411267438E-2</v>
      </c>
    </row>
    <row r="2060" spans="1:1" x14ac:dyDescent="0.3">
      <c r="A2060" s="74">
        <v>0.79604480117191079</v>
      </c>
    </row>
    <row r="2061" spans="1:1" x14ac:dyDescent="0.3">
      <c r="A2061" s="74">
        <v>0.56773583178197573</v>
      </c>
    </row>
    <row r="2062" spans="1:1" x14ac:dyDescent="0.3">
      <c r="A2062" s="74">
        <v>0.68324839014862515</v>
      </c>
    </row>
    <row r="2063" spans="1:1" x14ac:dyDescent="0.3">
      <c r="A2063" s="74">
        <v>0.3295388653218177</v>
      </c>
    </row>
    <row r="2064" spans="1:1" x14ac:dyDescent="0.3">
      <c r="A2064" s="74">
        <v>5.8168279061250647E-2</v>
      </c>
    </row>
    <row r="2065" spans="1:1" x14ac:dyDescent="0.3">
      <c r="A2065" s="74">
        <v>0.43174535355693228</v>
      </c>
    </row>
    <row r="2066" spans="1:1" x14ac:dyDescent="0.3">
      <c r="A2066" s="74">
        <v>0.44663838618121893</v>
      </c>
    </row>
    <row r="2067" spans="1:1" x14ac:dyDescent="0.3">
      <c r="A2067" s="74">
        <v>5.32547990356151E-2</v>
      </c>
    </row>
    <row r="2068" spans="1:1" x14ac:dyDescent="0.3">
      <c r="A2068" s="74">
        <v>0.60505996887112035</v>
      </c>
    </row>
    <row r="2069" spans="1:1" x14ac:dyDescent="0.3">
      <c r="A2069" s="74">
        <v>0.3575548570207831</v>
      </c>
    </row>
    <row r="2070" spans="1:1" x14ac:dyDescent="0.3">
      <c r="A2070" s="74">
        <v>0.80764183477278972</v>
      </c>
    </row>
    <row r="2071" spans="1:1" x14ac:dyDescent="0.3">
      <c r="A2071" s="74">
        <v>4.1016876735740226E-2</v>
      </c>
    </row>
    <row r="2072" spans="1:1" x14ac:dyDescent="0.3">
      <c r="A2072" s="74">
        <v>0.97039704580828268</v>
      </c>
    </row>
    <row r="2073" spans="1:1" x14ac:dyDescent="0.3">
      <c r="A2073" s="74">
        <v>0.65276039918210393</v>
      </c>
    </row>
    <row r="2074" spans="1:1" x14ac:dyDescent="0.3">
      <c r="A2074" s="74">
        <v>0.61760307626575517</v>
      </c>
    </row>
    <row r="2075" spans="1:1" x14ac:dyDescent="0.3">
      <c r="A2075" s="74">
        <v>0.91711172826319165</v>
      </c>
    </row>
    <row r="2076" spans="1:1" x14ac:dyDescent="0.3">
      <c r="A2076" s="74">
        <v>0.24652851954710531</v>
      </c>
    </row>
    <row r="2077" spans="1:1" x14ac:dyDescent="0.3">
      <c r="A2077" s="74">
        <v>0.64418469801934874</v>
      </c>
    </row>
    <row r="2078" spans="1:1" x14ac:dyDescent="0.3">
      <c r="A2078" s="74">
        <v>0.58388012329477823</v>
      </c>
    </row>
    <row r="2079" spans="1:1" x14ac:dyDescent="0.3">
      <c r="A2079" s="74">
        <v>0.99539170506912444</v>
      </c>
    </row>
    <row r="2080" spans="1:1" x14ac:dyDescent="0.3">
      <c r="A2080" s="74">
        <v>0.68385876033814508</v>
      </c>
    </row>
    <row r="2081" spans="1:1" x14ac:dyDescent="0.3">
      <c r="A2081" s="74">
        <v>0.50532547990356147</v>
      </c>
    </row>
    <row r="2082" spans="1:1" x14ac:dyDescent="0.3">
      <c r="A2082" s="74">
        <v>0.91314432203131202</v>
      </c>
    </row>
    <row r="2083" spans="1:1" x14ac:dyDescent="0.3">
      <c r="A2083" s="74">
        <v>0.97476119266335037</v>
      </c>
    </row>
    <row r="2084" spans="1:1" x14ac:dyDescent="0.3">
      <c r="A2084" s="74">
        <v>0.72914822840052496</v>
      </c>
    </row>
    <row r="2085" spans="1:1" x14ac:dyDescent="0.3">
      <c r="A2085" s="74">
        <v>0.76512955107272562</v>
      </c>
    </row>
    <row r="2086" spans="1:1" x14ac:dyDescent="0.3">
      <c r="A2086" s="74">
        <v>0.90960417493209633</v>
      </c>
    </row>
    <row r="2087" spans="1:1" x14ac:dyDescent="0.3">
      <c r="A2087" s="74">
        <v>0.76918851283303324</v>
      </c>
    </row>
    <row r="2088" spans="1:1" x14ac:dyDescent="0.3">
      <c r="A2088" s="74">
        <v>0.66032898953215124</v>
      </c>
    </row>
    <row r="2089" spans="1:1" x14ac:dyDescent="0.3">
      <c r="A2089" s="74">
        <v>2.9816583758049256E-2</v>
      </c>
    </row>
    <row r="2090" spans="1:1" x14ac:dyDescent="0.3">
      <c r="A2090" s="74">
        <v>0.93459883419293799</v>
      </c>
    </row>
    <row r="2091" spans="1:1" x14ac:dyDescent="0.3">
      <c r="A2091" s="74">
        <v>0.25418866542558061</v>
      </c>
    </row>
    <row r="2092" spans="1:1" x14ac:dyDescent="0.3">
      <c r="A2092" s="74">
        <v>0.47267067476424451</v>
      </c>
    </row>
    <row r="2093" spans="1:1" x14ac:dyDescent="0.3">
      <c r="A2093" s="74">
        <v>0.94906460768456069</v>
      </c>
    </row>
    <row r="2094" spans="1:1" x14ac:dyDescent="0.3">
      <c r="A2094" s="74">
        <v>0.63377788628803366</v>
      </c>
    </row>
    <row r="2095" spans="1:1" x14ac:dyDescent="0.3">
      <c r="A2095" s="74">
        <v>0.21005890072328867</v>
      </c>
    </row>
    <row r="2096" spans="1:1" x14ac:dyDescent="0.3">
      <c r="A2096" s="74">
        <v>0.17325357829523605</v>
      </c>
    </row>
    <row r="2097" spans="1:1" x14ac:dyDescent="0.3">
      <c r="A2097" s="74">
        <v>0.95684682760093998</v>
      </c>
    </row>
    <row r="2098" spans="1:1" x14ac:dyDescent="0.3">
      <c r="A2098" s="74">
        <v>0.83809930722983494</v>
      </c>
    </row>
    <row r="2099" spans="1:1" x14ac:dyDescent="0.3">
      <c r="A2099" s="74">
        <v>0.24405652027954955</v>
      </c>
    </row>
    <row r="2100" spans="1:1" x14ac:dyDescent="0.3">
      <c r="A2100" s="74">
        <v>0.14023255104220711</v>
      </c>
    </row>
    <row r="2101" spans="1:1" x14ac:dyDescent="0.3">
      <c r="A2101" s="74">
        <v>0.81991027558214058</v>
      </c>
    </row>
    <row r="2102" spans="1:1" x14ac:dyDescent="0.3">
      <c r="A2102" s="74">
        <v>4.4892727439191871E-2</v>
      </c>
    </row>
    <row r="2103" spans="1:1" x14ac:dyDescent="0.3">
      <c r="A2103" s="74">
        <v>0.97201452681051059</v>
      </c>
    </row>
    <row r="2104" spans="1:1" x14ac:dyDescent="0.3">
      <c r="A2104" s="74">
        <v>0.70229194006164741</v>
      </c>
    </row>
    <row r="2105" spans="1:1" x14ac:dyDescent="0.3">
      <c r="A2105" s="74">
        <v>0.52330088198492386</v>
      </c>
    </row>
    <row r="2106" spans="1:1" x14ac:dyDescent="0.3">
      <c r="A2106" s="74">
        <v>0.88540299691763058</v>
      </c>
    </row>
    <row r="2107" spans="1:1" x14ac:dyDescent="0.3">
      <c r="A2107" s="74">
        <v>0.24112674336985382</v>
      </c>
    </row>
    <row r="2108" spans="1:1" x14ac:dyDescent="0.3">
      <c r="A2108" s="74">
        <v>0.59535508285775318</v>
      </c>
    </row>
    <row r="2109" spans="1:1" x14ac:dyDescent="0.3">
      <c r="A2109" s="74">
        <v>0.5255592516861477</v>
      </c>
    </row>
    <row r="2110" spans="1:1" x14ac:dyDescent="0.3">
      <c r="A2110" s="74">
        <v>0.48442030091250343</v>
      </c>
    </row>
    <row r="2111" spans="1:1" x14ac:dyDescent="0.3">
      <c r="A2111" s="74">
        <v>0.67528305917538989</v>
      </c>
    </row>
    <row r="2112" spans="1:1" x14ac:dyDescent="0.3">
      <c r="A2112" s="74">
        <v>0.45265053254799037</v>
      </c>
    </row>
    <row r="2113" spans="1:1" x14ac:dyDescent="0.3">
      <c r="A2113" s="74">
        <v>0.91405987731559191</v>
      </c>
    </row>
    <row r="2114" spans="1:1" x14ac:dyDescent="0.3">
      <c r="A2114" s="74">
        <v>0.119571520126957</v>
      </c>
    </row>
    <row r="2115" spans="1:1" x14ac:dyDescent="0.3">
      <c r="A2115" s="74">
        <v>0.32316049684133424</v>
      </c>
    </row>
    <row r="2116" spans="1:1" x14ac:dyDescent="0.3">
      <c r="A2116" s="74">
        <v>0.98379467146824551</v>
      </c>
    </row>
    <row r="2117" spans="1:1" x14ac:dyDescent="0.3">
      <c r="A2117" s="74">
        <v>0.49192785424359875</v>
      </c>
    </row>
    <row r="2118" spans="1:1" x14ac:dyDescent="0.3">
      <c r="A2118" s="74">
        <v>8.4841456343272198E-2</v>
      </c>
    </row>
    <row r="2119" spans="1:1" x14ac:dyDescent="0.3">
      <c r="A2119" s="74">
        <v>0.69191564683980833</v>
      </c>
    </row>
    <row r="2120" spans="1:1" x14ac:dyDescent="0.3">
      <c r="A2120" s="74">
        <v>0.999969481490524</v>
      </c>
    </row>
    <row r="2121" spans="1:1" x14ac:dyDescent="0.3">
      <c r="A2121" s="74">
        <v>0.3282265694143498</v>
      </c>
    </row>
    <row r="2122" spans="1:1" x14ac:dyDescent="0.3">
      <c r="A2122" s="74">
        <v>0.16592913602099674</v>
      </c>
    </row>
    <row r="2123" spans="1:1" x14ac:dyDescent="0.3">
      <c r="A2123" s="74">
        <v>0.9463789788506729</v>
      </c>
    </row>
    <row r="2124" spans="1:1" x14ac:dyDescent="0.3">
      <c r="A2124" s="74">
        <v>0.94073305459761347</v>
      </c>
    </row>
    <row r="2125" spans="1:1" x14ac:dyDescent="0.3">
      <c r="A2125" s="74">
        <v>0.80175176244392221</v>
      </c>
    </row>
    <row r="2126" spans="1:1" x14ac:dyDescent="0.3">
      <c r="A2126" s="74">
        <v>0.63307596057008575</v>
      </c>
    </row>
    <row r="2127" spans="1:1" x14ac:dyDescent="0.3">
      <c r="A2127" s="74">
        <v>0.55558946501052886</v>
      </c>
    </row>
    <row r="2128" spans="1:1" x14ac:dyDescent="0.3">
      <c r="A2128" s="74">
        <v>5.9450056459242534E-2</v>
      </c>
    </row>
    <row r="2129" spans="1:1" x14ac:dyDescent="0.3">
      <c r="A2129" s="74">
        <v>0.67064424573503834</v>
      </c>
    </row>
    <row r="2130" spans="1:1" x14ac:dyDescent="0.3">
      <c r="A2130" s="74">
        <v>0.15762810144352549</v>
      </c>
    </row>
    <row r="2131" spans="1:1" x14ac:dyDescent="0.3">
      <c r="A2131" s="74">
        <v>0.16815698721274452</v>
      </c>
    </row>
    <row r="2132" spans="1:1" x14ac:dyDescent="0.3">
      <c r="A2132" s="74">
        <v>0.92278817102572708</v>
      </c>
    </row>
    <row r="2133" spans="1:1" x14ac:dyDescent="0.3">
      <c r="A2133" s="74">
        <v>0.19849238563188573</v>
      </c>
    </row>
    <row r="2134" spans="1:1" x14ac:dyDescent="0.3">
      <c r="A2134" s="74">
        <v>0.55882442701498458</v>
      </c>
    </row>
    <row r="2135" spans="1:1" x14ac:dyDescent="0.3">
      <c r="A2135" s="74">
        <v>0.99691763054292426</v>
      </c>
    </row>
    <row r="2136" spans="1:1" x14ac:dyDescent="0.3">
      <c r="A2136" s="74">
        <v>0.38087099826044496</v>
      </c>
    </row>
    <row r="2137" spans="1:1" x14ac:dyDescent="0.3">
      <c r="A2137" s="74">
        <v>0.86825159459212009</v>
      </c>
    </row>
    <row r="2138" spans="1:1" x14ac:dyDescent="0.3">
      <c r="A2138" s="74">
        <v>0.78664510025330359</v>
      </c>
    </row>
    <row r="2139" spans="1:1" x14ac:dyDescent="0.3">
      <c r="A2139" s="74">
        <v>0.49485763115329445</v>
      </c>
    </row>
    <row r="2140" spans="1:1" x14ac:dyDescent="0.3">
      <c r="A2140" s="74">
        <v>0.6649372844630268</v>
      </c>
    </row>
    <row r="2141" spans="1:1" x14ac:dyDescent="0.3">
      <c r="A2141" s="74">
        <v>0.71535386211737417</v>
      </c>
    </row>
    <row r="2142" spans="1:1" x14ac:dyDescent="0.3">
      <c r="A2142" s="74">
        <v>4.7639393292031616E-2</v>
      </c>
    </row>
    <row r="2143" spans="1:1" x14ac:dyDescent="0.3">
      <c r="A2143" s="74">
        <v>0.60347300637836843</v>
      </c>
    </row>
    <row r="2144" spans="1:1" x14ac:dyDescent="0.3">
      <c r="A2144" s="74">
        <v>0.76757103183080533</v>
      </c>
    </row>
    <row r="2145" spans="1:1" x14ac:dyDescent="0.3">
      <c r="A2145" s="74">
        <v>0.81139561143833738</v>
      </c>
    </row>
    <row r="2146" spans="1:1" x14ac:dyDescent="0.3">
      <c r="A2146" s="74">
        <v>0.47932370983001188</v>
      </c>
    </row>
    <row r="2147" spans="1:1" x14ac:dyDescent="0.3">
      <c r="A2147" s="74">
        <v>0.35425885799737539</v>
      </c>
    </row>
    <row r="2148" spans="1:1" x14ac:dyDescent="0.3">
      <c r="A2148" s="74">
        <v>0.7627491073335978</v>
      </c>
    </row>
    <row r="2149" spans="1:1" x14ac:dyDescent="0.3">
      <c r="A2149" s="74">
        <v>0.92910550248725854</v>
      </c>
    </row>
    <row r="2150" spans="1:1" x14ac:dyDescent="0.3">
      <c r="A2150" s="74">
        <v>0.27948850978118228</v>
      </c>
    </row>
    <row r="2151" spans="1:1" x14ac:dyDescent="0.3">
      <c r="A2151" s="74">
        <v>0.10519730216376232</v>
      </c>
    </row>
    <row r="2152" spans="1:1" x14ac:dyDescent="0.3">
      <c r="A2152" s="74">
        <v>0.22141178624835964</v>
      </c>
    </row>
    <row r="2153" spans="1:1" x14ac:dyDescent="0.3">
      <c r="A2153" s="74">
        <v>0.92046876430555136</v>
      </c>
    </row>
    <row r="2154" spans="1:1" x14ac:dyDescent="0.3">
      <c r="A2154" s="74">
        <v>0.69737846003601189</v>
      </c>
    </row>
    <row r="2155" spans="1:1" x14ac:dyDescent="0.3">
      <c r="A2155" s="74">
        <v>0.19330423902096622</v>
      </c>
    </row>
    <row r="2156" spans="1:1" x14ac:dyDescent="0.3">
      <c r="A2156" s="74">
        <v>0.37919248023926511</v>
      </c>
    </row>
    <row r="2157" spans="1:1" x14ac:dyDescent="0.3">
      <c r="A2157" s="74">
        <v>0.83895382549516284</v>
      </c>
    </row>
    <row r="2158" spans="1:1" x14ac:dyDescent="0.3">
      <c r="A2158" s="74">
        <v>0.79180272835474719</v>
      </c>
    </row>
    <row r="2159" spans="1:1" x14ac:dyDescent="0.3">
      <c r="A2159" s="74">
        <v>0.28427991576891387</v>
      </c>
    </row>
    <row r="2160" spans="1:1" x14ac:dyDescent="0.3">
      <c r="A2160" s="74">
        <v>0.21210364085818048</v>
      </c>
    </row>
    <row r="2161" spans="1:1" x14ac:dyDescent="0.3">
      <c r="A2161" s="74">
        <v>0.33704641865291302</v>
      </c>
    </row>
    <row r="2162" spans="1:1" x14ac:dyDescent="0.3">
      <c r="A2162" s="74">
        <v>0.36353648487807855</v>
      </c>
    </row>
    <row r="2163" spans="1:1" x14ac:dyDescent="0.3">
      <c r="A2163" s="74">
        <v>0.20081179235206154</v>
      </c>
    </row>
    <row r="2164" spans="1:1" x14ac:dyDescent="0.3">
      <c r="A2164" s="74">
        <v>7.6845606860560925E-2</v>
      </c>
    </row>
    <row r="2165" spans="1:1" x14ac:dyDescent="0.3">
      <c r="A2165" s="74">
        <v>0.37052522354808193</v>
      </c>
    </row>
    <row r="2166" spans="1:1" x14ac:dyDescent="0.3">
      <c r="A2166" s="74">
        <v>0.96777245399334699</v>
      </c>
    </row>
    <row r="2167" spans="1:1" x14ac:dyDescent="0.3">
      <c r="A2167" s="74">
        <v>0.51051362651448107</v>
      </c>
    </row>
    <row r="2168" spans="1:1" x14ac:dyDescent="0.3">
      <c r="A2168" s="74">
        <v>7.1810052797021393E-2</v>
      </c>
    </row>
    <row r="2169" spans="1:1" x14ac:dyDescent="0.3">
      <c r="A2169" s="74">
        <v>0.74053163243507192</v>
      </c>
    </row>
    <row r="2170" spans="1:1" x14ac:dyDescent="0.3">
      <c r="A2170" s="74">
        <v>0.41242713705862605</v>
      </c>
    </row>
    <row r="2171" spans="1:1" x14ac:dyDescent="0.3">
      <c r="A2171" s="74">
        <v>0.65504928739280377</v>
      </c>
    </row>
    <row r="2172" spans="1:1" x14ac:dyDescent="0.3">
      <c r="A2172" s="74">
        <v>0.77486495559556867</v>
      </c>
    </row>
    <row r="2173" spans="1:1" x14ac:dyDescent="0.3">
      <c r="A2173" s="74">
        <v>0.50480666524246953</v>
      </c>
    </row>
    <row r="2174" spans="1:1" x14ac:dyDescent="0.3">
      <c r="A2174" s="74">
        <v>0.64980010376293218</v>
      </c>
    </row>
    <row r="2175" spans="1:1" x14ac:dyDescent="0.3">
      <c r="A2175" s="74">
        <v>0.90133365886410111</v>
      </c>
    </row>
    <row r="2176" spans="1:1" x14ac:dyDescent="0.3">
      <c r="A2176" s="74">
        <v>0.51460310678426469</v>
      </c>
    </row>
    <row r="2177" spans="1:1" x14ac:dyDescent="0.3">
      <c r="A2177" s="74">
        <v>0.78939176610614337</v>
      </c>
    </row>
    <row r="2178" spans="1:1" x14ac:dyDescent="0.3">
      <c r="A2178" s="74">
        <v>0.46623126926480912</v>
      </c>
    </row>
    <row r="2179" spans="1:1" x14ac:dyDescent="0.3">
      <c r="A2179" s="74">
        <v>0.89638966032898948</v>
      </c>
    </row>
    <row r="2180" spans="1:1" x14ac:dyDescent="0.3">
      <c r="A2180" s="74">
        <v>0.83089693899349959</v>
      </c>
    </row>
    <row r="2181" spans="1:1" x14ac:dyDescent="0.3">
      <c r="A2181" s="74">
        <v>3.1861323892941072E-2</v>
      </c>
    </row>
    <row r="2182" spans="1:1" x14ac:dyDescent="0.3">
      <c r="A2182" s="74">
        <v>0.87765129551072729</v>
      </c>
    </row>
    <row r="2183" spans="1:1" x14ac:dyDescent="0.3">
      <c r="A2183" s="74">
        <v>0.10690633869441817</v>
      </c>
    </row>
    <row r="2184" spans="1:1" x14ac:dyDescent="0.3">
      <c r="A2184" s="74">
        <v>0.28107547227393415</v>
      </c>
    </row>
    <row r="2185" spans="1:1" x14ac:dyDescent="0.3">
      <c r="A2185" s="74">
        <v>0.18762779625843073</v>
      </c>
    </row>
    <row r="2186" spans="1:1" x14ac:dyDescent="0.3">
      <c r="A2186" s="74">
        <v>0.63560899685659356</v>
      </c>
    </row>
    <row r="2187" spans="1:1" x14ac:dyDescent="0.3">
      <c r="A2187" s="74">
        <v>0.92498550370799892</v>
      </c>
    </row>
    <row r="2188" spans="1:1" x14ac:dyDescent="0.3">
      <c r="A2188" s="74">
        <v>0.24826807458723715</v>
      </c>
    </row>
    <row r="2189" spans="1:1" x14ac:dyDescent="0.3">
      <c r="A2189" s="74">
        <v>0.93002105777153843</v>
      </c>
    </row>
    <row r="2190" spans="1:1" x14ac:dyDescent="0.3">
      <c r="A2190" s="74">
        <v>0.7517014069032868</v>
      </c>
    </row>
    <row r="2191" spans="1:1" x14ac:dyDescent="0.3">
      <c r="A2191" s="74">
        <v>0.72066408276619764</v>
      </c>
    </row>
    <row r="2192" spans="1:1" x14ac:dyDescent="0.3">
      <c r="A2192" s="74">
        <v>0.90783410138248843</v>
      </c>
    </row>
    <row r="2193" spans="1:1" x14ac:dyDescent="0.3">
      <c r="A2193" s="74">
        <v>0.37620166631061741</v>
      </c>
    </row>
    <row r="2194" spans="1:1" x14ac:dyDescent="0.3">
      <c r="A2194" s="74">
        <v>0.44526505325479904</v>
      </c>
    </row>
    <row r="2195" spans="1:1" x14ac:dyDescent="0.3">
      <c r="A2195" s="74">
        <v>0.62355418561357467</v>
      </c>
    </row>
    <row r="2196" spans="1:1" x14ac:dyDescent="0.3">
      <c r="A2196" s="74">
        <v>8.0568865016632588E-3</v>
      </c>
    </row>
    <row r="2197" spans="1:1" x14ac:dyDescent="0.3">
      <c r="A2197" s="74">
        <v>0.369457075716422</v>
      </c>
    </row>
    <row r="2198" spans="1:1" x14ac:dyDescent="0.3">
      <c r="A2198" s="74">
        <v>0.42136906033509325</v>
      </c>
    </row>
    <row r="2199" spans="1:1" x14ac:dyDescent="0.3">
      <c r="A2199" s="74">
        <v>0.31388286996063114</v>
      </c>
    </row>
    <row r="2200" spans="1:1" x14ac:dyDescent="0.3">
      <c r="A2200" s="74">
        <v>0.62205877864925074</v>
      </c>
    </row>
    <row r="2201" spans="1:1" x14ac:dyDescent="0.3">
      <c r="A2201" s="74">
        <v>0.8494521927549058</v>
      </c>
    </row>
    <row r="2202" spans="1:1" x14ac:dyDescent="0.3">
      <c r="A2202" s="74">
        <v>0.88506729331339462</v>
      </c>
    </row>
    <row r="2203" spans="1:1" x14ac:dyDescent="0.3">
      <c r="A2203" s="74">
        <v>0.60475478377636038</v>
      </c>
    </row>
    <row r="2204" spans="1:1" x14ac:dyDescent="0.3">
      <c r="A2204" s="74">
        <v>0.52595599230933565</v>
      </c>
    </row>
    <row r="2205" spans="1:1" x14ac:dyDescent="0.3">
      <c r="A2205" s="74">
        <v>0.3414105655079806</v>
      </c>
    </row>
    <row r="2206" spans="1:1" x14ac:dyDescent="0.3">
      <c r="A2206" s="74">
        <v>0.19827875606555376</v>
      </c>
    </row>
    <row r="2207" spans="1:1" x14ac:dyDescent="0.3">
      <c r="A2207" s="74">
        <v>9.6346934415723132E-2</v>
      </c>
    </row>
    <row r="2208" spans="1:1" x14ac:dyDescent="0.3">
      <c r="A2208" s="74">
        <v>0.3609424115726188</v>
      </c>
    </row>
    <row r="2209" spans="1:1" x14ac:dyDescent="0.3">
      <c r="A2209" s="74">
        <v>9.6316415906247135E-2</v>
      </c>
    </row>
    <row r="2210" spans="1:1" x14ac:dyDescent="0.3">
      <c r="A2210" s="74">
        <v>0.58546708578753015</v>
      </c>
    </row>
    <row r="2211" spans="1:1" x14ac:dyDescent="0.3">
      <c r="A2211" s="74">
        <v>0.68413342692342904</v>
      </c>
    </row>
    <row r="2212" spans="1:1" x14ac:dyDescent="0.3">
      <c r="A2212" s="74">
        <v>0.23435163426618244</v>
      </c>
    </row>
    <row r="2213" spans="1:1" x14ac:dyDescent="0.3">
      <c r="A2213" s="74">
        <v>0.91192358165227205</v>
      </c>
    </row>
    <row r="2214" spans="1:1" x14ac:dyDescent="0.3">
      <c r="A2214" s="74">
        <v>0.79448835718863486</v>
      </c>
    </row>
    <row r="2215" spans="1:1" x14ac:dyDescent="0.3">
      <c r="A2215" s="74">
        <v>0.20123905148472548</v>
      </c>
    </row>
    <row r="2216" spans="1:1" x14ac:dyDescent="0.3">
      <c r="A2216" s="74">
        <v>0.91644032105471973</v>
      </c>
    </row>
    <row r="2217" spans="1:1" x14ac:dyDescent="0.3">
      <c r="A2217" s="74">
        <v>0.16711935789056062</v>
      </c>
    </row>
    <row r="2218" spans="1:1" x14ac:dyDescent="0.3">
      <c r="A2218" s="74">
        <v>0.1185338908047731</v>
      </c>
    </row>
    <row r="2219" spans="1:1" x14ac:dyDescent="0.3">
      <c r="A2219" s="74">
        <v>0.97756889553514204</v>
      </c>
    </row>
    <row r="2220" spans="1:1" x14ac:dyDescent="0.3">
      <c r="A2220" s="74">
        <v>0.28940702536088136</v>
      </c>
    </row>
    <row r="2221" spans="1:1" x14ac:dyDescent="0.3">
      <c r="A2221" s="74">
        <v>0.10061952574236274</v>
      </c>
    </row>
    <row r="2222" spans="1:1" x14ac:dyDescent="0.3">
      <c r="A2222" s="74">
        <v>0.68593401898251294</v>
      </c>
    </row>
    <row r="2223" spans="1:1" x14ac:dyDescent="0.3">
      <c r="A2223" s="74">
        <v>0.59538560136722918</v>
      </c>
    </row>
    <row r="2224" spans="1:1" x14ac:dyDescent="0.3">
      <c r="A2224" s="74">
        <v>0.20444349497970518</v>
      </c>
    </row>
    <row r="2225" spans="1:1" x14ac:dyDescent="0.3">
      <c r="A2225" s="74">
        <v>0.86455885494552442</v>
      </c>
    </row>
    <row r="2226" spans="1:1" x14ac:dyDescent="0.3">
      <c r="A2226" s="74">
        <v>0.42359691152684104</v>
      </c>
    </row>
    <row r="2227" spans="1:1" x14ac:dyDescent="0.3">
      <c r="A2227" s="74">
        <v>0.62404248176519062</v>
      </c>
    </row>
    <row r="2228" spans="1:1" x14ac:dyDescent="0.3">
      <c r="A2228" s="74">
        <v>0.40314951017792289</v>
      </c>
    </row>
    <row r="2229" spans="1:1" x14ac:dyDescent="0.3">
      <c r="A2229" s="74">
        <v>0.38502151554918057</v>
      </c>
    </row>
    <row r="2230" spans="1:1" x14ac:dyDescent="0.3">
      <c r="A2230" s="74">
        <v>0.60060426648762477</v>
      </c>
    </row>
    <row r="2231" spans="1:1" x14ac:dyDescent="0.3">
      <c r="A2231" s="74">
        <v>0.61427655873287146</v>
      </c>
    </row>
    <row r="2232" spans="1:1" x14ac:dyDescent="0.3">
      <c r="A2232" s="74">
        <v>0.65974913785210731</v>
      </c>
    </row>
    <row r="2233" spans="1:1" x14ac:dyDescent="0.3">
      <c r="A2233" s="74">
        <v>0.56041138950773639</v>
      </c>
    </row>
    <row r="2234" spans="1:1" x14ac:dyDescent="0.3">
      <c r="A2234" s="74">
        <v>0.35810419019135104</v>
      </c>
    </row>
    <row r="2235" spans="1:1" x14ac:dyDescent="0.3">
      <c r="A2235" s="74">
        <v>0.13327433088167973</v>
      </c>
    </row>
    <row r="2236" spans="1:1" x14ac:dyDescent="0.3">
      <c r="A2236" s="74">
        <v>0.80031739249855038</v>
      </c>
    </row>
    <row r="2237" spans="1:1" x14ac:dyDescent="0.3">
      <c r="A2237" s="74">
        <v>0.82900479140598771</v>
      </c>
    </row>
    <row r="2238" spans="1:1" x14ac:dyDescent="0.3">
      <c r="A2238" s="74">
        <v>0.13183996093630787</v>
      </c>
    </row>
    <row r="2239" spans="1:1" x14ac:dyDescent="0.3">
      <c r="A2239" s="74">
        <v>0.12247077852717674</v>
      </c>
    </row>
    <row r="2240" spans="1:1" x14ac:dyDescent="0.3">
      <c r="A2240" s="74">
        <v>0.75514999847407449</v>
      </c>
    </row>
    <row r="2241" spans="1:1" x14ac:dyDescent="0.3">
      <c r="A2241" s="74">
        <v>0.63676870021668142</v>
      </c>
    </row>
    <row r="2242" spans="1:1" x14ac:dyDescent="0.3">
      <c r="A2242" s="74">
        <v>0.37339396343882564</v>
      </c>
    </row>
    <row r="2243" spans="1:1" x14ac:dyDescent="0.3">
      <c r="A2243" s="74">
        <v>0.358378856776635</v>
      </c>
    </row>
    <row r="2244" spans="1:1" x14ac:dyDescent="0.3">
      <c r="A2244" s="74">
        <v>0.30051576281014436</v>
      </c>
    </row>
    <row r="2245" spans="1:1" x14ac:dyDescent="0.3">
      <c r="A2245" s="74">
        <v>0.83697012237922297</v>
      </c>
    </row>
    <row r="2246" spans="1:1" x14ac:dyDescent="0.3">
      <c r="A2246" s="74">
        <v>0.47663808099612415</v>
      </c>
    </row>
    <row r="2247" spans="1:1" x14ac:dyDescent="0.3">
      <c r="A2247" s="74">
        <v>0.29859309671315654</v>
      </c>
    </row>
    <row r="2248" spans="1:1" x14ac:dyDescent="0.3">
      <c r="A2248" s="74">
        <v>0.64632099368266849</v>
      </c>
    </row>
    <row r="2249" spans="1:1" x14ac:dyDescent="0.3">
      <c r="A2249" s="74">
        <v>0.55250709555345312</v>
      </c>
    </row>
    <row r="2250" spans="1:1" x14ac:dyDescent="0.3">
      <c r="A2250" s="74">
        <v>0.31540879543443096</v>
      </c>
    </row>
    <row r="2251" spans="1:1" x14ac:dyDescent="0.3">
      <c r="A2251" s="74">
        <v>9.3447676015503398E-2</v>
      </c>
    </row>
    <row r="2252" spans="1:1" x14ac:dyDescent="0.3">
      <c r="A2252" s="74">
        <v>0.52531510361033962</v>
      </c>
    </row>
    <row r="2253" spans="1:1" x14ac:dyDescent="0.3">
      <c r="A2253" s="74">
        <v>0.53263954588457896</v>
      </c>
    </row>
    <row r="2254" spans="1:1" x14ac:dyDescent="0.3">
      <c r="A2254" s="74">
        <v>0.29883724478896451</v>
      </c>
    </row>
    <row r="2255" spans="1:1" x14ac:dyDescent="0.3">
      <c r="A2255" s="74">
        <v>4.5411542100283822E-2</v>
      </c>
    </row>
    <row r="2256" spans="1:1" x14ac:dyDescent="0.3">
      <c r="A2256" s="74">
        <v>0.94116031373027742</v>
      </c>
    </row>
    <row r="2257" spans="1:1" x14ac:dyDescent="0.3">
      <c r="A2257" s="74">
        <v>0.53474532303842282</v>
      </c>
    </row>
    <row r="2258" spans="1:1" x14ac:dyDescent="0.3">
      <c r="A2258" s="74">
        <v>0.35053559984130372</v>
      </c>
    </row>
    <row r="2259" spans="1:1" x14ac:dyDescent="0.3">
      <c r="A2259" s="74">
        <v>0.29636524552140875</v>
      </c>
    </row>
    <row r="2260" spans="1:1" x14ac:dyDescent="0.3">
      <c r="A2260" s="74">
        <v>0.23010956144901884</v>
      </c>
    </row>
    <row r="2261" spans="1:1" x14ac:dyDescent="0.3">
      <c r="A2261" s="74">
        <v>0.76311532944730975</v>
      </c>
    </row>
    <row r="2262" spans="1:1" x14ac:dyDescent="0.3">
      <c r="A2262" s="74">
        <v>0.71761223181859801</v>
      </c>
    </row>
    <row r="2263" spans="1:1" x14ac:dyDescent="0.3">
      <c r="A2263" s="74">
        <v>2.5208288827173683E-2</v>
      </c>
    </row>
    <row r="2264" spans="1:1" x14ac:dyDescent="0.3">
      <c r="A2264" s="74">
        <v>0.59431745353556931</v>
      </c>
    </row>
    <row r="2265" spans="1:1" x14ac:dyDescent="0.3">
      <c r="A2265" s="74">
        <v>0.89519943845942562</v>
      </c>
    </row>
    <row r="2266" spans="1:1" x14ac:dyDescent="0.3">
      <c r="A2266" s="74">
        <v>1.6388439588610491E-2</v>
      </c>
    </row>
    <row r="2267" spans="1:1" x14ac:dyDescent="0.3">
      <c r="A2267" s="74">
        <v>0.9362468337046419</v>
      </c>
    </row>
    <row r="2268" spans="1:1" x14ac:dyDescent="0.3">
      <c r="A2268" s="74">
        <v>0.76125370036927398</v>
      </c>
    </row>
    <row r="2269" spans="1:1" x14ac:dyDescent="0.3">
      <c r="A2269" s="74">
        <v>0.72750022888882104</v>
      </c>
    </row>
    <row r="2270" spans="1:1" x14ac:dyDescent="0.3">
      <c r="A2270" s="74">
        <v>0.4204840235602893</v>
      </c>
    </row>
    <row r="2271" spans="1:1" x14ac:dyDescent="0.3">
      <c r="A2271" s="74">
        <v>0.3197424237800226</v>
      </c>
    </row>
    <row r="2272" spans="1:1" x14ac:dyDescent="0.3">
      <c r="A2272" s="74">
        <v>0.92690816980498669</v>
      </c>
    </row>
    <row r="2273" spans="1:1" x14ac:dyDescent="0.3">
      <c r="A2273" s="74">
        <v>0.97146519363994266</v>
      </c>
    </row>
    <row r="2274" spans="1:1" x14ac:dyDescent="0.3">
      <c r="A2274" s="74">
        <v>0.39762565996276744</v>
      </c>
    </row>
    <row r="2275" spans="1:1" x14ac:dyDescent="0.3">
      <c r="A2275" s="74">
        <v>0.46629230628376112</v>
      </c>
    </row>
    <row r="2276" spans="1:1" x14ac:dyDescent="0.3">
      <c r="A2276" s="74">
        <v>0.63808099612414926</v>
      </c>
    </row>
    <row r="2277" spans="1:1" x14ac:dyDescent="0.3">
      <c r="A2277" s="74">
        <v>0.23108615375225075</v>
      </c>
    </row>
    <row r="2278" spans="1:1" x14ac:dyDescent="0.3">
      <c r="A2278" s="74">
        <v>0.90185247352519304</v>
      </c>
    </row>
    <row r="2279" spans="1:1" x14ac:dyDescent="0.3">
      <c r="A2279" s="74">
        <v>0.71556749168370615</v>
      </c>
    </row>
    <row r="2280" spans="1:1" x14ac:dyDescent="0.3">
      <c r="A2280" s="74">
        <v>0.77074495681630906</v>
      </c>
    </row>
    <row r="2281" spans="1:1" x14ac:dyDescent="0.3">
      <c r="A2281" s="74">
        <v>0.69368572038941623</v>
      </c>
    </row>
    <row r="2282" spans="1:1" x14ac:dyDescent="0.3">
      <c r="A2282" s="74">
        <v>0.42661824396496473</v>
      </c>
    </row>
    <row r="2283" spans="1:1" x14ac:dyDescent="0.3">
      <c r="A2283" s="74">
        <v>0.92141483809930724</v>
      </c>
    </row>
    <row r="2284" spans="1:1" x14ac:dyDescent="0.3">
      <c r="A2284" s="74">
        <v>0.25995666371654408</v>
      </c>
    </row>
    <row r="2285" spans="1:1" x14ac:dyDescent="0.3">
      <c r="A2285" s="74">
        <v>0.56419568468276005</v>
      </c>
    </row>
    <row r="2286" spans="1:1" x14ac:dyDescent="0.3">
      <c r="A2286" s="74">
        <v>0.82604449598681595</v>
      </c>
    </row>
    <row r="2287" spans="1:1" x14ac:dyDescent="0.3">
      <c r="A2287" s="74">
        <v>0.61400189214758749</v>
      </c>
    </row>
    <row r="2288" spans="1:1" x14ac:dyDescent="0.3">
      <c r="A2288" s="74">
        <v>0.73821222571489609</v>
      </c>
    </row>
    <row r="2289" spans="1:1" x14ac:dyDescent="0.3">
      <c r="A2289" s="74">
        <v>0.77571947386089668</v>
      </c>
    </row>
    <row r="2290" spans="1:1" x14ac:dyDescent="0.3">
      <c r="A2290" s="74">
        <v>0.30930509353923152</v>
      </c>
    </row>
    <row r="2291" spans="1:1" x14ac:dyDescent="0.3">
      <c r="A2291" s="74">
        <v>0.64070558793908505</v>
      </c>
    </row>
    <row r="2292" spans="1:1" x14ac:dyDescent="0.3">
      <c r="A2292" s="74">
        <v>0.73824274422437208</v>
      </c>
    </row>
    <row r="2293" spans="1:1" x14ac:dyDescent="0.3">
      <c r="A2293" s="74">
        <v>5.8900723288674581E-3</v>
      </c>
    </row>
    <row r="2294" spans="1:1" x14ac:dyDescent="0.3">
      <c r="A2294" s="74">
        <v>0.51576281014435255</v>
      </c>
    </row>
    <row r="2295" spans="1:1" x14ac:dyDescent="0.3">
      <c r="A2295" s="74">
        <v>0.56645405438398388</v>
      </c>
    </row>
    <row r="2296" spans="1:1" x14ac:dyDescent="0.3">
      <c r="A2296" s="74">
        <v>0.61644337290566731</v>
      </c>
    </row>
    <row r="2297" spans="1:1" x14ac:dyDescent="0.3">
      <c r="A2297" s="74">
        <v>0.53175450910977506</v>
      </c>
    </row>
    <row r="2298" spans="1:1" x14ac:dyDescent="0.3">
      <c r="A2298" s="74">
        <v>7.5960570085757018E-2</v>
      </c>
    </row>
    <row r="2299" spans="1:1" x14ac:dyDescent="0.3">
      <c r="A2299" s="74">
        <v>0.61537522507400744</v>
      </c>
    </row>
    <row r="2300" spans="1:1" x14ac:dyDescent="0.3">
      <c r="A2300" s="74">
        <v>0.85335856196783344</v>
      </c>
    </row>
    <row r="2301" spans="1:1" x14ac:dyDescent="0.3">
      <c r="A2301" s="74">
        <v>0.9532151249732963</v>
      </c>
    </row>
    <row r="2302" spans="1:1" x14ac:dyDescent="0.3">
      <c r="A2302" s="74">
        <v>0.56541642506180001</v>
      </c>
    </row>
    <row r="2303" spans="1:1" x14ac:dyDescent="0.3">
      <c r="A2303" s="74">
        <v>0.434522537919248</v>
      </c>
    </row>
    <row r="2304" spans="1:1" x14ac:dyDescent="0.3">
      <c r="A2304" s="74">
        <v>0.88720358897671436</v>
      </c>
    </row>
    <row r="2305" spans="1:1" x14ac:dyDescent="0.3">
      <c r="A2305" s="74">
        <v>0.31745353556932282</v>
      </c>
    </row>
    <row r="2306" spans="1:1" x14ac:dyDescent="0.3">
      <c r="A2306" s="74">
        <v>0.25705740531632437</v>
      </c>
    </row>
    <row r="2307" spans="1:1" x14ac:dyDescent="0.3">
      <c r="A2307" s="74">
        <v>0.46119571520126956</v>
      </c>
    </row>
    <row r="2308" spans="1:1" x14ac:dyDescent="0.3">
      <c r="A2308" s="74">
        <v>0.1368755149998474</v>
      </c>
    </row>
    <row r="2309" spans="1:1" x14ac:dyDescent="0.3">
      <c r="A2309" s="74">
        <v>0.67470320749534596</v>
      </c>
    </row>
    <row r="2310" spans="1:1" x14ac:dyDescent="0.3">
      <c r="A2310" s="74">
        <v>0.57911923581652269</v>
      </c>
    </row>
    <row r="2311" spans="1:1" x14ac:dyDescent="0.3">
      <c r="A2311" s="74">
        <v>0.17508468886379588</v>
      </c>
    </row>
    <row r="2312" spans="1:1" x14ac:dyDescent="0.3">
      <c r="A2312" s="74">
        <v>0.37104403820917387</v>
      </c>
    </row>
    <row r="2313" spans="1:1" x14ac:dyDescent="0.3">
      <c r="A2313" s="74">
        <v>0.59669789727469713</v>
      </c>
    </row>
    <row r="2314" spans="1:1" x14ac:dyDescent="0.3">
      <c r="A2314" s="74">
        <v>0.68388927884762107</v>
      </c>
    </row>
    <row r="2315" spans="1:1" x14ac:dyDescent="0.3">
      <c r="A2315" s="74">
        <v>1.6266365550706503E-2</v>
      </c>
    </row>
    <row r="2316" spans="1:1" x14ac:dyDescent="0.3">
      <c r="A2316" s="74">
        <v>7.8493606372264782E-2</v>
      </c>
    </row>
    <row r="2317" spans="1:1" x14ac:dyDescent="0.3">
      <c r="A2317" s="74">
        <v>0.6896877956480606</v>
      </c>
    </row>
    <row r="2318" spans="1:1" x14ac:dyDescent="0.3">
      <c r="A2318" s="74">
        <v>3.4302804651020848E-2</v>
      </c>
    </row>
    <row r="2319" spans="1:1" x14ac:dyDescent="0.3">
      <c r="A2319" s="74">
        <v>0.25058748130741293</v>
      </c>
    </row>
    <row r="2320" spans="1:1" x14ac:dyDescent="0.3">
      <c r="A2320" s="74">
        <v>0.99728385265663622</v>
      </c>
    </row>
    <row r="2321" spans="1:1" x14ac:dyDescent="0.3">
      <c r="A2321" s="74">
        <v>0.6326181829279458</v>
      </c>
    </row>
    <row r="2322" spans="1:1" x14ac:dyDescent="0.3">
      <c r="A2322" s="74">
        <v>0.41441084017456586</v>
      </c>
    </row>
    <row r="2323" spans="1:1" x14ac:dyDescent="0.3">
      <c r="A2323" s="74">
        <v>0.56358531449324012</v>
      </c>
    </row>
    <row r="2324" spans="1:1" x14ac:dyDescent="0.3">
      <c r="A2324" s="74">
        <v>0.45802179021576589</v>
      </c>
    </row>
    <row r="2325" spans="1:1" x14ac:dyDescent="0.3">
      <c r="A2325" s="74">
        <v>0.77193517868587302</v>
      </c>
    </row>
    <row r="2326" spans="1:1" x14ac:dyDescent="0.3">
      <c r="A2326" s="74">
        <v>0.26975310525833918</v>
      </c>
    </row>
    <row r="2327" spans="1:1" x14ac:dyDescent="0.3">
      <c r="A2327" s="74">
        <v>0.66405224768822291</v>
      </c>
    </row>
    <row r="2328" spans="1:1" x14ac:dyDescent="0.3">
      <c r="A2328" s="74">
        <v>0.69808038575395981</v>
      </c>
    </row>
    <row r="2329" spans="1:1" x14ac:dyDescent="0.3">
      <c r="A2329" s="74">
        <v>0.80431531723990601</v>
      </c>
    </row>
    <row r="2330" spans="1:1" x14ac:dyDescent="0.3">
      <c r="A2330" s="74">
        <v>0.78417310098574788</v>
      </c>
    </row>
    <row r="2331" spans="1:1" x14ac:dyDescent="0.3">
      <c r="A2331" s="74">
        <v>0.67879268776512958</v>
      </c>
    </row>
    <row r="2332" spans="1:1" x14ac:dyDescent="0.3">
      <c r="A2332" s="74">
        <v>0.80248420667134612</v>
      </c>
    </row>
    <row r="2333" spans="1:1" x14ac:dyDescent="0.3">
      <c r="A2333" s="74">
        <v>0.57863093966490675</v>
      </c>
    </row>
    <row r="2334" spans="1:1" x14ac:dyDescent="0.3">
      <c r="A2334" s="74">
        <v>0.59907834101382484</v>
      </c>
    </row>
    <row r="2335" spans="1:1" x14ac:dyDescent="0.3">
      <c r="A2335" s="74">
        <v>0.61937314981536307</v>
      </c>
    </row>
    <row r="2336" spans="1:1" x14ac:dyDescent="0.3">
      <c r="A2336" s="74">
        <v>0.42823572496719259</v>
      </c>
    </row>
    <row r="2337" spans="1:1" x14ac:dyDescent="0.3">
      <c r="A2337" s="74">
        <v>0.54808191167943354</v>
      </c>
    </row>
    <row r="2338" spans="1:1" x14ac:dyDescent="0.3">
      <c r="A2338" s="74">
        <v>0.58180486465041048</v>
      </c>
    </row>
    <row r="2339" spans="1:1" x14ac:dyDescent="0.3">
      <c r="A2339" s="74">
        <v>0.70274971770378736</v>
      </c>
    </row>
    <row r="2340" spans="1:1" x14ac:dyDescent="0.3">
      <c r="A2340" s="74">
        <v>0.96810815759758295</v>
      </c>
    </row>
    <row r="2341" spans="1:1" x14ac:dyDescent="0.3">
      <c r="A2341" s="74">
        <v>0.90432447279274886</v>
      </c>
    </row>
    <row r="2342" spans="1:1" x14ac:dyDescent="0.3">
      <c r="A2342" s="74">
        <v>0.54878383739738146</v>
      </c>
    </row>
    <row r="2343" spans="1:1" x14ac:dyDescent="0.3">
      <c r="A2343" s="74">
        <v>0.80632953886532177</v>
      </c>
    </row>
    <row r="2344" spans="1:1" x14ac:dyDescent="0.3">
      <c r="A2344" s="74">
        <v>0.30976287118137152</v>
      </c>
    </row>
    <row r="2345" spans="1:1" x14ac:dyDescent="0.3">
      <c r="A2345" s="74">
        <v>0.92394787438581505</v>
      </c>
    </row>
    <row r="2346" spans="1:1" x14ac:dyDescent="0.3">
      <c r="A2346" s="74">
        <v>0.35010834070863978</v>
      </c>
    </row>
    <row r="2347" spans="1:1" x14ac:dyDescent="0.3">
      <c r="A2347" s="74">
        <v>0.8392895290993988</v>
      </c>
    </row>
    <row r="2348" spans="1:1" x14ac:dyDescent="0.3">
      <c r="A2348" s="74">
        <v>0.84743797112949004</v>
      </c>
    </row>
    <row r="2349" spans="1:1" x14ac:dyDescent="0.3">
      <c r="A2349" s="74">
        <v>0.55973998229926447</v>
      </c>
    </row>
    <row r="2350" spans="1:1" x14ac:dyDescent="0.3">
      <c r="A2350" s="74">
        <v>0.22177800836207159</v>
      </c>
    </row>
    <row r="2351" spans="1:1" x14ac:dyDescent="0.3">
      <c r="A2351" s="74">
        <v>0.31089205603198339</v>
      </c>
    </row>
    <row r="2352" spans="1:1" x14ac:dyDescent="0.3">
      <c r="A2352" s="74">
        <v>0.90121158482619712</v>
      </c>
    </row>
    <row r="2353" spans="1:1" x14ac:dyDescent="0.3">
      <c r="A2353" s="74">
        <v>0.80684835352641382</v>
      </c>
    </row>
    <row r="2354" spans="1:1" x14ac:dyDescent="0.3">
      <c r="A2354" s="74">
        <v>0.81163975951414535</v>
      </c>
    </row>
    <row r="2355" spans="1:1" x14ac:dyDescent="0.3">
      <c r="A2355" s="74">
        <v>0.87774285103915528</v>
      </c>
    </row>
    <row r="2356" spans="1:1" x14ac:dyDescent="0.3">
      <c r="A2356" s="74">
        <v>0.20123905148472548</v>
      </c>
    </row>
    <row r="2357" spans="1:1" x14ac:dyDescent="0.3">
      <c r="A2357" s="74">
        <v>0.8758201849421674</v>
      </c>
    </row>
    <row r="2358" spans="1:1" x14ac:dyDescent="0.3">
      <c r="A2358" s="74">
        <v>0.78551591540269172</v>
      </c>
    </row>
    <row r="2359" spans="1:1" x14ac:dyDescent="0.3">
      <c r="A2359" s="74">
        <v>0.15027314065981018</v>
      </c>
    </row>
    <row r="2360" spans="1:1" x14ac:dyDescent="0.3">
      <c r="A2360" s="74">
        <v>0.59233375041962955</v>
      </c>
    </row>
    <row r="2361" spans="1:1" x14ac:dyDescent="0.3">
      <c r="A2361" s="74">
        <v>0.70339060640278328</v>
      </c>
    </row>
    <row r="2362" spans="1:1" x14ac:dyDescent="0.3">
      <c r="A2362" s="74">
        <v>0.41950743125705742</v>
      </c>
    </row>
    <row r="2363" spans="1:1" x14ac:dyDescent="0.3">
      <c r="A2363" s="74">
        <v>0.5407574694051942</v>
      </c>
    </row>
    <row r="2364" spans="1:1" x14ac:dyDescent="0.3">
      <c r="A2364" s="74">
        <v>0.6156498916592914</v>
      </c>
    </row>
    <row r="2365" spans="1:1" x14ac:dyDescent="0.3">
      <c r="A2365" s="74">
        <v>0.83251441999572739</v>
      </c>
    </row>
    <row r="2366" spans="1:1" x14ac:dyDescent="0.3">
      <c r="A2366" s="74">
        <v>8.5207678456984168E-2</v>
      </c>
    </row>
    <row r="2367" spans="1:1" x14ac:dyDescent="0.3">
      <c r="A2367" s="74">
        <v>0.43311868648335217</v>
      </c>
    </row>
    <row r="2368" spans="1:1" x14ac:dyDescent="0.3">
      <c r="A2368" s="74">
        <v>0.12356944486831263</v>
      </c>
    </row>
    <row r="2369" spans="1:1" x14ac:dyDescent="0.3">
      <c r="A2369" s="74">
        <v>0.19284646137882624</v>
      </c>
    </row>
    <row r="2370" spans="1:1" x14ac:dyDescent="0.3">
      <c r="A2370" s="74">
        <v>3.3234656819360942E-2</v>
      </c>
    </row>
    <row r="2371" spans="1:1" x14ac:dyDescent="0.3">
      <c r="A2371" s="74">
        <v>0.45677053132724998</v>
      </c>
    </row>
    <row r="2372" spans="1:1" x14ac:dyDescent="0.3">
      <c r="A2372" s="74">
        <v>0.58409375286111032</v>
      </c>
    </row>
    <row r="2373" spans="1:1" x14ac:dyDescent="0.3">
      <c r="A2373" s="74">
        <v>0.81273842585528122</v>
      </c>
    </row>
    <row r="2374" spans="1:1" x14ac:dyDescent="0.3">
      <c r="A2374" s="74">
        <v>0.38236640522476883</v>
      </c>
    </row>
    <row r="2375" spans="1:1" x14ac:dyDescent="0.3">
      <c r="A2375" s="74">
        <v>0.14465773491622669</v>
      </c>
    </row>
    <row r="2376" spans="1:1" x14ac:dyDescent="0.3">
      <c r="A2376" s="74">
        <v>0.23068941312906277</v>
      </c>
    </row>
    <row r="2377" spans="1:1" x14ac:dyDescent="0.3">
      <c r="A2377" s="74">
        <v>0.9940183721427045</v>
      </c>
    </row>
    <row r="2378" spans="1:1" x14ac:dyDescent="0.3">
      <c r="A2378" s="74">
        <v>0.71953489791558578</v>
      </c>
    </row>
    <row r="2379" spans="1:1" x14ac:dyDescent="0.3">
      <c r="A2379" s="74">
        <v>0.75783562730796228</v>
      </c>
    </row>
    <row r="2380" spans="1:1" x14ac:dyDescent="0.3">
      <c r="A2380" s="74">
        <v>0.71443830683309428</v>
      </c>
    </row>
    <row r="2381" spans="1:1" x14ac:dyDescent="0.3">
      <c r="A2381" s="74">
        <v>0.98123111667226171</v>
      </c>
    </row>
    <row r="2382" spans="1:1" x14ac:dyDescent="0.3">
      <c r="A2382" s="74">
        <v>0.21781060213019196</v>
      </c>
    </row>
    <row r="2383" spans="1:1" x14ac:dyDescent="0.3">
      <c r="A2383" s="74">
        <v>0.55687124240852082</v>
      </c>
    </row>
    <row r="2384" spans="1:1" x14ac:dyDescent="0.3">
      <c r="A2384" s="74">
        <v>0.4141361735892819</v>
      </c>
    </row>
    <row r="2385" spans="1:1" x14ac:dyDescent="0.3">
      <c r="A2385" s="74">
        <v>0.65611743522446364</v>
      </c>
    </row>
    <row r="2386" spans="1:1" x14ac:dyDescent="0.3">
      <c r="A2386" s="74">
        <v>0.67796868800927768</v>
      </c>
    </row>
    <row r="2387" spans="1:1" x14ac:dyDescent="0.3">
      <c r="A2387" s="74">
        <v>0.30216376232184822</v>
      </c>
    </row>
    <row r="2388" spans="1:1" x14ac:dyDescent="0.3">
      <c r="A2388" s="74">
        <v>6.0914944914090399E-2</v>
      </c>
    </row>
    <row r="2389" spans="1:1" x14ac:dyDescent="0.3">
      <c r="A2389" s="74">
        <v>0.28852198858607747</v>
      </c>
    </row>
    <row r="2390" spans="1:1" x14ac:dyDescent="0.3">
      <c r="A2390" s="74">
        <v>0.4001281777397992</v>
      </c>
    </row>
    <row r="2391" spans="1:1" x14ac:dyDescent="0.3">
      <c r="A2391" s="74">
        <v>0.26364940336313974</v>
      </c>
    </row>
    <row r="2392" spans="1:1" x14ac:dyDescent="0.3">
      <c r="A2392" s="74">
        <v>0.83367412335581526</v>
      </c>
    </row>
    <row r="2393" spans="1:1" x14ac:dyDescent="0.3">
      <c r="A2393" s="74">
        <v>0.87566759239478742</v>
      </c>
    </row>
    <row r="2394" spans="1:1" x14ac:dyDescent="0.3">
      <c r="A2394" s="74">
        <v>0.29184850611896113</v>
      </c>
    </row>
    <row r="2395" spans="1:1" x14ac:dyDescent="0.3">
      <c r="A2395" s="74">
        <v>0.52183599353007604</v>
      </c>
    </row>
    <row r="2396" spans="1:1" x14ac:dyDescent="0.3">
      <c r="A2396" s="74">
        <v>0.58122501297036655</v>
      </c>
    </row>
    <row r="2397" spans="1:1" x14ac:dyDescent="0.3">
      <c r="A2397" s="74">
        <v>9.9887081514938816E-2</v>
      </c>
    </row>
    <row r="2398" spans="1:1" x14ac:dyDescent="0.3">
      <c r="A2398" s="74">
        <v>0.11877803888058107</v>
      </c>
    </row>
    <row r="2399" spans="1:1" x14ac:dyDescent="0.3">
      <c r="A2399" s="74">
        <v>0.84090701010162661</v>
      </c>
    </row>
    <row r="2400" spans="1:1" x14ac:dyDescent="0.3">
      <c r="A2400" s="74">
        <v>0.32792138431958984</v>
      </c>
    </row>
    <row r="2401" spans="1:1" x14ac:dyDescent="0.3">
      <c r="A2401" s="74">
        <v>0.43757438886684774</v>
      </c>
    </row>
    <row r="2402" spans="1:1" x14ac:dyDescent="0.3">
      <c r="A2402" s="74">
        <v>0.30402539139988405</v>
      </c>
    </row>
    <row r="2403" spans="1:1" x14ac:dyDescent="0.3">
      <c r="A2403" s="74">
        <v>0.8954130680257576</v>
      </c>
    </row>
    <row r="2404" spans="1:1" x14ac:dyDescent="0.3">
      <c r="A2404" s="74">
        <v>0.7185277871028779</v>
      </c>
    </row>
    <row r="2405" spans="1:1" x14ac:dyDescent="0.3">
      <c r="A2405" s="74">
        <v>0.44904934842982269</v>
      </c>
    </row>
    <row r="2406" spans="1:1" x14ac:dyDescent="0.3">
      <c r="A2406" s="74">
        <v>0.1826227607043672</v>
      </c>
    </row>
    <row r="2407" spans="1:1" x14ac:dyDescent="0.3">
      <c r="A2407" s="74">
        <v>0.13174840540787988</v>
      </c>
    </row>
    <row r="2408" spans="1:1" x14ac:dyDescent="0.3">
      <c r="A2408" s="74">
        <v>0.55888546403393657</v>
      </c>
    </row>
    <row r="2409" spans="1:1" x14ac:dyDescent="0.3">
      <c r="A2409" s="74">
        <v>0.78173162022766807</v>
      </c>
    </row>
    <row r="2410" spans="1:1" x14ac:dyDescent="0.3">
      <c r="A2410" s="74">
        <v>0.11755729850154119</v>
      </c>
    </row>
    <row r="2411" spans="1:1" x14ac:dyDescent="0.3">
      <c r="A2411" s="74">
        <v>4.5625171666615803E-2</v>
      </c>
    </row>
    <row r="2412" spans="1:1" x14ac:dyDescent="0.3">
      <c r="A2412" s="74">
        <v>0.10849330118717002</v>
      </c>
    </row>
    <row r="2413" spans="1:1" x14ac:dyDescent="0.3">
      <c r="A2413" s="74">
        <v>0.91729483932004763</v>
      </c>
    </row>
    <row r="2414" spans="1:1" x14ac:dyDescent="0.3">
      <c r="A2414" s="74">
        <v>0.38300729392376476</v>
      </c>
    </row>
    <row r="2415" spans="1:1" x14ac:dyDescent="0.3">
      <c r="A2415" s="74">
        <v>0.15674306466872159</v>
      </c>
    </row>
    <row r="2416" spans="1:1" x14ac:dyDescent="0.3">
      <c r="A2416" s="74">
        <v>0.28138065736869411</v>
      </c>
    </row>
    <row r="2417" spans="1:1" x14ac:dyDescent="0.3">
      <c r="A2417" s="74">
        <v>0.19428083132419813</v>
      </c>
    </row>
    <row r="2418" spans="1:1" x14ac:dyDescent="0.3">
      <c r="A2418" s="74">
        <v>0.22162541581469161</v>
      </c>
    </row>
    <row r="2419" spans="1:1" x14ac:dyDescent="0.3">
      <c r="A2419" s="74">
        <v>0.46208075197607351</v>
      </c>
    </row>
    <row r="2420" spans="1:1" x14ac:dyDescent="0.3">
      <c r="A2420" s="74">
        <v>0.41132847071749018</v>
      </c>
    </row>
    <row r="2421" spans="1:1" x14ac:dyDescent="0.3">
      <c r="A2421" s="74">
        <v>0.13727225562303538</v>
      </c>
    </row>
    <row r="2422" spans="1:1" x14ac:dyDescent="0.3">
      <c r="A2422" s="74">
        <v>0.98205511642811361</v>
      </c>
    </row>
    <row r="2423" spans="1:1" x14ac:dyDescent="0.3">
      <c r="A2423" s="74">
        <v>0.64894558549760428</v>
      </c>
    </row>
    <row r="2424" spans="1:1" x14ac:dyDescent="0.3">
      <c r="A2424" s="74">
        <v>0.73778496658223214</v>
      </c>
    </row>
    <row r="2425" spans="1:1" x14ac:dyDescent="0.3">
      <c r="A2425" s="74">
        <v>0.6241340372936186</v>
      </c>
    </row>
    <row r="2426" spans="1:1" x14ac:dyDescent="0.3">
      <c r="A2426" s="74">
        <v>0.74224066896572771</v>
      </c>
    </row>
    <row r="2427" spans="1:1" x14ac:dyDescent="0.3">
      <c r="A2427" s="74">
        <v>0.84884182256538587</v>
      </c>
    </row>
    <row r="2428" spans="1:1" x14ac:dyDescent="0.3">
      <c r="A2428" s="74">
        <v>0.26880703146458329</v>
      </c>
    </row>
    <row r="2429" spans="1:1" x14ac:dyDescent="0.3">
      <c r="A2429" s="74">
        <v>0.92202520828882717</v>
      </c>
    </row>
    <row r="2430" spans="1:1" x14ac:dyDescent="0.3">
      <c r="A2430" s="74">
        <v>0.32602923673207801</v>
      </c>
    </row>
    <row r="2431" spans="1:1" x14ac:dyDescent="0.3">
      <c r="A2431" s="74">
        <v>0.21396526993621631</v>
      </c>
    </row>
    <row r="2432" spans="1:1" x14ac:dyDescent="0.3">
      <c r="A2432" s="74">
        <v>0.17725150303659171</v>
      </c>
    </row>
    <row r="2433" spans="1:1" x14ac:dyDescent="0.3">
      <c r="A2433" s="74">
        <v>0.12424085207678456</v>
      </c>
    </row>
    <row r="2434" spans="1:1" x14ac:dyDescent="0.3">
      <c r="A2434" s="74">
        <v>0.11798455763420515</v>
      </c>
    </row>
    <row r="2435" spans="1:1" x14ac:dyDescent="0.3">
      <c r="A2435" s="74">
        <v>9.6987823114719082E-2</v>
      </c>
    </row>
    <row r="2436" spans="1:1" x14ac:dyDescent="0.3">
      <c r="A2436" s="74">
        <v>0.38630329294717247</v>
      </c>
    </row>
    <row r="2437" spans="1:1" x14ac:dyDescent="0.3">
      <c r="A2437" s="74">
        <v>1.8585772270882289E-2</v>
      </c>
    </row>
    <row r="2438" spans="1:1" x14ac:dyDescent="0.3">
      <c r="A2438" s="74">
        <v>0.58363597521897026</v>
      </c>
    </row>
    <row r="2439" spans="1:1" x14ac:dyDescent="0.3">
      <c r="A2439" s="74">
        <v>0.11548203985717338</v>
      </c>
    </row>
    <row r="2440" spans="1:1" x14ac:dyDescent="0.3">
      <c r="A2440" s="74">
        <v>0.50062562944425792</v>
      </c>
    </row>
    <row r="2441" spans="1:1" x14ac:dyDescent="0.3">
      <c r="A2441" s="74">
        <v>0.91827143162327951</v>
      </c>
    </row>
    <row r="2442" spans="1:1" x14ac:dyDescent="0.3">
      <c r="A2442" s="74">
        <v>0.90090639973143716</v>
      </c>
    </row>
    <row r="2443" spans="1:1" x14ac:dyDescent="0.3">
      <c r="A2443" s="74">
        <v>0.8826258125553148</v>
      </c>
    </row>
    <row r="2444" spans="1:1" x14ac:dyDescent="0.3">
      <c r="A2444" s="74">
        <v>0.7397991882076479</v>
      </c>
    </row>
    <row r="2445" spans="1:1" x14ac:dyDescent="0.3">
      <c r="A2445" s="74">
        <v>0.48735007782219919</v>
      </c>
    </row>
    <row r="2446" spans="1:1" x14ac:dyDescent="0.3">
      <c r="A2446" s="74">
        <v>0.60917996765037996</v>
      </c>
    </row>
    <row r="2447" spans="1:1" x14ac:dyDescent="0.3">
      <c r="A2447" s="74">
        <v>0.68498794518875694</v>
      </c>
    </row>
    <row r="2448" spans="1:1" x14ac:dyDescent="0.3">
      <c r="A2448" s="74">
        <v>2.9602954191717278E-2</v>
      </c>
    </row>
    <row r="2449" spans="1:1" x14ac:dyDescent="0.3">
      <c r="A2449" s="74">
        <v>9.1555528427991584E-2</v>
      </c>
    </row>
    <row r="2450" spans="1:1" x14ac:dyDescent="0.3">
      <c r="A2450" s="74">
        <v>0.68218024231696528</v>
      </c>
    </row>
    <row r="2451" spans="1:1" x14ac:dyDescent="0.3">
      <c r="A2451" s="74">
        <v>0.88906521805475025</v>
      </c>
    </row>
    <row r="2452" spans="1:1" x14ac:dyDescent="0.3">
      <c r="A2452" s="74">
        <v>0.90798669392986842</v>
      </c>
    </row>
    <row r="2453" spans="1:1" x14ac:dyDescent="0.3">
      <c r="A2453" s="74">
        <v>0.70552690206610313</v>
      </c>
    </row>
    <row r="2454" spans="1:1" x14ac:dyDescent="0.3">
      <c r="A2454" s="74">
        <v>0.93093661305581832</v>
      </c>
    </row>
    <row r="2455" spans="1:1" x14ac:dyDescent="0.3">
      <c r="A2455" s="74">
        <v>0.35715811639759515</v>
      </c>
    </row>
    <row r="2456" spans="1:1" x14ac:dyDescent="0.3">
      <c r="A2456" s="74">
        <v>0.40153202917569508</v>
      </c>
    </row>
    <row r="2457" spans="1:1" x14ac:dyDescent="0.3">
      <c r="A2457" s="74">
        <v>0.90804773094882041</v>
      </c>
    </row>
    <row r="2458" spans="1:1" x14ac:dyDescent="0.3">
      <c r="A2458" s="74">
        <v>0.14297921689504683</v>
      </c>
    </row>
    <row r="2459" spans="1:1" x14ac:dyDescent="0.3">
      <c r="A2459" s="74">
        <v>0.6548356578264718</v>
      </c>
    </row>
    <row r="2460" spans="1:1" x14ac:dyDescent="0.3">
      <c r="A2460" s="74">
        <v>0.52919095431379126</v>
      </c>
    </row>
    <row r="2461" spans="1:1" x14ac:dyDescent="0.3">
      <c r="A2461" s="74">
        <v>0.99639881588183232</v>
      </c>
    </row>
    <row r="2462" spans="1:1" x14ac:dyDescent="0.3">
      <c r="A2462" s="74">
        <v>0.86440626239814444</v>
      </c>
    </row>
    <row r="2463" spans="1:1" x14ac:dyDescent="0.3">
      <c r="A2463" s="74">
        <v>0.33002716147343364</v>
      </c>
    </row>
    <row r="2464" spans="1:1" x14ac:dyDescent="0.3">
      <c r="A2464" s="74">
        <v>0.58882412182988986</v>
      </c>
    </row>
    <row r="2465" spans="1:1" x14ac:dyDescent="0.3">
      <c r="A2465" s="74">
        <v>0.75124362926114685</v>
      </c>
    </row>
    <row r="2466" spans="1:1" x14ac:dyDescent="0.3">
      <c r="A2466" s="74">
        <v>0.23026215399639882</v>
      </c>
    </row>
    <row r="2467" spans="1:1" x14ac:dyDescent="0.3">
      <c r="A2467" s="74">
        <v>4.6205023346659747E-2</v>
      </c>
    </row>
    <row r="2468" spans="1:1" x14ac:dyDescent="0.3">
      <c r="A2468" s="74">
        <v>0.88354136783959469</v>
      </c>
    </row>
    <row r="2469" spans="1:1" x14ac:dyDescent="0.3">
      <c r="A2469" s="74">
        <v>0.88296151615955076</v>
      </c>
    </row>
    <row r="2470" spans="1:1" x14ac:dyDescent="0.3">
      <c r="A2470" s="74">
        <v>0.75063325907162692</v>
      </c>
    </row>
    <row r="2471" spans="1:1" x14ac:dyDescent="0.3">
      <c r="A2471" s="74">
        <v>0.85003204443494984</v>
      </c>
    </row>
    <row r="2472" spans="1:1" x14ac:dyDescent="0.3">
      <c r="A2472" s="74">
        <v>4.3458357493820002E-2</v>
      </c>
    </row>
    <row r="2473" spans="1:1" x14ac:dyDescent="0.3">
      <c r="A2473" s="74">
        <v>0.69090853602710045</v>
      </c>
    </row>
    <row r="2474" spans="1:1" x14ac:dyDescent="0.3">
      <c r="A2474" s="74">
        <v>0.4574724570451979</v>
      </c>
    </row>
    <row r="2475" spans="1:1" x14ac:dyDescent="0.3">
      <c r="A2475" s="74">
        <v>0.35493026520584736</v>
      </c>
    </row>
    <row r="2476" spans="1:1" x14ac:dyDescent="0.3">
      <c r="A2476" s="74">
        <v>0.59981078524124887</v>
      </c>
    </row>
    <row r="2477" spans="1:1" x14ac:dyDescent="0.3">
      <c r="A2477" s="74">
        <v>0.96700949125644708</v>
      </c>
    </row>
    <row r="2478" spans="1:1" x14ac:dyDescent="0.3">
      <c r="A2478" s="74">
        <v>0.31943723868526264</v>
      </c>
    </row>
    <row r="2479" spans="1:1" x14ac:dyDescent="0.3">
      <c r="A2479" s="74">
        <v>0.12225714896084475</v>
      </c>
    </row>
    <row r="2480" spans="1:1" x14ac:dyDescent="0.3">
      <c r="A2480" s="74">
        <v>0.96664326914273502</v>
      </c>
    </row>
    <row r="2481" spans="1:1" x14ac:dyDescent="0.3">
      <c r="A2481" s="74">
        <v>0.674336985381634</v>
      </c>
    </row>
    <row r="2482" spans="1:1" x14ac:dyDescent="0.3">
      <c r="A2482" s="74">
        <v>0.33030182805871761</v>
      </c>
    </row>
    <row r="2483" spans="1:1" x14ac:dyDescent="0.3">
      <c r="A2483" s="74">
        <v>2.0722067934202094E-2</v>
      </c>
    </row>
    <row r="2484" spans="1:1" x14ac:dyDescent="0.3">
      <c r="A2484" s="74">
        <v>0.48765526291695915</v>
      </c>
    </row>
    <row r="2485" spans="1:1" x14ac:dyDescent="0.3">
      <c r="A2485" s="74">
        <v>0.43293557542649619</v>
      </c>
    </row>
    <row r="2486" spans="1:1" x14ac:dyDescent="0.3">
      <c r="A2486" s="74">
        <v>0.17767876216925566</v>
      </c>
    </row>
    <row r="2487" spans="1:1" x14ac:dyDescent="0.3">
      <c r="A2487" s="74">
        <v>0.84560686056093015</v>
      </c>
    </row>
    <row r="2488" spans="1:1" x14ac:dyDescent="0.3">
      <c r="A2488" s="74">
        <v>0.70317697683645131</v>
      </c>
    </row>
    <row r="2489" spans="1:1" x14ac:dyDescent="0.3">
      <c r="A2489" s="74">
        <v>0.34281441694387649</v>
      </c>
    </row>
    <row r="2490" spans="1:1" x14ac:dyDescent="0.3">
      <c r="A2490" s="74">
        <v>0.89770195623645743</v>
      </c>
    </row>
    <row r="2491" spans="1:1" x14ac:dyDescent="0.3">
      <c r="A2491" s="74">
        <v>0.97912533951841796</v>
      </c>
    </row>
    <row r="2492" spans="1:1" x14ac:dyDescent="0.3">
      <c r="A2492" s="74">
        <v>0.4944914090395825</v>
      </c>
    </row>
    <row r="2493" spans="1:1" x14ac:dyDescent="0.3">
      <c r="A2493" s="74">
        <v>0.17676320688497574</v>
      </c>
    </row>
    <row r="2494" spans="1:1" x14ac:dyDescent="0.3">
      <c r="A2494" s="74">
        <v>0.4226203192236091</v>
      </c>
    </row>
    <row r="2495" spans="1:1" x14ac:dyDescent="0.3">
      <c r="A2495" s="74">
        <v>0.37281411175878171</v>
      </c>
    </row>
    <row r="2496" spans="1:1" x14ac:dyDescent="0.3">
      <c r="A2496" s="74">
        <v>0.261085848567156</v>
      </c>
    </row>
    <row r="2497" spans="1:1" x14ac:dyDescent="0.3">
      <c r="A2497" s="74">
        <v>0.47300637836848047</v>
      </c>
    </row>
    <row r="2498" spans="1:1" x14ac:dyDescent="0.3">
      <c r="A2498" s="74">
        <v>0.42725913266396071</v>
      </c>
    </row>
    <row r="2499" spans="1:1" x14ac:dyDescent="0.3">
      <c r="A2499" s="74">
        <v>0.63389996032593765</v>
      </c>
    </row>
    <row r="2500" spans="1:1" x14ac:dyDescent="0.3">
      <c r="A2500" s="74">
        <v>0.78762169255653558</v>
      </c>
    </row>
    <row r="2501" spans="1:1" x14ac:dyDescent="0.3">
      <c r="A2501" s="74">
        <v>0.55989257484664445</v>
      </c>
    </row>
    <row r="2502" spans="1:1" x14ac:dyDescent="0.3">
      <c r="A2502" s="74">
        <v>0.38016907254249704</v>
      </c>
    </row>
    <row r="2503" spans="1:1" x14ac:dyDescent="0.3">
      <c r="A2503" s="74">
        <v>0.4957731864375744</v>
      </c>
    </row>
    <row r="2504" spans="1:1" x14ac:dyDescent="0.3">
      <c r="A2504" s="74">
        <v>0.95623645741142005</v>
      </c>
    </row>
    <row r="2505" spans="1:1" x14ac:dyDescent="0.3">
      <c r="A2505" s="74">
        <v>4.3275246436964017E-2</v>
      </c>
    </row>
    <row r="2506" spans="1:1" x14ac:dyDescent="0.3">
      <c r="A2506" s="74">
        <v>0.20645771660512099</v>
      </c>
    </row>
    <row r="2507" spans="1:1" x14ac:dyDescent="0.3">
      <c r="A2507" s="74">
        <v>0.45506149479659413</v>
      </c>
    </row>
    <row r="2508" spans="1:1" x14ac:dyDescent="0.3">
      <c r="A2508" s="74">
        <v>0.96121097445600756</v>
      </c>
    </row>
    <row r="2509" spans="1:1" x14ac:dyDescent="0.3">
      <c r="A2509" s="74">
        <v>0.78810998870815152</v>
      </c>
    </row>
    <row r="2510" spans="1:1" x14ac:dyDescent="0.3">
      <c r="A2510" s="74">
        <v>0.46812341685232095</v>
      </c>
    </row>
    <row r="2511" spans="1:1" x14ac:dyDescent="0.3">
      <c r="A2511" s="74">
        <v>0.85561693166905728</v>
      </c>
    </row>
    <row r="2512" spans="1:1" x14ac:dyDescent="0.3">
      <c r="A2512" s="74">
        <v>0.1815851313821833</v>
      </c>
    </row>
    <row r="2513" spans="1:1" x14ac:dyDescent="0.3">
      <c r="A2513" s="74">
        <v>0.92532120731223488</v>
      </c>
    </row>
    <row r="2514" spans="1:1" x14ac:dyDescent="0.3">
      <c r="A2514" s="74">
        <v>0.46806237983336896</v>
      </c>
    </row>
    <row r="2515" spans="1:1" x14ac:dyDescent="0.3">
      <c r="A2515" s="74">
        <v>0.20117801446577349</v>
      </c>
    </row>
    <row r="2516" spans="1:1" x14ac:dyDescent="0.3">
      <c r="A2516" s="74">
        <v>0.36832789086581014</v>
      </c>
    </row>
    <row r="2517" spans="1:1" x14ac:dyDescent="0.3">
      <c r="A2517" s="74">
        <v>0.91546372875148774</v>
      </c>
    </row>
    <row r="2518" spans="1:1" x14ac:dyDescent="0.3">
      <c r="A2518" s="74">
        <v>0.18445387127292703</v>
      </c>
    </row>
    <row r="2519" spans="1:1" x14ac:dyDescent="0.3">
      <c r="A2519" s="74">
        <v>0.97781304361095001</v>
      </c>
    </row>
    <row r="2520" spans="1:1" x14ac:dyDescent="0.3">
      <c r="A2520" s="74">
        <v>0.30207220679342023</v>
      </c>
    </row>
    <row r="2521" spans="1:1" x14ac:dyDescent="0.3">
      <c r="A2521" s="74">
        <v>0.20026245918149357</v>
      </c>
    </row>
    <row r="2522" spans="1:1" x14ac:dyDescent="0.3">
      <c r="A2522" s="74">
        <v>0.44111453596606343</v>
      </c>
    </row>
    <row r="2523" spans="1:1" x14ac:dyDescent="0.3">
      <c r="A2523" s="74">
        <v>0.76723532822656937</v>
      </c>
    </row>
    <row r="2524" spans="1:1" x14ac:dyDescent="0.3">
      <c r="A2524" s="74">
        <v>0.57799005096591083</v>
      </c>
    </row>
    <row r="2525" spans="1:1" x14ac:dyDescent="0.3">
      <c r="A2525" s="74">
        <v>0.47315897091586046</v>
      </c>
    </row>
    <row r="2526" spans="1:1" x14ac:dyDescent="0.3">
      <c r="A2526" s="74">
        <v>0.2206793420209357</v>
      </c>
    </row>
    <row r="2527" spans="1:1" x14ac:dyDescent="0.3">
      <c r="A2527" s="74">
        <v>0.93249305703909424</v>
      </c>
    </row>
    <row r="2528" spans="1:1" x14ac:dyDescent="0.3">
      <c r="A2528" s="74">
        <v>0.67384868923001806</v>
      </c>
    </row>
    <row r="2529" spans="1:1" x14ac:dyDescent="0.3">
      <c r="A2529" s="74">
        <v>0.10037537766655477</v>
      </c>
    </row>
    <row r="2530" spans="1:1" x14ac:dyDescent="0.3">
      <c r="A2530" s="74">
        <v>0.52659688100833157</v>
      </c>
    </row>
    <row r="2531" spans="1:1" x14ac:dyDescent="0.3">
      <c r="A2531" s="74">
        <v>0.65715506454664752</v>
      </c>
    </row>
    <row r="2532" spans="1:1" x14ac:dyDescent="0.3">
      <c r="A2532" s="74">
        <v>0.95724356822412793</v>
      </c>
    </row>
    <row r="2533" spans="1:1" x14ac:dyDescent="0.3">
      <c r="A2533" s="74">
        <v>0.72353282265694141</v>
      </c>
    </row>
    <row r="2534" spans="1:1" x14ac:dyDescent="0.3">
      <c r="A2534" s="74">
        <v>0.70006408886989957</v>
      </c>
    </row>
    <row r="2535" spans="1:1" x14ac:dyDescent="0.3">
      <c r="A2535" s="74">
        <v>0.61937314981536307</v>
      </c>
    </row>
    <row r="2536" spans="1:1" x14ac:dyDescent="0.3">
      <c r="A2536" s="74">
        <v>0.78893398846400342</v>
      </c>
    </row>
    <row r="2537" spans="1:1" x14ac:dyDescent="0.3">
      <c r="A2537" s="74">
        <v>0.57527390362254704</v>
      </c>
    </row>
    <row r="2538" spans="1:1" x14ac:dyDescent="0.3">
      <c r="A2538" s="74">
        <v>0.59834589678640093</v>
      </c>
    </row>
    <row r="2539" spans="1:1" x14ac:dyDescent="0.3">
      <c r="A2539" s="74">
        <v>8.1637012848292487E-2</v>
      </c>
    </row>
    <row r="2540" spans="1:1" x14ac:dyDescent="0.3">
      <c r="A2540" s="74">
        <v>0.37797173986022525</v>
      </c>
    </row>
    <row r="2541" spans="1:1" x14ac:dyDescent="0.3">
      <c r="A2541" s="74">
        <v>0.53886532181768243</v>
      </c>
    </row>
    <row r="2542" spans="1:1" x14ac:dyDescent="0.3">
      <c r="A2542" s="74">
        <v>0.54084902493362219</v>
      </c>
    </row>
    <row r="2543" spans="1:1" x14ac:dyDescent="0.3">
      <c r="A2543" s="74">
        <v>0.67818231757560965</v>
      </c>
    </row>
    <row r="2544" spans="1:1" x14ac:dyDescent="0.3">
      <c r="A2544" s="74">
        <v>0.54484694967497782</v>
      </c>
    </row>
    <row r="2545" spans="1:1" x14ac:dyDescent="0.3">
      <c r="A2545" s="74">
        <v>0.48335215308084351</v>
      </c>
    </row>
    <row r="2546" spans="1:1" x14ac:dyDescent="0.3">
      <c r="A2546" s="74">
        <v>0.42869350260933253</v>
      </c>
    </row>
    <row r="2547" spans="1:1" x14ac:dyDescent="0.3">
      <c r="A2547" s="74">
        <v>0.68062379833368936</v>
      </c>
    </row>
    <row r="2548" spans="1:1" x14ac:dyDescent="0.3">
      <c r="A2548" s="74">
        <v>4.9287392803735466E-2</v>
      </c>
    </row>
    <row r="2549" spans="1:1" x14ac:dyDescent="0.3">
      <c r="A2549" s="74">
        <v>0.90533158360545674</v>
      </c>
    </row>
    <row r="2550" spans="1:1" x14ac:dyDescent="0.3">
      <c r="A2550" s="74">
        <v>0.9447004608294931</v>
      </c>
    </row>
    <row r="2551" spans="1:1" x14ac:dyDescent="0.3">
      <c r="A2551" s="74">
        <v>2.3529770805993836E-2</v>
      </c>
    </row>
    <row r="2552" spans="1:1" x14ac:dyDescent="0.3">
      <c r="A2552" s="74">
        <v>0.63890499588000127</v>
      </c>
    </row>
    <row r="2553" spans="1:1" x14ac:dyDescent="0.3">
      <c r="A2553" s="74">
        <v>0.40830713827936643</v>
      </c>
    </row>
    <row r="2554" spans="1:1" x14ac:dyDescent="0.3">
      <c r="A2554" s="74">
        <v>0.23932615131076998</v>
      </c>
    </row>
    <row r="2555" spans="1:1" x14ac:dyDescent="0.3">
      <c r="A2555" s="74">
        <v>0.87099826044495987</v>
      </c>
    </row>
    <row r="2556" spans="1:1" x14ac:dyDescent="0.3">
      <c r="A2556" s="74">
        <v>0.47431867427594837</v>
      </c>
    </row>
    <row r="2557" spans="1:1" x14ac:dyDescent="0.3">
      <c r="A2557" s="74">
        <v>5.1850947599719227E-2</v>
      </c>
    </row>
    <row r="2558" spans="1:1" x14ac:dyDescent="0.3">
      <c r="A2558" s="74">
        <v>9.7659230323191015E-3</v>
      </c>
    </row>
    <row r="2559" spans="1:1" x14ac:dyDescent="0.3">
      <c r="A2559" s="74">
        <v>5.3102206488235115E-3</v>
      </c>
    </row>
    <row r="2560" spans="1:1" x14ac:dyDescent="0.3">
      <c r="A2560" s="74">
        <v>8.7984862819299903E-2</v>
      </c>
    </row>
    <row r="2561" spans="1:1" x14ac:dyDescent="0.3">
      <c r="A2561" s="74">
        <v>0.10037537766655477</v>
      </c>
    </row>
    <row r="2562" spans="1:1" x14ac:dyDescent="0.3">
      <c r="A2562" s="74">
        <v>0.3771172215948973</v>
      </c>
    </row>
    <row r="2563" spans="1:1" x14ac:dyDescent="0.3">
      <c r="A2563" s="74">
        <v>0.81939146092104864</v>
      </c>
    </row>
    <row r="2564" spans="1:1" x14ac:dyDescent="0.3">
      <c r="A2564" s="74">
        <v>0.53221228675191501</v>
      </c>
    </row>
    <row r="2565" spans="1:1" x14ac:dyDescent="0.3">
      <c r="A2565" s="74">
        <v>0.20419934690389721</v>
      </c>
    </row>
    <row r="2566" spans="1:1" x14ac:dyDescent="0.3">
      <c r="A2566" s="74">
        <v>0.46928312021240881</v>
      </c>
    </row>
    <row r="2567" spans="1:1" x14ac:dyDescent="0.3">
      <c r="A2567" s="74">
        <v>0.19373149815363017</v>
      </c>
    </row>
    <row r="2568" spans="1:1" x14ac:dyDescent="0.3">
      <c r="A2568" s="74">
        <v>0.87292092654194764</v>
      </c>
    </row>
    <row r="2569" spans="1:1" x14ac:dyDescent="0.3">
      <c r="A2569" s="74">
        <v>0.54295480208746605</v>
      </c>
    </row>
    <row r="2570" spans="1:1" x14ac:dyDescent="0.3">
      <c r="A2570" s="74">
        <v>0.11474959562974944</v>
      </c>
    </row>
    <row r="2571" spans="1:1" x14ac:dyDescent="0.3">
      <c r="A2571" s="74">
        <v>3.9613025299844354E-2</v>
      </c>
    </row>
    <row r="2572" spans="1:1" x14ac:dyDescent="0.3">
      <c r="A2572" s="74">
        <v>0.6853236487929929</v>
      </c>
    </row>
    <row r="2573" spans="1:1" x14ac:dyDescent="0.3">
      <c r="A2573" s="74">
        <v>0.96362193670461138</v>
      </c>
    </row>
    <row r="2574" spans="1:1" x14ac:dyDescent="0.3">
      <c r="A2574" s="74">
        <v>0.554429761650441</v>
      </c>
    </row>
    <row r="2575" spans="1:1" x14ac:dyDescent="0.3">
      <c r="A2575" s="74">
        <v>0.78945280312509536</v>
      </c>
    </row>
    <row r="2576" spans="1:1" x14ac:dyDescent="0.3">
      <c r="A2576" s="74">
        <v>0.70799890133365884</v>
      </c>
    </row>
    <row r="2577" spans="1:1" x14ac:dyDescent="0.3">
      <c r="A2577" s="74">
        <v>0.64366588335825681</v>
      </c>
    </row>
    <row r="2578" spans="1:1" x14ac:dyDescent="0.3">
      <c r="A2578" s="74">
        <v>0.57667775505844299</v>
      </c>
    </row>
    <row r="2579" spans="1:1" x14ac:dyDescent="0.3">
      <c r="A2579" s="74">
        <v>0.61552781762138742</v>
      </c>
    </row>
    <row r="2580" spans="1:1" x14ac:dyDescent="0.3">
      <c r="A2580" s="74">
        <v>0.31110568559831536</v>
      </c>
    </row>
    <row r="2581" spans="1:1" x14ac:dyDescent="0.3">
      <c r="A2581" s="74">
        <v>0.31092257454145938</v>
      </c>
    </row>
    <row r="2582" spans="1:1" x14ac:dyDescent="0.3">
      <c r="A2582" s="74">
        <v>0.9830011902218696</v>
      </c>
    </row>
    <row r="2583" spans="1:1" x14ac:dyDescent="0.3">
      <c r="A2583" s="74">
        <v>0.65880306405835143</v>
      </c>
    </row>
    <row r="2584" spans="1:1" x14ac:dyDescent="0.3">
      <c r="A2584" s="74">
        <v>0.93563646351512197</v>
      </c>
    </row>
    <row r="2585" spans="1:1" x14ac:dyDescent="0.3">
      <c r="A2585" s="74">
        <v>0.55119479964598528</v>
      </c>
    </row>
    <row r="2586" spans="1:1" x14ac:dyDescent="0.3">
      <c r="A2586" s="74">
        <v>0.78972746971037933</v>
      </c>
    </row>
    <row r="2587" spans="1:1" x14ac:dyDescent="0.3">
      <c r="A2587" s="74">
        <v>4.8463393047883545E-2</v>
      </c>
    </row>
    <row r="2588" spans="1:1" x14ac:dyDescent="0.3">
      <c r="A2588" s="74">
        <v>0.15927610095522934</v>
      </c>
    </row>
    <row r="2589" spans="1:1" x14ac:dyDescent="0.3">
      <c r="A2589" s="74">
        <v>0.23532822656941435</v>
      </c>
    </row>
    <row r="2590" spans="1:1" x14ac:dyDescent="0.3">
      <c r="A2590" s="74">
        <v>7.2389904477065337E-2</v>
      </c>
    </row>
    <row r="2591" spans="1:1" x14ac:dyDescent="0.3">
      <c r="A2591" s="74">
        <v>0.99395733512375251</v>
      </c>
    </row>
    <row r="2592" spans="1:1" x14ac:dyDescent="0.3">
      <c r="A2592" s="74">
        <v>0.54582354197820981</v>
      </c>
    </row>
    <row r="2593" spans="1:1" x14ac:dyDescent="0.3">
      <c r="A2593" s="74">
        <v>0.59636219367046117</v>
      </c>
    </row>
    <row r="2594" spans="1:1" x14ac:dyDescent="0.3">
      <c r="A2594" s="74">
        <v>0.85900448622089298</v>
      </c>
    </row>
    <row r="2595" spans="1:1" x14ac:dyDescent="0.3">
      <c r="A2595" s="74">
        <v>0.73018585772270883</v>
      </c>
    </row>
    <row r="2596" spans="1:1" x14ac:dyDescent="0.3">
      <c r="A2596" s="74">
        <v>0.93377483443708609</v>
      </c>
    </row>
    <row r="2597" spans="1:1" x14ac:dyDescent="0.3">
      <c r="A2597" s="74">
        <v>0.98846400341807306</v>
      </c>
    </row>
    <row r="2598" spans="1:1" x14ac:dyDescent="0.3">
      <c r="A2598" s="74">
        <v>0.97814874721518597</v>
      </c>
    </row>
    <row r="2599" spans="1:1" x14ac:dyDescent="0.3">
      <c r="A2599" s="74">
        <v>0.59797967467268898</v>
      </c>
    </row>
    <row r="2600" spans="1:1" x14ac:dyDescent="0.3">
      <c r="A2600" s="74">
        <v>0.32065797906430249</v>
      </c>
    </row>
    <row r="2601" spans="1:1" x14ac:dyDescent="0.3">
      <c r="A2601" s="74">
        <v>0.85866878261665702</v>
      </c>
    </row>
    <row r="2602" spans="1:1" x14ac:dyDescent="0.3">
      <c r="A2602" s="74">
        <v>0.26868495742667931</v>
      </c>
    </row>
    <row r="2603" spans="1:1" x14ac:dyDescent="0.3">
      <c r="A2603" s="74">
        <v>4.0192876979888305E-2</v>
      </c>
    </row>
    <row r="2604" spans="1:1" x14ac:dyDescent="0.3">
      <c r="A2604" s="74">
        <v>0.99966429639576404</v>
      </c>
    </row>
    <row r="2605" spans="1:1" x14ac:dyDescent="0.3">
      <c r="A2605" s="74">
        <v>0.96301156651509146</v>
      </c>
    </row>
    <row r="2606" spans="1:1" x14ac:dyDescent="0.3">
      <c r="A2606" s="74">
        <v>5.6978057191686755E-2</v>
      </c>
    </row>
    <row r="2607" spans="1:1" x14ac:dyDescent="0.3">
      <c r="A2607" s="74">
        <v>0.79515976439710689</v>
      </c>
    </row>
    <row r="2608" spans="1:1" x14ac:dyDescent="0.3">
      <c r="A2608" s="74">
        <v>0.10385448774681845</v>
      </c>
    </row>
    <row r="2609" spans="1:1" x14ac:dyDescent="0.3">
      <c r="A2609" s="74">
        <v>0.35764641254921109</v>
      </c>
    </row>
    <row r="2610" spans="1:1" x14ac:dyDescent="0.3">
      <c r="A2610" s="74">
        <v>0.30777916806543171</v>
      </c>
    </row>
    <row r="2611" spans="1:1" x14ac:dyDescent="0.3">
      <c r="A2611" s="74">
        <v>6.8666646320993688E-2</v>
      </c>
    </row>
    <row r="2612" spans="1:1" x14ac:dyDescent="0.3">
      <c r="A2612" s="74">
        <v>0.21546067690054019</v>
      </c>
    </row>
    <row r="2613" spans="1:1" x14ac:dyDescent="0.3">
      <c r="A2613" s="74">
        <v>0.19696646015808589</v>
      </c>
    </row>
    <row r="2614" spans="1:1" x14ac:dyDescent="0.3">
      <c r="A2614" s="74">
        <v>0.35529648731955932</v>
      </c>
    </row>
    <row r="2615" spans="1:1" x14ac:dyDescent="0.3">
      <c r="A2615" s="74">
        <v>0.96591082491531111</v>
      </c>
    </row>
    <row r="2616" spans="1:1" x14ac:dyDescent="0.3">
      <c r="A2616" s="74">
        <v>0.19537949766533402</v>
      </c>
    </row>
    <row r="2617" spans="1:1" x14ac:dyDescent="0.3">
      <c r="A2617" s="74">
        <v>0.86941129795220806</v>
      </c>
    </row>
    <row r="2618" spans="1:1" x14ac:dyDescent="0.3">
      <c r="A2618" s="74">
        <v>0.6207464827417829</v>
      </c>
    </row>
    <row r="2619" spans="1:1" x14ac:dyDescent="0.3">
      <c r="A2619" s="74">
        <v>0.96401867732779933</v>
      </c>
    </row>
    <row r="2620" spans="1:1" x14ac:dyDescent="0.3">
      <c r="A2620" s="74">
        <v>0.88998077333903014</v>
      </c>
    </row>
    <row r="2621" spans="1:1" x14ac:dyDescent="0.3">
      <c r="A2621" s="74">
        <v>0.50236518448438983</v>
      </c>
    </row>
    <row r="2622" spans="1:1" x14ac:dyDescent="0.3">
      <c r="A2622" s="74">
        <v>0.22223578600421157</v>
      </c>
    </row>
    <row r="2623" spans="1:1" x14ac:dyDescent="0.3">
      <c r="A2623" s="74">
        <v>0.70720542008728293</v>
      </c>
    </row>
    <row r="2624" spans="1:1" x14ac:dyDescent="0.3">
      <c r="A2624" s="74">
        <v>0.87081514938810389</v>
      </c>
    </row>
    <row r="2625" spans="1:1" x14ac:dyDescent="0.3">
      <c r="A2625" s="74">
        <v>0.36777855769524215</v>
      </c>
    </row>
    <row r="2626" spans="1:1" x14ac:dyDescent="0.3">
      <c r="A2626" s="74">
        <v>0.88360240485854669</v>
      </c>
    </row>
    <row r="2627" spans="1:1" x14ac:dyDescent="0.3">
      <c r="A2627" s="74">
        <v>0.90542313913388472</v>
      </c>
    </row>
    <row r="2628" spans="1:1" x14ac:dyDescent="0.3">
      <c r="A2628" s="74">
        <v>0.86422315134128846</v>
      </c>
    </row>
    <row r="2629" spans="1:1" x14ac:dyDescent="0.3">
      <c r="A2629" s="74">
        <v>0.21906186101870784</v>
      </c>
    </row>
    <row r="2630" spans="1:1" x14ac:dyDescent="0.3">
      <c r="A2630" s="74">
        <v>4.8158207953123568E-2</v>
      </c>
    </row>
    <row r="2631" spans="1:1" x14ac:dyDescent="0.3">
      <c r="A2631" s="74">
        <v>0.61754203924680318</v>
      </c>
    </row>
    <row r="2632" spans="1:1" x14ac:dyDescent="0.3">
      <c r="A2632" s="74">
        <v>2.6001770073549608E-2</v>
      </c>
    </row>
    <row r="2633" spans="1:1" x14ac:dyDescent="0.3">
      <c r="A2633" s="74">
        <v>9.1006195257423622E-2</v>
      </c>
    </row>
    <row r="2634" spans="1:1" x14ac:dyDescent="0.3">
      <c r="A2634" s="74">
        <v>0.60432752464369643</v>
      </c>
    </row>
    <row r="2635" spans="1:1" x14ac:dyDescent="0.3">
      <c r="A2635" s="74">
        <v>0.70076601458784749</v>
      </c>
    </row>
    <row r="2636" spans="1:1" x14ac:dyDescent="0.3">
      <c r="A2636" s="74">
        <v>0.71874141666920988</v>
      </c>
    </row>
    <row r="2637" spans="1:1" x14ac:dyDescent="0.3">
      <c r="A2637" s="74">
        <v>0.59392071291238135</v>
      </c>
    </row>
    <row r="2638" spans="1:1" x14ac:dyDescent="0.3">
      <c r="A2638" s="74">
        <v>0.12787255470442824</v>
      </c>
    </row>
    <row r="2639" spans="1:1" x14ac:dyDescent="0.3">
      <c r="A2639" s="74">
        <v>0.70720542008728293</v>
      </c>
    </row>
    <row r="2640" spans="1:1" x14ac:dyDescent="0.3">
      <c r="A2640" s="74">
        <v>0.94665364543595687</v>
      </c>
    </row>
    <row r="2641" spans="1:1" x14ac:dyDescent="0.3">
      <c r="A2641" s="74">
        <v>0.23297830133976258</v>
      </c>
    </row>
    <row r="2642" spans="1:1" x14ac:dyDescent="0.3">
      <c r="A2642" s="74">
        <v>4.8982207708975496E-2</v>
      </c>
    </row>
    <row r="2643" spans="1:1" x14ac:dyDescent="0.3">
      <c r="A2643" s="74">
        <v>9.0334788048951689E-3</v>
      </c>
    </row>
    <row r="2644" spans="1:1" x14ac:dyDescent="0.3">
      <c r="A2644" s="74">
        <v>0.1054414502395703</v>
      </c>
    </row>
    <row r="2645" spans="1:1" x14ac:dyDescent="0.3">
      <c r="A2645" s="74">
        <v>0.78447828608050785</v>
      </c>
    </row>
    <row r="2646" spans="1:1" x14ac:dyDescent="0.3">
      <c r="A2646" s="74">
        <v>0.6487624744407483</v>
      </c>
    </row>
    <row r="2647" spans="1:1" x14ac:dyDescent="0.3">
      <c r="A2647" s="74">
        <v>0.43333231604968414</v>
      </c>
    </row>
    <row r="2648" spans="1:1" x14ac:dyDescent="0.3">
      <c r="A2648" s="74">
        <v>0.20261238441114535</v>
      </c>
    </row>
    <row r="2649" spans="1:1" x14ac:dyDescent="0.3">
      <c r="A2649" s="74">
        <v>0.25965147862178412</v>
      </c>
    </row>
    <row r="2650" spans="1:1" x14ac:dyDescent="0.3">
      <c r="A2650" s="74">
        <v>0.29230628376110113</v>
      </c>
    </row>
    <row r="2651" spans="1:1" x14ac:dyDescent="0.3">
      <c r="A2651" s="74">
        <v>0.18805505539109471</v>
      </c>
    </row>
    <row r="2652" spans="1:1" x14ac:dyDescent="0.3">
      <c r="A2652" s="74">
        <v>0.20468764305551318</v>
      </c>
    </row>
    <row r="2653" spans="1:1" x14ac:dyDescent="0.3">
      <c r="A2653" s="74">
        <v>0.48796044801171912</v>
      </c>
    </row>
    <row r="2654" spans="1:1" x14ac:dyDescent="0.3">
      <c r="A2654" s="74">
        <v>0.80431531723990601</v>
      </c>
    </row>
    <row r="2655" spans="1:1" x14ac:dyDescent="0.3">
      <c r="A2655" s="74">
        <v>0.36014893032624284</v>
      </c>
    </row>
    <row r="2656" spans="1:1" x14ac:dyDescent="0.3">
      <c r="A2656" s="74">
        <v>0.66771446882534258</v>
      </c>
    </row>
    <row r="2657" spans="1:1" x14ac:dyDescent="0.3">
      <c r="A2657" s="74">
        <v>0.85052034058656578</v>
      </c>
    </row>
    <row r="2658" spans="1:1" x14ac:dyDescent="0.3">
      <c r="A2658" s="74">
        <v>0.39350566118350777</v>
      </c>
    </row>
    <row r="2659" spans="1:1" x14ac:dyDescent="0.3">
      <c r="A2659" s="74">
        <v>0.76723532822656937</v>
      </c>
    </row>
    <row r="2660" spans="1:1" x14ac:dyDescent="0.3">
      <c r="A2660" s="74">
        <v>0.30726035340433971</v>
      </c>
    </row>
    <row r="2661" spans="1:1" x14ac:dyDescent="0.3">
      <c r="A2661" s="74">
        <v>0.19519638660847805</v>
      </c>
    </row>
    <row r="2662" spans="1:1" x14ac:dyDescent="0.3">
      <c r="A2662" s="74">
        <v>3.2166508987701042E-2</v>
      </c>
    </row>
    <row r="2663" spans="1:1" x14ac:dyDescent="0.3">
      <c r="A2663" s="74">
        <v>0.44407483138523512</v>
      </c>
    </row>
    <row r="2664" spans="1:1" x14ac:dyDescent="0.3">
      <c r="A2664" s="74">
        <v>0.66405224768822291</v>
      </c>
    </row>
    <row r="2665" spans="1:1" x14ac:dyDescent="0.3">
      <c r="A2665" s="74">
        <v>0.46491897335734123</v>
      </c>
    </row>
    <row r="2666" spans="1:1" x14ac:dyDescent="0.3">
      <c r="A2666" s="74">
        <v>0.69707327494125182</v>
      </c>
    </row>
    <row r="2667" spans="1:1" x14ac:dyDescent="0.3">
      <c r="A2667" s="74">
        <v>0.54506057924130991</v>
      </c>
    </row>
    <row r="2668" spans="1:1" x14ac:dyDescent="0.3">
      <c r="A2668" s="74">
        <v>0.52150028992584008</v>
      </c>
    </row>
    <row r="2669" spans="1:1" x14ac:dyDescent="0.3">
      <c r="A2669" s="74">
        <v>6.9490646076845602E-2</v>
      </c>
    </row>
    <row r="2670" spans="1:1" x14ac:dyDescent="0.3">
      <c r="A2670" s="74">
        <v>0.37766655476546523</v>
      </c>
    </row>
    <row r="2671" spans="1:1" x14ac:dyDescent="0.3">
      <c r="A2671" s="74">
        <v>0.9439069795831172</v>
      </c>
    </row>
    <row r="2672" spans="1:1" x14ac:dyDescent="0.3">
      <c r="A2672" s="74">
        <v>0.23163548692281868</v>
      </c>
    </row>
    <row r="2673" spans="1:1" x14ac:dyDescent="0.3">
      <c r="A2673" s="74">
        <v>0.53358561967833495</v>
      </c>
    </row>
    <row r="2674" spans="1:1" x14ac:dyDescent="0.3">
      <c r="A2674" s="74">
        <v>0.25855281228064819</v>
      </c>
    </row>
    <row r="2675" spans="1:1" x14ac:dyDescent="0.3">
      <c r="A2675" s="74">
        <v>0.31186864833521533</v>
      </c>
    </row>
    <row r="2676" spans="1:1" x14ac:dyDescent="0.3">
      <c r="A2676" s="74">
        <v>0.60530411694692832</v>
      </c>
    </row>
    <row r="2677" spans="1:1" x14ac:dyDescent="0.3">
      <c r="A2677" s="74">
        <v>0.45057527390362256</v>
      </c>
    </row>
    <row r="2678" spans="1:1" x14ac:dyDescent="0.3">
      <c r="A2678" s="74">
        <v>0.98181096835230564</v>
      </c>
    </row>
    <row r="2679" spans="1:1" x14ac:dyDescent="0.3">
      <c r="A2679" s="74">
        <v>0.95593127231666009</v>
      </c>
    </row>
    <row r="2680" spans="1:1" x14ac:dyDescent="0.3">
      <c r="A2680" s="74">
        <v>0.5229956968901639</v>
      </c>
    </row>
    <row r="2681" spans="1:1" x14ac:dyDescent="0.3">
      <c r="A2681" s="74">
        <v>0.27491073335978272</v>
      </c>
    </row>
    <row r="2682" spans="1:1" x14ac:dyDescent="0.3">
      <c r="A2682" s="74">
        <v>0.3954283272804956</v>
      </c>
    </row>
    <row r="2683" spans="1:1" x14ac:dyDescent="0.3">
      <c r="A2683" s="74">
        <v>0.19751579332865382</v>
      </c>
    </row>
    <row r="2684" spans="1:1" x14ac:dyDescent="0.3">
      <c r="A2684" s="74">
        <v>0.92303231910153505</v>
      </c>
    </row>
    <row r="2685" spans="1:1" x14ac:dyDescent="0.3">
      <c r="A2685" s="74">
        <v>0.98339793084505756</v>
      </c>
    </row>
    <row r="2686" spans="1:1" x14ac:dyDescent="0.3">
      <c r="A2686" s="74">
        <v>0.69478438673055209</v>
      </c>
    </row>
    <row r="2687" spans="1:1" x14ac:dyDescent="0.3">
      <c r="A2687" s="74">
        <v>0.57414471877193518</v>
      </c>
    </row>
    <row r="2688" spans="1:1" x14ac:dyDescent="0.3">
      <c r="A2688" s="74">
        <v>0.32245857112338633</v>
      </c>
    </row>
    <row r="2689" spans="1:1" x14ac:dyDescent="0.3">
      <c r="A2689" s="74">
        <v>0.13650929288613545</v>
      </c>
    </row>
    <row r="2690" spans="1:1" x14ac:dyDescent="0.3">
      <c r="A2690" s="74">
        <v>0.36262092959379866</v>
      </c>
    </row>
    <row r="2691" spans="1:1" x14ac:dyDescent="0.3">
      <c r="A2691" s="74">
        <v>0.64397106845301677</v>
      </c>
    </row>
    <row r="2692" spans="1:1" x14ac:dyDescent="0.3">
      <c r="A2692" s="74">
        <v>0.52775658436841943</v>
      </c>
    </row>
    <row r="2693" spans="1:1" x14ac:dyDescent="0.3">
      <c r="A2693" s="74">
        <v>0.37211218604083379</v>
      </c>
    </row>
    <row r="2694" spans="1:1" x14ac:dyDescent="0.3">
      <c r="A2694" s="74">
        <v>0.81417279580065305</v>
      </c>
    </row>
    <row r="2695" spans="1:1" x14ac:dyDescent="0.3">
      <c r="A2695" s="74">
        <v>0.67543565172276987</v>
      </c>
    </row>
    <row r="2696" spans="1:1" x14ac:dyDescent="0.3">
      <c r="A2696" s="74">
        <v>0.69100009155552844</v>
      </c>
    </row>
    <row r="2697" spans="1:1" x14ac:dyDescent="0.3">
      <c r="A2697" s="74">
        <v>0.86138492996002081</v>
      </c>
    </row>
    <row r="2698" spans="1:1" x14ac:dyDescent="0.3">
      <c r="A2698" s="74">
        <v>0.15363017670216986</v>
      </c>
    </row>
    <row r="2699" spans="1:1" x14ac:dyDescent="0.3">
      <c r="A2699" s="74">
        <v>2.9297769096957305E-3</v>
      </c>
    </row>
    <row r="2700" spans="1:1" x14ac:dyDescent="0.3">
      <c r="A2700" s="74">
        <v>0.3681447798089541</v>
      </c>
    </row>
    <row r="2701" spans="1:1" x14ac:dyDescent="0.3">
      <c r="A2701" s="74">
        <v>0.75914792321543012</v>
      </c>
    </row>
    <row r="2702" spans="1:1" x14ac:dyDescent="0.3">
      <c r="A2702" s="74">
        <v>0.94821008941923279</v>
      </c>
    </row>
    <row r="2703" spans="1:1" x14ac:dyDescent="0.3">
      <c r="A2703" s="74">
        <v>0.32959990234076969</v>
      </c>
    </row>
    <row r="2704" spans="1:1" x14ac:dyDescent="0.3">
      <c r="A2704" s="74">
        <v>0.7354960783715323</v>
      </c>
    </row>
    <row r="2705" spans="1:1" x14ac:dyDescent="0.3">
      <c r="A2705" s="74">
        <v>0.17957090975676748</v>
      </c>
    </row>
    <row r="2706" spans="1:1" x14ac:dyDescent="0.3">
      <c r="A2706" s="74">
        <v>0.4260383922849208</v>
      </c>
    </row>
    <row r="2707" spans="1:1" x14ac:dyDescent="0.3">
      <c r="A2707" s="74">
        <v>0.75869014557329018</v>
      </c>
    </row>
    <row r="2708" spans="1:1" x14ac:dyDescent="0.3">
      <c r="A2708" s="74">
        <v>0.62050233466597493</v>
      </c>
    </row>
    <row r="2709" spans="1:1" x14ac:dyDescent="0.3">
      <c r="A2709" s="74">
        <v>0.72872096926786101</v>
      </c>
    </row>
    <row r="2710" spans="1:1" x14ac:dyDescent="0.3">
      <c r="A2710" s="74">
        <v>4.0589617603076266E-3</v>
      </c>
    </row>
    <row r="2711" spans="1:1" x14ac:dyDescent="0.3">
      <c r="A2711" s="74">
        <v>0.83465071565904725</v>
      </c>
    </row>
    <row r="2712" spans="1:1" x14ac:dyDescent="0.3">
      <c r="A2712" s="74">
        <v>0.5034333323160497</v>
      </c>
    </row>
    <row r="2713" spans="1:1" x14ac:dyDescent="0.3">
      <c r="A2713" s="74">
        <v>0.12445448164311655</v>
      </c>
    </row>
    <row r="2714" spans="1:1" x14ac:dyDescent="0.3">
      <c r="A2714" s="74">
        <v>0.55241554002502513</v>
      </c>
    </row>
    <row r="2715" spans="1:1" x14ac:dyDescent="0.3">
      <c r="A2715" s="74">
        <v>0.37540818506424145</v>
      </c>
    </row>
    <row r="2716" spans="1:1" x14ac:dyDescent="0.3">
      <c r="A2716" s="74">
        <v>0.14581743827631458</v>
      </c>
    </row>
    <row r="2717" spans="1:1" x14ac:dyDescent="0.3">
      <c r="A2717" s="74">
        <v>0.93612475966673792</v>
      </c>
    </row>
    <row r="2718" spans="1:1" x14ac:dyDescent="0.3">
      <c r="A2718" s="74">
        <v>0.30115665150914028</v>
      </c>
    </row>
    <row r="2719" spans="1:1" x14ac:dyDescent="0.3">
      <c r="A2719" s="74">
        <v>0.37678151799066134</v>
      </c>
    </row>
    <row r="2720" spans="1:1" x14ac:dyDescent="0.3">
      <c r="A2720" s="74">
        <v>2.3499252296517838E-3</v>
      </c>
    </row>
    <row r="2721" spans="1:1" x14ac:dyDescent="0.3">
      <c r="A2721" s="74">
        <v>0.97412030396435434</v>
      </c>
    </row>
    <row r="2722" spans="1:1" x14ac:dyDescent="0.3">
      <c r="A2722" s="74">
        <v>0.79610583819086278</v>
      </c>
    </row>
    <row r="2723" spans="1:1" x14ac:dyDescent="0.3">
      <c r="A2723" s="74">
        <v>0.77025666066469312</v>
      </c>
    </row>
    <row r="2724" spans="1:1" x14ac:dyDescent="0.3">
      <c r="A2724" s="74">
        <v>7.1871089815973385E-2</v>
      </c>
    </row>
    <row r="2725" spans="1:1" x14ac:dyDescent="0.3">
      <c r="A2725" s="74">
        <v>0.36143070772423475</v>
      </c>
    </row>
    <row r="2726" spans="1:1" x14ac:dyDescent="0.3">
      <c r="A2726" s="74">
        <v>0.80944242683187351</v>
      </c>
    </row>
    <row r="2727" spans="1:1" x14ac:dyDescent="0.3">
      <c r="A2727" s="74">
        <v>0.31580553605761896</v>
      </c>
    </row>
    <row r="2728" spans="1:1" x14ac:dyDescent="0.3">
      <c r="A2728" s="74">
        <v>0.34446241645558029</v>
      </c>
    </row>
    <row r="2729" spans="1:1" x14ac:dyDescent="0.3">
      <c r="A2729" s="74">
        <v>0.81783501693777272</v>
      </c>
    </row>
    <row r="2730" spans="1:1" x14ac:dyDescent="0.3">
      <c r="A2730" s="74">
        <v>0.61195715201269574</v>
      </c>
    </row>
    <row r="2731" spans="1:1" x14ac:dyDescent="0.3">
      <c r="A2731" s="74">
        <v>0.41065706350901821</v>
      </c>
    </row>
    <row r="2732" spans="1:1" x14ac:dyDescent="0.3">
      <c r="A2732" s="74">
        <v>0.50013733329264198</v>
      </c>
    </row>
    <row r="2733" spans="1:1" x14ac:dyDescent="0.3">
      <c r="A2733" s="74">
        <v>0.18842127750480667</v>
      </c>
    </row>
    <row r="2734" spans="1:1" x14ac:dyDescent="0.3">
      <c r="A2734" s="74">
        <v>0.51261940366832481</v>
      </c>
    </row>
    <row r="2735" spans="1:1" x14ac:dyDescent="0.3">
      <c r="A2735" s="74">
        <v>9.5095675527207255E-2</v>
      </c>
    </row>
    <row r="2736" spans="1:1" x14ac:dyDescent="0.3">
      <c r="A2736" s="74">
        <v>1.6022217474898525E-2</v>
      </c>
    </row>
    <row r="2737" spans="1:1" x14ac:dyDescent="0.3">
      <c r="A2737" s="74">
        <v>0.7474288155766472</v>
      </c>
    </row>
    <row r="2738" spans="1:1" x14ac:dyDescent="0.3">
      <c r="A2738" s="74">
        <v>7.211523789178137E-2</v>
      </c>
    </row>
    <row r="2739" spans="1:1" x14ac:dyDescent="0.3">
      <c r="A2739" s="74">
        <v>3.7141026032288582E-2</v>
      </c>
    </row>
    <row r="2740" spans="1:1" x14ac:dyDescent="0.3">
      <c r="A2740" s="74">
        <v>0.33787041840876492</v>
      </c>
    </row>
    <row r="2741" spans="1:1" x14ac:dyDescent="0.3">
      <c r="A2741" s="74">
        <v>0.30860316782128361</v>
      </c>
    </row>
    <row r="2742" spans="1:1" x14ac:dyDescent="0.3">
      <c r="A2742" s="74">
        <v>0.89648121585741747</v>
      </c>
    </row>
    <row r="2743" spans="1:1" x14ac:dyDescent="0.3">
      <c r="A2743" s="74">
        <v>0.77678762169255655</v>
      </c>
    </row>
    <row r="2744" spans="1:1" x14ac:dyDescent="0.3">
      <c r="A2744" s="74">
        <v>0.27210303048799095</v>
      </c>
    </row>
    <row r="2745" spans="1:1" x14ac:dyDescent="0.3">
      <c r="A2745" s="74">
        <v>0.67372661519211396</v>
      </c>
    </row>
    <row r="2746" spans="1:1" x14ac:dyDescent="0.3">
      <c r="A2746" s="74">
        <v>0.41685232093264563</v>
      </c>
    </row>
    <row r="2747" spans="1:1" x14ac:dyDescent="0.3">
      <c r="A2747" s="74">
        <v>1.1047700430310984E-2</v>
      </c>
    </row>
    <row r="2748" spans="1:1" x14ac:dyDescent="0.3">
      <c r="A2748" s="74">
        <v>0.25516525772881254</v>
      </c>
    </row>
    <row r="2749" spans="1:1" x14ac:dyDescent="0.3">
      <c r="A2749" s="74">
        <v>0.44996490371410258</v>
      </c>
    </row>
    <row r="2750" spans="1:1" x14ac:dyDescent="0.3">
      <c r="A2750" s="74">
        <v>0.56218146305734429</v>
      </c>
    </row>
    <row r="2751" spans="1:1" x14ac:dyDescent="0.3">
      <c r="A2751" s="74">
        <v>0.20187994018372143</v>
      </c>
    </row>
    <row r="2752" spans="1:1" x14ac:dyDescent="0.3">
      <c r="A2752" s="74">
        <v>0.65587328714865567</v>
      </c>
    </row>
    <row r="2753" spans="1:1" x14ac:dyDescent="0.3">
      <c r="A2753" s="74">
        <v>0.7678762169255654</v>
      </c>
    </row>
    <row r="2754" spans="1:1" x14ac:dyDescent="0.3">
      <c r="A2754" s="74">
        <v>0.73030793176061282</v>
      </c>
    </row>
    <row r="2755" spans="1:1" x14ac:dyDescent="0.3">
      <c r="A2755" s="74">
        <v>0.2869655446028016</v>
      </c>
    </row>
    <row r="2756" spans="1:1" x14ac:dyDescent="0.3">
      <c r="A2756" s="74">
        <v>0.76702169866023739</v>
      </c>
    </row>
    <row r="2757" spans="1:1" x14ac:dyDescent="0.3">
      <c r="A2757" s="74">
        <v>0.93093661305581832</v>
      </c>
    </row>
    <row r="2758" spans="1:1" x14ac:dyDescent="0.3">
      <c r="A2758" s="74">
        <v>0.96453749198889127</v>
      </c>
    </row>
    <row r="2759" spans="1:1" x14ac:dyDescent="0.3">
      <c r="A2759" s="74">
        <v>0.77562791833246869</v>
      </c>
    </row>
    <row r="2760" spans="1:1" x14ac:dyDescent="0.3">
      <c r="A2760" s="74">
        <v>0.64323862422559286</v>
      </c>
    </row>
    <row r="2761" spans="1:1" x14ac:dyDescent="0.3">
      <c r="A2761" s="74">
        <v>0.52784813989684742</v>
      </c>
    </row>
    <row r="2762" spans="1:1" x14ac:dyDescent="0.3">
      <c r="A2762" s="74">
        <v>0.74123355815301983</v>
      </c>
    </row>
    <row r="2763" spans="1:1" x14ac:dyDescent="0.3">
      <c r="A2763" s="74">
        <v>1.0589922788171027E-2</v>
      </c>
    </row>
    <row r="2764" spans="1:1" x14ac:dyDescent="0.3">
      <c r="A2764" s="74">
        <v>0.44016846217230748</v>
      </c>
    </row>
    <row r="2765" spans="1:1" x14ac:dyDescent="0.3">
      <c r="A2765" s="74">
        <v>3.9277321695608387E-2</v>
      </c>
    </row>
    <row r="2766" spans="1:1" x14ac:dyDescent="0.3">
      <c r="A2766" s="74">
        <v>0.27518539994506669</v>
      </c>
    </row>
    <row r="2767" spans="1:1" x14ac:dyDescent="0.3">
      <c r="A2767" s="74">
        <v>0.87734611041596733</v>
      </c>
    </row>
    <row r="2768" spans="1:1" x14ac:dyDescent="0.3">
      <c r="A2768" s="74">
        <v>0.41242713705862605</v>
      </c>
    </row>
    <row r="2769" spans="1:1" x14ac:dyDescent="0.3">
      <c r="A2769" s="74">
        <v>0.46977141636402481</v>
      </c>
    </row>
    <row r="2770" spans="1:1" x14ac:dyDescent="0.3">
      <c r="A2770" s="74">
        <v>0.74883266701254314</v>
      </c>
    </row>
    <row r="2771" spans="1:1" x14ac:dyDescent="0.3">
      <c r="A2771" s="74">
        <v>0.74138615070039982</v>
      </c>
    </row>
    <row r="2772" spans="1:1" x14ac:dyDescent="0.3">
      <c r="A2772" s="74">
        <v>0.22540971098971527</v>
      </c>
    </row>
    <row r="2773" spans="1:1" x14ac:dyDescent="0.3">
      <c r="A2773" s="74">
        <v>3.6194952238532668E-2</v>
      </c>
    </row>
    <row r="2774" spans="1:1" x14ac:dyDescent="0.3">
      <c r="A2774" s="74">
        <v>0.37116611224707785</v>
      </c>
    </row>
    <row r="2775" spans="1:1" x14ac:dyDescent="0.3">
      <c r="A2775" s="74">
        <v>0.89587084566789754</v>
      </c>
    </row>
    <row r="2776" spans="1:1" x14ac:dyDescent="0.3">
      <c r="A2776" s="74">
        <v>0.73845637379070406</v>
      </c>
    </row>
    <row r="2777" spans="1:1" x14ac:dyDescent="0.3">
      <c r="A2777" s="74">
        <v>0.44444105349894714</v>
      </c>
    </row>
    <row r="2778" spans="1:1" x14ac:dyDescent="0.3">
      <c r="A2778" s="74">
        <v>0.67357402264473398</v>
      </c>
    </row>
    <row r="2779" spans="1:1" x14ac:dyDescent="0.3">
      <c r="A2779" s="74">
        <v>0.29996642963957643</v>
      </c>
    </row>
    <row r="2780" spans="1:1" x14ac:dyDescent="0.3">
      <c r="A2780" s="74">
        <v>0.91442609942930386</v>
      </c>
    </row>
    <row r="2781" spans="1:1" x14ac:dyDescent="0.3">
      <c r="A2781" s="74">
        <v>0.7849055452131718</v>
      </c>
    </row>
    <row r="2782" spans="1:1" x14ac:dyDescent="0.3">
      <c r="A2782" s="74">
        <v>0.94778283028656884</v>
      </c>
    </row>
    <row r="2783" spans="1:1" x14ac:dyDescent="0.3">
      <c r="A2783" s="74">
        <v>0.88955351420636619</v>
      </c>
    </row>
    <row r="2784" spans="1:1" x14ac:dyDescent="0.3">
      <c r="A2784" s="74">
        <v>1.2665181432538836E-2</v>
      </c>
    </row>
    <row r="2785" spans="1:1" x14ac:dyDescent="0.3">
      <c r="A2785" s="74">
        <v>0.57853938413647876</v>
      </c>
    </row>
    <row r="2786" spans="1:1" x14ac:dyDescent="0.3">
      <c r="A2786" s="74">
        <v>0.23282570879238257</v>
      </c>
    </row>
    <row r="2787" spans="1:1" x14ac:dyDescent="0.3">
      <c r="A2787" s="74">
        <v>0.24121829889828181</v>
      </c>
    </row>
    <row r="2788" spans="1:1" x14ac:dyDescent="0.3">
      <c r="A2788" s="74">
        <v>0.72179326761680962</v>
      </c>
    </row>
    <row r="2789" spans="1:1" x14ac:dyDescent="0.3">
      <c r="A2789" s="74">
        <v>4.6388134403515732E-3</v>
      </c>
    </row>
    <row r="2790" spans="1:1" x14ac:dyDescent="0.3">
      <c r="A2790" s="74">
        <v>0.75719473860896636</v>
      </c>
    </row>
    <row r="2791" spans="1:1" x14ac:dyDescent="0.3">
      <c r="A2791" s="74">
        <v>0.87145603808709982</v>
      </c>
    </row>
    <row r="2792" spans="1:1" x14ac:dyDescent="0.3">
      <c r="A2792" s="74">
        <v>0.38731040375988035</v>
      </c>
    </row>
    <row r="2793" spans="1:1" x14ac:dyDescent="0.3">
      <c r="A2793" s="74">
        <v>0.84127323221533856</v>
      </c>
    </row>
    <row r="2794" spans="1:1" x14ac:dyDescent="0.3">
      <c r="A2794" s="74">
        <v>0.24185918759727776</v>
      </c>
    </row>
    <row r="2795" spans="1:1" x14ac:dyDescent="0.3">
      <c r="A2795" s="74">
        <v>0.95150608844264051</v>
      </c>
    </row>
    <row r="2796" spans="1:1" x14ac:dyDescent="0.3">
      <c r="A2796" s="74">
        <v>0.99221778008362072</v>
      </c>
    </row>
    <row r="2797" spans="1:1" x14ac:dyDescent="0.3">
      <c r="A2797" s="74">
        <v>0.1498458815271462</v>
      </c>
    </row>
    <row r="2798" spans="1:1" x14ac:dyDescent="0.3">
      <c r="A2798" s="74">
        <v>0.97161778618732264</v>
      </c>
    </row>
    <row r="2799" spans="1:1" x14ac:dyDescent="0.3">
      <c r="A2799" s="74">
        <v>0.71950437940610978</v>
      </c>
    </row>
    <row r="2800" spans="1:1" x14ac:dyDescent="0.3">
      <c r="A2800" s="74">
        <v>4.4953764458143863E-2</v>
      </c>
    </row>
    <row r="2801" spans="1:1" x14ac:dyDescent="0.3">
      <c r="A2801" s="74">
        <v>0.23554185613574632</v>
      </c>
    </row>
    <row r="2802" spans="1:1" x14ac:dyDescent="0.3">
      <c r="A2802" s="74">
        <v>3.9399395733512373E-2</v>
      </c>
    </row>
    <row r="2803" spans="1:1" x14ac:dyDescent="0.3">
      <c r="A2803" s="74">
        <v>0.37150181585131381</v>
      </c>
    </row>
    <row r="2804" spans="1:1" x14ac:dyDescent="0.3">
      <c r="A2804" s="74">
        <v>3.2380138554033024E-2</v>
      </c>
    </row>
    <row r="2805" spans="1:1" x14ac:dyDescent="0.3">
      <c r="A2805" s="74">
        <v>0.91372417371135595</v>
      </c>
    </row>
    <row r="2806" spans="1:1" x14ac:dyDescent="0.3">
      <c r="A2806" s="74">
        <v>0.67155980101931823</v>
      </c>
    </row>
    <row r="2807" spans="1:1" x14ac:dyDescent="0.3">
      <c r="A2807" s="74">
        <v>0.7116916409802545</v>
      </c>
    </row>
    <row r="2808" spans="1:1" x14ac:dyDescent="0.3">
      <c r="A2808" s="74">
        <v>0.59315775017548145</v>
      </c>
    </row>
    <row r="2809" spans="1:1" x14ac:dyDescent="0.3">
      <c r="A2809" s="74">
        <v>0.61461226233710742</v>
      </c>
    </row>
    <row r="2810" spans="1:1" x14ac:dyDescent="0.3">
      <c r="A2810" s="74">
        <v>3.8575395977660451E-2</v>
      </c>
    </row>
    <row r="2811" spans="1:1" x14ac:dyDescent="0.3">
      <c r="A2811" s="74">
        <v>0.34403515732291634</v>
      </c>
    </row>
    <row r="2812" spans="1:1" x14ac:dyDescent="0.3">
      <c r="A2812" s="74">
        <v>6.8056276131473734E-2</v>
      </c>
    </row>
    <row r="2813" spans="1:1" x14ac:dyDescent="0.3">
      <c r="A2813" s="74">
        <v>0.35718863490707115</v>
      </c>
    </row>
    <row r="2814" spans="1:1" x14ac:dyDescent="0.3">
      <c r="A2814" s="74">
        <v>0.45915097506637775</v>
      </c>
    </row>
    <row r="2815" spans="1:1" x14ac:dyDescent="0.3">
      <c r="A2815" s="74">
        <v>0.68611713003936892</v>
      </c>
    </row>
    <row r="2816" spans="1:1" x14ac:dyDescent="0.3">
      <c r="A2816" s="74">
        <v>0.58384960478530223</v>
      </c>
    </row>
    <row r="2817" spans="1:1" x14ac:dyDescent="0.3">
      <c r="A2817" s="74">
        <v>0.12320322275460066</v>
      </c>
    </row>
    <row r="2818" spans="1:1" x14ac:dyDescent="0.3">
      <c r="A2818" s="74">
        <v>0.40260017700735495</v>
      </c>
    </row>
    <row r="2819" spans="1:1" x14ac:dyDescent="0.3">
      <c r="A2819" s="74">
        <v>0.58638264107181004</v>
      </c>
    </row>
    <row r="2820" spans="1:1" x14ac:dyDescent="0.3">
      <c r="A2820" s="74">
        <v>0.32609027375103</v>
      </c>
    </row>
    <row r="2821" spans="1:1" x14ac:dyDescent="0.3">
      <c r="A2821" s="74">
        <v>0.66301461836603903</v>
      </c>
    </row>
    <row r="2822" spans="1:1" x14ac:dyDescent="0.3">
      <c r="A2822" s="74">
        <v>0.19644764549699392</v>
      </c>
    </row>
    <row r="2823" spans="1:1" x14ac:dyDescent="0.3">
      <c r="A2823" s="74">
        <v>0.82625812555314804</v>
      </c>
    </row>
    <row r="2824" spans="1:1" x14ac:dyDescent="0.3">
      <c r="A2824" s="74">
        <v>0.15805536057618946</v>
      </c>
    </row>
    <row r="2825" spans="1:1" x14ac:dyDescent="0.3">
      <c r="A2825" s="74">
        <v>0.26419873653370768</v>
      </c>
    </row>
    <row r="2826" spans="1:1" x14ac:dyDescent="0.3">
      <c r="A2826" s="74">
        <v>0.84560686056093015</v>
      </c>
    </row>
    <row r="2827" spans="1:1" x14ac:dyDescent="0.3">
      <c r="A2827" s="74">
        <v>0.28818628498184151</v>
      </c>
    </row>
    <row r="2828" spans="1:1" x14ac:dyDescent="0.3">
      <c r="A2828" s="74">
        <v>0.24146244697408978</v>
      </c>
    </row>
    <row r="2829" spans="1:1" x14ac:dyDescent="0.3">
      <c r="A2829" s="74">
        <v>0.5145115512558367</v>
      </c>
    </row>
    <row r="2830" spans="1:1" x14ac:dyDescent="0.3">
      <c r="A2830" s="74">
        <v>0.86864833521530804</v>
      </c>
    </row>
    <row r="2831" spans="1:1" x14ac:dyDescent="0.3">
      <c r="A2831" s="74">
        <v>7.1077608569597467E-2</v>
      </c>
    </row>
    <row r="2832" spans="1:1" x14ac:dyDescent="0.3">
      <c r="A2832" s="74">
        <v>0.81530198065126502</v>
      </c>
    </row>
    <row r="2833" spans="1:1" x14ac:dyDescent="0.3">
      <c r="A2833" s="74">
        <v>0.58992278817102572</v>
      </c>
    </row>
    <row r="2834" spans="1:1" x14ac:dyDescent="0.3">
      <c r="A2834" s="74">
        <v>0.55839716788232063</v>
      </c>
    </row>
    <row r="2835" spans="1:1" x14ac:dyDescent="0.3">
      <c r="A2835" s="74">
        <v>0.33408612323374126</v>
      </c>
    </row>
    <row r="2836" spans="1:1" x14ac:dyDescent="0.3">
      <c r="A2836" s="74">
        <v>0.78933072908719137</v>
      </c>
    </row>
    <row r="2837" spans="1:1" x14ac:dyDescent="0.3">
      <c r="A2837" s="74">
        <v>9.9520859401226847E-2</v>
      </c>
    </row>
    <row r="2838" spans="1:1" x14ac:dyDescent="0.3">
      <c r="A2838" s="74">
        <v>0.5723136082033754</v>
      </c>
    </row>
    <row r="2839" spans="1:1" x14ac:dyDescent="0.3">
      <c r="A2839" s="74">
        <v>0.15024262215033418</v>
      </c>
    </row>
    <row r="2840" spans="1:1" x14ac:dyDescent="0.3">
      <c r="A2840" s="74">
        <v>0.30808435316019167</v>
      </c>
    </row>
    <row r="2841" spans="1:1" x14ac:dyDescent="0.3">
      <c r="A2841" s="74">
        <v>1.8402661214026308E-2</v>
      </c>
    </row>
    <row r="2842" spans="1:1" x14ac:dyDescent="0.3">
      <c r="A2842" s="74">
        <v>0.25922421948912017</v>
      </c>
    </row>
    <row r="2843" spans="1:1" x14ac:dyDescent="0.3">
      <c r="A2843" s="74">
        <v>0.15121921445356609</v>
      </c>
    </row>
    <row r="2844" spans="1:1" x14ac:dyDescent="0.3">
      <c r="A2844" s="74">
        <v>0.94201483199560532</v>
      </c>
    </row>
    <row r="2845" spans="1:1" x14ac:dyDescent="0.3">
      <c r="A2845" s="74">
        <v>0.73934141056550795</v>
      </c>
    </row>
    <row r="2846" spans="1:1" x14ac:dyDescent="0.3">
      <c r="A2846" s="74">
        <v>0.62886440626239815</v>
      </c>
    </row>
    <row r="2847" spans="1:1" x14ac:dyDescent="0.3">
      <c r="A2847" s="74">
        <v>0.24414807580797754</v>
      </c>
    </row>
    <row r="2848" spans="1:1" x14ac:dyDescent="0.3">
      <c r="A2848" s="74">
        <v>0.66158024842066709</v>
      </c>
    </row>
    <row r="2849" spans="1:1" x14ac:dyDescent="0.3">
      <c r="A2849" s="74">
        <v>0.77513962218085264</v>
      </c>
    </row>
    <row r="2850" spans="1:1" x14ac:dyDescent="0.3">
      <c r="A2850" s="74">
        <v>0.36970122379222997</v>
      </c>
    </row>
    <row r="2851" spans="1:1" x14ac:dyDescent="0.3">
      <c r="A2851" s="74">
        <v>0.18204290902432324</v>
      </c>
    </row>
    <row r="2852" spans="1:1" x14ac:dyDescent="0.3">
      <c r="A2852" s="74">
        <v>0.25107577745902893</v>
      </c>
    </row>
    <row r="2853" spans="1:1" x14ac:dyDescent="0.3">
      <c r="A2853" s="74">
        <v>0.14252143925290689</v>
      </c>
    </row>
    <row r="2854" spans="1:1" x14ac:dyDescent="0.3">
      <c r="A2854" s="74">
        <v>0.82265694143498036</v>
      </c>
    </row>
    <row r="2855" spans="1:1" x14ac:dyDescent="0.3">
      <c r="A2855" s="74">
        <v>0.26914273506881925</v>
      </c>
    </row>
    <row r="2856" spans="1:1" x14ac:dyDescent="0.3">
      <c r="A2856" s="74">
        <v>0.31800286873989075</v>
      </c>
    </row>
    <row r="2857" spans="1:1" x14ac:dyDescent="0.3">
      <c r="A2857" s="74">
        <v>0.95904416028321182</v>
      </c>
    </row>
    <row r="2858" spans="1:1" x14ac:dyDescent="0.3">
      <c r="A2858" s="74">
        <v>0.31531723990600297</v>
      </c>
    </row>
    <row r="2859" spans="1:1" x14ac:dyDescent="0.3">
      <c r="A2859" s="74">
        <v>0.98196356089968562</v>
      </c>
    </row>
    <row r="2860" spans="1:1" x14ac:dyDescent="0.3">
      <c r="A2860" s="74">
        <v>0.55436872463148901</v>
      </c>
    </row>
    <row r="2861" spans="1:1" x14ac:dyDescent="0.3">
      <c r="A2861" s="74">
        <v>0.28388317514572586</v>
      </c>
    </row>
    <row r="2862" spans="1:1" x14ac:dyDescent="0.3">
      <c r="A2862" s="74">
        <v>0.76439710684530171</v>
      </c>
    </row>
    <row r="2863" spans="1:1" x14ac:dyDescent="0.3">
      <c r="A2863" s="74">
        <v>0.78780480361339156</v>
      </c>
    </row>
    <row r="2864" spans="1:1" x14ac:dyDescent="0.3">
      <c r="A2864" s="74">
        <v>0.40626239814447462</v>
      </c>
    </row>
    <row r="2865" spans="1:1" x14ac:dyDescent="0.3">
      <c r="A2865" s="74">
        <v>0.73427533799249245</v>
      </c>
    </row>
    <row r="2866" spans="1:1" x14ac:dyDescent="0.3">
      <c r="A2866" s="74">
        <v>0.95150608844264051</v>
      </c>
    </row>
    <row r="2867" spans="1:1" x14ac:dyDescent="0.3">
      <c r="A2867" s="74">
        <v>0.94186223944822534</v>
      </c>
    </row>
    <row r="2868" spans="1:1" x14ac:dyDescent="0.3">
      <c r="A2868" s="74">
        <v>0.80797753837702568</v>
      </c>
    </row>
    <row r="2869" spans="1:1" x14ac:dyDescent="0.3">
      <c r="A2869" s="74">
        <v>0.90844447157200847</v>
      </c>
    </row>
    <row r="2870" spans="1:1" x14ac:dyDescent="0.3">
      <c r="A2870" s="74">
        <v>0.37931455427716909</v>
      </c>
    </row>
    <row r="2871" spans="1:1" x14ac:dyDescent="0.3">
      <c r="A2871" s="74">
        <v>0.54383983886226994</v>
      </c>
    </row>
    <row r="2872" spans="1:1" x14ac:dyDescent="0.3">
      <c r="A2872" s="74">
        <v>0.13644825586718345</v>
      </c>
    </row>
    <row r="2873" spans="1:1" x14ac:dyDescent="0.3">
      <c r="A2873" s="74">
        <v>0.14639728995635853</v>
      </c>
    </row>
    <row r="2874" spans="1:1" x14ac:dyDescent="0.3">
      <c r="A2874" s="74">
        <v>0.11410870693075351</v>
      </c>
    </row>
    <row r="2875" spans="1:1" x14ac:dyDescent="0.3">
      <c r="A2875" s="74">
        <v>0.63591418195135352</v>
      </c>
    </row>
    <row r="2876" spans="1:1" x14ac:dyDescent="0.3">
      <c r="A2876" s="74">
        <v>4.3275246436964017E-2</v>
      </c>
    </row>
    <row r="2877" spans="1:1" x14ac:dyDescent="0.3">
      <c r="A2877" s="74">
        <v>0.66014587847529527</v>
      </c>
    </row>
    <row r="2878" spans="1:1" x14ac:dyDescent="0.3">
      <c r="A2878" s="74">
        <v>0.52052369762260808</v>
      </c>
    </row>
    <row r="2879" spans="1:1" x14ac:dyDescent="0.3">
      <c r="A2879" s="74">
        <v>0.62251655629139069</v>
      </c>
    </row>
    <row r="2880" spans="1:1" x14ac:dyDescent="0.3">
      <c r="A2880" s="74">
        <v>0.31934568315683465</v>
      </c>
    </row>
    <row r="2881" spans="1:1" x14ac:dyDescent="0.3">
      <c r="A2881" s="74">
        <v>0.56385998107852409</v>
      </c>
    </row>
    <row r="2882" spans="1:1" x14ac:dyDescent="0.3">
      <c r="A2882" s="74">
        <v>0.29554124576555679</v>
      </c>
    </row>
    <row r="2883" spans="1:1" x14ac:dyDescent="0.3">
      <c r="A2883" s="74">
        <v>0.7941526535843989</v>
      </c>
    </row>
    <row r="2884" spans="1:1" x14ac:dyDescent="0.3">
      <c r="A2884" s="74">
        <v>0.44914090395825068</v>
      </c>
    </row>
    <row r="2885" spans="1:1" x14ac:dyDescent="0.3">
      <c r="A2885" s="74">
        <v>0.83602404858546708</v>
      </c>
    </row>
    <row r="2886" spans="1:1" x14ac:dyDescent="0.3">
      <c r="A2886" s="74">
        <v>0.70729697561571092</v>
      </c>
    </row>
    <row r="2887" spans="1:1" x14ac:dyDescent="0.3">
      <c r="A2887" s="74">
        <v>0.23557237464522232</v>
      </c>
    </row>
    <row r="2888" spans="1:1" x14ac:dyDescent="0.3">
      <c r="A2888" s="74">
        <v>1.0925626392406995E-2</v>
      </c>
    </row>
    <row r="2889" spans="1:1" x14ac:dyDescent="0.3">
      <c r="A2889" s="74">
        <v>0.74434644611957157</v>
      </c>
    </row>
    <row r="2890" spans="1:1" x14ac:dyDescent="0.3">
      <c r="A2890" s="74">
        <v>0.44526505325479904</v>
      </c>
    </row>
    <row r="2891" spans="1:1" x14ac:dyDescent="0.3">
      <c r="A2891" s="74">
        <v>0.90020447401348913</v>
      </c>
    </row>
    <row r="2892" spans="1:1" x14ac:dyDescent="0.3">
      <c r="A2892" s="74">
        <v>0.57863093966490675</v>
      </c>
    </row>
    <row r="2893" spans="1:1" x14ac:dyDescent="0.3">
      <c r="A2893" s="74">
        <v>0.76485488448744166</v>
      </c>
    </row>
    <row r="2894" spans="1:1" x14ac:dyDescent="0.3">
      <c r="A2894" s="74">
        <v>0.98825037385174108</v>
      </c>
    </row>
    <row r="2895" spans="1:1" x14ac:dyDescent="0.3">
      <c r="A2895" s="74">
        <v>0.1315958128604999</v>
      </c>
    </row>
    <row r="2896" spans="1:1" x14ac:dyDescent="0.3">
      <c r="A2896" s="74">
        <v>0.28202154606769003</v>
      </c>
    </row>
    <row r="2897" spans="1:1" x14ac:dyDescent="0.3">
      <c r="A2897" s="74">
        <v>0.52632221442304761</v>
      </c>
    </row>
    <row r="2898" spans="1:1" x14ac:dyDescent="0.3">
      <c r="A2898" s="74">
        <v>0.89571825312051756</v>
      </c>
    </row>
    <row r="2899" spans="1:1" x14ac:dyDescent="0.3">
      <c r="A2899" s="74">
        <v>0.41380046998504594</v>
      </c>
    </row>
    <row r="2900" spans="1:1" x14ac:dyDescent="0.3">
      <c r="A2900" s="74">
        <v>0.68135624256111327</v>
      </c>
    </row>
    <row r="2901" spans="1:1" x14ac:dyDescent="0.3">
      <c r="A2901" s="74">
        <v>0.81130405590990939</v>
      </c>
    </row>
    <row r="2902" spans="1:1" x14ac:dyDescent="0.3">
      <c r="A2902" s="74">
        <v>0.92977690969573046</v>
      </c>
    </row>
    <row r="2903" spans="1:1" x14ac:dyDescent="0.3">
      <c r="A2903" s="74">
        <v>0.631000701925718</v>
      </c>
    </row>
    <row r="2904" spans="1:1" x14ac:dyDescent="0.3">
      <c r="A2904" s="74">
        <v>0.11270485549485763</v>
      </c>
    </row>
    <row r="2905" spans="1:1" x14ac:dyDescent="0.3">
      <c r="A2905" s="74">
        <v>0.14523758659627065</v>
      </c>
    </row>
    <row r="2906" spans="1:1" x14ac:dyDescent="0.3">
      <c r="A2906" s="74">
        <v>0.41300698873866998</v>
      </c>
    </row>
    <row r="2907" spans="1:1" x14ac:dyDescent="0.3">
      <c r="A2907" s="74">
        <v>0.61861018707846305</v>
      </c>
    </row>
    <row r="2908" spans="1:1" x14ac:dyDescent="0.3">
      <c r="A2908" s="74">
        <v>0.16028321176793725</v>
      </c>
    </row>
    <row r="2909" spans="1:1" x14ac:dyDescent="0.3">
      <c r="A2909" s="74">
        <v>4.5472579119235816E-3</v>
      </c>
    </row>
    <row r="2910" spans="1:1" x14ac:dyDescent="0.3">
      <c r="A2910" s="74">
        <v>0.72920926541947695</v>
      </c>
    </row>
    <row r="2911" spans="1:1" x14ac:dyDescent="0.3">
      <c r="A2911" s="74">
        <v>0.28626361888485369</v>
      </c>
    </row>
    <row r="2912" spans="1:1" x14ac:dyDescent="0.3">
      <c r="A2912" s="74">
        <v>0.41190832239753411</v>
      </c>
    </row>
    <row r="2913" spans="1:1" x14ac:dyDescent="0.3">
      <c r="A2913" s="74">
        <v>0.17514572588274788</v>
      </c>
    </row>
    <row r="2914" spans="1:1" x14ac:dyDescent="0.3">
      <c r="A2914" s="74">
        <v>0.37275307473982972</v>
      </c>
    </row>
    <row r="2915" spans="1:1" x14ac:dyDescent="0.3">
      <c r="A2915" s="74">
        <v>9.4729453413495285E-2</v>
      </c>
    </row>
    <row r="2916" spans="1:1" x14ac:dyDescent="0.3">
      <c r="A2916" s="74">
        <v>0.15390484328745385</v>
      </c>
    </row>
    <row r="2917" spans="1:1" x14ac:dyDescent="0.3">
      <c r="A2917" s="74">
        <v>0.2925504318369091</v>
      </c>
    </row>
    <row r="2918" spans="1:1" x14ac:dyDescent="0.3">
      <c r="A2918" s="74">
        <v>0.45313882869960631</v>
      </c>
    </row>
    <row r="2919" spans="1:1" x14ac:dyDescent="0.3">
      <c r="A2919" s="74">
        <v>0.16714987640003662</v>
      </c>
    </row>
    <row r="2920" spans="1:1" x14ac:dyDescent="0.3">
      <c r="A2920" s="74">
        <v>0.16190069277016511</v>
      </c>
    </row>
    <row r="2921" spans="1:1" x14ac:dyDescent="0.3">
      <c r="A2921" s="74">
        <v>9.4973601489303269E-2</v>
      </c>
    </row>
    <row r="2922" spans="1:1" x14ac:dyDescent="0.3">
      <c r="A2922" s="74">
        <v>6.08539078951384E-2</v>
      </c>
    </row>
    <row r="2923" spans="1:1" x14ac:dyDescent="0.3">
      <c r="A2923" s="74">
        <v>0.81658375804925687</v>
      </c>
    </row>
    <row r="2924" spans="1:1" x14ac:dyDescent="0.3">
      <c r="A2924" s="74">
        <v>0.24323252052369762</v>
      </c>
    </row>
    <row r="2925" spans="1:1" x14ac:dyDescent="0.3">
      <c r="A2925" s="74">
        <v>0.42057557908871729</v>
      </c>
    </row>
    <row r="2926" spans="1:1" x14ac:dyDescent="0.3">
      <c r="A2926" s="74">
        <v>0.40076906643879512</v>
      </c>
    </row>
    <row r="2927" spans="1:1" x14ac:dyDescent="0.3">
      <c r="A2927" s="74">
        <v>0.77068391979735706</v>
      </c>
    </row>
    <row r="2928" spans="1:1" x14ac:dyDescent="0.3">
      <c r="A2928" s="74">
        <v>0.6878872035889767</v>
      </c>
    </row>
    <row r="2929" spans="1:1" x14ac:dyDescent="0.3">
      <c r="A2929" s="74">
        <v>0.47993408001953186</v>
      </c>
    </row>
    <row r="2930" spans="1:1" x14ac:dyDescent="0.3">
      <c r="A2930" s="74">
        <v>9.9337748344370855E-2</v>
      </c>
    </row>
    <row r="2931" spans="1:1" x14ac:dyDescent="0.3">
      <c r="A2931" s="74">
        <v>0.87514877773369548</v>
      </c>
    </row>
    <row r="2932" spans="1:1" x14ac:dyDescent="0.3">
      <c r="A2932" s="74">
        <v>0.28373058259834588</v>
      </c>
    </row>
    <row r="2933" spans="1:1" x14ac:dyDescent="0.3">
      <c r="A2933" s="74">
        <v>0.43534653767509995</v>
      </c>
    </row>
    <row r="2934" spans="1:1" x14ac:dyDescent="0.3">
      <c r="A2934" s="74">
        <v>0.59205908383434558</v>
      </c>
    </row>
    <row r="2935" spans="1:1" x14ac:dyDescent="0.3">
      <c r="A2935" s="74">
        <v>0.55647450178533275</v>
      </c>
    </row>
    <row r="2936" spans="1:1" x14ac:dyDescent="0.3">
      <c r="A2936" s="74">
        <v>5.2461317789239174E-2</v>
      </c>
    </row>
    <row r="2937" spans="1:1" x14ac:dyDescent="0.3">
      <c r="A2937" s="74">
        <v>0.8179570909756767</v>
      </c>
    </row>
    <row r="2938" spans="1:1" x14ac:dyDescent="0.3">
      <c r="A2938" s="74">
        <v>0.99697866756187625</v>
      </c>
    </row>
    <row r="2939" spans="1:1" x14ac:dyDescent="0.3">
      <c r="A2939" s="74">
        <v>0.82613605151524394</v>
      </c>
    </row>
    <row r="2940" spans="1:1" x14ac:dyDescent="0.3">
      <c r="A2940" s="74">
        <v>0.36252937406537067</v>
      </c>
    </row>
    <row r="2941" spans="1:1" x14ac:dyDescent="0.3">
      <c r="A2941" s="74">
        <v>0.81392864772484508</v>
      </c>
    </row>
    <row r="2942" spans="1:1" x14ac:dyDescent="0.3">
      <c r="A2942" s="74">
        <v>0.38105410931730094</v>
      </c>
    </row>
    <row r="2943" spans="1:1" x14ac:dyDescent="0.3">
      <c r="A2943" s="74">
        <v>0.10678426465651418</v>
      </c>
    </row>
    <row r="2944" spans="1:1" x14ac:dyDescent="0.3">
      <c r="A2944" s="74">
        <v>0.57524338511307105</v>
      </c>
    </row>
    <row r="2945" spans="1:1" x14ac:dyDescent="0.3">
      <c r="A2945" s="74">
        <v>0.95113986632892844</v>
      </c>
    </row>
    <row r="2946" spans="1:1" x14ac:dyDescent="0.3">
      <c r="A2946" s="74">
        <v>0.82518997772148805</v>
      </c>
    </row>
    <row r="2947" spans="1:1" x14ac:dyDescent="0.3">
      <c r="A2947" s="74">
        <v>0.66225165562913912</v>
      </c>
    </row>
    <row r="2948" spans="1:1" x14ac:dyDescent="0.3">
      <c r="A2948" s="74">
        <v>0.88030640583513897</v>
      </c>
    </row>
    <row r="2949" spans="1:1" x14ac:dyDescent="0.3">
      <c r="A2949" s="74">
        <v>0.217474898525956</v>
      </c>
    </row>
    <row r="2950" spans="1:1" x14ac:dyDescent="0.3">
      <c r="A2950" s="74">
        <v>0.19425031281472213</v>
      </c>
    </row>
    <row r="2951" spans="1:1" x14ac:dyDescent="0.3">
      <c r="A2951" s="74">
        <v>0.91180150761436807</v>
      </c>
    </row>
    <row r="2952" spans="1:1" x14ac:dyDescent="0.3">
      <c r="A2952" s="74">
        <v>0.47721793267616808</v>
      </c>
    </row>
    <row r="2953" spans="1:1" x14ac:dyDescent="0.3">
      <c r="A2953" s="74">
        <v>0.14203314310129092</v>
      </c>
    </row>
    <row r="2954" spans="1:1" x14ac:dyDescent="0.3">
      <c r="A2954" s="74">
        <v>1.8768883327738274E-2</v>
      </c>
    </row>
    <row r="2955" spans="1:1" x14ac:dyDescent="0.3">
      <c r="A2955" s="74">
        <v>0.41102328562273016</v>
      </c>
    </row>
    <row r="2956" spans="1:1" x14ac:dyDescent="0.3">
      <c r="A2956" s="74">
        <v>0.75835444196905422</v>
      </c>
    </row>
    <row r="2957" spans="1:1" x14ac:dyDescent="0.3">
      <c r="A2957" s="74">
        <v>0.87041840876491594</v>
      </c>
    </row>
    <row r="2958" spans="1:1" x14ac:dyDescent="0.3">
      <c r="A2958" s="74">
        <v>0.39381084627826779</v>
      </c>
    </row>
    <row r="2959" spans="1:1" x14ac:dyDescent="0.3">
      <c r="A2959" s="74">
        <v>0.77953428754539633</v>
      </c>
    </row>
    <row r="2960" spans="1:1" x14ac:dyDescent="0.3">
      <c r="A2960" s="74">
        <v>0.65050202948088021</v>
      </c>
    </row>
    <row r="2961" spans="1:1" x14ac:dyDescent="0.3">
      <c r="A2961" s="74">
        <v>0.7653126621295816</v>
      </c>
    </row>
    <row r="2962" spans="1:1" x14ac:dyDescent="0.3">
      <c r="A2962" s="74">
        <v>0.30182805871761226</v>
      </c>
    </row>
    <row r="2963" spans="1:1" x14ac:dyDescent="0.3">
      <c r="A2963" s="74">
        <v>0.35740226447340312</v>
      </c>
    </row>
    <row r="2964" spans="1:1" x14ac:dyDescent="0.3">
      <c r="A2964" s="74">
        <v>0.77065340128788107</v>
      </c>
    </row>
    <row r="2965" spans="1:1" x14ac:dyDescent="0.3">
      <c r="A2965" s="74">
        <v>0.56404309213538006</v>
      </c>
    </row>
    <row r="2966" spans="1:1" x14ac:dyDescent="0.3">
      <c r="A2966" s="74">
        <v>0.26581621753593554</v>
      </c>
    </row>
    <row r="2967" spans="1:1" x14ac:dyDescent="0.3">
      <c r="A2967" s="74">
        <v>0.87130344553971983</v>
      </c>
    </row>
    <row r="2968" spans="1:1" x14ac:dyDescent="0.3">
      <c r="A2968" s="74">
        <v>0.55272072511978509</v>
      </c>
    </row>
    <row r="2969" spans="1:1" x14ac:dyDescent="0.3">
      <c r="A2969" s="74">
        <v>0.62373729667043065</v>
      </c>
    </row>
    <row r="2970" spans="1:1" x14ac:dyDescent="0.3">
      <c r="A2970" s="74">
        <v>0.73833429975280007</v>
      </c>
    </row>
    <row r="2971" spans="1:1" x14ac:dyDescent="0.3">
      <c r="A2971" s="74">
        <v>0.89156773583178195</v>
      </c>
    </row>
    <row r="2972" spans="1:1" x14ac:dyDescent="0.3">
      <c r="A2972" s="74">
        <v>8.8503677480391858E-4</v>
      </c>
    </row>
    <row r="2973" spans="1:1" x14ac:dyDescent="0.3">
      <c r="A2973" s="74">
        <v>0.28565324869533371</v>
      </c>
    </row>
    <row r="2974" spans="1:1" x14ac:dyDescent="0.3">
      <c r="A2974" s="74">
        <v>0.13354899746696372</v>
      </c>
    </row>
    <row r="2975" spans="1:1" x14ac:dyDescent="0.3">
      <c r="A2975" s="74">
        <v>0.36164433729056672</v>
      </c>
    </row>
    <row r="2976" spans="1:1" x14ac:dyDescent="0.3">
      <c r="A2976" s="74">
        <v>0.22656941434980316</v>
      </c>
    </row>
    <row r="2977" spans="1:1" x14ac:dyDescent="0.3">
      <c r="A2977" s="74">
        <v>0.89001129184850614</v>
      </c>
    </row>
    <row r="2978" spans="1:1" x14ac:dyDescent="0.3">
      <c r="A2978" s="74">
        <v>0.90795617542039242</v>
      </c>
    </row>
    <row r="2979" spans="1:1" x14ac:dyDescent="0.3">
      <c r="A2979" s="74">
        <v>0.9812616351817377</v>
      </c>
    </row>
    <row r="2980" spans="1:1" x14ac:dyDescent="0.3">
      <c r="A2980" s="74">
        <v>0.42445142979216893</v>
      </c>
    </row>
    <row r="2981" spans="1:1" x14ac:dyDescent="0.3">
      <c r="A2981" s="74">
        <v>0.47236548966948455</v>
      </c>
    </row>
    <row r="2982" spans="1:1" x14ac:dyDescent="0.3">
      <c r="A2982" s="74">
        <v>0.59590441602832123</v>
      </c>
    </row>
    <row r="2983" spans="1:1" x14ac:dyDescent="0.3">
      <c r="A2983" s="74">
        <v>0.7236243781853694</v>
      </c>
    </row>
    <row r="2984" spans="1:1" x14ac:dyDescent="0.3">
      <c r="A2984" s="74">
        <v>0.44441053498947114</v>
      </c>
    </row>
    <row r="2985" spans="1:1" x14ac:dyDescent="0.3">
      <c r="A2985" s="74">
        <v>0.67293313394573806</v>
      </c>
    </row>
    <row r="2986" spans="1:1" x14ac:dyDescent="0.3">
      <c r="A2986" s="74">
        <v>0.20697653126621296</v>
      </c>
    </row>
    <row r="2987" spans="1:1" x14ac:dyDescent="0.3">
      <c r="A2987" s="74">
        <v>0.26972258674886318</v>
      </c>
    </row>
    <row r="2988" spans="1:1" x14ac:dyDescent="0.3">
      <c r="A2988" s="74">
        <v>0.61546678060243543</v>
      </c>
    </row>
    <row r="2989" spans="1:1" x14ac:dyDescent="0.3">
      <c r="A2989" s="74">
        <v>0.89001129184850614</v>
      </c>
    </row>
    <row r="2990" spans="1:1" x14ac:dyDescent="0.3">
      <c r="A2990" s="74">
        <v>0.89049958800012208</v>
      </c>
    </row>
    <row r="2991" spans="1:1" x14ac:dyDescent="0.3">
      <c r="A2991" s="74">
        <v>0.63887447737052527</v>
      </c>
    </row>
    <row r="2992" spans="1:1" x14ac:dyDescent="0.3">
      <c r="A2992" s="74">
        <v>0.97769096957304602</v>
      </c>
    </row>
    <row r="2993" spans="1:1" x14ac:dyDescent="0.3">
      <c r="A2993" s="74">
        <v>0.20880764183477279</v>
      </c>
    </row>
    <row r="2994" spans="1:1" x14ac:dyDescent="0.3">
      <c r="A2994" s="74">
        <v>0.27399517807550278</v>
      </c>
    </row>
    <row r="2995" spans="1:1" x14ac:dyDescent="0.3">
      <c r="A2995" s="74">
        <v>0.79836420789208651</v>
      </c>
    </row>
    <row r="2996" spans="1:1" x14ac:dyDescent="0.3">
      <c r="A2996" s="74">
        <v>0.57887508774071472</v>
      </c>
    </row>
    <row r="2997" spans="1:1" x14ac:dyDescent="0.3">
      <c r="A2997" s="74">
        <v>0.13702810754722738</v>
      </c>
    </row>
    <row r="2998" spans="1:1" x14ac:dyDescent="0.3">
      <c r="A2998" s="74">
        <v>0.38196966460158088</v>
      </c>
    </row>
    <row r="2999" spans="1:1" x14ac:dyDescent="0.3">
      <c r="A2999" s="74">
        <v>0.53276161992248294</v>
      </c>
    </row>
    <row r="3000" spans="1:1" x14ac:dyDescent="0.3">
      <c r="A3000" s="74">
        <v>0.99157689138462479</v>
      </c>
    </row>
    <row r="3001" spans="1:1" x14ac:dyDescent="0.3">
      <c r="A3001" s="74">
        <v>0.67806024353770566</v>
      </c>
    </row>
    <row r="3002" spans="1:1" x14ac:dyDescent="0.3">
      <c r="A3002" s="74">
        <v>0.54063539536729022</v>
      </c>
    </row>
    <row r="3003" spans="1:1" x14ac:dyDescent="0.3">
      <c r="A3003" s="74">
        <v>0.3541673024689474</v>
      </c>
    </row>
    <row r="3004" spans="1:1" x14ac:dyDescent="0.3">
      <c r="A3004" s="74">
        <v>0.70741904965361491</v>
      </c>
    </row>
    <row r="3005" spans="1:1" x14ac:dyDescent="0.3">
      <c r="A3005" s="74">
        <v>0.77355265968810083</v>
      </c>
    </row>
    <row r="3006" spans="1:1" x14ac:dyDescent="0.3">
      <c r="A3006" s="74">
        <v>0.17545091097750787</v>
      </c>
    </row>
    <row r="3007" spans="1:1" x14ac:dyDescent="0.3">
      <c r="A3007" s="74">
        <v>0.7347025971251564</v>
      </c>
    </row>
    <row r="3008" spans="1:1" x14ac:dyDescent="0.3">
      <c r="A3008" s="74">
        <v>0.56440931424909202</v>
      </c>
    </row>
    <row r="3009" spans="1:1" x14ac:dyDescent="0.3">
      <c r="A3009" s="74">
        <v>0.64635151219214448</v>
      </c>
    </row>
    <row r="3010" spans="1:1" x14ac:dyDescent="0.3">
      <c r="A3010" s="74">
        <v>0.90746787926877648</v>
      </c>
    </row>
    <row r="3011" spans="1:1" x14ac:dyDescent="0.3">
      <c r="A3011" s="74">
        <v>0.4426099429303873</v>
      </c>
    </row>
    <row r="3012" spans="1:1" x14ac:dyDescent="0.3">
      <c r="A3012" s="74">
        <v>0.86373485518967252</v>
      </c>
    </row>
    <row r="3013" spans="1:1" x14ac:dyDescent="0.3">
      <c r="A3013" s="74">
        <v>7.4983977782525107E-2</v>
      </c>
    </row>
    <row r="3014" spans="1:1" x14ac:dyDescent="0.3">
      <c r="A3014" s="74">
        <v>0.8546403393658254</v>
      </c>
    </row>
    <row r="3015" spans="1:1" x14ac:dyDescent="0.3">
      <c r="A3015" s="74">
        <v>0.26306955168309581</v>
      </c>
    </row>
    <row r="3016" spans="1:1" x14ac:dyDescent="0.3">
      <c r="A3016" s="74">
        <v>0.33228553117465742</v>
      </c>
    </row>
    <row r="3017" spans="1:1" x14ac:dyDescent="0.3">
      <c r="A3017" s="74">
        <v>0.13116855372783592</v>
      </c>
    </row>
    <row r="3018" spans="1:1" x14ac:dyDescent="0.3">
      <c r="A3018" s="74">
        <v>0.54463332010864585</v>
      </c>
    </row>
    <row r="3019" spans="1:1" x14ac:dyDescent="0.3">
      <c r="A3019" s="74">
        <v>0.88512833033234661</v>
      </c>
    </row>
    <row r="3020" spans="1:1" x14ac:dyDescent="0.3">
      <c r="A3020" s="74">
        <v>0.58723715933713794</v>
      </c>
    </row>
    <row r="3021" spans="1:1" x14ac:dyDescent="0.3">
      <c r="A3021" s="74">
        <v>0.41120639667958619</v>
      </c>
    </row>
    <row r="3022" spans="1:1" x14ac:dyDescent="0.3">
      <c r="A3022" s="74">
        <v>0.34510330515457627</v>
      </c>
    </row>
    <row r="3023" spans="1:1" x14ac:dyDescent="0.3">
      <c r="A3023" s="74">
        <v>0.23560289315469832</v>
      </c>
    </row>
    <row r="3024" spans="1:1" x14ac:dyDescent="0.3">
      <c r="A3024" s="74">
        <v>0.25858333079012419</v>
      </c>
    </row>
    <row r="3025" spans="1:1" x14ac:dyDescent="0.3">
      <c r="A3025" s="74">
        <v>0.29319132053590502</v>
      </c>
    </row>
    <row r="3026" spans="1:1" x14ac:dyDescent="0.3">
      <c r="A3026" s="74">
        <v>0.81780449842829672</v>
      </c>
    </row>
    <row r="3027" spans="1:1" x14ac:dyDescent="0.3">
      <c r="A3027" s="74">
        <v>4.1932432020020144E-2</v>
      </c>
    </row>
    <row r="3028" spans="1:1" x14ac:dyDescent="0.3">
      <c r="A3028" s="74">
        <v>0.42637409588915676</v>
      </c>
    </row>
    <row r="3029" spans="1:1" x14ac:dyDescent="0.3">
      <c r="A3029" s="74">
        <v>0.25034333323160496</v>
      </c>
    </row>
    <row r="3030" spans="1:1" x14ac:dyDescent="0.3">
      <c r="A3030" s="74">
        <v>0.90270699179052094</v>
      </c>
    </row>
    <row r="3031" spans="1:1" x14ac:dyDescent="0.3">
      <c r="A3031" s="74">
        <v>0.90438550981170085</v>
      </c>
    </row>
    <row r="3032" spans="1:1" x14ac:dyDescent="0.3">
      <c r="A3032" s="74">
        <v>0.52848902859584335</v>
      </c>
    </row>
    <row r="3033" spans="1:1" x14ac:dyDescent="0.3">
      <c r="A3033" s="74">
        <v>0.75270851771599478</v>
      </c>
    </row>
    <row r="3034" spans="1:1" x14ac:dyDescent="0.3">
      <c r="A3034" s="74">
        <v>0.33872493667409281</v>
      </c>
    </row>
    <row r="3035" spans="1:1" x14ac:dyDescent="0.3">
      <c r="A3035" s="74">
        <v>0.65953550828577534</v>
      </c>
    </row>
    <row r="3036" spans="1:1" x14ac:dyDescent="0.3">
      <c r="A3036" s="74">
        <v>0.39545884578997159</v>
      </c>
    </row>
    <row r="3037" spans="1:1" x14ac:dyDescent="0.3">
      <c r="A3037" s="74">
        <v>0.78765221106601158</v>
      </c>
    </row>
    <row r="3038" spans="1:1" x14ac:dyDescent="0.3">
      <c r="A3038" s="74">
        <v>0.22672200689718314</v>
      </c>
    </row>
    <row r="3039" spans="1:1" x14ac:dyDescent="0.3">
      <c r="A3039" s="74">
        <v>0.31598864711447494</v>
      </c>
    </row>
    <row r="3040" spans="1:1" x14ac:dyDescent="0.3">
      <c r="A3040" s="74">
        <v>0.56846827600939975</v>
      </c>
    </row>
    <row r="3041" spans="1:1" x14ac:dyDescent="0.3">
      <c r="A3041" s="74">
        <v>0.53096102786339916</v>
      </c>
    </row>
    <row r="3042" spans="1:1" x14ac:dyDescent="0.3">
      <c r="A3042" s="74">
        <v>0.14133121738334301</v>
      </c>
    </row>
    <row r="3043" spans="1:1" x14ac:dyDescent="0.3">
      <c r="A3043" s="74">
        <v>0.34345530564287241</v>
      </c>
    </row>
    <row r="3044" spans="1:1" x14ac:dyDescent="0.3">
      <c r="A3044" s="74">
        <v>0.55677968688009283</v>
      </c>
    </row>
    <row r="3045" spans="1:1" x14ac:dyDescent="0.3">
      <c r="A3045" s="74">
        <v>0.19946897793511764</v>
      </c>
    </row>
    <row r="3046" spans="1:1" x14ac:dyDescent="0.3">
      <c r="A3046" s="74">
        <v>0.69823297830133979</v>
      </c>
    </row>
    <row r="3047" spans="1:1" x14ac:dyDescent="0.3">
      <c r="A3047" s="74">
        <v>0.59678945280312512</v>
      </c>
    </row>
    <row r="3048" spans="1:1" x14ac:dyDescent="0.3">
      <c r="A3048" s="74">
        <v>0.19089327677236242</v>
      </c>
    </row>
    <row r="3049" spans="1:1" x14ac:dyDescent="0.3">
      <c r="A3049" s="74">
        <v>0.61665700247199928</v>
      </c>
    </row>
    <row r="3050" spans="1:1" x14ac:dyDescent="0.3">
      <c r="A3050" s="74">
        <v>0.98220770897549359</v>
      </c>
    </row>
    <row r="3051" spans="1:1" x14ac:dyDescent="0.3">
      <c r="A3051" s="74">
        <v>0.65590380565813167</v>
      </c>
    </row>
    <row r="3052" spans="1:1" x14ac:dyDescent="0.3">
      <c r="A3052" s="74">
        <v>0.72768333994567702</v>
      </c>
    </row>
    <row r="3053" spans="1:1" x14ac:dyDescent="0.3">
      <c r="A3053" s="74">
        <v>0.52223273415326399</v>
      </c>
    </row>
    <row r="3054" spans="1:1" x14ac:dyDescent="0.3">
      <c r="A3054" s="74">
        <v>0.74330881679738758</v>
      </c>
    </row>
    <row r="3055" spans="1:1" x14ac:dyDescent="0.3">
      <c r="A3055" s="74">
        <v>0.86303292947172461</v>
      </c>
    </row>
    <row r="3056" spans="1:1" x14ac:dyDescent="0.3">
      <c r="A3056" s="74">
        <v>0.86358226264229254</v>
      </c>
    </row>
    <row r="3057" spans="1:1" x14ac:dyDescent="0.3">
      <c r="A3057" s="74">
        <v>0.15729239783928953</v>
      </c>
    </row>
    <row r="3058" spans="1:1" x14ac:dyDescent="0.3">
      <c r="A3058" s="74">
        <v>0.76647236548966946</v>
      </c>
    </row>
    <row r="3059" spans="1:1" x14ac:dyDescent="0.3">
      <c r="A3059" s="74">
        <v>0.8384350108340709</v>
      </c>
    </row>
    <row r="3060" spans="1:1" x14ac:dyDescent="0.3">
      <c r="A3060" s="74">
        <v>0.31244850001525926</v>
      </c>
    </row>
    <row r="3061" spans="1:1" x14ac:dyDescent="0.3">
      <c r="A3061" s="74">
        <v>0.15610217596972564</v>
      </c>
    </row>
    <row r="3062" spans="1:1" x14ac:dyDescent="0.3">
      <c r="A3062" s="74">
        <v>0.32139042329172646</v>
      </c>
    </row>
    <row r="3063" spans="1:1" x14ac:dyDescent="0.3">
      <c r="A3063" s="74">
        <v>0.75591296121097451</v>
      </c>
    </row>
    <row r="3064" spans="1:1" x14ac:dyDescent="0.3">
      <c r="A3064" s="74">
        <v>0.10412915433210242</v>
      </c>
    </row>
    <row r="3065" spans="1:1" x14ac:dyDescent="0.3">
      <c r="A3065" s="74">
        <v>0.27558214056825464</v>
      </c>
    </row>
    <row r="3066" spans="1:1" x14ac:dyDescent="0.3">
      <c r="A3066" s="74">
        <v>9.8666341135898922E-2</v>
      </c>
    </row>
    <row r="3067" spans="1:1" x14ac:dyDescent="0.3">
      <c r="A3067" s="74">
        <v>0.15945921201208532</v>
      </c>
    </row>
    <row r="3068" spans="1:1" x14ac:dyDescent="0.3">
      <c r="A3068" s="74">
        <v>0.25955992309335613</v>
      </c>
    </row>
    <row r="3069" spans="1:1" x14ac:dyDescent="0.3">
      <c r="A3069" s="74">
        <v>0.99417096469008459</v>
      </c>
    </row>
    <row r="3070" spans="1:1" x14ac:dyDescent="0.3">
      <c r="A3070" s="74">
        <v>0.53856013672292247</v>
      </c>
    </row>
    <row r="3071" spans="1:1" x14ac:dyDescent="0.3">
      <c r="A3071" s="74">
        <v>0.60188604388561662</v>
      </c>
    </row>
    <row r="3072" spans="1:1" x14ac:dyDescent="0.3">
      <c r="A3072" s="74">
        <v>0.99975585192419203</v>
      </c>
    </row>
    <row r="3073" spans="1:1" x14ac:dyDescent="0.3">
      <c r="A3073" s="74">
        <v>0.51087984862819302</v>
      </c>
    </row>
    <row r="3074" spans="1:1" x14ac:dyDescent="0.3">
      <c r="A3074" s="74">
        <v>0.95846430860316778</v>
      </c>
    </row>
    <row r="3075" spans="1:1" x14ac:dyDescent="0.3">
      <c r="A3075" s="74">
        <v>0.88720358897671436</v>
      </c>
    </row>
    <row r="3076" spans="1:1" x14ac:dyDescent="0.3">
      <c r="A3076" s="74">
        <v>0.1435285500656148</v>
      </c>
    </row>
    <row r="3077" spans="1:1" x14ac:dyDescent="0.3">
      <c r="A3077" s="74">
        <v>0.17615283669545578</v>
      </c>
    </row>
    <row r="3078" spans="1:1" x14ac:dyDescent="0.3">
      <c r="A3078" s="74">
        <v>0.38569292275765249</v>
      </c>
    </row>
    <row r="3079" spans="1:1" x14ac:dyDescent="0.3">
      <c r="A3079" s="74">
        <v>0.1976683858760338</v>
      </c>
    </row>
    <row r="3080" spans="1:1" x14ac:dyDescent="0.3">
      <c r="A3080" s="74">
        <v>0.85155796990874966</v>
      </c>
    </row>
    <row r="3081" spans="1:1" x14ac:dyDescent="0.3">
      <c r="A3081" s="74">
        <v>0.88552507095553457</v>
      </c>
    </row>
    <row r="3082" spans="1:1" x14ac:dyDescent="0.3">
      <c r="A3082" s="74">
        <v>0.50135807367168184</v>
      </c>
    </row>
    <row r="3083" spans="1:1" x14ac:dyDescent="0.3">
      <c r="A3083" s="74">
        <v>0.88702047791985839</v>
      </c>
    </row>
    <row r="3084" spans="1:1" x14ac:dyDescent="0.3">
      <c r="A3084" s="74">
        <v>0.37195959349345376</v>
      </c>
    </row>
    <row r="3085" spans="1:1" x14ac:dyDescent="0.3">
      <c r="A3085" s="74">
        <v>0.46739097262489698</v>
      </c>
    </row>
    <row r="3086" spans="1:1" x14ac:dyDescent="0.3">
      <c r="A3086" s="74">
        <v>0.60188604388561662</v>
      </c>
    </row>
    <row r="3087" spans="1:1" x14ac:dyDescent="0.3">
      <c r="A3087" s="74">
        <v>0.22052674947355572</v>
      </c>
    </row>
    <row r="3088" spans="1:1" x14ac:dyDescent="0.3">
      <c r="A3088" s="74">
        <v>0.94424268318735316</v>
      </c>
    </row>
    <row r="3089" spans="1:1" x14ac:dyDescent="0.3">
      <c r="A3089" s="74">
        <v>0.59633167516098518</v>
      </c>
    </row>
    <row r="3090" spans="1:1" x14ac:dyDescent="0.3">
      <c r="A3090" s="74">
        <v>0.98455763420514542</v>
      </c>
    </row>
    <row r="3091" spans="1:1" x14ac:dyDescent="0.3">
      <c r="A3091" s="74">
        <v>0.84429456465346231</v>
      </c>
    </row>
    <row r="3092" spans="1:1" x14ac:dyDescent="0.3">
      <c r="A3092" s="74">
        <v>0.51765495773186443</v>
      </c>
    </row>
    <row r="3093" spans="1:1" x14ac:dyDescent="0.3">
      <c r="A3093" s="74">
        <v>0.26279488509781185</v>
      </c>
    </row>
    <row r="3094" spans="1:1" x14ac:dyDescent="0.3">
      <c r="A3094" s="74">
        <v>0.66270943327127907</v>
      </c>
    </row>
    <row r="3095" spans="1:1" x14ac:dyDescent="0.3">
      <c r="A3095" s="74">
        <v>0.26340525528733177</v>
      </c>
    </row>
    <row r="3096" spans="1:1" x14ac:dyDescent="0.3">
      <c r="A3096" s="74">
        <v>0.44041261024811545</v>
      </c>
    </row>
    <row r="3097" spans="1:1" x14ac:dyDescent="0.3">
      <c r="A3097" s="74">
        <v>0.33097323526718953</v>
      </c>
    </row>
    <row r="3098" spans="1:1" x14ac:dyDescent="0.3">
      <c r="A3098" s="74">
        <v>0.81777397991882073</v>
      </c>
    </row>
    <row r="3099" spans="1:1" x14ac:dyDescent="0.3">
      <c r="A3099" s="74">
        <v>0.11200292977690969</v>
      </c>
    </row>
    <row r="3100" spans="1:1" x14ac:dyDescent="0.3">
      <c r="A3100" s="74">
        <v>0.77562791833246869</v>
      </c>
    </row>
    <row r="3101" spans="1:1" x14ac:dyDescent="0.3">
      <c r="A3101" s="74">
        <v>0.21564378795739617</v>
      </c>
    </row>
    <row r="3102" spans="1:1" x14ac:dyDescent="0.3">
      <c r="A3102" s="74">
        <v>0.89345988341929383</v>
      </c>
    </row>
    <row r="3103" spans="1:1" x14ac:dyDescent="0.3">
      <c r="A3103" s="74">
        <v>0.49494918668172244</v>
      </c>
    </row>
    <row r="3104" spans="1:1" x14ac:dyDescent="0.3">
      <c r="A3104" s="74">
        <v>0.40049439985351115</v>
      </c>
    </row>
    <row r="3105" spans="1:1" x14ac:dyDescent="0.3">
      <c r="A3105" s="74">
        <v>0.20935697500534073</v>
      </c>
    </row>
    <row r="3106" spans="1:1" x14ac:dyDescent="0.3">
      <c r="A3106" s="74">
        <v>0.73894466994232</v>
      </c>
    </row>
    <row r="3107" spans="1:1" x14ac:dyDescent="0.3">
      <c r="A3107" s="74">
        <v>0.18338572344126713</v>
      </c>
    </row>
    <row r="3108" spans="1:1" x14ac:dyDescent="0.3">
      <c r="A3108" s="74">
        <v>0.5450910977507859</v>
      </c>
    </row>
    <row r="3109" spans="1:1" x14ac:dyDescent="0.3">
      <c r="A3109" s="74">
        <v>0.49156163212988679</v>
      </c>
    </row>
    <row r="3110" spans="1:1" x14ac:dyDescent="0.3">
      <c r="A3110" s="74">
        <v>0.70732749412518692</v>
      </c>
    </row>
    <row r="3111" spans="1:1" x14ac:dyDescent="0.3">
      <c r="A3111" s="74">
        <v>0.94485305337687309</v>
      </c>
    </row>
    <row r="3112" spans="1:1" x14ac:dyDescent="0.3">
      <c r="A3112" s="74">
        <v>0.9268166142765587</v>
      </c>
    </row>
    <row r="3113" spans="1:1" x14ac:dyDescent="0.3">
      <c r="A3113" s="74">
        <v>0.35007782219916378</v>
      </c>
    </row>
    <row r="3114" spans="1:1" x14ac:dyDescent="0.3">
      <c r="A3114" s="74">
        <v>0.11499374370555743</v>
      </c>
    </row>
    <row r="3115" spans="1:1" x14ac:dyDescent="0.3">
      <c r="A3115" s="74">
        <v>0.78957487716299934</v>
      </c>
    </row>
    <row r="3116" spans="1:1" x14ac:dyDescent="0.3">
      <c r="A3116" s="74">
        <v>0.13650929288613545</v>
      </c>
    </row>
    <row r="3117" spans="1:1" x14ac:dyDescent="0.3">
      <c r="A3117" s="74">
        <v>0.64738914151432847</v>
      </c>
    </row>
    <row r="3118" spans="1:1" x14ac:dyDescent="0.3">
      <c r="A3118" s="74">
        <v>0.96899319437238685</v>
      </c>
    </row>
    <row r="3119" spans="1:1" x14ac:dyDescent="0.3">
      <c r="A3119" s="74">
        <v>0.41389202551347393</v>
      </c>
    </row>
    <row r="3120" spans="1:1" x14ac:dyDescent="0.3">
      <c r="A3120" s="74">
        <v>0.43339335306863613</v>
      </c>
    </row>
    <row r="3121" spans="1:1" x14ac:dyDescent="0.3">
      <c r="A3121" s="74">
        <v>6.1677907650990328E-2</v>
      </c>
    </row>
    <row r="3122" spans="1:1" x14ac:dyDescent="0.3">
      <c r="A3122" s="74">
        <v>0.36777855769524215</v>
      </c>
    </row>
    <row r="3123" spans="1:1" x14ac:dyDescent="0.3">
      <c r="A3123" s="74">
        <v>0.62230292672505871</v>
      </c>
    </row>
    <row r="3124" spans="1:1" x14ac:dyDescent="0.3">
      <c r="A3124" s="74">
        <v>0.60368663594470051</v>
      </c>
    </row>
    <row r="3125" spans="1:1" x14ac:dyDescent="0.3">
      <c r="A3125" s="74">
        <v>0.13510544145023956</v>
      </c>
    </row>
    <row r="3126" spans="1:1" x14ac:dyDescent="0.3">
      <c r="A3126" s="74">
        <v>0.4825586718344676</v>
      </c>
    </row>
    <row r="3127" spans="1:1" x14ac:dyDescent="0.3">
      <c r="A3127" s="74">
        <v>9.1250343333231614E-3</v>
      </c>
    </row>
    <row r="3128" spans="1:1" x14ac:dyDescent="0.3">
      <c r="A3128" s="74">
        <v>4.0528580584124271E-2</v>
      </c>
    </row>
    <row r="3129" spans="1:1" x14ac:dyDescent="0.3">
      <c r="A3129" s="74">
        <v>0.65935239722891936</v>
      </c>
    </row>
    <row r="3130" spans="1:1" x14ac:dyDescent="0.3">
      <c r="A3130" s="74">
        <v>0.52458265938291571</v>
      </c>
    </row>
    <row r="3131" spans="1:1" x14ac:dyDescent="0.3">
      <c r="A3131" s="74">
        <v>0.68147831659901725</v>
      </c>
    </row>
    <row r="3132" spans="1:1" x14ac:dyDescent="0.3">
      <c r="A3132" s="74">
        <v>0.7006744590594195</v>
      </c>
    </row>
    <row r="3133" spans="1:1" x14ac:dyDescent="0.3">
      <c r="A3133" s="74">
        <v>0.43082979827265239</v>
      </c>
    </row>
    <row r="3134" spans="1:1" x14ac:dyDescent="0.3">
      <c r="A3134" s="74">
        <v>0.60509048738059634</v>
      </c>
    </row>
    <row r="3135" spans="1:1" x14ac:dyDescent="0.3">
      <c r="A3135" s="74">
        <v>0.30405590990936004</v>
      </c>
    </row>
    <row r="3136" spans="1:1" x14ac:dyDescent="0.3">
      <c r="A3136" s="74">
        <v>9.4149601733451341E-2</v>
      </c>
    </row>
    <row r="3137" spans="1:1" x14ac:dyDescent="0.3">
      <c r="A3137" s="74">
        <v>0.90603350932340465</v>
      </c>
    </row>
    <row r="3138" spans="1:1" x14ac:dyDescent="0.3">
      <c r="A3138" s="74">
        <v>0.89419232764671774</v>
      </c>
    </row>
    <row r="3139" spans="1:1" x14ac:dyDescent="0.3">
      <c r="A3139" s="74">
        <v>0.24793237098300119</v>
      </c>
    </row>
    <row r="3140" spans="1:1" x14ac:dyDescent="0.3">
      <c r="A3140" s="74">
        <v>0.96389660328989535</v>
      </c>
    </row>
    <row r="3141" spans="1:1" x14ac:dyDescent="0.3">
      <c r="A3141" s="74">
        <v>0.78850672933133947</v>
      </c>
    </row>
    <row r="3142" spans="1:1" x14ac:dyDescent="0.3">
      <c r="A3142" s="74">
        <v>0.9846797082430494</v>
      </c>
    </row>
    <row r="3143" spans="1:1" x14ac:dyDescent="0.3">
      <c r="A3143" s="74">
        <v>0.12372203741569261</v>
      </c>
    </row>
    <row r="3144" spans="1:1" x14ac:dyDescent="0.3">
      <c r="A3144" s="74">
        <v>0.81041901913510539</v>
      </c>
    </row>
    <row r="3145" spans="1:1" x14ac:dyDescent="0.3">
      <c r="A3145" s="74">
        <v>7.8920865504928744E-2</v>
      </c>
    </row>
    <row r="3146" spans="1:1" x14ac:dyDescent="0.3">
      <c r="A3146" s="74">
        <v>0.86742759483626819</v>
      </c>
    </row>
    <row r="3147" spans="1:1" x14ac:dyDescent="0.3">
      <c r="A3147" s="74">
        <v>0.48106326487014373</v>
      </c>
    </row>
    <row r="3148" spans="1:1" x14ac:dyDescent="0.3">
      <c r="A3148" s="74">
        <v>0.91912594988860741</v>
      </c>
    </row>
    <row r="3149" spans="1:1" x14ac:dyDescent="0.3">
      <c r="A3149" s="74">
        <v>0.619037446211127</v>
      </c>
    </row>
    <row r="3150" spans="1:1" x14ac:dyDescent="0.3">
      <c r="A3150" s="74">
        <v>0.423932615131077</v>
      </c>
    </row>
    <row r="3151" spans="1:1" x14ac:dyDescent="0.3">
      <c r="A3151" s="74">
        <v>0.95504623554185608</v>
      </c>
    </row>
    <row r="3152" spans="1:1" x14ac:dyDescent="0.3">
      <c r="A3152" s="74">
        <v>4.5228431043427837E-2</v>
      </c>
    </row>
    <row r="3153" spans="1:1" x14ac:dyDescent="0.3">
      <c r="A3153" s="74">
        <v>0.66106143375957516</v>
      </c>
    </row>
    <row r="3154" spans="1:1" x14ac:dyDescent="0.3">
      <c r="A3154" s="74">
        <v>0.84316537980285045</v>
      </c>
    </row>
    <row r="3155" spans="1:1" x14ac:dyDescent="0.3">
      <c r="A3155" s="74">
        <v>0.64143803216650896</v>
      </c>
    </row>
    <row r="3156" spans="1:1" x14ac:dyDescent="0.3">
      <c r="A3156" s="74">
        <v>0.41361735892818996</v>
      </c>
    </row>
    <row r="3157" spans="1:1" x14ac:dyDescent="0.3">
      <c r="A3157" s="74">
        <v>0.49400311288796656</v>
      </c>
    </row>
    <row r="3158" spans="1:1" x14ac:dyDescent="0.3">
      <c r="A3158" s="74">
        <v>0.86812952055421611</v>
      </c>
    </row>
    <row r="3159" spans="1:1" x14ac:dyDescent="0.3">
      <c r="A3159" s="74">
        <v>0.98162785729544966</v>
      </c>
    </row>
    <row r="3160" spans="1:1" x14ac:dyDescent="0.3">
      <c r="A3160" s="74">
        <v>0.18890957365642261</v>
      </c>
    </row>
    <row r="3161" spans="1:1" x14ac:dyDescent="0.3">
      <c r="A3161" s="74">
        <v>0.65742973113193148</v>
      </c>
    </row>
    <row r="3162" spans="1:1" x14ac:dyDescent="0.3">
      <c r="A3162" s="74">
        <v>0.27890865810113835</v>
      </c>
    </row>
    <row r="3163" spans="1:1" x14ac:dyDescent="0.3">
      <c r="A3163" s="74">
        <v>0.93841364787743764</v>
      </c>
    </row>
    <row r="3164" spans="1:1" x14ac:dyDescent="0.3">
      <c r="A3164" s="74">
        <v>7.3030793176061287E-2</v>
      </c>
    </row>
    <row r="3165" spans="1:1" x14ac:dyDescent="0.3">
      <c r="A3165" s="74">
        <v>0.77474288155766469</v>
      </c>
    </row>
    <row r="3166" spans="1:1" x14ac:dyDescent="0.3">
      <c r="A3166" s="74">
        <v>0.51847895748771633</v>
      </c>
    </row>
    <row r="3167" spans="1:1" x14ac:dyDescent="0.3">
      <c r="A3167" s="74">
        <v>0.74428540910061958</v>
      </c>
    </row>
    <row r="3168" spans="1:1" x14ac:dyDescent="0.3">
      <c r="A3168" s="74">
        <v>0.18549150059511094</v>
      </c>
    </row>
    <row r="3169" spans="1:1" x14ac:dyDescent="0.3">
      <c r="A3169" s="74">
        <v>0.53657643360698259</v>
      </c>
    </row>
    <row r="3170" spans="1:1" x14ac:dyDescent="0.3">
      <c r="A3170" s="74">
        <v>0.86678670613727227</v>
      </c>
    </row>
    <row r="3171" spans="1:1" x14ac:dyDescent="0.3">
      <c r="A3171" s="74">
        <v>2.9602954191717277E-3</v>
      </c>
    </row>
    <row r="3172" spans="1:1" x14ac:dyDescent="0.3">
      <c r="A3172" s="74">
        <v>0.8835108493301187</v>
      </c>
    </row>
    <row r="3173" spans="1:1" x14ac:dyDescent="0.3">
      <c r="A3173" s="74">
        <v>0.86611529892880035</v>
      </c>
    </row>
    <row r="3174" spans="1:1" x14ac:dyDescent="0.3">
      <c r="A3174" s="74">
        <v>7.0497756889553509E-2</v>
      </c>
    </row>
    <row r="3175" spans="1:1" x14ac:dyDescent="0.3">
      <c r="A3175" s="74">
        <v>0.4260078737754448</v>
      </c>
    </row>
    <row r="3176" spans="1:1" x14ac:dyDescent="0.3">
      <c r="A3176" s="74">
        <v>0.67748039185766162</v>
      </c>
    </row>
    <row r="3177" spans="1:1" x14ac:dyDescent="0.3">
      <c r="A3177" s="74">
        <v>0.79696035645619068</v>
      </c>
    </row>
    <row r="3178" spans="1:1" x14ac:dyDescent="0.3">
      <c r="A3178" s="74">
        <v>0.83397930845057522</v>
      </c>
    </row>
    <row r="3179" spans="1:1" x14ac:dyDescent="0.3">
      <c r="A3179" s="74">
        <v>0.98516800439466534</v>
      </c>
    </row>
    <row r="3180" spans="1:1" x14ac:dyDescent="0.3">
      <c r="A3180" s="74">
        <v>0.89867854853968931</v>
      </c>
    </row>
    <row r="3181" spans="1:1" x14ac:dyDescent="0.3">
      <c r="A3181" s="74">
        <v>9.5461897640919224E-2</v>
      </c>
    </row>
    <row r="3182" spans="1:1" x14ac:dyDescent="0.3">
      <c r="A3182" s="74">
        <v>7.7303384502700884E-2</v>
      </c>
    </row>
    <row r="3183" spans="1:1" x14ac:dyDescent="0.3">
      <c r="A3183" s="74">
        <v>0.76216925565355387</v>
      </c>
    </row>
    <row r="3184" spans="1:1" x14ac:dyDescent="0.3">
      <c r="A3184" s="74">
        <v>0.2750938444166387</v>
      </c>
    </row>
    <row r="3185" spans="1:1" x14ac:dyDescent="0.3">
      <c r="A3185" s="74">
        <v>0.15833002716147343</v>
      </c>
    </row>
    <row r="3186" spans="1:1" x14ac:dyDescent="0.3">
      <c r="A3186" s="74">
        <v>0.36893826105533006</v>
      </c>
    </row>
    <row r="3187" spans="1:1" x14ac:dyDescent="0.3">
      <c r="A3187" s="74">
        <v>0.27692495498519853</v>
      </c>
    </row>
    <row r="3188" spans="1:1" x14ac:dyDescent="0.3">
      <c r="A3188" s="74">
        <v>7.1687978759117407E-2</v>
      </c>
    </row>
    <row r="3189" spans="1:1" x14ac:dyDescent="0.3">
      <c r="A3189" s="74">
        <v>0.21662038026062808</v>
      </c>
    </row>
    <row r="3190" spans="1:1" x14ac:dyDescent="0.3">
      <c r="A3190" s="74">
        <v>0.43775749992370372</v>
      </c>
    </row>
    <row r="3191" spans="1:1" x14ac:dyDescent="0.3">
      <c r="A3191" s="74">
        <v>0.575609607226783</v>
      </c>
    </row>
    <row r="3192" spans="1:1" x14ac:dyDescent="0.3">
      <c r="A3192" s="74">
        <v>0.95123142185735654</v>
      </c>
    </row>
    <row r="3193" spans="1:1" x14ac:dyDescent="0.3">
      <c r="A3193" s="74">
        <v>0.37818536942655723</v>
      </c>
    </row>
    <row r="3194" spans="1:1" x14ac:dyDescent="0.3">
      <c r="A3194" s="74">
        <v>0.17184972685934019</v>
      </c>
    </row>
    <row r="3195" spans="1:1" x14ac:dyDescent="0.3">
      <c r="A3195" s="74">
        <v>0.8596453749198889</v>
      </c>
    </row>
    <row r="3196" spans="1:1" x14ac:dyDescent="0.3">
      <c r="A3196" s="74">
        <v>0.21231727042451246</v>
      </c>
    </row>
    <row r="3197" spans="1:1" x14ac:dyDescent="0.3">
      <c r="A3197" s="74">
        <v>0.53859065523239846</v>
      </c>
    </row>
    <row r="3198" spans="1:1" x14ac:dyDescent="0.3">
      <c r="A3198" s="74">
        <v>9.7964415417950996E-3</v>
      </c>
    </row>
    <row r="3199" spans="1:1" x14ac:dyDescent="0.3">
      <c r="A3199" s="74">
        <v>0.93694875942258982</v>
      </c>
    </row>
    <row r="3200" spans="1:1" x14ac:dyDescent="0.3">
      <c r="A3200" s="74">
        <v>0.56053346354564038</v>
      </c>
    </row>
    <row r="3201" spans="1:1" x14ac:dyDescent="0.3">
      <c r="A3201" s="74">
        <v>0.69310586870937219</v>
      </c>
    </row>
    <row r="3202" spans="1:1" x14ac:dyDescent="0.3">
      <c r="A3202" s="74">
        <v>0.13058870204779199</v>
      </c>
    </row>
    <row r="3203" spans="1:1" x14ac:dyDescent="0.3">
      <c r="A3203" s="74">
        <v>0.27680288094729455</v>
      </c>
    </row>
    <row r="3204" spans="1:1" x14ac:dyDescent="0.3">
      <c r="A3204" s="74">
        <v>6.8880275887325662E-2</v>
      </c>
    </row>
    <row r="3205" spans="1:1" x14ac:dyDescent="0.3">
      <c r="A3205" s="74">
        <v>0.67964720603045747</v>
      </c>
    </row>
    <row r="3206" spans="1:1" x14ac:dyDescent="0.3">
      <c r="A3206" s="74">
        <v>0.34885708182012393</v>
      </c>
    </row>
    <row r="3207" spans="1:1" x14ac:dyDescent="0.3">
      <c r="A3207" s="74">
        <v>0.94955290383617663</v>
      </c>
    </row>
    <row r="3208" spans="1:1" x14ac:dyDescent="0.3">
      <c r="A3208" s="74">
        <v>0.48423718985564745</v>
      </c>
    </row>
    <row r="3209" spans="1:1" x14ac:dyDescent="0.3">
      <c r="A3209" s="74">
        <v>0.8852504043702506</v>
      </c>
    </row>
    <row r="3210" spans="1:1" x14ac:dyDescent="0.3">
      <c r="A3210" s="74">
        <v>0.12137211218604084</v>
      </c>
    </row>
    <row r="3211" spans="1:1" x14ac:dyDescent="0.3">
      <c r="A3211" s="74">
        <v>0.23178807947019867</v>
      </c>
    </row>
    <row r="3212" spans="1:1" x14ac:dyDescent="0.3">
      <c r="A3212" s="74">
        <v>0.53538621173741874</v>
      </c>
    </row>
    <row r="3213" spans="1:1" x14ac:dyDescent="0.3">
      <c r="A3213" s="74">
        <v>0.94616534928434093</v>
      </c>
    </row>
    <row r="3214" spans="1:1" x14ac:dyDescent="0.3">
      <c r="A3214" s="74">
        <v>0.57100131229590745</v>
      </c>
    </row>
    <row r="3215" spans="1:1" x14ac:dyDescent="0.3">
      <c r="A3215" s="74">
        <v>0.15973387859736932</v>
      </c>
    </row>
    <row r="3216" spans="1:1" x14ac:dyDescent="0.3">
      <c r="A3216" s="74">
        <v>0.39957884456923126</v>
      </c>
    </row>
    <row r="3217" spans="1:1" x14ac:dyDescent="0.3">
      <c r="A3217" s="74">
        <v>0.97369304483169039</v>
      </c>
    </row>
    <row r="3218" spans="1:1" x14ac:dyDescent="0.3">
      <c r="A3218" s="74">
        <v>0.93462935270241398</v>
      </c>
    </row>
    <row r="3219" spans="1:1" x14ac:dyDescent="0.3">
      <c r="A3219" s="74">
        <v>0.8102969450972014</v>
      </c>
    </row>
    <row r="3220" spans="1:1" x14ac:dyDescent="0.3">
      <c r="A3220" s="74">
        <v>0.98342844935453355</v>
      </c>
    </row>
    <row r="3221" spans="1:1" x14ac:dyDescent="0.3">
      <c r="A3221" s="74">
        <v>0.33646656697286903</v>
      </c>
    </row>
    <row r="3222" spans="1:1" x14ac:dyDescent="0.3">
      <c r="A3222" s="74">
        <v>0.34113589892269663</v>
      </c>
    </row>
    <row r="3223" spans="1:1" x14ac:dyDescent="0.3">
      <c r="A3223" s="74">
        <v>0.59218115787224956</v>
      </c>
    </row>
    <row r="3224" spans="1:1" x14ac:dyDescent="0.3">
      <c r="A3224" s="74">
        <v>0.17435224463637197</v>
      </c>
    </row>
    <row r="3225" spans="1:1" x14ac:dyDescent="0.3">
      <c r="A3225" s="74">
        <v>0.53083895382549517</v>
      </c>
    </row>
    <row r="3226" spans="1:1" x14ac:dyDescent="0.3">
      <c r="A3226" s="74">
        <v>0.32572405163731805</v>
      </c>
    </row>
    <row r="3227" spans="1:1" x14ac:dyDescent="0.3">
      <c r="A3227" s="74">
        <v>0.3281960509048738</v>
      </c>
    </row>
    <row r="3228" spans="1:1" x14ac:dyDescent="0.3">
      <c r="A3228" s="74">
        <v>0.7193517868587298</v>
      </c>
    </row>
    <row r="3229" spans="1:1" x14ac:dyDescent="0.3">
      <c r="A3229" s="74">
        <v>0.16995757927182836</v>
      </c>
    </row>
    <row r="3230" spans="1:1" x14ac:dyDescent="0.3">
      <c r="A3230" s="74">
        <v>0.98660237434003728</v>
      </c>
    </row>
    <row r="3231" spans="1:1" x14ac:dyDescent="0.3">
      <c r="A3231" s="74">
        <v>0.40964995269631033</v>
      </c>
    </row>
    <row r="3232" spans="1:1" x14ac:dyDescent="0.3">
      <c r="A3232" s="74">
        <v>0.88647114474929045</v>
      </c>
    </row>
    <row r="3233" spans="1:1" x14ac:dyDescent="0.3">
      <c r="A3233" s="74">
        <v>0.62388988921781063</v>
      </c>
    </row>
    <row r="3234" spans="1:1" x14ac:dyDescent="0.3">
      <c r="A3234" s="74">
        <v>0.19080172124393444</v>
      </c>
    </row>
    <row r="3235" spans="1:1" x14ac:dyDescent="0.3">
      <c r="A3235" s="74">
        <v>0.80416272469252603</v>
      </c>
    </row>
    <row r="3236" spans="1:1" x14ac:dyDescent="0.3">
      <c r="A3236" s="74">
        <v>0.56617938779869992</v>
      </c>
    </row>
    <row r="3237" spans="1:1" x14ac:dyDescent="0.3">
      <c r="A3237" s="74">
        <v>0.34073915829950863</v>
      </c>
    </row>
    <row r="3238" spans="1:1" x14ac:dyDescent="0.3">
      <c r="A3238" s="74">
        <v>0.73503830072939236</v>
      </c>
    </row>
    <row r="3239" spans="1:1" x14ac:dyDescent="0.3">
      <c r="A3239" s="74">
        <v>0.19843134861293374</v>
      </c>
    </row>
    <row r="3240" spans="1:1" x14ac:dyDescent="0.3">
      <c r="A3240" s="74">
        <v>0.96832178716391493</v>
      </c>
    </row>
    <row r="3241" spans="1:1" x14ac:dyDescent="0.3">
      <c r="A3241" s="74">
        <v>0.38114566484572893</v>
      </c>
    </row>
    <row r="3242" spans="1:1" x14ac:dyDescent="0.3">
      <c r="A3242" s="74">
        <v>0.86758018738364817</v>
      </c>
    </row>
    <row r="3243" spans="1:1" x14ac:dyDescent="0.3">
      <c r="A3243" s="74">
        <v>5.7130649739066744E-2</v>
      </c>
    </row>
    <row r="3244" spans="1:1" x14ac:dyDescent="0.3">
      <c r="A3244" s="74">
        <v>0.57072664571062348</v>
      </c>
    </row>
    <row r="3245" spans="1:1" x14ac:dyDescent="0.3">
      <c r="A3245" s="74">
        <v>0.1966307565538499</v>
      </c>
    </row>
    <row r="3246" spans="1:1" x14ac:dyDescent="0.3">
      <c r="A3246" s="74">
        <v>7.8035828730124823E-2</v>
      </c>
    </row>
    <row r="3247" spans="1:1" x14ac:dyDescent="0.3">
      <c r="A3247" s="74">
        <v>0.87853633228553119</v>
      </c>
    </row>
    <row r="3248" spans="1:1" x14ac:dyDescent="0.3">
      <c r="A3248" s="74">
        <v>0.47654652546769616</v>
      </c>
    </row>
    <row r="3249" spans="1:1" x14ac:dyDescent="0.3">
      <c r="A3249" s="74">
        <v>0.18350779747917112</v>
      </c>
    </row>
    <row r="3250" spans="1:1" x14ac:dyDescent="0.3">
      <c r="A3250" s="74">
        <v>0.56096072267830444</v>
      </c>
    </row>
    <row r="3251" spans="1:1" x14ac:dyDescent="0.3">
      <c r="A3251" s="74">
        <v>0.42927335428937652</v>
      </c>
    </row>
    <row r="3252" spans="1:1" x14ac:dyDescent="0.3">
      <c r="A3252" s="74">
        <v>0.83559678945280313</v>
      </c>
    </row>
    <row r="3253" spans="1:1" x14ac:dyDescent="0.3">
      <c r="A3253" s="74">
        <v>4.3244727927488021E-2</v>
      </c>
    </row>
    <row r="3254" spans="1:1" x14ac:dyDescent="0.3">
      <c r="A3254" s="74">
        <v>0.25919370097964417</v>
      </c>
    </row>
    <row r="3255" spans="1:1" x14ac:dyDescent="0.3">
      <c r="A3255" s="74">
        <v>0.23856318857387004</v>
      </c>
    </row>
    <row r="3256" spans="1:1" x14ac:dyDescent="0.3">
      <c r="A3256" s="74">
        <v>0.48652607806634723</v>
      </c>
    </row>
    <row r="3257" spans="1:1" x14ac:dyDescent="0.3">
      <c r="A3257" s="74">
        <v>0.48088015381328775</v>
      </c>
    </row>
    <row r="3258" spans="1:1" x14ac:dyDescent="0.3">
      <c r="A3258" s="74">
        <v>0.89407025360881376</v>
      </c>
    </row>
    <row r="3259" spans="1:1" x14ac:dyDescent="0.3">
      <c r="A3259" s="74">
        <v>0.13342692342905974</v>
      </c>
    </row>
    <row r="3260" spans="1:1" x14ac:dyDescent="0.3">
      <c r="A3260" s="74">
        <v>0.4761803033539842</v>
      </c>
    </row>
    <row r="3261" spans="1:1" x14ac:dyDescent="0.3">
      <c r="A3261" s="74">
        <v>0.27256080813013095</v>
      </c>
    </row>
    <row r="3262" spans="1:1" x14ac:dyDescent="0.3">
      <c r="A3262" s="74">
        <v>0.88750877407147433</v>
      </c>
    </row>
    <row r="3263" spans="1:1" x14ac:dyDescent="0.3">
      <c r="A3263" s="74">
        <v>9.6224860377819146E-2</v>
      </c>
    </row>
    <row r="3264" spans="1:1" x14ac:dyDescent="0.3">
      <c r="A3264" s="74">
        <v>0.61174352244636376</v>
      </c>
    </row>
    <row r="3265" spans="1:1" x14ac:dyDescent="0.3">
      <c r="A3265" s="74">
        <v>0.23343607898190252</v>
      </c>
    </row>
    <row r="3266" spans="1:1" x14ac:dyDescent="0.3">
      <c r="A3266" s="74">
        <v>0.58378856776635024</v>
      </c>
    </row>
    <row r="3267" spans="1:1" x14ac:dyDescent="0.3">
      <c r="A3267" s="74">
        <v>0.22577593310342722</v>
      </c>
    </row>
    <row r="3268" spans="1:1" x14ac:dyDescent="0.3">
      <c r="A3268" s="74">
        <v>0.70274971770378736</v>
      </c>
    </row>
    <row r="3269" spans="1:1" x14ac:dyDescent="0.3">
      <c r="A3269" s="74">
        <v>0.11716055787835322</v>
      </c>
    </row>
    <row r="3270" spans="1:1" x14ac:dyDescent="0.3">
      <c r="A3270" s="74">
        <v>0.67555772576067386</v>
      </c>
    </row>
    <row r="3271" spans="1:1" x14ac:dyDescent="0.3">
      <c r="A3271" s="74">
        <v>8.3193456831568341E-2</v>
      </c>
    </row>
    <row r="3272" spans="1:1" x14ac:dyDescent="0.3">
      <c r="A3272" s="74">
        <v>0.64842677083651235</v>
      </c>
    </row>
    <row r="3273" spans="1:1" x14ac:dyDescent="0.3">
      <c r="A3273" s="74">
        <v>0.97827082125308995</v>
      </c>
    </row>
    <row r="3274" spans="1:1" x14ac:dyDescent="0.3">
      <c r="A3274" s="74">
        <v>0.24173711355937377</v>
      </c>
    </row>
    <row r="3275" spans="1:1" x14ac:dyDescent="0.3">
      <c r="A3275" s="74">
        <v>0.20361949522385328</v>
      </c>
    </row>
    <row r="3276" spans="1:1" x14ac:dyDescent="0.3">
      <c r="A3276" s="74">
        <v>2.7375102999969481E-2</v>
      </c>
    </row>
    <row r="3277" spans="1:1" x14ac:dyDescent="0.3">
      <c r="A3277" s="74">
        <v>2.8870509964293346E-2</v>
      </c>
    </row>
    <row r="3278" spans="1:1" x14ac:dyDescent="0.3">
      <c r="A3278" s="74">
        <v>0.30283516953032014</v>
      </c>
    </row>
    <row r="3279" spans="1:1" x14ac:dyDescent="0.3">
      <c r="A3279" s="74">
        <v>5.5421613208410901E-2</v>
      </c>
    </row>
    <row r="3280" spans="1:1" x14ac:dyDescent="0.3">
      <c r="A3280" s="74">
        <v>0.34513382366405226</v>
      </c>
    </row>
    <row r="3281" spans="1:1" x14ac:dyDescent="0.3">
      <c r="A3281" s="74">
        <v>0.52052369762260808</v>
      </c>
    </row>
    <row r="3282" spans="1:1" x14ac:dyDescent="0.3">
      <c r="A3282" s="74">
        <v>0.29993591113010043</v>
      </c>
    </row>
    <row r="3283" spans="1:1" x14ac:dyDescent="0.3">
      <c r="A3283" s="74">
        <v>0.22788171025727103</v>
      </c>
    </row>
    <row r="3284" spans="1:1" x14ac:dyDescent="0.3">
      <c r="A3284" s="74">
        <v>0.59620960112308119</v>
      </c>
    </row>
    <row r="3285" spans="1:1" x14ac:dyDescent="0.3">
      <c r="A3285" s="74">
        <v>0.6828821680349132</v>
      </c>
    </row>
    <row r="3286" spans="1:1" x14ac:dyDescent="0.3">
      <c r="A3286" s="74">
        <v>0.40409558397167883</v>
      </c>
    </row>
    <row r="3287" spans="1:1" x14ac:dyDescent="0.3">
      <c r="A3287" s="74">
        <v>0.12833033234656818</v>
      </c>
    </row>
    <row r="3288" spans="1:1" x14ac:dyDescent="0.3">
      <c r="A3288" s="74">
        <v>0.29715872676778465</v>
      </c>
    </row>
    <row r="3289" spans="1:1" x14ac:dyDescent="0.3">
      <c r="A3289" s="74">
        <v>0.250038148136845</v>
      </c>
    </row>
    <row r="3290" spans="1:1" x14ac:dyDescent="0.3">
      <c r="A3290" s="74">
        <v>6.1647389141514332E-2</v>
      </c>
    </row>
    <row r="3291" spans="1:1" x14ac:dyDescent="0.3">
      <c r="A3291" s="74">
        <v>0.97088534195989873</v>
      </c>
    </row>
    <row r="3292" spans="1:1" x14ac:dyDescent="0.3">
      <c r="A3292" s="74">
        <v>0.64616840113528851</v>
      </c>
    </row>
    <row r="3293" spans="1:1" x14ac:dyDescent="0.3">
      <c r="A3293" s="74">
        <v>0.60643330179754018</v>
      </c>
    </row>
    <row r="3294" spans="1:1" x14ac:dyDescent="0.3">
      <c r="A3294" s="74">
        <v>0.68257698294015323</v>
      </c>
    </row>
    <row r="3295" spans="1:1" x14ac:dyDescent="0.3">
      <c r="A3295" s="74">
        <v>0.33677175206762899</v>
      </c>
    </row>
    <row r="3296" spans="1:1" x14ac:dyDescent="0.3">
      <c r="A3296" s="74">
        <v>0.96618549150059507</v>
      </c>
    </row>
    <row r="3297" spans="1:1" x14ac:dyDescent="0.3">
      <c r="A3297" s="74">
        <v>8.2613605151524397E-2</v>
      </c>
    </row>
    <row r="3298" spans="1:1" x14ac:dyDescent="0.3">
      <c r="A3298" s="74">
        <v>0.87713248084963535</v>
      </c>
    </row>
    <row r="3299" spans="1:1" x14ac:dyDescent="0.3">
      <c r="A3299" s="74">
        <v>8.8869899594103824E-2</v>
      </c>
    </row>
    <row r="3300" spans="1:1" x14ac:dyDescent="0.3">
      <c r="A3300" s="74">
        <v>8.7221900082399981E-2</v>
      </c>
    </row>
    <row r="3301" spans="1:1" x14ac:dyDescent="0.3">
      <c r="A3301" s="74">
        <v>0.43299661244544818</v>
      </c>
    </row>
    <row r="3302" spans="1:1" x14ac:dyDescent="0.3">
      <c r="A3302" s="74">
        <v>0.14816736350596638</v>
      </c>
    </row>
    <row r="3303" spans="1:1" x14ac:dyDescent="0.3">
      <c r="A3303" s="74">
        <v>0.92040772728659936</v>
      </c>
    </row>
    <row r="3304" spans="1:1" x14ac:dyDescent="0.3">
      <c r="A3304" s="74">
        <v>0.82470168156987211</v>
      </c>
    </row>
    <row r="3305" spans="1:1" x14ac:dyDescent="0.3">
      <c r="A3305" s="74">
        <v>2.6459547715689567E-2</v>
      </c>
    </row>
    <row r="3306" spans="1:1" x14ac:dyDescent="0.3">
      <c r="A3306" s="74">
        <v>0.4443189794610431</v>
      </c>
    </row>
    <row r="3307" spans="1:1" x14ac:dyDescent="0.3">
      <c r="A3307" s="74">
        <v>0.31992553483687858</v>
      </c>
    </row>
    <row r="3308" spans="1:1" x14ac:dyDescent="0.3">
      <c r="A3308" s="74">
        <v>0.20932645649586473</v>
      </c>
    </row>
    <row r="3309" spans="1:1" x14ac:dyDescent="0.3">
      <c r="A3309" s="74">
        <v>0.78096865749076816</v>
      </c>
    </row>
    <row r="3310" spans="1:1" x14ac:dyDescent="0.3">
      <c r="A3310" s="74">
        <v>0.48094119083223974</v>
      </c>
    </row>
    <row r="3311" spans="1:1" x14ac:dyDescent="0.3">
      <c r="A3311" s="74">
        <v>0.23371074556718649</v>
      </c>
    </row>
    <row r="3312" spans="1:1" x14ac:dyDescent="0.3">
      <c r="A3312" s="74">
        <v>0.62565996276741842</v>
      </c>
    </row>
    <row r="3313" spans="1:1" x14ac:dyDescent="0.3">
      <c r="A3313" s="74">
        <v>0.37360759300515761</v>
      </c>
    </row>
    <row r="3314" spans="1:1" x14ac:dyDescent="0.3">
      <c r="A3314" s="74">
        <v>0.23483993041779838</v>
      </c>
    </row>
    <row r="3315" spans="1:1" x14ac:dyDescent="0.3">
      <c r="A3315" s="74">
        <v>0.20630512405774101</v>
      </c>
    </row>
    <row r="3316" spans="1:1" x14ac:dyDescent="0.3">
      <c r="A3316" s="74">
        <v>0.51454206976531269</v>
      </c>
    </row>
    <row r="3317" spans="1:1" x14ac:dyDescent="0.3">
      <c r="A3317" s="74">
        <v>0.75753044221320232</v>
      </c>
    </row>
    <row r="3318" spans="1:1" x14ac:dyDescent="0.3">
      <c r="A3318" s="74">
        <v>0.51921140171514024</v>
      </c>
    </row>
    <row r="3319" spans="1:1" x14ac:dyDescent="0.3">
      <c r="A3319" s="74">
        <v>0.28122806482131413</v>
      </c>
    </row>
    <row r="3320" spans="1:1" x14ac:dyDescent="0.3">
      <c r="A3320" s="74">
        <v>0.79689931943723868</v>
      </c>
    </row>
    <row r="3321" spans="1:1" x14ac:dyDescent="0.3">
      <c r="A3321" s="74">
        <v>0.51631214331492048</v>
      </c>
    </row>
    <row r="3322" spans="1:1" x14ac:dyDescent="0.3">
      <c r="A3322" s="74">
        <v>4.4618060853907897E-2</v>
      </c>
    </row>
    <row r="3323" spans="1:1" x14ac:dyDescent="0.3">
      <c r="A3323" s="74">
        <v>0.44230475783562728</v>
      </c>
    </row>
    <row r="3324" spans="1:1" x14ac:dyDescent="0.3">
      <c r="A3324" s="74">
        <v>0.67387920773949406</v>
      </c>
    </row>
    <row r="3325" spans="1:1" x14ac:dyDescent="0.3">
      <c r="A3325" s="74">
        <v>8.7801751762443925E-2</v>
      </c>
    </row>
    <row r="3326" spans="1:1" x14ac:dyDescent="0.3">
      <c r="A3326" s="74">
        <v>0.87295144505142364</v>
      </c>
    </row>
    <row r="3327" spans="1:1" x14ac:dyDescent="0.3">
      <c r="A3327" s="74">
        <v>0.87765129551072729</v>
      </c>
    </row>
    <row r="3328" spans="1:1" x14ac:dyDescent="0.3">
      <c r="A3328" s="74">
        <v>0.96072267830439162</v>
      </c>
    </row>
    <row r="3329" spans="1:1" x14ac:dyDescent="0.3">
      <c r="A3329" s="74">
        <v>0.38840907010101627</v>
      </c>
    </row>
    <row r="3330" spans="1:1" x14ac:dyDescent="0.3">
      <c r="A3330" s="74">
        <v>0.66972869045075833</v>
      </c>
    </row>
    <row r="3331" spans="1:1" x14ac:dyDescent="0.3">
      <c r="A3331" s="74">
        <v>0.84679708243049412</v>
      </c>
    </row>
    <row r="3332" spans="1:1" x14ac:dyDescent="0.3">
      <c r="A3332" s="74">
        <v>0.60954618976409192</v>
      </c>
    </row>
    <row r="3333" spans="1:1" x14ac:dyDescent="0.3">
      <c r="A3333" s="74">
        <v>0.86861781670583205</v>
      </c>
    </row>
    <row r="3334" spans="1:1" x14ac:dyDescent="0.3">
      <c r="A3334" s="74">
        <v>0.66194647053437905</v>
      </c>
    </row>
    <row r="3335" spans="1:1" x14ac:dyDescent="0.3">
      <c r="A3335" s="74">
        <v>0.43296609393597218</v>
      </c>
    </row>
    <row r="3336" spans="1:1" x14ac:dyDescent="0.3">
      <c r="A3336" s="74">
        <v>0.57838679158909878</v>
      </c>
    </row>
    <row r="3337" spans="1:1" x14ac:dyDescent="0.3">
      <c r="A3337" s="74">
        <v>0.53184606463820305</v>
      </c>
    </row>
    <row r="3338" spans="1:1" x14ac:dyDescent="0.3">
      <c r="A3338" s="74">
        <v>0.70702230903042695</v>
      </c>
    </row>
    <row r="3339" spans="1:1" x14ac:dyDescent="0.3">
      <c r="A3339" s="74">
        <v>0.96102786339915158</v>
      </c>
    </row>
    <row r="3340" spans="1:1" x14ac:dyDescent="0.3">
      <c r="A3340" s="74">
        <v>0.70180364391003147</v>
      </c>
    </row>
    <row r="3341" spans="1:1" x14ac:dyDescent="0.3">
      <c r="A3341" s="74">
        <v>0.9472945341349529</v>
      </c>
    </row>
    <row r="3342" spans="1:1" x14ac:dyDescent="0.3">
      <c r="A3342" s="74">
        <v>0.3792229987487411</v>
      </c>
    </row>
    <row r="3343" spans="1:1" x14ac:dyDescent="0.3">
      <c r="A3343" s="74">
        <v>0.36280404065065464</v>
      </c>
    </row>
    <row r="3344" spans="1:1" x14ac:dyDescent="0.3">
      <c r="A3344" s="74">
        <v>0.71974852748191775</v>
      </c>
    </row>
    <row r="3345" spans="1:1" x14ac:dyDescent="0.3">
      <c r="A3345" s="74">
        <v>0.78795739616077154</v>
      </c>
    </row>
    <row r="3346" spans="1:1" x14ac:dyDescent="0.3">
      <c r="A3346" s="74">
        <v>0.48017822809533983</v>
      </c>
    </row>
    <row r="3347" spans="1:1" x14ac:dyDescent="0.3">
      <c r="A3347" s="74">
        <v>0.27109591967528307</v>
      </c>
    </row>
    <row r="3348" spans="1:1" x14ac:dyDescent="0.3">
      <c r="A3348" s="74">
        <v>0.12109744560075686</v>
      </c>
    </row>
    <row r="3349" spans="1:1" x14ac:dyDescent="0.3">
      <c r="A3349" s="74">
        <v>0.92571794793542284</v>
      </c>
    </row>
    <row r="3350" spans="1:1" x14ac:dyDescent="0.3">
      <c r="A3350" s="74">
        <v>0.8792382580034791</v>
      </c>
    </row>
    <row r="3351" spans="1:1" x14ac:dyDescent="0.3">
      <c r="A3351" s="74">
        <v>0.12326425977355265</v>
      </c>
    </row>
    <row r="3352" spans="1:1" x14ac:dyDescent="0.3">
      <c r="A3352" s="74">
        <v>0.95767082735679188</v>
      </c>
    </row>
    <row r="3353" spans="1:1" x14ac:dyDescent="0.3">
      <c r="A3353" s="74">
        <v>0.61387981810968351</v>
      </c>
    </row>
    <row r="3354" spans="1:1" x14ac:dyDescent="0.3">
      <c r="A3354" s="74">
        <v>9.0273751029999696E-2</v>
      </c>
    </row>
    <row r="3355" spans="1:1" x14ac:dyDescent="0.3">
      <c r="A3355" s="74">
        <v>5.5787835322122871E-2</v>
      </c>
    </row>
    <row r="3356" spans="1:1" x14ac:dyDescent="0.3">
      <c r="A3356" s="74">
        <v>0.28513443403424177</v>
      </c>
    </row>
    <row r="3357" spans="1:1" x14ac:dyDescent="0.3">
      <c r="A3357" s="74">
        <v>0.78923917355876338</v>
      </c>
    </row>
    <row r="3358" spans="1:1" x14ac:dyDescent="0.3">
      <c r="A3358" s="74">
        <v>0.49113437299722279</v>
      </c>
    </row>
    <row r="3359" spans="1:1" x14ac:dyDescent="0.3">
      <c r="A3359" s="74">
        <v>0.87139500106814782</v>
      </c>
    </row>
    <row r="3360" spans="1:1" x14ac:dyDescent="0.3">
      <c r="A3360" s="74">
        <v>0.38755455183568832</v>
      </c>
    </row>
    <row r="3361" spans="1:1" x14ac:dyDescent="0.3">
      <c r="A3361" s="74">
        <v>2.4109622486037784E-2</v>
      </c>
    </row>
    <row r="3362" spans="1:1" x14ac:dyDescent="0.3">
      <c r="A3362" s="74">
        <v>0.59169286172063351</v>
      </c>
    </row>
    <row r="3363" spans="1:1" x14ac:dyDescent="0.3">
      <c r="A3363" s="74">
        <v>0.85915707876827296</v>
      </c>
    </row>
    <row r="3364" spans="1:1" x14ac:dyDescent="0.3">
      <c r="A3364" s="74">
        <v>0.44080935087130346</v>
      </c>
    </row>
    <row r="3365" spans="1:1" x14ac:dyDescent="0.3">
      <c r="A3365" s="74">
        <v>0.16052735984374522</v>
      </c>
    </row>
    <row r="3366" spans="1:1" x14ac:dyDescent="0.3">
      <c r="A3366" s="74">
        <v>0.25714896084475236</v>
      </c>
    </row>
    <row r="3367" spans="1:1" x14ac:dyDescent="0.3">
      <c r="A3367" s="74">
        <v>0.75005340739158299</v>
      </c>
    </row>
    <row r="3368" spans="1:1" x14ac:dyDescent="0.3">
      <c r="A3368" s="74">
        <v>0.77205725272377701</v>
      </c>
    </row>
    <row r="3369" spans="1:1" x14ac:dyDescent="0.3">
      <c r="A3369" s="74">
        <v>0.15674306466872159</v>
      </c>
    </row>
    <row r="3370" spans="1:1" x14ac:dyDescent="0.3">
      <c r="A3370" s="74">
        <v>0.29276406140324107</v>
      </c>
    </row>
    <row r="3371" spans="1:1" x14ac:dyDescent="0.3">
      <c r="A3371" s="74">
        <v>0.58803064058351395</v>
      </c>
    </row>
    <row r="3372" spans="1:1" x14ac:dyDescent="0.3">
      <c r="A3372" s="74">
        <v>0.37116611224707785</v>
      </c>
    </row>
    <row r="3373" spans="1:1" x14ac:dyDescent="0.3">
      <c r="A3373" s="74">
        <v>0.17844172490615559</v>
      </c>
    </row>
    <row r="3374" spans="1:1" x14ac:dyDescent="0.3">
      <c r="A3374" s="74">
        <v>0.29575487533188877</v>
      </c>
    </row>
    <row r="3375" spans="1:1" x14ac:dyDescent="0.3">
      <c r="A3375" s="74">
        <v>0.7984252449110385</v>
      </c>
    </row>
    <row r="3376" spans="1:1" x14ac:dyDescent="0.3">
      <c r="A3376" s="74">
        <v>0.81026642658772541</v>
      </c>
    </row>
    <row r="3377" spans="1:1" x14ac:dyDescent="0.3">
      <c r="A3377" s="74">
        <v>0.46491897335734123</v>
      </c>
    </row>
    <row r="3378" spans="1:1" x14ac:dyDescent="0.3">
      <c r="A3378" s="74">
        <v>0.18164616840113529</v>
      </c>
    </row>
    <row r="3379" spans="1:1" x14ac:dyDescent="0.3">
      <c r="A3379" s="74">
        <v>0.23496200445570239</v>
      </c>
    </row>
    <row r="3380" spans="1:1" x14ac:dyDescent="0.3">
      <c r="A3380" s="74">
        <v>0.22766808069093905</v>
      </c>
    </row>
    <row r="3381" spans="1:1" x14ac:dyDescent="0.3">
      <c r="A3381" s="74">
        <v>2.0447401348918119E-3</v>
      </c>
    </row>
    <row r="3382" spans="1:1" x14ac:dyDescent="0.3">
      <c r="A3382" s="74">
        <v>0.29004791405987734</v>
      </c>
    </row>
    <row r="3383" spans="1:1" x14ac:dyDescent="0.3">
      <c r="A3383" s="74">
        <v>0.48673970763267921</v>
      </c>
    </row>
    <row r="3384" spans="1:1" x14ac:dyDescent="0.3">
      <c r="A3384" s="74">
        <v>0.53263954588457896</v>
      </c>
    </row>
    <row r="3385" spans="1:1" x14ac:dyDescent="0.3">
      <c r="A3385" s="74">
        <v>0.53328043458357499</v>
      </c>
    </row>
    <row r="3386" spans="1:1" x14ac:dyDescent="0.3">
      <c r="A3386" s="74">
        <v>0.47715689565721608</v>
      </c>
    </row>
    <row r="3387" spans="1:1" x14ac:dyDescent="0.3">
      <c r="A3387" s="74">
        <v>0.22568437757499923</v>
      </c>
    </row>
    <row r="3388" spans="1:1" x14ac:dyDescent="0.3">
      <c r="A3388" s="74">
        <v>0.48707541123691517</v>
      </c>
    </row>
    <row r="3389" spans="1:1" x14ac:dyDescent="0.3">
      <c r="A3389" s="74">
        <v>0.93945127719962152</v>
      </c>
    </row>
    <row r="3390" spans="1:1" x14ac:dyDescent="0.3">
      <c r="A3390" s="74">
        <v>0.10086367381817073</v>
      </c>
    </row>
    <row r="3391" spans="1:1" x14ac:dyDescent="0.3">
      <c r="A3391" s="74">
        <v>0.87685781426435128</v>
      </c>
    </row>
    <row r="3392" spans="1:1" x14ac:dyDescent="0.3">
      <c r="A3392" s="74">
        <v>0.82027649769585254</v>
      </c>
    </row>
    <row r="3393" spans="1:1" x14ac:dyDescent="0.3">
      <c r="A3393" s="74">
        <v>0.51930295724356823</v>
      </c>
    </row>
    <row r="3394" spans="1:1" x14ac:dyDescent="0.3">
      <c r="A3394" s="74">
        <v>0.304422132023072</v>
      </c>
    </row>
    <row r="3395" spans="1:1" x14ac:dyDescent="0.3">
      <c r="A3395" s="74">
        <v>0.39179662465285198</v>
      </c>
    </row>
    <row r="3396" spans="1:1" x14ac:dyDescent="0.3">
      <c r="A3396" s="74">
        <v>3.3417767876216926E-2</v>
      </c>
    </row>
    <row r="3397" spans="1:1" x14ac:dyDescent="0.3">
      <c r="A3397" s="74">
        <v>0.20157475508896144</v>
      </c>
    </row>
    <row r="3398" spans="1:1" x14ac:dyDescent="0.3">
      <c r="A3398" s="74">
        <v>0.50535599841303747</v>
      </c>
    </row>
    <row r="3399" spans="1:1" x14ac:dyDescent="0.3">
      <c r="A3399" s="74">
        <v>0.40705587939085053</v>
      </c>
    </row>
    <row r="3400" spans="1:1" x14ac:dyDescent="0.3">
      <c r="A3400" s="74">
        <v>4.9470503860591451E-2</v>
      </c>
    </row>
    <row r="3401" spans="1:1" x14ac:dyDescent="0.3">
      <c r="A3401" s="74">
        <v>0.21979430524613178</v>
      </c>
    </row>
    <row r="3402" spans="1:1" x14ac:dyDescent="0.3">
      <c r="A3402" s="74">
        <v>0.4957426679280984</v>
      </c>
    </row>
    <row r="3403" spans="1:1" x14ac:dyDescent="0.3">
      <c r="A3403" s="74">
        <v>0.56843775749992376</v>
      </c>
    </row>
    <row r="3404" spans="1:1" x14ac:dyDescent="0.3">
      <c r="A3404" s="74">
        <v>0.3651844843897824</v>
      </c>
    </row>
    <row r="3405" spans="1:1" x14ac:dyDescent="0.3">
      <c r="A3405" s="74">
        <v>0.28141117587817011</v>
      </c>
    </row>
    <row r="3406" spans="1:1" x14ac:dyDescent="0.3">
      <c r="A3406" s="74">
        <v>5.9938352610858489E-2</v>
      </c>
    </row>
    <row r="3407" spans="1:1" x14ac:dyDescent="0.3">
      <c r="A3407" s="74">
        <v>0.30249946592608418</v>
      </c>
    </row>
    <row r="3408" spans="1:1" x14ac:dyDescent="0.3">
      <c r="A3408" s="74">
        <v>0.86135441145054481</v>
      </c>
    </row>
    <row r="3409" spans="1:1" x14ac:dyDescent="0.3">
      <c r="A3409" s="74">
        <v>0.76223029267250586</v>
      </c>
    </row>
    <row r="3410" spans="1:1" x14ac:dyDescent="0.3">
      <c r="A3410" s="74">
        <v>0.51631214331492048</v>
      </c>
    </row>
    <row r="3411" spans="1:1" x14ac:dyDescent="0.3">
      <c r="A3411" s="74">
        <v>0.81694998016296883</v>
      </c>
    </row>
    <row r="3412" spans="1:1" x14ac:dyDescent="0.3">
      <c r="A3412" s="74">
        <v>0.92727439191869865</v>
      </c>
    </row>
    <row r="3413" spans="1:1" x14ac:dyDescent="0.3">
      <c r="A3413" s="74">
        <v>0.95757927182836389</v>
      </c>
    </row>
    <row r="3414" spans="1:1" x14ac:dyDescent="0.3">
      <c r="A3414" s="74">
        <v>8.8778344065675835E-2</v>
      </c>
    </row>
    <row r="3415" spans="1:1" x14ac:dyDescent="0.3">
      <c r="A3415" s="74">
        <v>0.61018707846308784</v>
      </c>
    </row>
    <row r="3416" spans="1:1" x14ac:dyDescent="0.3">
      <c r="A3416" s="74">
        <v>5.6276131473738826E-2</v>
      </c>
    </row>
    <row r="3417" spans="1:1" x14ac:dyDescent="0.3">
      <c r="A3417" s="74">
        <v>0.92120120853297527</v>
      </c>
    </row>
    <row r="3418" spans="1:1" x14ac:dyDescent="0.3">
      <c r="A3418" s="74">
        <v>0.51509140293588063</v>
      </c>
    </row>
    <row r="3419" spans="1:1" x14ac:dyDescent="0.3">
      <c r="A3419" s="74">
        <v>0.27249977111117896</v>
      </c>
    </row>
    <row r="3420" spans="1:1" x14ac:dyDescent="0.3">
      <c r="A3420" s="74">
        <v>0.5679494613483077</v>
      </c>
    </row>
    <row r="3421" spans="1:1" x14ac:dyDescent="0.3">
      <c r="A3421" s="74">
        <v>0.923429059724723</v>
      </c>
    </row>
    <row r="3422" spans="1:1" x14ac:dyDescent="0.3">
      <c r="A3422" s="74">
        <v>0.79711294900357066</v>
      </c>
    </row>
    <row r="3423" spans="1:1" x14ac:dyDescent="0.3">
      <c r="A3423" s="74">
        <v>0.85912656025879697</v>
      </c>
    </row>
    <row r="3424" spans="1:1" x14ac:dyDescent="0.3">
      <c r="A3424" s="74">
        <v>0.61354411450544755</v>
      </c>
    </row>
    <row r="3425" spans="1:1" x14ac:dyDescent="0.3">
      <c r="A3425" s="74">
        <v>5.9724723044526508E-2</v>
      </c>
    </row>
    <row r="3426" spans="1:1" x14ac:dyDescent="0.3">
      <c r="A3426" s="74">
        <v>0.50053407391582994</v>
      </c>
    </row>
    <row r="3427" spans="1:1" x14ac:dyDescent="0.3">
      <c r="A3427" s="74">
        <v>0.61687063203833126</v>
      </c>
    </row>
    <row r="3428" spans="1:1" x14ac:dyDescent="0.3">
      <c r="A3428" s="74">
        <v>0.12103640858180487</v>
      </c>
    </row>
    <row r="3429" spans="1:1" x14ac:dyDescent="0.3">
      <c r="A3429" s="74">
        <v>4.0833765678884242E-2</v>
      </c>
    </row>
    <row r="3430" spans="1:1" x14ac:dyDescent="0.3">
      <c r="A3430" s="74">
        <v>0.5092928861354411</v>
      </c>
    </row>
    <row r="3431" spans="1:1" x14ac:dyDescent="0.3">
      <c r="A3431" s="74">
        <v>0.34562211981566821</v>
      </c>
    </row>
    <row r="3432" spans="1:1" x14ac:dyDescent="0.3">
      <c r="A3432" s="74">
        <v>0.83571886349070712</v>
      </c>
    </row>
    <row r="3433" spans="1:1" x14ac:dyDescent="0.3">
      <c r="A3433" s="74">
        <v>0.69582201605273597</v>
      </c>
    </row>
    <row r="3434" spans="1:1" x14ac:dyDescent="0.3">
      <c r="A3434" s="74">
        <v>0.64137699514755697</v>
      </c>
    </row>
    <row r="3435" spans="1:1" x14ac:dyDescent="0.3">
      <c r="A3435" s="74">
        <v>0.17584765160069582</v>
      </c>
    </row>
    <row r="3436" spans="1:1" x14ac:dyDescent="0.3">
      <c r="A3436" s="74">
        <v>0.11282692953276162</v>
      </c>
    </row>
    <row r="3437" spans="1:1" x14ac:dyDescent="0.3">
      <c r="A3437" s="74">
        <v>0.21924497207556384</v>
      </c>
    </row>
    <row r="3438" spans="1:1" x14ac:dyDescent="0.3">
      <c r="A3438" s="74">
        <v>3.2288583025605028E-2</v>
      </c>
    </row>
    <row r="3439" spans="1:1" x14ac:dyDescent="0.3">
      <c r="A3439" s="74">
        <v>4.3305764946440013E-2</v>
      </c>
    </row>
    <row r="3440" spans="1:1" x14ac:dyDescent="0.3">
      <c r="A3440" s="74">
        <v>0.61830500198370308</v>
      </c>
    </row>
    <row r="3441" spans="1:1" x14ac:dyDescent="0.3">
      <c r="A3441" s="74">
        <v>0.69380779442732021</v>
      </c>
    </row>
    <row r="3442" spans="1:1" x14ac:dyDescent="0.3">
      <c r="A3442" s="74">
        <v>0.69237342448194827</v>
      </c>
    </row>
    <row r="3443" spans="1:1" x14ac:dyDescent="0.3">
      <c r="A3443" s="74">
        <v>0.64220099490340887</v>
      </c>
    </row>
    <row r="3444" spans="1:1" x14ac:dyDescent="0.3">
      <c r="A3444" s="74">
        <v>0.59413434247871333</v>
      </c>
    </row>
    <row r="3445" spans="1:1" x14ac:dyDescent="0.3">
      <c r="A3445" s="74">
        <v>0.91943113498336737</v>
      </c>
    </row>
    <row r="3446" spans="1:1" x14ac:dyDescent="0.3">
      <c r="A3446" s="74">
        <v>0.14392529068880275</v>
      </c>
    </row>
    <row r="3447" spans="1:1" x14ac:dyDescent="0.3">
      <c r="A3447" s="74">
        <v>0.13834040345469528</v>
      </c>
    </row>
    <row r="3448" spans="1:1" x14ac:dyDescent="0.3">
      <c r="A3448" s="74">
        <v>0.84423352763451032</v>
      </c>
    </row>
    <row r="3449" spans="1:1" x14ac:dyDescent="0.3">
      <c r="A3449" s="74">
        <v>8.0599383526108584E-2</v>
      </c>
    </row>
    <row r="3450" spans="1:1" x14ac:dyDescent="0.3">
      <c r="A3450" s="74">
        <v>0.54515213476973789</v>
      </c>
    </row>
    <row r="3451" spans="1:1" x14ac:dyDescent="0.3">
      <c r="A3451" s="74">
        <v>0.4230475783562731</v>
      </c>
    </row>
    <row r="3452" spans="1:1" x14ac:dyDescent="0.3">
      <c r="A3452" s="74">
        <v>9.7384563737907034E-2</v>
      </c>
    </row>
    <row r="3453" spans="1:1" x14ac:dyDescent="0.3">
      <c r="A3453" s="74">
        <v>0.28244880520035404</v>
      </c>
    </row>
    <row r="3454" spans="1:1" x14ac:dyDescent="0.3">
      <c r="A3454" s="74">
        <v>0.20606097598193304</v>
      </c>
    </row>
    <row r="3455" spans="1:1" x14ac:dyDescent="0.3">
      <c r="A3455" s="74">
        <v>0.18955046235541856</v>
      </c>
    </row>
    <row r="3456" spans="1:1" x14ac:dyDescent="0.3">
      <c r="A3456" s="74">
        <v>0.90337839899899286</v>
      </c>
    </row>
    <row r="3457" spans="1:1" x14ac:dyDescent="0.3">
      <c r="A3457" s="74">
        <v>0.48744163335062718</v>
      </c>
    </row>
    <row r="3458" spans="1:1" x14ac:dyDescent="0.3">
      <c r="A3458" s="74">
        <v>0.90392773216956079</v>
      </c>
    </row>
    <row r="3459" spans="1:1" x14ac:dyDescent="0.3">
      <c r="A3459" s="74">
        <v>0.61272011474959565</v>
      </c>
    </row>
    <row r="3460" spans="1:1" x14ac:dyDescent="0.3">
      <c r="A3460" s="74">
        <v>0.7185583056123539</v>
      </c>
    </row>
    <row r="3461" spans="1:1" x14ac:dyDescent="0.3">
      <c r="A3461" s="74">
        <v>0.88366344187749868</v>
      </c>
    </row>
    <row r="3462" spans="1:1" x14ac:dyDescent="0.3">
      <c r="A3462" s="74">
        <v>0.9030426953947569</v>
      </c>
    </row>
    <row r="3463" spans="1:1" x14ac:dyDescent="0.3">
      <c r="A3463" s="74">
        <v>0.91366313669240395</v>
      </c>
    </row>
    <row r="3464" spans="1:1" x14ac:dyDescent="0.3">
      <c r="A3464" s="74">
        <v>0.33710745567186501</v>
      </c>
    </row>
    <row r="3465" spans="1:1" x14ac:dyDescent="0.3">
      <c r="A3465" s="74">
        <v>0.21594897305215613</v>
      </c>
    </row>
    <row r="3466" spans="1:1" x14ac:dyDescent="0.3">
      <c r="A3466" s="74">
        <v>8.6367381817072056E-2</v>
      </c>
    </row>
    <row r="3467" spans="1:1" x14ac:dyDescent="0.3">
      <c r="A3467" s="74">
        <v>0.59028901028473768</v>
      </c>
    </row>
    <row r="3468" spans="1:1" x14ac:dyDescent="0.3">
      <c r="A3468" s="74">
        <v>0.32425916318247017</v>
      </c>
    </row>
    <row r="3469" spans="1:1" x14ac:dyDescent="0.3">
      <c r="A3469" s="74">
        <v>0.11136204107791375</v>
      </c>
    </row>
    <row r="3470" spans="1:1" x14ac:dyDescent="0.3">
      <c r="A3470" s="74">
        <v>0.10470900601214636</v>
      </c>
    </row>
    <row r="3471" spans="1:1" x14ac:dyDescent="0.3">
      <c r="A3471" s="74">
        <v>0.59529404583880119</v>
      </c>
    </row>
    <row r="3472" spans="1:1" x14ac:dyDescent="0.3">
      <c r="A3472" s="74">
        <v>0.60780663472396013</v>
      </c>
    </row>
    <row r="3473" spans="1:1" x14ac:dyDescent="0.3">
      <c r="A3473" s="74">
        <v>0.92974639118625446</v>
      </c>
    </row>
    <row r="3474" spans="1:1" x14ac:dyDescent="0.3">
      <c r="A3474" s="74">
        <v>0.94936979277932065</v>
      </c>
    </row>
    <row r="3475" spans="1:1" x14ac:dyDescent="0.3">
      <c r="A3475" s="74">
        <v>0.24228644672994171</v>
      </c>
    </row>
    <row r="3476" spans="1:1" x14ac:dyDescent="0.3">
      <c r="A3476" s="74">
        <v>0.88384655293435466</v>
      </c>
    </row>
    <row r="3477" spans="1:1" x14ac:dyDescent="0.3">
      <c r="A3477" s="74">
        <v>0.17105624561296426</v>
      </c>
    </row>
    <row r="3478" spans="1:1" x14ac:dyDescent="0.3">
      <c r="A3478" s="74">
        <v>0.85509811700796534</v>
      </c>
    </row>
    <row r="3479" spans="1:1" x14ac:dyDescent="0.3">
      <c r="A3479" s="74">
        <v>0.12225714896084475</v>
      </c>
    </row>
    <row r="3480" spans="1:1" x14ac:dyDescent="0.3">
      <c r="A3480" s="74">
        <v>0.99343852046266057</v>
      </c>
    </row>
    <row r="3481" spans="1:1" x14ac:dyDescent="0.3">
      <c r="A3481" s="74">
        <v>0.97079378643147074</v>
      </c>
    </row>
    <row r="3482" spans="1:1" x14ac:dyDescent="0.3">
      <c r="A3482" s="74">
        <v>0.93960386974700161</v>
      </c>
    </row>
    <row r="3483" spans="1:1" x14ac:dyDescent="0.3">
      <c r="A3483" s="74">
        <v>0.81041901913510539</v>
      </c>
    </row>
    <row r="3484" spans="1:1" x14ac:dyDescent="0.3">
      <c r="A3484" s="74">
        <v>0.92620624408703878</v>
      </c>
    </row>
    <row r="3485" spans="1:1" x14ac:dyDescent="0.3">
      <c r="A3485" s="74">
        <v>0.71407208471938233</v>
      </c>
    </row>
    <row r="3486" spans="1:1" x14ac:dyDescent="0.3">
      <c r="A3486" s="74">
        <v>0.48524430066835533</v>
      </c>
    </row>
    <row r="3487" spans="1:1" x14ac:dyDescent="0.3">
      <c r="A3487" s="74">
        <v>0.64574114200262456</v>
      </c>
    </row>
    <row r="3488" spans="1:1" x14ac:dyDescent="0.3">
      <c r="A3488" s="74">
        <v>0.60698263496810811</v>
      </c>
    </row>
    <row r="3489" spans="1:1" x14ac:dyDescent="0.3">
      <c r="A3489" s="74">
        <v>0.30072939237647633</v>
      </c>
    </row>
    <row r="3490" spans="1:1" x14ac:dyDescent="0.3">
      <c r="A3490" s="74">
        <v>0.26969206823938718</v>
      </c>
    </row>
    <row r="3491" spans="1:1" x14ac:dyDescent="0.3">
      <c r="A3491" s="74">
        <v>0.36399426252021849</v>
      </c>
    </row>
    <row r="3492" spans="1:1" x14ac:dyDescent="0.3">
      <c r="A3492" s="74">
        <v>0.12207403790398877</v>
      </c>
    </row>
    <row r="3493" spans="1:1" x14ac:dyDescent="0.3">
      <c r="A3493" s="74">
        <v>9.1555528427991584E-2</v>
      </c>
    </row>
    <row r="3494" spans="1:1" x14ac:dyDescent="0.3">
      <c r="A3494" s="74">
        <v>0.85183263649403362</v>
      </c>
    </row>
    <row r="3495" spans="1:1" x14ac:dyDescent="0.3">
      <c r="A3495" s="74">
        <v>0.86532181768242444</v>
      </c>
    </row>
    <row r="3496" spans="1:1" x14ac:dyDescent="0.3">
      <c r="A3496" s="74">
        <v>0.54115421002838227</v>
      </c>
    </row>
    <row r="3497" spans="1:1" x14ac:dyDescent="0.3">
      <c r="A3497" s="74">
        <v>6.7506942960905786E-2</v>
      </c>
    </row>
    <row r="3498" spans="1:1" x14ac:dyDescent="0.3">
      <c r="A3498" s="74">
        <v>0.21869563890499588</v>
      </c>
    </row>
    <row r="3499" spans="1:1" x14ac:dyDescent="0.3">
      <c r="A3499" s="74">
        <v>0.89791558580278941</v>
      </c>
    </row>
    <row r="3500" spans="1:1" x14ac:dyDescent="0.3">
      <c r="A3500" s="74">
        <v>0.99099703970458086</v>
      </c>
    </row>
    <row r="3501" spans="1:1" x14ac:dyDescent="0.3">
      <c r="A3501" s="74">
        <v>0.23340556047242653</v>
      </c>
    </row>
    <row r="3502" spans="1:1" x14ac:dyDescent="0.3">
      <c r="A3502" s="74">
        <v>0.70030823694570754</v>
      </c>
    </row>
    <row r="3503" spans="1:1" x14ac:dyDescent="0.3">
      <c r="A3503" s="74">
        <v>0.93914609210486155</v>
      </c>
    </row>
    <row r="3504" spans="1:1" x14ac:dyDescent="0.3">
      <c r="A3504" s="74">
        <v>0.13763847773674734</v>
      </c>
    </row>
    <row r="3505" spans="1:1" x14ac:dyDescent="0.3">
      <c r="A3505" s="74">
        <v>0.79653309732352673</v>
      </c>
    </row>
    <row r="3506" spans="1:1" x14ac:dyDescent="0.3">
      <c r="A3506" s="74">
        <v>0.55800042725913268</v>
      </c>
    </row>
    <row r="3507" spans="1:1" x14ac:dyDescent="0.3">
      <c r="A3507" s="74">
        <v>5.4963835566270942E-2</v>
      </c>
    </row>
    <row r="3508" spans="1:1" x14ac:dyDescent="0.3">
      <c r="A3508" s="74">
        <v>0.73308511612292859</v>
      </c>
    </row>
    <row r="3509" spans="1:1" x14ac:dyDescent="0.3">
      <c r="A3509" s="74">
        <v>0.152195806756798</v>
      </c>
    </row>
    <row r="3510" spans="1:1" x14ac:dyDescent="0.3">
      <c r="A3510" s="74">
        <v>0.15317239906002991</v>
      </c>
    </row>
    <row r="3511" spans="1:1" x14ac:dyDescent="0.3">
      <c r="A3511" s="74">
        <v>1.9226660969878233E-2</v>
      </c>
    </row>
    <row r="3512" spans="1:1" x14ac:dyDescent="0.3">
      <c r="A3512" s="74">
        <v>0.38203070162053288</v>
      </c>
    </row>
    <row r="3513" spans="1:1" x14ac:dyDescent="0.3">
      <c r="A3513" s="74">
        <v>0.20715964232306894</v>
      </c>
    </row>
    <row r="3514" spans="1:1" x14ac:dyDescent="0.3">
      <c r="A3514" s="74">
        <v>0.10205389568773461</v>
      </c>
    </row>
    <row r="3515" spans="1:1" x14ac:dyDescent="0.3">
      <c r="A3515" s="74">
        <v>0.47386089663380843</v>
      </c>
    </row>
    <row r="3516" spans="1:1" x14ac:dyDescent="0.3">
      <c r="A3516" s="74">
        <v>0.18646809289834285</v>
      </c>
    </row>
    <row r="3517" spans="1:1" x14ac:dyDescent="0.3">
      <c r="A3517" s="74">
        <v>7.199316385387737E-2</v>
      </c>
    </row>
    <row r="3518" spans="1:1" x14ac:dyDescent="0.3">
      <c r="A3518" s="74">
        <v>0.32331308938871428</v>
      </c>
    </row>
    <row r="3519" spans="1:1" x14ac:dyDescent="0.3">
      <c r="A3519" s="74">
        <v>0.41151158177434616</v>
      </c>
    </row>
    <row r="3520" spans="1:1" x14ac:dyDescent="0.3">
      <c r="A3520" s="74">
        <v>0.42286446729941712</v>
      </c>
    </row>
    <row r="3521" spans="1:1" x14ac:dyDescent="0.3">
      <c r="A3521" s="74">
        <v>0.65419476912747576</v>
      </c>
    </row>
    <row r="3522" spans="1:1" x14ac:dyDescent="0.3">
      <c r="A3522" s="74">
        <v>0.38422803430280467</v>
      </c>
    </row>
    <row r="3523" spans="1:1" x14ac:dyDescent="0.3">
      <c r="A3523" s="74">
        <v>0.76155888546403394</v>
      </c>
    </row>
    <row r="3524" spans="1:1" x14ac:dyDescent="0.3">
      <c r="A3524" s="74">
        <v>0.90908536027100439</v>
      </c>
    </row>
    <row r="3525" spans="1:1" x14ac:dyDescent="0.3">
      <c r="A3525" s="74">
        <v>0.18237861262855923</v>
      </c>
    </row>
    <row r="3526" spans="1:1" x14ac:dyDescent="0.3">
      <c r="A3526" s="74">
        <v>5.2217169713431197E-2</v>
      </c>
    </row>
    <row r="3527" spans="1:1" x14ac:dyDescent="0.3">
      <c r="A3527" s="74">
        <v>0.3609424115726188</v>
      </c>
    </row>
    <row r="3528" spans="1:1" x14ac:dyDescent="0.3">
      <c r="A3528" s="74">
        <v>0.21665089877010407</v>
      </c>
    </row>
    <row r="3529" spans="1:1" x14ac:dyDescent="0.3">
      <c r="A3529" s="74">
        <v>0.19412823877681815</v>
      </c>
    </row>
    <row r="3530" spans="1:1" x14ac:dyDescent="0.3">
      <c r="A3530" s="74">
        <v>0.4575029755546739</v>
      </c>
    </row>
    <row r="3531" spans="1:1" x14ac:dyDescent="0.3">
      <c r="A3531" s="74">
        <v>9.1067232276375629E-2</v>
      </c>
    </row>
    <row r="3532" spans="1:1" x14ac:dyDescent="0.3">
      <c r="A3532" s="74">
        <v>0.3856318857387005</v>
      </c>
    </row>
    <row r="3533" spans="1:1" x14ac:dyDescent="0.3">
      <c r="A3533" s="74">
        <v>1.7242957853938413E-2</v>
      </c>
    </row>
    <row r="3534" spans="1:1" x14ac:dyDescent="0.3">
      <c r="A3534" s="74">
        <v>0.77336954863124485</v>
      </c>
    </row>
    <row r="3535" spans="1:1" x14ac:dyDescent="0.3">
      <c r="A3535" s="74">
        <v>0.46183660390026549</v>
      </c>
    </row>
    <row r="3536" spans="1:1" x14ac:dyDescent="0.3">
      <c r="A3536" s="74">
        <v>0.29700613422040467</v>
      </c>
    </row>
    <row r="3537" spans="1:1" x14ac:dyDescent="0.3">
      <c r="A3537" s="74">
        <v>0.27680288094729455</v>
      </c>
    </row>
    <row r="3538" spans="1:1" x14ac:dyDescent="0.3">
      <c r="A3538" s="74">
        <v>0.82033753471480453</v>
      </c>
    </row>
    <row r="3539" spans="1:1" x14ac:dyDescent="0.3">
      <c r="A3539" s="74">
        <v>0.42420728171636096</v>
      </c>
    </row>
    <row r="3540" spans="1:1" x14ac:dyDescent="0.3">
      <c r="A3540" s="74">
        <v>0.35990478225043487</v>
      </c>
    </row>
    <row r="3541" spans="1:1" x14ac:dyDescent="0.3">
      <c r="A3541" s="74">
        <v>0.4587542344431898</v>
      </c>
    </row>
    <row r="3542" spans="1:1" x14ac:dyDescent="0.3">
      <c r="A3542" s="74">
        <v>0.50035096285897396</v>
      </c>
    </row>
    <row r="3543" spans="1:1" x14ac:dyDescent="0.3">
      <c r="A3543" s="74">
        <v>0.69277016510513623</v>
      </c>
    </row>
    <row r="3544" spans="1:1" x14ac:dyDescent="0.3">
      <c r="A3544" s="74">
        <v>0.66945402386547437</v>
      </c>
    </row>
    <row r="3545" spans="1:1" x14ac:dyDescent="0.3">
      <c r="A3545" s="74">
        <v>6.1464278084658347E-2</v>
      </c>
    </row>
    <row r="3546" spans="1:1" x14ac:dyDescent="0.3">
      <c r="A3546" s="74">
        <v>0.46732993560594499</v>
      </c>
    </row>
    <row r="3547" spans="1:1" x14ac:dyDescent="0.3">
      <c r="A3547" s="74">
        <v>0.35895870845667899</v>
      </c>
    </row>
    <row r="3548" spans="1:1" x14ac:dyDescent="0.3">
      <c r="A3548" s="74">
        <v>0.29151280251472517</v>
      </c>
    </row>
    <row r="3549" spans="1:1" x14ac:dyDescent="0.3">
      <c r="A3549" s="74">
        <v>0.36628315073091833</v>
      </c>
    </row>
    <row r="3550" spans="1:1" x14ac:dyDescent="0.3">
      <c r="A3550" s="74">
        <v>0.94027527695547353</v>
      </c>
    </row>
    <row r="3551" spans="1:1" x14ac:dyDescent="0.3">
      <c r="A3551" s="74">
        <v>7.6906643879512931E-2</v>
      </c>
    </row>
    <row r="3552" spans="1:1" x14ac:dyDescent="0.3">
      <c r="A3552" s="74">
        <v>0.8308053834650716</v>
      </c>
    </row>
    <row r="3553" spans="1:1" x14ac:dyDescent="0.3">
      <c r="A3553" s="74">
        <v>0.35853144932401504</v>
      </c>
    </row>
    <row r="3554" spans="1:1" x14ac:dyDescent="0.3">
      <c r="A3554" s="74">
        <v>6.5157017731253999E-2</v>
      </c>
    </row>
    <row r="3555" spans="1:1" x14ac:dyDescent="0.3">
      <c r="A3555" s="74">
        <v>0.60249641407513654</v>
      </c>
    </row>
    <row r="3556" spans="1:1" x14ac:dyDescent="0.3">
      <c r="A3556" s="74">
        <v>0.93810846278267768</v>
      </c>
    </row>
    <row r="3557" spans="1:1" x14ac:dyDescent="0.3">
      <c r="A3557" s="74">
        <v>0.83022553178502767</v>
      </c>
    </row>
    <row r="3558" spans="1:1" x14ac:dyDescent="0.3">
      <c r="A3558" s="74">
        <v>0.73204748680074461</v>
      </c>
    </row>
    <row r="3559" spans="1:1" x14ac:dyDescent="0.3">
      <c r="A3559" s="74">
        <v>0.96728415784173105</v>
      </c>
    </row>
    <row r="3560" spans="1:1" x14ac:dyDescent="0.3">
      <c r="A3560" s="74">
        <v>0.91369365520187995</v>
      </c>
    </row>
    <row r="3561" spans="1:1" x14ac:dyDescent="0.3">
      <c r="A3561" s="74">
        <v>0.19565416425061799</v>
      </c>
    </row>
    <row r="3562" spans="1:1" x14ac:dyDescent="0.3">
      <c r="A3562" s="74">
        <v>0.25324259163182472</v>
      </c>
    </row>
    <row r="3563" spans="1:1" x14ac:dyDescent="0.3">
      <c r="A3563" s="74">
        <v>6.8544572283089689E-2</v>
      </c>
    </row>
    <row r="3564" spans="1:1" x14ac:dyDescent="0.3">
      <c r="A3564" s="74">
        <v>6.2227240821558276E-2</v>
      </c>
    </row>
    <row r="3565" spans="1:1" x14ac:dyDescent="0.3">
      <c r="A3565" s="74">
        <v>5.0996429334391309E-2</v>
      </c>
    </row>
    <row r="3566" spans="1:1" x14ac:dyDescent="0.3">
      <c r="A3566" s="74">
        <v>0.8095339823603015</v>
      </c>
    </row>
    <row r="3567" spans="1:1" x14ac:dyDescent="0.3">
      <c r="A3567" s="74">
        <v>0.95657216101565601</v>
      </c>
    </row>
    <row r="3568" spans="1:1" x14ac:dyDescent="0.3">
      <c r="A3568" s="74">
        <v>0.95623645741142005</v>
      </c>
    </row>
    <row r="3569" spans="1:1" x14ac:dyDescent="0.3">
      <c r="A3569" s="74">
        <v>9.4607379375591296E-3</v>
      </c>
    </row>
    <row r="3570" spans="1:1" x14ac:dyDescent="0.3">
      <c r="A3570" s="74">
        <v>6.9582201605273605E-2</v>
      </c>
    </row>
    <row r="3571" spans="1:1" x14ac:dyDescent="0.3">
      <c r="A3571" s="74">
        <v>0.60023804437391282</v>
      </c>
    </row>
    <row r="3572" spans="1:1" x14ac:dyDescent="0.3">
      <c r="A3572" s="74">
        <v>0.26361888485366375</v>
      </c>
    </row>
    <row r="3573" spans="1:1" x14ac:dyDescent="0.3">
      <c r="A3573" s="74">
        <v>0.84298226874599447</v>
      </c>
    </row>
    <row r="3574" spans="1:1" x14ac:dyDescent="0.3">
      <c r="A3574" s="74">
        <v>0.89004181035798213</v>
      </c>
    </row>
    <row r="3575" spans="1:1" x14ac:dyDescent="0.3">
      <c r="A3575" s="74">
        <v>0.41261024811548203</v>
      </c>
    </row>
    <row r="3576" spans="1:1" x14ac:dyDescent="0.3">
      <c r="A3576" s="74">
        <v>0.29639576403088475</v>
      </c>
    </row>
    <row r="3577" spans="1:1" x14ac:dyDescent="0.3">
      <c r="A3577" s="74">
        <v>0.4617145298623615</v>
      </c>
    </row>
    <row r="3578" spans="1:1" x14ac:dyDescent="0.3">
      <c r="A3578" s="74">
        <v>0.50148014770958582</v>
      </c>
    </row>
    <row r="3579" spans="1:1" x14ac:dyDescent="0.3">
      <c r="A3579" s="74">
        <v>0.31754509109775081</v>
      </c>
    </row>
    <row r="3580" spans="1:1" x14ac:dyDescent="0.3">
      <c r="A3580" s="74">
        <v>0.93597216711935793</v>
      </c>
    </row>
    <row r="3581" spans="1:1" x14ac:dyDescent="0.3">
      <c r="A3581" s="74">
        <v>0.76314584795678575</v>
      </c>
    </row>
    <row r="3582" spans="1:1" x14ac:dyDescent="0.3">
      <c r="A3582" s="74">
        <v>8.7343974120303966E-2</v>
      </c>
    </row>
    <row r="3583" spans="1:1" x14ac:dyDescent="0.3">
      <c r="A3583" s="74">
        <v>0.63838618121890922</v>
      </c>
    </row>
    <row r="3584" spans="1:1" x14ac:dyDescent="0.3">
      <c r="A3584" s="74">
        <v>9.1677602465895569E-2</v>
      </c>
    </row>
    <row r="3585" spans="1:1" x14ac:dyDescent="0.3">
      <c r="A3585" s="74">
        <v>0.88082522049623091</v>
      </c>
    </row>
    <row r="3586" spans="1:1" x14ac:dyDescent="0.3">
      <c r="A3586" s="74">
        <v>0.16135135959959715</v>
      </c>
    </row>
    <row r="3587" spans="1:1" x14ac:dyDescent="0.3">
      <c r="A3587" s="74">
        <v>0.59022797326578569</v>
      </c>
    </row>
    <row r="3588" spans="1:1" x14ac:dyDescent="0.3">
      <c r="A3588" s="74">
        <v>0.3490707113864559</v>
      </c>
    </row>
    <row r="3589" spans="1:1" x14ac:dyDescent="0.3">
      <c r="A3589" s="74">
        <v>0.86541337321085243</v>
      </c>
    </row>
    <row r="3590" spans="1:1" x14ac:dyDescent="0.3">
      <c r="A3590" s="74">
        <v>0.65025788140507212</v>
      </c>
    </row>
    <row r="3591" spans="1:1" x14ac:dyDescent="0.3">
      <c r="A3591" s="74">
        <v>0.65718558305612351</v>
      </c>
    </row>
    <row r="3592" spans="1:1" x14ac:dyDescent="0.3">
      <c r="A3592" s="74">
        <v>0.96353038117618339</v>
      </c>
    </row>
    <row r="3593" spans="1:1" x14ac:dyDescent="0.3">
      <c r="A3593" s="74">
        <v>0.3281960509048738</v>
      </c>
    </row>
    <row r="3594" spans="1:1" x14ac:dyDescent="0.3">
      <c r="A3594" s="74">
        <v>8.7618640705587933E-2</v>
      </c>
    </row>
    <row r="3595" spans="1:1" x14ac:dyDescent="0.3">
      <c r="A3595" s="74">
        <v>0.6352427747428816</v>
      </c>
    </row>
    <row r="3596" spans="1:1" x14ac:dyDescent="0.3">
      <c r="A3596" s="74">
        <v>0.85598315378276923</v>
      </c>
    </row>
    <row r="3597" spans="1:1" x14ac:dyDescent="0.3">
      <c r="A3597" s="74">
        <v>7.9103976561784722E-2</v>
      </c>
    </row>
    <row r="3598" spans="1:1" x14ac:dyDescent="0.3">
      <c r="A3598" s="74">
        <v>0.825647755363628</v>
      </c>
    </row>
    <row r="3599" spans="1:1" x14ac:dyDescent="0.3">
      <c r="A3599" s="74">
        <v>0.62285225989562665</v>
      </c>
    </row>
    <row r="3600" spans="1:1" x14ac:dyDescent="0.3">
      <c r="A3600" s="74">
        <v>0.76689962462233341</v>
      </c>
    </row>
    <row r="3601" spans="1:1" x14ac:dyDescent="0.3">
      <c r="A3601" s="74">
        <v>0.28971221045564133</v>
      </c>
    </row>
    <row r="3602" spans="1:1" x14ac:dyDescent="0.3">
      <c r="A3602" s="74">
        <v>0.67027802362132638</v>
      </c>
    </row>
    <row r="3603" spans="1:1" x14ac:dyDescent="0.3">
      <c r="A3603" s="74">
        <v>0.73955504013183992</v>
      </c>
    </row>
    <row r="3604" spans="1:1" x14ac:dyDescent="0.3">
      <c r="A3604" s="74">
        <v>0.22467726676229133</v>
      </c>
    </row>
    <row r="3605" spans="1:1" x14ac:dyDescent="0.3">
      <c r="A3605" s="74">
        <v>0.21323282570879237</v>
      </c>
    </row>
    <row r="3606" spans="1:1" x14ac:dyDescent="0.3">
      <c r="A3606" s="74">
        <v>0.84685811944944611</v>
      </c>
    </row>
    <row r="3607" spans="1:1" x14ac:dyDescent="0.3">
      <c r="A3607" s="74">
        <v>0.85482345042268137</v>
      </c>
    </row>
    <row r="3608" spans="1:1" x14ac:dyDescent="0.3">
      <c r="A3608" s="74">
        <v>0.48478652302621539</v>
      </c>
    </row>
    <row r="3609" spans="1:1" x14ac:dyDescent="0.3">
      <c r="A3609" s="74">
        <v>0.99212622455519273</v>
      </c>
    </row>
    <row r="3610" spans="1:1" x14ac:dyDescent="0.3">
      <c r="A3610" s="74">
        <v>0.70180364391003147</v>
      </c>
    </row>
    <row r="3611" spans="1:1" x14ac:dyDescent="0.3">
      <c r="A3611" s="74">
        <v>0.10763878292184209</v>
      </c>
    </row>
    <row r="3612" spans="1:1" x14ac:dyDescent="0.3">
      <c r="A3612" s="74">
        <v>9.558397167882321E-2</v>
      </c>
    </row>
    <row r="3613" spans="1:1" x14ac:dyDescent="0.3">
      <c r="A3613" s="74">
        <v>0.58513138218329419</v>
      </c>
    </row>
    <row r="3614" spans="1:1" x14ac:dyDescent="0.3">
      <c r="A3614" s="74">
        <v>4.6967986083559676E-2</v>
      </c>
    </row>
    <row r="3615" spans="1:1" x14ac:dyDescent="0.3">
      <c r="A3615" s="74">
        <v>0.49839777825251014</v>
      </c>
    </row>
    <row r="3616" spans="1:1" x14ac:dyDescent="0.3">
      <c r="A3616" s="74">
        <v>0.24781029694509721</v>
      </c>
    </row>
    <row r="3617" spans="1:1" x14ac:dyDescent="0.3">
      <c r="A3617" s="74">
        <v>0.3443708609271523</v>
      </c>
    </row>
    <row r="3618" spans="1:1" x14ac:dyDescent="0.3">
      <c r="A3618" s="74">
        <v>0.55296487319559318</v>
      </c>
    </row>
    <row r="3619" spans="1:1" x14ac:dyDescent="0.3">
      <c r="A3619" s="74">
        <v>0.33433027130954923</v>
      </c>
    </row>
    <row r="3620" spans="1:1" x14ac:dyDescent="0.3">
      <c r="A3620" s="74">
        <v>0.56318857387005217</v>
      </c>
    </row>
    <row r="3621" spans="1:1" x14ac:dyDescent="0.3">
      <c r="A3621" s="74">
        <v>0.27445295571764278</v>
      </c>
    </row>
    <row r="3622" spans="1:1" x14ac:dyDescent="0.3">
      <c r="A3622" s="74">
        <v>9.7140415662099064E-2</v>
      </c>
    </row>
    <row r="3623" spans="1:1" x14ac:dyDescent="0.3">
      <c r="A3623" s="74">
        <v>0.80980864894558546</v>
      </c>
    </row>
    <row r="3624" spans="1:1" x14ac:dyDescent="0.3">
      <c r="A3624" s="74">
        <v>0.47874385814996795</v>
      </c>
    </row>
    <row r="3625" spans="1:1" x14ac:dyDescent="0.3">
      <c r="A3625" s="74">
        <v>0.50407422101504562</v>
      </c>
    </row>
    <row r="3626" spans="1:1" x14ac:dyDescent="0.3">
      <c r="A3626" s="74">
        <v>0.47355571153904841</v>
      </c>
    </row>
    <row r="3627" spans="1:1" x14ac:dyDescent="0.3">
      <c r="A3627" s="74">
        <v>0.50233466597491383</v>
      </c>
    </row>
    <row r="3628" spans="1:1" x14ac:dyDescent="0.3">
      <c r="A3628" s="74">
        <v>0.88326670125431073</v>
      </c>
    </row>
    <row r="3629" spans="1:1" x14ac:dyDescent="0.3">
      <c r="A3629" s="74">
        <v>2.1362956633198035E-3</v>
      </c>
    </row>
    <row r="3630" spans="1:1" x14ac:dyDescent="0.3">
      <c r="A3630" s="74">
        <v>0.36976226081118196</v>
      </c>
    </row>
    <row r="3631" spans="1:1" x14ac:dyDescent="0.3">
      <c r="A3631" s="74">
        <v>6.6316721091341901E-2</v>
      </c>
    </row>
    <row r="3632" spans="1:1" x14ac:dyDescent="0.3">
      <c r="A3632" s="74">
        <v>0.16183965575121312</v>
      </c>
    </row>
    <row r="3633" spans="1:1" x14ac:dyDescent="0.3">
      <c r="A3633" s="74">
        <v>6.8941312906277655E-2</v>
      </c>
    </row>
    <row r="3634" spans="1:1" x14ac:dyDescent="0.3">
      <c r="A3634" s="74">
        <v>1.8097476119266334E-2</v>
      </c>
    </row>
    <row r="3635" spans="1:1" x14ac:dyDescent="0.3">
      <c r="A3635" s="74">
        <v>0.90493484298226878</v>
      </c>
    </row>
    <row r="3636" spans="1:1" x14ac:dyDescent="0.3">
      <c r="A3636" s="74">
        <v>0.30491042817468794</v>
      </c>
    </row>
    <row r="3637" spans="1:1" x14ac:dyDescent="0.3">
      <c r="A3637" s="74">
        <v>0.63426618243964961</v>
      </c>
    </row>
    <row r="3638" spans="1:1" x14ac:dyDescent="0.3">
      <c r="A3638" s="74">
        <v>0.42674031800286871</v>
      </c>
    </row>
    <row r="3639" spans="1:1" x14ac:dyDescent="0.3">
      <c r="A3639" s="74">
        <v>0.10165715506454664</v>
      </c>
    </row>
    <row r="3640" spans="1:1" x14ac:dyDescent="0.3">
      <c r="A3640" s="74">
        <v>0.23776970732749411</v>
      </c>
    </row>
    <row r="3641" spans="1:1" x14ac:dyDescent="0.3">
      <c r="A3641" s="74">
        <v>0.89315469832453387</v>
      </c>
    </row>
    <row r="3642" spans="1:1" x14ac:dyDescent="0.3">
      <c r="A3642" s="74">
        <v>0.59688100833155311</v>
      </c>
    </row>
    <row r="3643" spans="1:1" x14ac:dyDescent="0.3">
      <c r="A3643" s="74">
        <v>0.39356669820245982</v>
      </c>
    </row>
    <row r="3644" spans="1:1" x14ac:dyDescent="0.3">
      <c r="A3644" s="74">
        <v>2.7466658528397473E-2</v>
      </c>
    </row>
    <row r="3645" spans="1:1" x14ac:dyDescent="0.3">
      <c r="A3645" s="74">
        <v>0.31095309305093538</v>
      </c>
    </row>
    <row r="3646" spans="1:1" x14ac:dyDescent="0.3">
      <c r="A3646" s="74">
        <v>0.63295388653218176</v>
      </c>
    </row>
    <row r="3647" spans="1:1" x14ac:dyDescent="0.3">
      <c r="A3647" s="74">
        <v>0.46586504715109717</v>
      </c>
    </row>
    <row r="3648" spans="1:1" x14ac:dyDescent="0.3">
      <c r="A3648" s="74">
        <v>0.12268440809350871</v>
      </c>
    </row>
    <row r="3649" spans="1:1" x14ac:dyDescent="0.3">
      <c r="A3649" s="74">
        <v>0.52870265816217532</v>
      </c>
    </row>
    <row r="3650" spans="1:1" x14ac:dyDescent="0.3">
      <c r="A3650" s="74">
        <v>0.15131076998199408</v>
      </c>
    </row>
    <row r="3651" spans="1:1" x14ac:dyDescent="0.3">
      <c r="A3651" s="74">
        <v>0.35068819238868376</v>
      </c>
    </row>
    <row r="3652" spans="1:1" x14ac:dyDescent="0.3">
      <c r="A3652" s="74">
        <v>0.282753990295114</v>
      </c>
    </row>
    <row r="3653" spans="1:1" x14ac:dyDescent="0.3">
      <c r="A3653" s="74">
        <v>0.20020142216254158</v>
      </c>
    </row>
    <row r="3654" spans="1:1" x14ac:dyDescent="0.3">
      <c r="A3654" s="74">
        <v>0.89431440168462173</v>
      </c>
    </row>
    <row r="3655" spans="1:1" x14ac:dyDescent="0.3">
      <c r="A3655" s="74">
        <v>0.21051667836542864</v>
      </c>
    </row>
    <row r="3656" spans="1:1" x14ac:dyDescent="0.3">
      <c r="A3656" s="74">
        <v>0.35309915463728753</v>
      </c>
    </row>
    <row r="3657" spans="1:1" x14ac:dyDescent="0.3">
      <c r="A3657" s="74">
        <v>0.29194006164738912</v>
      </c>
    </row>
    <row r="3658" spans="1:1" x14ac:dyDescent="0.3">
      <c r="A3658" s="74">
        <v>0.95522934659871217</v>
      </c>
    </row>
    <row r="3659" spans="1:1" x14ac:dyDescent="0.3">
      <c r="A3659" s="74">
        <v>0.28724021118808557</v>
      </c>
    </row>
    <row r="3660" spans="1:1" x14ac:dyDescent="0.3">
      <c r="A3660" s="74">
        <v>0.54185613574633018</v>
      </c>
    </row>
    <row r="3661" spans="1:1" x14ac:dyDescent="0.3">
      <c r="A3661" s="74">
        <v>0.87704092532120737</v>
      </c>
    </row>
    <row r="3662" spans="1:1" x14ac:dyDescent="0.3">
      <c r="A3662" s="74">
        <v>0.521256141850032</v>
      </c>
    </row>
    <row r="3663" spans="1:1" x14ac:dyDescent="0.3">
      <c r="A3663" s="74">
        <v>0.29902035584582048</v>
      </c>
    </row>
    <row r="3664" spans="1:1" x14ac:dyDescent="0.3">
      <c r="A3664" s="74">
        <v>0.35526596881008332</v>
      </c>
    </row>
    <row r="3665" spans="1:1" x14ac:dyDescent="0.3">
      <c r="A3665" s="74">
        <v>0.9548631244850001</v>
      </c>
    </row>
    <row r="3666" spans="1:1" x14ac:dyDescent="0.3">
      <c r="A3666" s="74">
        <v>0.54014709921567428</v>
      </c>
    </row>
    <row r="3667" spans="1:1" x14ac:dyDescent="0.3">
      <c r="A3667" s="74">
        <v>6.5309610278633995E-2</v>
      </c>
    </row>
    <row r="3668" spans="1:1" x14ac:dyDescent="0.3">
      <c r="A3668" s="74">
        <v>0.84728537858211006</v>
      </c>
    </row>
    <row r="3669" spans="1:1" x14ac:dyDescent="0.3">
      <c r="A3669" s="74">
        <v>0.32703634754478589</v>
      </c>
    </row>
    <row r="3670" spans="1:1" x14ac:dyDescent="0.3">
      <c r="A3670" s="74">
        <v>0.21683400982696005</v>
      </c>
    </row>
    <row r="3671" spans="1:1" x14ac:dyDescent="0.3">
      <c r="A3671" s="74">
        <v>0.64168218024231694</v>
      </c>
    </row>
    <row r="3672" spans="1:1" x14ac:dyDescent="0.3">
      <c r="A3672" s="74">
        <v>0.33979308450575274</v>
      </c>
    </row>
    <row r="3673" spans="1:1" x14ac:dyDescent="0.3">
      <c r="A3673" s="74">
        <v>6.152531510361034E-2</v>
      </c>
    </row>
    <row r="3674" spans="1:1" x14ac:dyDescent="0.3">
      <c r="A3674" s="74">
        <v>0.74651326029236731</v>
      </c>
    </row>
    <row r="3675" spans="1:1" x14ac:dyDescent="0.3">
      <c r="A3675" s="74">
        <v>0.74590289010284738</v>
      </c>
    </row>
    <row r="3676" spans="1:1" x14ac:dyDescent="0.3">
      <c r="A3676" s="74">
        <v>0.26999725333414715</v>
      </c>
    </row>
    <row r="3677" spans="1:1" x14ac:dyDescent="0.3">
      <c r="A3677" s="74">
        <v>0.575640125736259</v>
      </c>
    </row>
    <row r="3678" spans="1:1" x14ac:dyDescent="0.3">
      <c r="A3678" s="74">
        <v>0.19013031403546252</v>
      </c>
    </row>
    <row r="3679" spans="1:1" x14ac:dyDescent="0.3">
      <c r="A3679" s="74">
        <v>0.75585192419202241</v>
      </c>
    </row>
    <row r="3680" spans="1:1" x14ac:dyDescent="0.3">
      <c r="A3680" s="74">
        <v>0.32099368266853845</v>
      </c>
    </row>
    <row r="3681" spans="1:1" x14ac:dyDescent="0.3">
      <c r="A3681" s="74">
        <v>0.86962492751854004</v>
      </c>
    </row>
    <row r="3682" spans="1:1" x14ac:dyDescent="0.3">
      <c r="A3682" s="74">
        <v>0.89910580767235326</v>
      </c>
    </row>
    <row r="3683" spans="1:1" x14ac:dyDescent="0.3">
      <c r="A3683" s="74">
        <v>6.1433759575182351E-2</v>
      </c>
    </row>
    <row r="3684" spans="1:1" x14ac:dyDescent="0.3">
      <c r="A3684" s="74">
        <v>0.4915005951109348</v>
      </c>
    </row>
    <row r="3685" spans="1:1" x14ac:dyDescent="0.3">
      <c r="A3685" s="74">
        <v>0.94180120242927334</v>
      </c>
    </row>
    <row r="3686" spans="1:1" x14ac:dyDescent="0.3">
      <c r="A3686" s="74">
        <v>0.39448225348673971</v>
      </c>
    </row>
    <row r="3687" spans="1:1" x14ac:dyDescent="0.3">
      <c r="A3687" s="74">
        <v>5.0996429334391309E-2</v>
      </c>
    </row>
    <row r="3688" spans="1:1" x14ac:dyDescent="0.3">
      <c r="A3688" s="74">
        <v>0.26166570024719993</v>
      </c>
    </row>
    <row r="3689" spans="1:1" x14ac:dyDescent="0.3">
      <c r="A3689" s="74">
        <v>0.91662343211157571</v>
      </c>
    </row>
    <row r="3690" spans="1:1" x14ac:dyDescent="0.3">
      <c r="A3690" s="74">
        <v>0.10806604205450605</v>
      </c>
    </row>
    <row r="3691" spans="1:1" x14ac:dyDescent="0.3">
      <c r="A3691" s="74">
        <v>0.51365703299050869</v>
      </c>
    </row>
    <row r="3692" spans="1:1" x14ac:dyDescent="0.3">
      <c r="A3692" s="74">
        <v>0.51069673757133704</v>
      </c>
    </row>
    <row r="3693" spans="1:1" x14ac:dyDescent="0.3">
      <c r="A3693" s="74">
        <v>0.91689809869685968</v>
      </c>
    </row>
    <row r="3694" spans="1:1" x14ac:dyDescent="0.3">
      <c r="A3694" s="74">
        <v>0.89074373607593005</v>
      </c>
    </row>
    <row r="3695" spans="1:1" x14ac:dyDescent="0.3">
      <c r="A3695" s="74">
        <v>0.73912778099917598</v>
      </c>
    </row>
    <row r="3696" spans="1:1" x14ac:dyDescent="0.3">
      <c r="A3696" s="74">
        <v>0.34247871333964047</v>
      </c>
    </row>
    <row r="3697" spans="1:1" x14ac:dyDescent="0.3">
      <c r="A3697" s="74">
        <v>0.21127964110232855</v>
      </c>
    </row>
    <row r="3698" spans="1:1" x14ac:dyDescent="0.3">
      <c r="A3698" s="74">
        <v>0.69463179418317211</v>
      </c>
    </row>
    <row r="3699" spans="1:1" x14ac:dyDescent="0.3">
      <c r="A3699" s="74">
        <v>9.5980712302011176E-2</v>
      </c>
    </row>
    <row r="3700" spans="1:1" x14ac:dyDescent="0.3">
      <c r="A3700" s="74">
        <v>0.47608874782555621</v>
      </c>
    </row>
    <row r="3701" spans="1:1" x14ac:dyDescent="0.3">
      <c r="A3701" s="74">
        <v>0.66875209814752645</v>
      </c>
    </row>
    <row r="3702" spans="1:1" x14ac:dyDescent="0.3">
      <c r="A3702" s="74">
        <v>0.33558153019806514</v>
      </c>
    </row>
    <row r="3703" spans="1:1" x14ac:dyDescent="0.3">
      <c r="A3703" s="74">
        <v>0.36964018677327798</v>
      </c>
    </row>
    <row r="3704" spans="1:1" x14ac:dyDescent="0.3">
      <c r="A3704" s="74">
        <v>0.35651722769859923</v>
      </c>
    </row>
    <row r="3705" spans="1:1" x14ac:dyDescent="0.3">
      <c r="A3705" s="74">
        <v>5.0263985106967377E-2</v>
      </c>
    </row>
    <row r="3706" spans="1:1" x14ac:dyDescent="0.3">
      <c r="A3706" s="74">
        <v>0.74178289132358777</v>
      </c>
    </row>
    <row r="3707" spans="1:1" x14ac:dyDescent="0.3">
      <c r="A3707" s="74">
        <v>0.64137699514755697</v>
      </c>
    </row>
    <row r="3708" spans="1:1" x14ac:dyDescent="0.3">
      <c r="A3708" s="74">
        <v>0.64271980956450092</v>
      </c>
    </row>
    <row r="3709" spans="1:1" x14ac:dyDescent="0.3">
      <c r="A3709" s="74">
        <v>0.17047639393292033</v>
      </c>
    </row>
    <row r="3710" spans="1:1" x14ac:dyDescent="0.3">
      <c r="A3710" s="74">
        <v>0.59486678670613724</v>
      </c>
    </row>
    <row r="3711" spans="1:1" x14ac:dyDescent="0.3">
      <c r="A3711" s="74">
        <v>0.98968474379711291</v>
      </c>
    </row>
    <row r="3712" spans="1:1" x14ac:dyDescent="0.3">
      <c r="A3712" s="74">
        <v>0.22873622852259895</v>
      </c>
    </row>
    <row r="3713" spans="1:1" x14ac:dyDescent="0.3">
      <c r="A3713" s="74">
        <v>0.45915097506637775</v>
      </c>
    </row>
    <row r="3714" spans="1:1" x14ac:dyDescent="0.3">
      <c r="A3714" s="74">
        <v>0.77016510513626513</v>
      </c>
    </row>
    <row r="3715" spans="1:1" x14ac:dyDescent="0.3">
      <c r="A3715" s="74">
        <v>0.79494613483077492</v>
      </c>
    </row>
    <row r="3716" spans="1:1" x14ac:dyDescent="0.3">
      <c r="A3716" s="74">
        <v>0.45426801355021823</v>
      </c>
    </row>
    <row r="3717" spans="1:1" x14ac:dyDescent="0.3">
      <c r="A3717" s="74">
        <v>0.95446638386181215</v>
      </c>
    </row>
    <row r="3718" spans="1:1" x14ac:dyDescent="0.3">
      <c r="A3718" s="74">
        <v>0.4817041535691397</v>
      </c>
    </row>
    <row r="3719" spans="1:1" x14ac:dyDescent="0.3">
      <c r="A3719" s="74">
        <v>0.92919705801568653</v>
      </c>
    </row>
    <row r="3720" spans="1:1" x14ac:dyDescent="0.3">
      <c r="A3720" s="74">
        <v>0.66078676717429119</v>
      </c>
    </row>
    <row r="3721" spans="1:1" x14ac:dyDescent="0.3">
      <c r="A3721" s="74">
        <v>0.25919370097964417</v>
      </c>
    </row>
    <row r="3722" spans="1:1" x14ac:dyDescent="0.3">
      <c r="A3722" s="74">
        <v>0.53883480330820643</v>
      </c>
    </row>
    <row r="3723" spans="1:1" x14ac:dyDescent="0.3">
      <c r="A3723" s="74">
        <v>0.61152989288003179</v>
      </c>
    </row>
    <row r="3724" spans="1:1" x14ac:dyDescent="0.3">
      <c r="A3724" s="74">
        <v>0.749992370372631</v>
      </c>
    </row>
    <row r="3725" spans="1:1" x14ac:dyDescent="0.3">
      <c r="A3725" s="74">
        <v>0.4910733359782708</v>
      </c>
    </row>
    <row r="3726" spans="1:1" x14ac:dyDescent="0.3">
      <c r="A3726" s="74">
        <v>0.62004455702383499</v>
      </c>
    </row>
    <row r="3727" spans="1:1" x14ac:dyDescent="0.3">
      <c r="A3727" s="74">
        <v>0.21109653004547257</v>
      </c>
    </row>
    <row r="3728" spans="1:1" x14ac:dyDescent="0.3">
      <c r="A3728" s="74">
        <v>0.90011291848506114</v>
      </c>
    </row>
    <row r="3729" spans="1:1" x14ac:dyDescent="0.3">
      <c r="A3729" s="74">
        <v>0.7585070345164342</v>
      </c>
    </row>
    <row r="3730" spans="1:1" x14ac:dyDescent="0.3">
      <c r="A3730" s="74">
        <v>0.97103793450727871</v>
      </c>
    </row>
    <row r="3731" spans="1:1" x14ac:dyDescent="0.3">
      <c r="A3731" s="74">
        <v>0.77843562120426035</v>
      </c>
    </row>
    <row r="3732" spans="1:1" x14ac:dyDescent="0.3">
      <c r="A3732" s="74">
        <v>9.6835230567339087E-2</v>
      </c>
    </row>
    <row r="3733" spans="1:1" x14ac:dyDescent="0.3">
      <c r="A3733" s="74">
        <v>0.19278542435987425</v>
      </c>
    </row>
    <row r="3734" spans="1:1" x14ac:dyDescent="0.3">
      <c r="A3734" s="74">
        <v>0.43263039033173623</v>
      </c>
    </row>
    <row r="3735" spans="1:1" x14ac:dyDescent="0.3">
      <c r="A3735" s="74">
        <v>0.58656575212866602</v>
      </c>
    </row>
    <row r="3736" spans="1:1" x14ac:dyDescent="0.3">
      <c r="A3736" s="74">
        <v>0.63487655262916964</v>
      </c>
    </row>
    <row r="3737" spans="1:1" x14ac:dyDescent="0.3">
      <c r="A3737" s="74">
        <v>6.8544572283089689E-2</v>
      </c>
    </row>
    <row r="3738" spans="1:1" x14ac:dyDescent="0.3">
      <c r="A3738" s="74">
        <v>0.20496230964079715</v>
      </c>
    </row>
    <row r="3739" spans="1:1" x14ac:dyDescent="0.3">
      <c r="A3739" s="74">
        <v>0.46314889980773338</v>
      </c>
    </row>
    <row r="3740" spans="1:1" x14ac:dyDescent="0.3">
      <c r="A3740" s="74">
        <v>0.24643696401867732</v>
      </c>
    </row>
    <row r="3741" spans="1:1" x14ac:dyDescent="0.3">
      <c r="A3741" s="74">
        <v>4.2970061342204047E-2</v>
      </c>
    </row>
    <row r="3742" spans="1:1" x14ac:dyDescent="0.3">
      <c r="A3742" s="74">
        <v>0.25452436902981657</v>
      </c>
    </row>
    <row r="3743" spans="1:1" x14ac:dyDescent="0.3">
      <c r="A3743" s="74">
        <v>0.19495223853267007</v>
      </c>
    </row>
    <row r="3744" spans="1:1" x14ac:dyDescent="0.3">
      <c r="A3744" s="74">
        <v>1.3183996093630787E-2</v>
      </c>
    </row>
    <row r="3745" spans="1:1" x14ac:dyDescent="0.3">
      <c r="A3745" s="74">
        <v>4.5594653157139807E-2</v>
      </c>
    </row>
    <row r="3746" spans="1:1" x14ac:dyDescent="0.3">
      <c r="A3746" s="74">
        <v>0.76961577196569719</v>
      </c>
    </row>
    <row r="3747" spans="1:1" x14ac:dyDescent="0.3">
      <c r="A3747" s="74">
        <v>0.78579058198797569</v>
      </c>
    </row>
    <row r="3748" spans="1:1" x14ac:dyDescent="0.3">
      <c r="A3748" s="74">
        <v>0.71721549119541006</v>
      </c>
    </row>
    <row r="3749" spans="1:1" x14ac:dyDescent="0.3">
      <c r="A3749" s="74">
        <v>0.84984893337809386</v>
      </c>
    </row>
    <row r="3750" spans="1:1" x14ac:dyDescent="0.3">
      <c r="A3750" s="74">
        <v>0.57127597888119142</v>
      </c>
    </row>
    <row r="3751" spans="1:1" x14ac:dyDescent="0.3">
      <c r="A3751" s="74">
        <v>0.84917752616962183</v>
      </c>
    </row>
    <row r="3752" spans="1:1" x14ac:dyDescent="0.3">
      <c r="A3752" s="74">
        <v>0.78792687765129554</v>
      </c>
    </row>
    <row r="3753" spans="1:1" x14ac:dyDescent="0.3">
      <c r="A3753" s="74">
        <v>0.85705130161442911</v>
      </c>
    </row>
    <row r="3754" spans="1:1" x14ac:dyDescent="0.3">
      <c r="A3754" s="74">
        <v>0.88540299691763058</v>
      </c>
    </row>
    <row r="3755" spans="1:1" x14ac:dyDescent="0.3">
      <c r="A3755" s="74">
        <v>0.91698965422528766</v>
      </c>
    </row>
    <row r="3756" spans="1:1" x14ac:dyDescent="0.3">
      <c r="A3756" s="74">
        <v>0.50117496261482586</v>
      </c>
    </row>
    <row r="3757" spans="1:1" x14ac:dyDescent="0.3">
      <c r="A3757" s="74">
        <v>0.12527848139896847</v>
      </c>
    </row>
    <row r="3758" spans="1:1" x14ac:dyDescent="0.3">
      <c r="A3758" s="74">
        <v>0.38224433118686485</v>
      </c>
    </row>
    <row r="3759" spans="1:1" x14ac:dyDescent="0.3">
      <c r="A3759" s="74">
        <v>0.94567705313272499</v>
      </c>
    </row>
    <row r="3760" spans="1:1" x14ac:dyDescent="0.3">
      <c r="A3760" s="74">
        <v>0.58598590044862209</v>
      </c>
    </row>
    <row r="3761" spans="1:1" x14ac:dyDescent="0.3">
      <c r="A3761" s="74">
        <v>0.1728263191625721</v>
      </c>
    </row>
    <row r="3762" spans="1:1" x14ac:dyDescent="0.3">
      <c r="A3762" s="74">
        <v>0.89013336588641012</v>
      </c>
    </row>
    <row r="3763" spans="1:1" x14ac:dyDescent="0.3">
      <c r="A3763" s="74">
        <v>0.80040894802697837</v>
      </c>
    </row>
    <row r="3764" spans="1:1" x14ac:dyDescent="0.3">
      <c r="A3764" s="74">
        <v>0.89629810480056149</v>
      </c>
    </row>
    <row r="3765" spans="1:1" x14ac:dyDescent="0.3">
      <c r="A3765" s="74">
        <v>0.58891567735831785</v>
      </c>
    </row>
    <row r="3766" spans="1:1" x14ac:dyDescent="0.3">
      <c r="A3766" s="74">
        <v>0.68886379589220859</v>
      </c>
    </row>
    <row r="3767" spans="1:1" x14ac:dyDescent="0.3">
      <c r="A3767" s="74">
        <v>0.99972533341471603</v>
      </c>
    </row>
    <row r="3768" spans="1:1" x14ac:dyDescent="0.3">
      <c r="A3768" s="74">
        <v>0.30301828058717611</v>
      </c>
    </row>
    <row r="3769" spans="1:1" x14ac:dyDescent="0.3">
      <c r="A3769" s="74">
        <v>0.98190252388073362</v>
      </c>
    </row>
    <row r="3770" spans="1:1" x14ac:dyDescent="0.3">
      <c r="A3770" s="74">
        <v>0.78969695120090333</v>
      </c>
    </row>
    <row r="3771" spans="1:1" x14ac:dyDescent="0.3">
      <c r="A3771" s="74">
        <v>0.50044251838740195</v>
      </c>
    </row>
    <row r="3772" spans="1:1" x14ac:dyDescent="0.3">
      <c r="A3772" s="74">
        <v>0.46327097384563737</v>
      </c>
    </row>
    <row r="3773" spans="1:1" x14ac:dyDescent="0.3">
      <c r="A3773" s="74">
        <v>0.29685354167302469</v>
      </c>
    </row>
    <row r="3774" spans="1:1" x14ac:dyDescent="0.3">
      <c r="A3774" s="74">
        <v>0.10785241248817408</v>
      </c>
    </row>
    <row r="3775" spans="1:1" x14ac:dyDescent="0.3">
      <c r="A3775" s="74">
        <v>0.80553605761894587</v>
      </c>
    </row>
    <row r="3776" spans="1:1" x14ac:dyDescent="0.3">
      <c r="A3776" s="74">
        <v>0.62282174138615065</v>
      </c>
    </row>
    <row r="3777" spans="1:1" x14ac:dyDescent="0.3">
      <c r="A3777" s="74">
        <v>3.3509323404644915E-2</v>
      </c>
    </row>
    <row r="3778" spans="1:1" x14ac:dyDescent="0.3">
      <c r="A3778" s="74">
        <v>0.93386638996551408</v>
      </c>
    </row>
    <row r="3779" spans="1:1" x14ac:dyDescent="0.3">
      <c r="A3779" s="74">
        <v>0.17487105929746391</v>
      </c>
    </row>
    <row r="3780" spans="1:1" x14ac:dyDescent="0.3">
      <c r="A3780" s="74">
        <v>0.1076693014313181</v>
      </c>
    </row>
    <row r="3781" spans="1:1" x14ac:dyDescent="0.3">
      <c r="A3781" s="74">
        <v>0.39570299386577962</v>
      </c>
    </row>
    <row r="3782" spans="1:1" x14ac:dyDescent="0.3">
      <c r="A3782" s="74">
        <v>0.60972930082094789</v>
      </c>
    </row>
    <row r="3783" spans="1:1" x14ac:dyDescent="0.3">
      <c r="A3783" s="74">
        <v>0.22135074922940765</v>
      </c>
    </row>
    <row r="3784" spans="1:1" x14ac:dyDescent="0.3">
      <c r="A3784" s="74">
        <v>0.66194647053437905</v>
      </c>
    </row>
    <row r="3785" spans="1:1" x14ac:dyDescent="0.3">
      <c r="A3785" s="74">
        <v>0.90380565813165681</v>
      </c>
    </row>
    <row r="3786" spans="1:1" x14ac:dyDescent="0.3">
      <c r="A3786" s="74">
        <v>0.81698049867244482</v>
      </c>
    </row>
    <row r="3787" spans="1:1" x14ac:dyDescent="0.3">
      <c r="A3787" s="74">
        <v>0.67253639332255011</v>
      </c>
    </row>
    <row r="3788" spans="1:1" x14ac:dyDescent="0.3">
      <c r="A3788" s="74">
        <v>0.2869655446028016</v>
      </c>
    </row>
    <row r="3789" spans="1:1" x14ac:dyDescent="0.3">
      <c r="A3789" s="74">
        <v>0.50135807367168184</v>
      </c>
    </row>
    <row r="3790" spans="1:1" x14ac:dyDescent="0.3">
      <c r="A3790" s="74">
        <v>0.38172551652577286</v>
      </c>
    </row>
    <row r="3791" spans="1:1" x14ac:dyDescent="0.3">
      <c r="A3791" s="74">
        <v>0.57976012451551862</v>
      </c>
    </row>
    <row r="3792" spans="1:1" x14ac:dyDescent="0.3">
      <c r="A3792" s="74">
        <v>0.73928037354655596</v>
      </c>
    </row>
    <row r="3793" spans="1:1" x14ac:dyDescent="0.3">
      <c r="A3793" s="74">
        <v>0.68700216681417281</v>
      </c>
    </row>
    <row r="3794" spans="1:1" x14ac:dyDescent="0.3">
      <c r="A3794" s="74">
        <v>3.9063692129276406E-3</v>
      </c>
    </row>
    <row r="3795" spans="1:1" x14ac:dyDescent="0.3">
      <c r="A3795" s="74">
        <v>0.75591296121097451</v>
      </c>
    </row>
    <row r="3796" spans="1:1" x14ac:dyDescent="0.3">
      <c r="A3796" s="74">
        <v>0.34247871333964047</v>
      </c>
    </row>
    <row r="3797" spans="1:1" x14ac:dyDescent="0.3">
      <c r="A3797" s="74">
        <v>0.70305490279854732</v>
      </c>
    </row>
    <row r="3798" spans="1:1" x14ac:dyDescent="0.3">
      <c r="A3798" s="74">
        <v>0.81646168401135288</v>
      </c>
    </row>
    <row r="3799" spans="1:1" x14ac:dyDescent="0.3">
      <c r="A3799" s="74">
        <v>0.72261726737266152</v>
      </c>
    </row>
    <row r="3800" spans="1:1" x14ac:dyDescent="0.3">
      <c r="A3800" s="74">
        <v>0.2703939939573351</v>
      </c>
    </row>
    <row r="3801" spans="1:1" x14ac:dyDescent="0.3">
      <c r="A3801" s="74">
        <v>0.31199072237311931</v>
      </c>
    </row>
    <row r="3802" spans="1:1" x14ac:dyDescent="0.3">
      <c r="A3802" s="74">
        <v>0.18073061311685537</v>
      </c>
    </row>
    <row r="3803" spans="1:1" x14ac:dyDescent="0.3">
      <c r="A3803" s="74">
        <v>0.94888149662770471</v>
      </c>
    </row>
    <row r="3804" spans="1:1" x14ac:dyDescent="0.3">
      <c r="A3804" s="74">
        <v>0.95654164250618001</v>
      </c>
    </row>
    <row r="3805" spans="1:1" x14ac:dyDescent="0.3">
      <c r="A3805" s="74">
        <v>0.19214453566087833</v>
      </c>
    </row>
    <row r="3806" spans="1:1" x14ac:dyDescent="0.3">
      <c r="A3806" s="74">
        <v>0.62486648152104252</v>
      </c>
    </row>
    <row r="3807" spans="1:1" x14ac:dyDescent="0.3">
      <c r="A3807" s="74">
        <v>0.66145817438276311</v>
      </c>
    </row>
    <row r="3808" spans="1:1" x14ac:dyDescent="0.3">
      <c r="A3808" s="74">
        <v>0.78731650746177562</v>
      </c>
    </row>
    <row r="3809" spans="1:1" x14ac:dyDescent="0.3">
      <c r="A3809" s="74">
        <v>0.48365733817560352</v>
      </c>
    </row>
    <row r="3810" spans="1:1" x14ac:dyDescent="0.3">
      <c r="A3810" s="74">
        <v>0.33048493911557358</v>
      </c>
    </row>
    <row r="3811" spans="1:1" x14ac:dyDescent="0.3">
      <c r="A3811" s="74">
        <v>9.3081453901791445E-3</v>
      </c>
    </row>
    <row r="3812" spans="1:1" x14ac:dyDescent="0.3">
      <c r="A3812" s="74">
        <v>0.73439741203039643</v>
      </c>
    </row>
    <row r="3813" spans="1:1" x14ac:dyDescent="0.3">
      <c r="A3813" s="74">
        <v>0.5161290322580645</v>
      </c>
    </row>
    <row r="3814" spans="1:1" x14ac:dyDescent="0.3">
      <c r="A3814" s="74">
        <v>7.4800866725669116E-2</v>
      </c>
    </row>
    <row r="3815" spans="1:1" x14ac:dyDescent="0.3">
      <c r="A3815" s="74">
        <v>0.86242255928220468</v>
      </c>
    </row>
    <row r="3816" spans="1:1" x14ac:dyDescent="0.3">
      <c r="A3816" s="74">
        <v>8.2857753227332381E-2</v>
      </c>
    </row>
    <row r="3817" spans="1:1" x14ac:dyDescent="0.3">
      <c r="A3817" s="74">
        <v>0.24924466689046906</v>
      </c>
    </row>
    <row r="3818" spans="1:1" x14ac:dyDescent="0.3">
      <c r="A3818" s="74">
        <v>3.3967101046784874E-2</v>
      </c>
    </row>
    <row r="3819" spans="1:1" x14ac:dyDescent="0.3">
      <c r="A3819" s="74">
        <v>2.6764732810449537E-2</v>
      </c>
    </row>
    <row r="3820" spans="1:1" x14ac:dyDescent="0.3">
      <c r="A3820" s="74">
        <v>0.91134372997222812</v>
      </c>
    </row>
    <row r="3821" spans="1:1" x14ac:dyDescent="0.3">
      <c r="A3821" s="74">
        <v>0.4574419385357219</v>
      </c>
    </row>
    <row r="3822" spans="1:1" x14ac:dyDescent="0.3">
      <c r="A3822" s="74">
        <v>0.35404522843104341</v>
      </c>
    </row>
    <row r="3823" spans="1:1" x14ac:dyDescent="0.3">
      <c r="A3823" s="74">
        <v>0.15659047212134158</v>
      </c>
    </row>
    <row r="3824" spans="1:1" x14ac:dyDescent="0.3">
      <c r="A3824" s="74">
        <v>0.48026978362376782</v>
      </c>
    </row>
    <row r="3825" spans="1:1" x14ac:dyDescent="0.3">
      <c r="A3825" s="74">
        <v>0.18988616595965452</v>
      </c>
    </row>
    <row r="3826" spans="1:1" x14ac:dyDescent="0.3">
      <c r="A3826" s="74">
        <v>0.89565721610156557</v>
      </c>
    </row>
    <row r="3827" spans="1:1" x14ac:dyDescent="0.3">
      <c r="A3827" s="74">
        <v>0.14511551255836666</v>
      </c>
    </row>
    <row r="3828" spans="1:1" x14ac:dyDescent="0.3">
      <c r="A3828" s="74">
        <v>0.18466750083925901</v>
      </c>
    </row>
    <row r="3829" spans="1:1" x14ac:dyDescent="0.3">
      <c r="A3829" s="74">
        <v>0.53740043336283461</v>
      </c>
    </row>
    <row r="3830" spans="1:1" x14ac:dyDescent="0.3">
      <c r="A3830" s="74">
        <v>5.8778649250770594E-2</v>
      </c>
    </row>
    <row r="3831" spans="1:1" x14ac:dyDescent="0.3">
      <c r="A3831" s="74">
        <v>0.2750633259071627</v>
      </c>
    </row>
    <row r="3832" spans="1:1" x14ac:dyDescent="0.3">
      <c r="A3832" s="74">
        <v>0.22766808069093905</v>
      </c>
    </row>
    <row r="3833" spans="1:1" x14ac:dyDescent="0.3">
      <c r="A3833" s="74">
        <v>0.23685415204321422</v>
      </c>
    </row>
    <row r="3834" spans="1:1" x14ac:dyDescent="0.3">
      <c r="A3834" s="74">
        <v>9.4149601733451341E-2</v>
      </c>
    </row>
    <row r="3835" spans="1:1" x14ac:dyDescent="0.3">
      <c r="A3835" s="74">
        <v>0.91021454512161626</v>
      </c>
    </row>
    <row r="3836" spans="1:1" x14ac:dyDescent="0.3">
      <c r="A3836" s="74">
        <v>0.67082735679189431</v>
      </c>
    </row>
    <row r="3837" spans="1:1" x14ac:dyDescent="0.3">
      <c r="A3837" s="74">
        <v>0.14511551255836666</v>
      </c>
    </row>
    <row r="3838" spans="1:1" x14ac:dyDescent="0.3">
      <c r="A3838" s="74">
        <v>0.80675679799798583</v>
      </c>
    </row>
    <row r="3839" spans="1:1" x14ac:dyDescent="0.3">
      <c r="A3839" s="74">
        <v>9.063997314371167E-3</v>
      </c>
    </row>
    <row r="3840" spans="1:1" x14ac:dyDescent="0.3">
      <c r="A3840" s="74">
        <v>1.7700735496078372E-2</v>
      </c>
    </row>
    <row r="3841" spans="1:1" x14ac:dyDescent="0.3">
      <c r="A3841" s="74">
        <v>0.1130710776085696</v>
      </c>
    </row>
    <row r="3842" spans="1:1" x14ac:dyDescent="0.3">
      <c r="A3842" s="74">
        <v>5.8412427137058624E-2</v>
      </c>
    </row>
    <row r="3843" spans="1:1" x14ac:dyDescent="0.3">
      <c r="A3843" s="74">
        <v>0.24246955778679768</v>
      </c>
    </row>
    <row r="3844" spans="1:1" x14ac:dyDescent="0.3">
      <c r="A3844" s="74">
        <v>0.98721274452955721</v>
      </c>
    </row>
    <row r="3845" spans="1:1" x14ac:dyDescent="0.3">
      <c r="A3845" s="74">
        <v>0.29148228400524917</v>
      </c>
    </row>
    <row r="3846" spans="1:1" x14ac:dyDescent="0.3">
      <c r="A3846" s="74">
        <v>0.97558519241920227</v>
      </c>
    </row>
    <row r="3847" spans="1:1" x14ac:dyDescent="0.3">
      <c r="A3847" s="74">
        <v>0.99526963103122046</v>
      </c>
    </row>
    <row r="3848" spans="1:1" x14ac:dyDescent="0.3">
      <c r="A3848" s="74">
        <v>0.63200781273842588</v>
      </c>
    </row>
    <row r="3849" spans="1:1" x14ac:dyDescent="0.3">
      <c r="A3849" s="74">
        <v>0.39957884456923126</v>
      </c>
    </row>
    <row r="3850" spans="1:1" x14ac:dyDescent="0.3">
      <c r="A3850" s="74">
        <v>0.26813562425611132</v>
      </c>
    </row>
    <row r="3851" spans="1:1" x14ac:dyDescent="0.3">
      <c r="A3851" s="74">
        <v>3.4699545274208807E-2</v>
      </c>
    </row>
    <row r="3852" spans="1:1" x14ac:dyDescent="0.3">
      <c r="A3852" s="74">
        <v>0.45945616016113772</v>
      </c>
    </row>
    <row r="3853" spans="1:1" x14ac:dyDescent="0.3">
      <c r="A3853" s="74">
        <v>0.98794518875698112</v>
      </c>
    </row>
    <row r="3854" spans="1:1" x14ac:dyDescent="0.3">
      <c r="A3854" s="74">
        <v>0.56608783227027193</v>
      </c>
    </row>
    <row r="3855" spans="1:1" x14ac:dyDescent="0.3">
      <c r="A3855" s="74">
        <v>0.12567522202215645</v>
      </c>
    </row>
    <row r="3856" spans="1:1" x14ac:dyDescent="0.3">
      <c r="A3856" s="74">
        <v>0.71062349314859463</v>
      </c>
    </row>
    <row r="3857" spans="1:1" x14ac:dyDescent="0.3">
      <c r="A3857" s="74">
        <v>0.22669148838770714</v>
      </c>
    </row>
    <row r="3858" spans="1:1" x14ac:dyDescent="0.3">
      <c r="A3858" s="74">
        <v>0.17978453932309946</v>
      </c>
    </row>
    <row r="3859" spans="1:1" x14ac:dyDescent="0.3">
      <c r="A3859" s="74">
        <v>0.37461470381786555</v>
      </c>
    </row>
    <row r="3860" spans="1:1" x14ac:dyDescent="0.3">
      <c r="A3860" s="74">
        <v>0.45338297677541428</v>
      </c>
    </row>
    <row r="3861" spans="1:1" x14ac:dyDescent="0.3">
      <c r="A3861" s="74">
        <v>0.25037385174108095</v>
      </c>
    </row>
    <row r="3862" spans="1:1" x14ac:dyDescent="0.3">
      <c r="A3862" s="74">
        <v>0.19055757316812647</v>
      </c>
    </row>
    <row r="3863" spans="1:1" x14ac:dyDescent="0.3">
      <c r="A3863" s="74">
        <v>0.58308664204840233</v>
      </c>
    </row>
    <row r="3864" spans="1:1" x14ac:dyDescent="0.3">
      <c r="A3864" s="74">
        <v>0.64677877132480854</v>
      </c>
    </row>
    <row r="3865" spans="1:1" x14ac:dyDescent="0.3">
      <c r="A3865" s="74">
        <v>0.59071626941740163</v>
      </c>
    </row>
    <row r="3866" spans="1:1" x14ac:dyDescent="0.3">
      <c r="A3866" s="74">
        <v>0.27729117709891049</v>
      </c>
    </row>
    <row r="3867" spans="1:1" x14ac:dyDescent="0.3">
      <c r="A3867" s="74">
        <v>0.39249855037079989</v>
      </c>
    </row>
    <row r="3868" spans="1:1" x14ac:dyDescent="0.3">
      <c r="A3868" s="74">
        <v>0.83193456831568346</v>
      </c>
    </row>
    <row r="3869" spans="1:1" x14ac:dyDescent="0.3">
      <c r="A3869" s="74">
        <v>0.72829371013519695</v>
      </c>
    </row>
    <row r="3870" spans="1:1" x14ac:dyDescent="0.3">
      <c r="A3870" s="74">
        <v>0.18594927823725088</v>
      </c>
    </row>
    <row r="3871" spans="1:1" x14ac:dyDescent="0.3">
      <c r="A3871" s="74">
        <v>0.50102237006744588</v>
      </c>
    </row>
    <row r="3872" spans="1:1" x14ac:dyDescent="0.3">
      <c r="A3872" s="74">
        <v>0.6062501907406842</v>
      </c>
    </row>
    <row r="3873" spans="1:1" x14ac:dyDescent="0.3">
      <c r="A3873" s="74">
        <v>0.29508346812341685</v>
      </c>
    </row>
    <row r="3874" spans="1:1" x14ac:dyDescent="0.3">
      <c r="A3874" s="74">
        <v>0.24774925992614522</v>
      </c>
    </row>
    <row r="3875" spans="1:1" x14ac:dyDescent="0.3">
      <c r="A3875" s="74">
        <v>0.73397015289773249</v>
      </c>
    </row>
    <row r="3876" spans="1:1" x14ac:dyDescent="0.3">
      <c r="A3876" s="74">
        <v>0.53724784081545462</v>
      </c>
    </row>
    <row r="3877" spans="1:1" x14ac:dyDescent="0.3">
      <c r="A3877" s="74">
        <v>0.9583422345652638</v>
      </c>
    </row>
    <row r="3878" spans="1:1" x14ac:dyDescent="0.3">
      <c r="A3878" s="74">
        <v>0.85232093264564956</v>
      </c>
    </row>
    <row r="3879" spans="1:1" x14ac:dyDescent="0.3">
      <c r="A3879" s="74">
        <v>0.24903103732413709</v>
      </c>
    </row>
    <row r="3880" spans="1:1" x14ac:dyDescent="0.3">
      <c r="A3880" s="74">
        <v>0.67186498611407819</v>
      </c>
    </row>
    <row r="3881" spans="1:1" x14ac:dyDescent="0.3">
      <c r="A3881" s="74">
        <v>0.51707510605182039</v>
      </c>
    </row>
    <row r="3882" spans="1:1" x14ac:dyDescent="0.3">
      <c r="A3882" s="74">
        <v>0.28238776818140204</v>
      </c>
    </row>
    <row r="3883" spans="1:1" x14ac:dyDescent="0.3">
      <c r="A3883" s="74">
        <v>0.65749076815088348</v>
      </c>
    </row>
    <row r="3884" spans="1:1" x14ac:dyDescent="0.3">
      <c r="A3884" s="74">
        <v>0.29783013397625657</v>
      </c>
    </row>
    <row r="3885" spans="1:1" x14ac:dyDescent="0.3">
      <c r="A3885" s="74">
        <v>0.2434156315805536</v>
      </c>
    </row>
    <row r="3886" spans="1:1" x14ac:dyDescent="0.3">
      <c r="A3886" s="74">
        <v>0.81594286935026095</v>
      </c>
    </row>
    <row r="3887" spans="1:1" x14ac:dyDescent="0.3">
      <c r="A3887" s="74">
        <v>0.34269234290597245</v>
      </c>
    </row>
    <row r="3888" spans="1:1" x14ac:dyDescent="0.3">
      <c r="A3888" s="74">
        <v>0.11316263313699759</v>
      </c>
    </row>
    <row r="3889" spans="1:1" x14ac:dyDescent="0.3">
      <c r="A3889" s="74">
        <v>0.99880977813043614</v>
      </c>
    </row>
    <row r="3890" spans="1:1" x14ac:dyDescent="0.3">
      <c r="A3890" s="74">
        <v>0.50215155491805785</v>
      </c>
    </row>
    <row r="3891" spans="1:1" x14ac:dyDescent="0.3">
      <c r="A3891" s="74">
        <v>0.75710318308053837</v>
      </c>
    </row>
    <row r="3892" spans="1:1" x14ac:dyDescent="0.3">
      <c r="A3892" s="74">
        <v>0.46037171544541766</v>
      </c>
    </row>
    <row r="3893" spans="1:1" x14ac:dyDescent="0.3">
      <c r="A3893" s="74">
        <v>0.15674306466872159</v>
      </c>
    </row>
    <row r="3894" spans="1:1" x14ac:dyDescent="0.3">
      <c r="A3894" s="74">
        <v>0.51765495773186443</v>
      </c>
    </row>
    <row r="3895" spans="1:1" x14ac:dyDescent="0.3">
      <c r="A3895" s="74">
        <v>0.97897274697103798</v>
      </c>
    </row>
    <row r="3896" spans="1:1" x14ac:dyDescent="0.3">
      <c r="A3896" s="74">
        <v>0.78090762047181617</v>
      </c>
    </row>
    <row r="3897" spans="1:1" x14ac:dyDescent="0.3">
      <c r="A3897" s="74">
        <v>0.86400952177495649</v>
      </c>
    </row>
    <row r="3898" spans="1:1" x14ac:dyDescent="0.3">
      <c r="A3898" s="74">
        <v>0.50868251594592118</v>
      </c>
    </row>
    <row r="3899" spans="1:1" x14ac:dyDescent="0.3">
      <c r="A3899" s="74">
        <v>0.31009857478560748</v>
      </c>
    </row>
    <row r="3900" spans="1:1" x14ac:dyDescent="0.3">
      <c r="A3900" s="74">
        <v>0.94695883053071683</v>
      </c>
    </row>
    <row r="3901" spans="1:1" x14ac:dyDescent="0.3">
      <c r="A3901" s="74">
        <v>0.67036957914975437</v>
      </c>
    </row>
    <row r="3902" spans="1:1" x14ac:dyDescent="0.3">
      <c r="A3902" s="74">
        <v>0.82625812555314804</v>
      </c>
    </row>
    <row r="3903" spans="1:1" x14ac:dyDescent="0.3">
      <c r="A3903" s="74">
        <v>0.19611194189275796</v>
      </c>
    </row>
    <row r="3904" spans="1:1" x14ac:dyDescent="0.3">
      <c r="A3904" s="74">
        <v>0.62639240699484233</v>
      </c>
    </row>
    <row r="3905" spans="1:1" x14ac:dyDescent="0.3">
      <c r="A3905" s="74">
        <v>5.9205908383434556E-2</v>
      </c>
    </row>
    <row r="3906" spans="1:1" x14ac:dyDescent="0.3">
      <c r="A3906" s="74">
        <v>5.987731559190649E-2</v>
      </c>
    </row>
    <row r="3907" spans="1:1" x14ac:dyDescent="0.3">
      <c r="A3907" s="74">
        <v>0.24967192602313304</v>
      </c>
    </row>
    <row r="3908" spans="1:1" x14ac:dyDescent="0.3">
      <c r="A3908" s="74">
        <v>0.33692434461500903</v>
      </c>
    </row>
    <row r="3909" spans="1:1" x14ac:dyDescent="0.3">
      <c r="A3909" s="74">
        <v>0.90945158238471635</v>
      </c>
    </row>
    <row r="3910" spans="1:1" x14ac:dyDescent="0.3">
      <c r="A3910" s="74">
        <v>0.77657399212622458</v>
      </c>
    </row>
    <row r="3911" spans="1:1" x14ac:dyDescent="0.3">
      <c r="A3911" s="74">
        <v>0.65910824915311139</v>
      </c>
    </row>
    <row r="3912" spans="1:1" x14ac:dyDescent="0.3">
      <c r="A3912" s="74">
        <v>0.34629352702414012</v>
      </c>
    </row>
    <row r="3913" spans="1:1" x14ac:dyDescent="0.3">
      <c r="A3913" s="74">
        <v>0.42033143101290932</v>
      </c>
    </row>
    <row r="3914" spans="1:1" x14ac:dyDescent="0.3">
      <c r="A3914" s="74">
        <v>0.87090670491653188</v>
      </c>
    </row>
    <row r="3915" spans="1:1" x14ac:dyDescent="0.3">
      <c r="A3915" s="74">
        <v>0.76253547776726582</v>
      </c>
    </row>
    <row r="3916" spans="1:1" x14ac:dyDescent="0.3">
      <c r="A3916" s="74">
        <v>7.4098941007721186E-2</v>
      </c>
    </row>
    <row r="3917" spans="1:1" x14ac:dyDescent="0.3">
      <c r="A3917" s="74">
        <v>0.53086947233497117</v>
      </c>
    </row>
    <row r="3918" spans="1:1" x14ac:dyDescent="0.3">
      <c r="A3918" s="74">
        <v>0.43290505691702019</v>
      </c>
    </row>
    <row r="3919" spans="1:1" x14ac:dyDescent="0.3">
      <c r="A3919" s="74">
        <v>6.9582201605273605E-2</v>
      </c>
    </row>
    <row r="3920" spans="1:1" x14ac:dyDescent="0.3">
      <c r="A3920" s="74">
        <v>0.15207373271889402</v>
      </c>
    </row>
    <row r="3921" spans="1:1" x14ac:dyDescent="0.3">
      <c r="A3921" s="74">
        <v>0.36387218848231451</v>
      </c>
    </row>
    <row r="3922" spans="1:1" x14ac:dyDescent="0.3">
      <c r="A3922" s="74">
        <v>0.53971984008301033</v>
      </c>
    </row>
    <row r="3923" spans="1:1" x14ac:dyDescent="0.3">
      <c r="A3923" s="74">
        <v>0.51155125583666494</v>
      </c>
    </row>
    <row r="3924" spans="1:1" x14ac:dyDescent="0.3">
      <c r="A3924" s="74">
        <v>0.79866939298684647</v>
      </c>
    </row>
    <row r="3925" spans="1:1" x14ac:dyDescent="0.3">
      <c r="A3925" s="74">
        <v>0.72740867336039305</v>
      </c>
    </row>
    <row r="3926" spans="1:1" x14ac:dyDescent="0.3">
      <c r="A3926" s="74">
        <v>0.87725455488753934</v>
      </c>
    </row>
    <row r="3927" spans="1:1" x14ac:dyDescent="0.3">
      <c r="A3927" s="74">
        <v>0.2011474959562975</v>
      </c>
    </row>
    <row r="3928" spans="1:1" x14ac:dyDescent="0.3">
      <c r="A3928" s="74">
        <v>0.66441846980193486</v>
      </c>
    </row>
    <row r="3929" spans="1:1" x14ac:dyDescent="0.3">
      <c r="A3929" s="74">
        <v>0.20346690267647327</v>
      </c>
    </row>
    <row r="3930" spans="1:1" x14ac:dyDescent="0.3">
      <c r="A3930" s="74">
        <v>0.59816278572954495</v>
      </c>
    </row>
    <row r="3931" spans="1:1" x14ac:dyDescent="0.3">
      <c r="A3931" s="74">
        <v>0.48353526413769954</v>
      </c>
    </row>
    <row r="3932" spans="1:1" x14ac:dyDescent="0.3">
      <c r="A3932" s="74">
        <v>0.80425428022095402</v>
      </c>
    </row>
    <row r="3933" spans="1:1" x14ac:dyDescent="0.3">
      <c r="A3933" s="74">
        <v>0.85644093142490918</v>
      </c>
    </row>
    <row r="3934" spans="1:1" x14ac:dyDescent="0.3">
      <c r="A3934" s="74">
        <v>0.32255012665181432</v>
      </c>
    </row>
    <row r="3935" spans="1:1" x14ac:dyDescent="0.3">
      <c r="A3935" s="74">
        <v>0.55940427869502851</v>
      </c>
    </row>
    <row r="3936" spans="1:1" x14ac:dyDescent="0.3">
      <c r="A3936" s="74">
        <v>0.93288979766228219</v>
      </c>
    </row>
    <row r="3937" spans="1:1" x14ac:dyDescent="0.3">
      <c r="A3937" s="74">
        <v>9.1250343333231607E-2</v>
      </c>
    </row>
    <row r="3938" spans="1:1" x14ac:dyDescent="0.3">
      <c r="A3938" s="74">
        <v>0.68742942594683676</v>
      </c>
    </row>
    <row r="3939" spans="1:1" x14ac:dyDescent="0.3">
      <c r="A3939" s="74">
        <v>0.4617145298623615</v>
      </c>
    </row>
    <row r="3940" spans="1:1" x14ac:dyDescent="0.3">
      <c r="A3940" s="74">
        <v>0.619891964476455</v>
      </c>
    </row>
    <row r="3941" spans="1:1" x14ac:dyDescent="0.3">
      <c r="A3941" s="74">
        <v>0.6939298684652242</v>
      </c>
    </row>
    <row r="3942" spans="1:1" x14ac:dyDescent="0.3">
      <c r="A3942" s="74">
        <v>0.35108493301187171</v>
      </c>
    </row>
    <row r="3943" spans="1:1" x14ac:dyDescent="0.3">
      <c r="A3943" s="74">
        <v>0.66716513565477464</v>
      </c>
    </row>
    <row r="3944" spans="1:1" x14ac:dyDescent="0.3">
      <c r="A3944" s="74">
        <v>0.58033997619556266</v>
      </c>
    </row>
    <row r="3945" spans="1:1" x14ac:dyDescent="0.3">
      <c r="A3945" s="74">
        <v>0.58427686391796629</v>
      </c>
    </row>
    <row r="3946" spans="1:1" x14ac:dyDescent="0.3">
      <c r="A3946" s="74">
        <v>0.85909604174932097</v>
      </c>
    </row>
    <row r="3947" spans="1:1" x14ac:dyDescent="0.3">
      <c r="A3947" s="74">
        <v>0.12353892635883663</v>
      </c>
    </row>
    <row r="3948" spans="1:1" x14ac:dyDescent="0.3">
      <c r="A3948" s="74">
        <v>0.71727652821436205</v>
      </c>
    </row>
    <row r="3949" spans="1:1" x14ac:dyDescent="0.3">
      <c r="A3949" s="74">
        <v>0.31333353679006315</v>
      </c>
    </row>
    <row r="3950" spans="1:1" x14ac:dyDescent="0.3">
      <c r="A3950" s="74">
        <v>0.27759636219367045</v>
      </c>
    </row>
    <row r="3951" spans="1:1" x14ac:dyDescent="0.3">
      <c r="A3951" s="74">
        <v>0.97463911862544639</v>
      </c>
    </row>
    <row r="3952" spans="1:1" x14ac:dyDescent="0.3">
      <c r="A3952" s="74">
        <v>7.2634052552873321E-2</v>
      </c>
    </row>
    <row r="3953" spans="1:1" x14ac:dyDescent="0.3">
      <c r="A3953" s="74">
        <v>0.8358714560380871</v>
      </c>
    </row>
    <row r="3954" spans="1:1" x14ac:dyDescent="0.3">
      <c r="A3954" s="74">
        <v>7.0192571794793542E-4</v>
      </c>
    </row>
    <row r="3955" spans="1:1" x14ac:dyDescent="0.3">
      <c r="A3955" s="74">
        <v>0.76326792199468974</v>
      </c>
    </row>
    <row r="3956" spans="1:1" x14ac:dyDescent="0.3">
      <c r="A3956" s="74">
        <v>0.34250923184911647</v>
      </c>
    </row>
    <row r="3957" spans="1:1" x14ac:dyDescent="0.3">
      <c r="A3957" s="74">
        <v>0.58955656605731377</v>
      </c>
    </row>
    <row r="3958" spans="1:1" x14ac:dyDescent="0.3">
      <c r="A3958" s="74">
        <v>0.6377147740104373</v>
      </c>
    </row>
    <row r="3959" spans="1:1" x14ac:dyDescent="0.3">
      <c r="A3959" s="74">
        <v>0.39451277199621571</v>
      </c>
    </row>
    <row r="3960" spans="1:1" x14ac:dyDescent="0.3">
      <c r="A3960" s="74">
        <v>0.11304055909909361</v>
      </c>
    </row>
    <row r="3961" spans="1:1" x14ac:dyDescent="0.3">
      <c r="A3961" s="74">
        <v>0.41212195196386608</v>
      </c>
    </row>
    <row r="3962" spans="1:1" x14ac:dyDescent="0.3">
      <c r="A3962" s="74">
        <v>0.38676107058931242</v>
      </c>
    </row>
    <row r="3963" spans="1:1" x14ac:dyDescent="0.3">
      <c r="A3963" s="74">
        <v>0.63960692159794919</v>
      </c>
    </row>
    <row r="3964" spans="1:1" x14ac:dyDescent="0.3">
      <c r="A3964" s="74">
        <v>0.47334208197271643</v>
      </c>
    </row>
    <row r="3965" spans="1:1" x14ac:dyDescent="0.3">
      <c r="A3965" s="74">
        <v>0.32767723624378187</v>
      </c>
    </row>
    <row r="3966" spans="1:1" x14ac:dyDescent="0.3">
      <c r="A3966" s="74">
        <v>0.80114139225440228</v>
      </c>
    </row>
    <row r="3967" spans="1:1" x14ac:dyDescent="0.3">
      <c r="A3967" s="74">
        <v>0.46226386303292949</v>
      </c>
    </row>
    <row r="3968" spans="1:1" x14ac:dyDescent="0.3">
      <c r="A3968" s="74">
        <v>0.16168706320383314</v>
      </c>
    </row>
    <row r="3969" spans="1:1" x14ac:dyDescent="0.3">
      <c r="A3969" s="74">
        <v>0.73326822717978457</v>
      </c>
    </row>
    <row r="3970" spans="1:1" x14ac:dyDescent="0.3">
      <c r="A3970" s="74">
        <v>0.35425885799737539</v>
      </c>
    </row>
    <row r="3971" spans="1:1" x14ac:dyDescent="0.3">
      <c r="A3971" s="74">
        <v>0.94848475600451676</v>
      </c>
    </row>
    <row r="3972" spans="1:1" x14ac:dyDescent="0.3">
      <c r="A3972" s="74">
        <v>0.90105899227881714</v>
      </c>
    </row>
    <row r="3973" spans="1:1" x14ac:dyDescent="0.3">
      <c r="A3973" s="74">
        <v>1.7090365306558428E-2</v>
      </c>
    </row>
    <row r="3974" spans="1:1" x14ac:dyDescent="0.3">
      <c r="A3974" s="74">
        <v>0.70995208594012271</v>
      </c>
    </row>
    <row r="3975" spans="1:1" x14ac:dyDescent="0.3">
      <c r="A3975" s="74">
        <v>0.12106692709128086</v>
      </c>
    </row>
    <row r="3976" spans="1:1" x14ac:dyDescent="0.3">
      <c r="A3976" s="74">
        <v>8.026367992187261E-2</v>
      </c>
    </row>
    <row r="3977" spans="1:1" x14ac:dyDescent="0.3">
      <c r="A3977" s="74">
        <v>0.13995788445692312</v>
      </c>
    </row>
    <row r="3978" spans="1:1" x14ac:dyDescent="0.3">
      <c r="A3978" s="74">
        <v>0.10367137668996246</v>
      </c>
    </row>
    <row r="3979" spans="1:1" x14ac:dyDescent="0.3">
      <c r="A3979" s="74">
        <v>0.4204535050508133</v>
      </c>
    </row>
    <row r="3980" spans="1:1" x14ac:dyDescent="0.3">
      <c r="A3980" s="74">
        <v>0.43754387035737174</v>
      </c>
    </row>
    <row r="3981" spans="1:1" x14ac:dyDescent="0.3">
      <c r="A3981" s="74">
        <v>0.21024201178014465</v>
      </c>
    </row>
    <row r="3982" spans="1:1" x14ac:dyDescent="0.3">
      <c r="A3982" s="74">
        <v>0.74193548387096775</v>
      </c>
    </row>
    <row r="3983" spans="1:1" x14ac:dyDescent="0.3">
      <c r="A3983" s="74">
        <v>0.13220618305001983</v>
      </c>
    </row>
    <row r="3984" spans="1:1" x14ac:dyDescent="0.3">
      <c r="A3984" s="74">
        <v>0.90154728843043308</v>
      </c>
    </row>
    <row r="3985" spans="1:1" x14ac:dyDescent="0.3">
      <c r="A3985" s="74">
        <v>0.58491775261696222</v>
      </c>
    </row>
    <row r="3986" spans="1:1" x14ac:dyDescent="0.3">
      <c r="A3986" s="74">
        <v>0.62468337046418654</v>
      </c>
    </row>
    <row r="3987" spans="1:1" x14ac:dyDescent="0.3">
      <c r="A3987" s="74">
        <v>0.54368724631488996</v>
      </c>
    </row>
    <row r="3988" spans="1:1" x14ac:dyDescent="0.3">
      <c r="A3988" s="74">
        <v>0.24747459334086122</v>
      </c>
    </row>
    <row r="3989" spans="1:1" x14ac:dyDescent="0.3">
      <c r="A3989" s="74">
        <v>0.52665791802728357</v>
      </c>
    </row>
    <row r="3990" spans="1:1" x14ac:dyDescent="0.3">
      <c r="A3990" s="74">
        <v>0.69878231147190772</v>
      </c>
    </row>
    <row r="3991" spans="1:1" x14ac:dyDescent="0.3">
      <c r="A3991" s="74">
        <v>0.11004974517044587</v>
      </c>
    </row>
    <row r="3992" spans="1:1" x14ac:dyDescent="0.3">
      <c r="A3992" s="74">
        <v>0.72368541520432139</v>
      </c>
    </row>
    <row r="3993" spans="1:1" x14ac:dyDescent="0.3">
      <c r="A3993" s="74">
        <v>0.94918668172246468</v>
      </c>
    </row>
    <row r="3994" spans="1:1" x14ac:dyDescent="0.3">
      <c r="A3994" s="74">
        <v>0.74684896389660327</v>
      </c>
    </row>
    <row r="3995" spans="1:1" x14ac:dyDescent="0.3">
      <c r="A3995" s="74">
        <v>0.41138950773644217</v>
      </c>
    </row>
    <row r="3996" spans="1:1" x14ac:dyDescent="0.3">
      <c r="A3996" s="74">
        <v>0.30509353923154392</v>
      </c>
    </row>
    <row r="3997" spans="1:1" x14ac:dyDescent="0.3">
      <c r="A3997" s="74">
        <v>0.28165532395397808</v>
      </c>
    </row>
    <row r="3998" spans="1:1" x14ac:dyDescent="0.3">
      <c r="A3998" s="74">
        <v>0.91946165349284337</v>
      </c>
    </row>
    <row r="3999" spans="1:1" x14ac:dyDescent="0.3">
      <c r="A3999" s="74">
        <v>0.18225653859065524</v>
      </c>
    </row>
    <row r="4000" spans="1:1" x14ac:dyDescent="0.3">
      <c r="A4000" s="74">
        <v>0.73009430219428084</v>
      </c>
    </row>
    <row r="4001" spans="1:1" x14ac:dyDescent="0.3">
      <c r="A4001" s="74">
        <v>0.98348948637348554</v>
      </c>
    </row>
    <row r="4002" spans="1:1" x14ac:dyDescent="0.3">
      <c r="A4002" s="74">
        <v>0.315530869472335</v>
      </c>
    </row>
    <row r="4003" spans="1:1" x14ac:dyDescent="0.3">
      <c r="A4003" s="74">
        <v>0.1944944608905301</v>
      </c>
    </row>
    <row r="4004" spans="1:1" x14ac:dyDescent="0.3">
      <c r="A4004" s="74">
        <v>0.97650074770348216</v>
      </c>
    </row>
    <row r="4005" spans="1:1" x14ac:dyDescent="0.3">
      <c r="A4005" s="74">
        <v>0.74056215094454791</v>
      </c>
    </row>
    <row r="4006" spans="1:1" x14ac:dyDescent="0.3">
      <c r="A4006" s="74">
        <v>0.51838740195928834</v>
      </c>
    </row>
    <row r="4007" spans="1:1" x14ac:dyDescent="0.3">
      <c r="A4007" s="74">
        <v>0.27503280739768671</v>
      </c>
    </row>
    <row r="4008" spans="1:1" x14ac:dyDescent="0.3">
      <c r="A4008" s="74">
        <v>0.33365886410107731</v>
      </c>
    </row>
    <row r="4009" spans="1:1" x14ac:dyDescent="0.3">
      <c r="A4009" s="74">
        <v>0.87475203711050753</v>
      </c>
    </row>
    <row r="4010" spans="1:1" x14ac:dyDescent="0.3">
      <c r="A4010" s="74">
        <v>0.49262977996154667</v>
      </c>
    </row>
    <row r="4011" spans="1:1" x14ac:dyDescent="0.3">
      <c r="A4011" s="74">
        <v>0.23941770683919797</v>
      </c>
    </row>
    <row r="4012" spans="1:1" x14ac:dyDescent="0.3">
      <c r="A4012" s="74">
        <v>0.72634052552873318</v>
      </c>
    </row>
    <row r="4013" spans="1:1" x14ac:dyDescent="0.3">
      <c r="A4013" s="74">
        <v>0.99725333414716022</v>
      </c>
    </row>
    <row r="4014" spans="1:1" x14ac:dyDescent="0.3">
      <c r="A4014" s="74">
        <v>0.74889370403149513</v>
      </c>
    </row>
    <row r="4015" spans="1:1" x14ac:dyDescent="0.3">
      <c r="A4015" s="74">
        <v>2.3071993163853877E-2</v>
      </c>
    </row>
    <row r="4016" spans="1:1" x14ac:dyDescent="0.3">
      <c r="A4016" s="74">
        <v>0.44654683065279094</v>
      </c>
    </row>
    <row r="4017" spans="1:1" x14ac:dyDescent="0.3">
      <c r="A4017" s="74">
        <v>0.43745231482894376</v>
      </c>
    </row>
    <row r="4018" spans="1:1" x14ac:dyDescent="0.3">
      <c r="A4018" s="74">
        <v>0.18234809411908323</v>
      </c>
    </row>
    <row r="4019" spans="1:1" x14ac:dyDescent="0.3">
      <c r="A4019" s="74">
        <v>0.79061250648518322</v>
      </c>
    </row>
    <row r="4020" spans="1:1" x14ac:dyDescent="0.3">
      <c r="A4020" s="74">
        <v>0.95028534806360054</v>
      </c>
    </row>
    <row r="4021" spans="1:1" x14ac:dyDescent="0.3">
      <c r="A4021" s="74">
        <v>0.47837763603625599</v>
      </c>
    </row>
    <row r="4022" spans="1:1" x14ac:dyDescent="0.3">
      <c r="A4022" s="74">
        <v>0.49125644703512683</v>
      </c>
    </row>
    <row r="4023" spans="1:1" x14ac:dyDescent="0.3">
      <c r="A4023" s="74">
        <v>0.30500198370311593</v>
      </c>
    </row>
    <row r="4024" spans="1:1" x14ac:dyDescent="0.3">
      <c r="A4024" s="74">
        <v>0.87453840754417556</v>
      </c>
    </row>
    <row r="4025" spans="1:1" x14ac:dyDescent="0.3">
      <c r="A4025" s="74">
        <v>0.93011261329996642</v>
      </c>
    </row>
    <row r="4026" spans="1:1" x14ac:dyDescent="0.3">
      <c r="A4026" s="74">
        <v>0.58195745719779046</v>
      </c>
    </row>
    <row r="4027" spans="1:1" x14ac:dyDescent="0.3">
      <c r="A4027" s="74">
        <v>0.33817560350352488</v>
      </c>
    </row>
    <row r="4028" spans="1:1" x14ac:dyDescent="0.3">
      <c r="A4028" s="74">
        <v>0.93163853877376623</v>
      </c>
    </row>
    <row r="4029" spans="1:1" x14ac:dyDescent="0.3">
      <c r="A4029" s="74">
        <v>7.211523789178137E-2</v>
      </c>
    </row>
    <row r="4030" spans="1:1" x14ac:dyDescent="0.3">
      <c r="A4030" s="74">
        <v>0.86620685445722834</v>
      </c>
    </row>
    <row r="4031" spans="1:1" x14ac:dyDescent="0.3">
      <c r="A4031" s="74">
        <v>0.40327158421582687</v>
      </c>
    </row>
    <row r="4032" spans="1:1" x14ac:dyDescent="0.3">
      <c r="A4032" s="74">
        <v>0.83654286324655902</v>
      </c>
    </row>
    <row r="4033" spans="1:1" x14ac:dyDescent="0.3">
      <c r="A4033" s="74">
        <v>0.49647511215552231</v>
      </c>
    </row>
    <row r="4034" spans="1:1" x14ac:dyDescent="0.3">
      <c r="A4034" s="74">
        <v>0.85760063478499715</v>
      </c>
    </row>
    <row r="4035" spans="1:1" x14ac:dyDescent="0.3">
      <c r="A4035" s="74">
        <v>0.59074678792687763</v>
      </c>
    </row>
    <row r="4036" spans="1:1" x14ac:dyDescent="0.3">
      <c r="A4036" s="74">
        <v>0.92364268929105497</v>
      </c>
    </row>
    <row r="4037" spans="1:1" x14ac:dyDescent="0.3">
      <c r="A4037" s="74">
        <v>0.88207647938474687</v>
      </c>
    </row>
    <row r="4038" spans="1:1" x14ac:dyDescent="0.3">
      <c r="A4038" s="74">
        <v>0.97299111911374248</v>
      </c>
    </row>
    <row r="4039" spans="1:1" x14ac:dyDescent="0.3">
      <c r="A4039" s="74">
        <v>0.78939176610614337</v>
      </c>
    </row>
    <row r="4040" spans="1:1" x14ac:dyDescent="0.3">
      <c r="A4040" s="74">
        <v>0.60933256019775994</v>
      </c>
    </row>
    <row r="4041" spans="1:1" x14ac:dyDescent="0.3">
      <c r="A4041" s="74">
        <v>0.23221533860286264</v>
      </c>
    </row>
    <row r="4042" spans="1:1" x14ac:dyDescent="0.3">
      <c r="A4042" s="74">
        <v>0.94509720145268106</v>
      </c>
    </row>
    <row r="4043" spans="1:1" x14ac:dyDescent="0.3">
      <c r="A4043" s="74">
        <v>7.2908719138157288E-2</v>
      </c>
    </row>
    <row r="4044" spans="1:1" x14ac:dyDescent="0.3">
      <c r="A4044" s="74">
        <v>0.35639515366069519</v>
      </c>
    </row>
    <row r="4045" spans="1:1" x14ac:dyDescent="0.3">
      <c r="A4045" s="74">
        <v>0.60618915372173221</v>
      </c>
    </row>
    <row r="4046" spans="1:1" x14ac:dyDescent="0.3">
      <c r="A4046" s="74">
        <v>0.75292214728232676</v>
      </c>
    </row>
    <row r="4047" spans="1:1" x14ac:dyDescent="0.3">
      <c r="A4047" s="74">
        <v>0.53422650837733088</v>
      </c>
    </row>
    <row r="4048" spans="1:1" x14ac:dyDescent="0.3">
      <c r="A4048" s="74">
        <v>0.29685354167302469</v>
      </c>
    </row>
    <row r="4049" spans="1:1" x14ac:dyDescent="0.3">
      <c r="A4049" s="74">
        <v>0.87615588854640336</v>
      </c>
    </row>
    <row r="4050" spans="1:1" x14ac:dyDescent="0.3">
      <c r="A4050" s="74">
        <v>0.47569200720236826</v>
      </c>
    </row>
    <row r="4051" spans="1:1" x14ac:dyDescent="0.3">
      <c r="A4051" s="74">
        <v>0.34794152653584398</v>
      </c>
    </row>
    <row r="4052" spans="1:1" x14ac:dyDescent="0.3">
      <c r="A4052" s="74">
        <v>0.16891994994964446</v>
      </c>
    </row>
    <row r="4053" spans="1:1" x14ac:dyDescent="0.3">
      <c r="A4053" s="74">
        <v>0.54072695089571821</v>
      </c>
    </row>
    <row r="4054" spans="1:1" x14ac:dyDescent="0.3">
      <c r="A4054" s="74">
        <v>0.97738578447828606</v>
      </c>
    </row>
    <row r="4055" spans="1:1" x14ac:dyDescent="0.3">
      <c r="A4055" s="74">
        <v>0.34293649098178047</v>
      </c>
    </row>
    <row r="4056" spans="1:1" x14ac:dyDescent="0.3">
      <c r="A4056" s="74">
        <v>0.72496719260231335</v>
      </c>
    </row>
    <row r="4057" spans="1:1" x14ac:dyDescent="0.3">
      <c r="A4057" s="74">
        <v>0.12659077730643636</v>
      </c>
    </row>
    <row r="4058" spans="1:1" x14ac:dyDescent="0.3">
      <c r="A4058" s="74">
        <v>0.82689901425214396</v>
      </c>
    </row>
    <row r="4059" spans="1:1" x14ac:dyDescent="0.3">
      <c r="A4059" s="74">
        <v>0.86553544724875642</v>
      </c>
    </row>
    <row r="4060" spans="1:1" x14ac:dyDescent="0.3">
      <c r="A4060" s="74">
        <v>0.26621295815912349</v>
      </c>
    </row>
    <row r="4061" spans="1:1" x14ac:dyDescent="0.3">
      <c r="A4061" s="74">
        <v>0.20908230842005676</v>
      </c>
    </row>
    <row r="4062" spans="1:1" x14ac:dyDescent="0.3">
      <c r="A4062" s="74">
        <v>0.36133915219580676</v>
      </c>
    </row>
    <row r="4063" spans="1:1" x14ac:dyDescent="0.3">
      <c r="A4063" s="74">
        <v>0.21530808435316018</v>
      </c>
    </row>
    <row r="4064" spans="1:1" x14ac:dyDescent="0.3">
      <c r="A4064" s="74">
        <v>0.46076845606860561</v>
      </c>
    </row>
    <row r="4065" spans="1:1" x14ac:dyDescent="0.3">
      <c r="A4065" s="74">
        <v>0.58305612353892633</v>
      </c>
    </row>
    <row r="4066" spans="1:1" x14ac:dyDescent="0.3">
      <c r="A4066" s="74">
        <v>0.2980742820520646</v>
      </c>
    </row>
    <row r="4067" spans="1:1" x14ac:dyDescent="0.3">
      <c r="A4067" s="74">
        <v>0.43430890835291602</v>
      </c>
    </row>
    <row r="4068" spans="1:1" x14ac:dyDescent="0.3">
      <c r="A4068" s="74">
        <v>0.10113834040345469</v>
      </c>
    </row>
    <row r="4069" spans="1:1" x14ac:dyDescent="0.3">
      <c r="A4069" s="74">
        <v>0.61574144718771939</v>
      </c>
    </row>
    <row r="4070" spans="1:1" x14ac:dyDescent="0.3">
      <c r="A4070" s="74">
        <v>0.80150761436811424</v>
      </c>
    </row>
    <row r="4071" spans="1:1" x14ac:dyDescent="0.3">
      <c r="A4071" s="74">
        <v>0.73082674642170475</v>
      </c>
    </row>
    <row r="4072" spans="1:1" x14ac:dyDescent="0.3">
      <c r="A4072" s="74">
        <v>0.95727408673360392</v>
      </c>
    </row>
    <row r="4073" spans="1:1" x14ac:dyDescent="0.3">
      <c r="A4073" s="74">
        <v>0.31226538895840328</v>
      </c>
    </row>
    <row r="4074" spans="1:1" x14ac:dyDescent="0.3">
      <c r="A4074" s="74">
        <v>0.41151158177434616</v>
      </c>
    </row>
    <row r="4075" spans="1:1" x14ac:dyDescent="0.3">
      <c r="A4075" s="74">
        <v>0.31958983123264262</v>
      </c>
    </row>
    <row r="4076" spans="1:1" x14ac:dyDescent="0.3">
      <c r="A4076" s="74">
        <v>0.38166447950682086</v>
      </c>
    </row>
    <row r="4077" spans="1:1" x14ac:dyDescent="0.3">
      <c r="A4077" s="74">
        <v>0.12521744438001647</v>
      </c>
    </row>
    <row r="4078" spans="1:1" x14ac:dyDescent="0.3">
      <c r="A4078" s="74">
        <v>0.73952452162236393</v>
      </c>
    </row>
    <row r="4079" spans="1:1" x14ac:dyDescent="0.3">
      <c r="A4079" s="74">
        <v>0.95883053071687974</v>
      </c>
    </row>
    <row r="4080" spans="1:1" x14ac:dyDescent="0.3">
      <c r="A4080" s="74">
        <v>0.82280953398236034</v>
      </c>
    </row>
    <row r="4081" spans="1:1" x14ac:dyDescent="0.3">
      <c r="A4081" s="74">
        <v>3.9857173375652331E-2</v>
      </c>
    </row>
    <row r="4082" spans="1:1" x14ac:dyDescent="0.3">
      <c r="A4082" s="74">
        <v>0.3380230109561449</v>
      </c>
    </row>
    <row r="4083" spans="1:1" x14ac:dyDescent="0.3">
      <c r="A4083" s="74">
        <v>0.96606341746269109</v>
      </c>
    </row>
    <row r="4084" spans="1:1" x14ac:dyDescent="0.3">
      <c r="A4084" s="74">
        <v>0.90276802880947293</v>
      </c>
    </row>
    <row r="4085" spans="1:1" x14ac:dyDescent="0.3">
      <c r="A4085" s="74">
        <v>0.96584978789635911</v>
      </c>
    </row>
    <row r="4086" spans="1:1" x14ac:dyDescent="0.3">
      <c r="A4086" s="74">
        <v>0.6505325479903562</v>
      </c>
    </row>
    <row r="4087" spans="1:1" x14ac:dyDescent="0.3">
      <c r="A4087" s="74">
        <v>0.99362163151951655</v>
      </c>
    </row>
    <row r="4088" spans="1:1" x14ac:dyDescent="0.3">
      <c r="A4088" s="74">
        <v>0.21570482497634816</v>
      </c>
    </row>
    <row r="4089" spans="1:1" x14ac:dyDescent="0.3">
      <c r="A4089" s="74">
        <v>0.96670430616168701</v>
      </c>
    </row>
    <row r="4090" spans="1:1" x14ac:dyDescent="0.3">
      <c r="A4090" s="74">
        <v>0.4477065340128788</v>
      </c>
    </row>
    <row r="4091" spans="1:1" x14ac:dyDescent="0.3">
      <c r="A4091" s="74">
        <v>0.34525589770195625</v>
      </c>
    </row>
    <row r="4092" spans="1:1" x14ac:dyDescent="0.3">
      <c r="A4092" s="74">
        <v>0.5034333323160497</v>
      </c>
    </row>
    <row r="4093" spans="1:1" x14ac:dyDescent="0.3">
      <c r="A4093" s="74">
        <v>0.35877559739982301</v>
      </c>
    </row>
    <row r="4094" spans="1:1" x14ac:dyDescent="0.3">
      <c r="A4094" s="74">
        <v>0.65614795373393964</v>
      </c>
    </row>
    <row r="4095" spans="1:1" x14ac:dyDescent="0.3">
      <c r="A4095" s="74">
        <v>0.11478011413922544</v>
      </c>
    </row>
    <row r="4096" spans="1:1" x14ac:dyDescent="0.3">
      <c r="A4096" s="74">
        <v>0.36378063295388652</v>
      </c>
    </row>
    <row r="4097" spans="1:1" x14ac:dyDescent="0.3">
      <c r="A4097" s="74">
        <v>0.21024201178014465</v>
      </c>
    </row>
    <row r="4098" spans="1:1" x14ac:dyDescent="0.3">
      <c r="A4098" s="74">
        <v>0.98586993011261326</v>
      </c>
    </row>
    <row r="4099" spans="1:1" x14ac:dyDescent="0.3">
      <c r="A4099" s="74">
        <v>0.9285561693166906</v>
      </c>
    </row>
    <row r="4100" spans="1:1" x14ac:dyDescent="0.3">
      <c r="A4100" s="74">
        <v>0.14886928922391429</v>
      </c>
    </row>
    <row r="4101" spans="1:1" x14ac:dyDescent="0.3">
      <c r="A4101" s="74">
        <v>0.27191991943113497</v>
      </c>
    </row>
    <row r="4102" spans="1:1" x14ac:dyDescent="0.3">
      <c r="A4102" s="74">
        <v>0.26294747764519183</v>
      </c>
    </row>
    <row r="4103" spans="1:1" x14ac:dyDescent="0.3">
      <c r="A4103" s="74">
        <v>0.5722525711844233</v>
      </c>
    </row>
    <row r="4104" spans="1:1" x14ac:dyDescent="0.3">
      <c r="A4104" s="74">
        <v>0.2087771233252968</v>
      </c>
    </row>
    <row r="4105" spans="1:1" x14ac:dyDescent="0.3">
      <c r="A4105" s="74">
        <v>0.87096774193548387</v>
      </c>
    </row>
    <row r="4106" spans="1:1" x14ac:dyDescent="0.3">
      <c r="A4106" s="74">
        <v>0.87362285225989567</v>
      </c>
    </row>
    <row r="4107" spans="1:1" x14ac:dyDescent="0.3">
      <c r="A4107" s="74">
        <v>0.28437147129734186</v>
      </c>
    </row>
    <row r="4108" spans="1:1" x14ac:dyDescent="0.3">
      <c r="A4108" s="74">
        <v>0.13730277413251138</v>
      </c>
    </row>
    <row r="4109" spans="1:1" x14ac:dyDescent="0.3">
      <c r="A4109" s="74">
        <v>0.79873043000579846</v>
      </c>
    </row>
    <row r="4110" spans="1:1" x14ac:dyDescent="0.3">
      <c r="A4110" s="74">
        <v>0.22562334055604724</v>
      </c>
    </row>
    <row r="4111" spans="1:1" x14ac:dyDescent="0.3">
      <c r="A4111" s="74">
        <v>0.99633777886288033</v>
      </c>
    </row>
    <row r="4112" spans="1:1" x14ac:dyDescent="0.3">
      <c r="A4112" s="74">
        <v>0.17596972563859981</v>
      </c>
    </row>
    <row r="4113" spans="1:1" x14ac:dyDescent="0.3">
      <c r="A4113" s="74">
        <v>0.72383800775170137</v>
      </c>
    </row>
    <row r="4114" spans="1:1" x14ac:dyDescent="0.3">
      <c r="A4114" s="74">
        <v>0.63380840479750966</v>
      </c>
    </row>
    <row r="4115" spans="1:1" x14ac:dyDescent="0.3">
      <c r="A4115" s="74">
        <v>0.30130924405652026</v>
      </c>
    </row>
    <row r="4116" spans="1:1" x14ac:dyDescent="0.3">
      <c r="A4116" s="74">
        <v>0.43220313119907222</v>
      </c>
    </row>
    <row r="4117" spans="1:1" x14ac:dyDescent="0.3">
      <c r="A4117" s="74">
        <v>0.16217535935544908</v>
      </c>
    </row>
    <row r="4118" spans="1:1" x14ac:dyDescent="0.3">
      <c r="A4118" s="74">
        <v>0.53535569322794274</v>
      </c>
    </row>
    <row r="4119" spans="1:1" x14ac:dyDescent="0.3">
      <c r="A4119" s="74">
        <v>0.43305764946440017</v>
      </c>
    </row>
    <row r="4120" spans="1:1" x14ac:dyDescent="0.3">
      <c r="A4120" s="74">
        <v>6.8666646320993688E-2</v>
      </c>
    </row>
    <row r="4121" spans="1:1" x14ac:dyDescent="0.3">
      <c r="A4121" s="74">
        <v>0.53462324900051883</v>
      </c>
    </row>
    <row r="4122" spans="1:1" x14ac:dyDescent="0.3">
      <c r="A4122" s="74">
        <v>0.44175542466505935</v>
      </c>
    </row>
    <row r="4123" spans="1:1" x14ac:dyDescent="0.3">
      <c r="A4123" s="74">
        <v>3.5401470992156743E-2</v>
      </c>
    </row>
    <row r="4124" spans="1:1" x14ac:dyDescent="0.3">
      <c r="A4124" s="74">
        <v>0.11914426099429304</v>
      </c>
    </row>
    <row r="4125" spans="1:1" x14ac:dyDescent="0.3">
      <c r="A4125" s="74">
        <v>0.34372997222815638</v>
      </c>
    </row>
    <row r="4126" spans="1:1" x14ac:dyDescent="0.3">
      <c r="A4126" s="74">
        <v>0.53306680501724291</v>
      </c>
    </row>
    <row r="4127" spans="1:1" x14ac:dyDescent="0.3">
      <c r="A4127" s="74">
        <v>4.2725913266396069E-3</v>
      </c>
    </row>
    <row r="4128" spans="1:1" x14ac:dyDescent="0.3">
      <c r="A4128" s="74">
        <v>8.7832270271919921E-2</v>
      </c>
    </row>
    <row r="4129" spans="1:1" x14ac:dyDescent="0.3">
      <c r="A4129" s="74">
        <v>1.3122959074678793E-3</v>
      </c>
    </row>
    <row r="4130" spans="1:1" x14ac:dyDescent="0.3">
      <c r="A4130" s="74">
        <v>0.30106509598071229</v>
      </c>
    </row>
    <row r="4131" spans="1:1" x14ac:dyDescent="0.3">
      <c r="A4131" s="74">
        <v>0.18305001983703115</v>
      </c>
    </row>
    <row r="4132" spans="1:1" x14ac:dyDescent="0.3">
      <c r="A4132" s="74">
        <v>0.98803674428540911</v>
      </c>
    </row>
    <row r="4133" spans="1:1" x14ac:dyDescent="0.3">
      <c r="A4133" s="74">
        <v>0.337137974181341</v>
      </c>
    </row>
    <row r="4134" spans="1:1" x14ac:dyDescent="0.3">
      <c r="A4134" s="74">
        <v>0.14761803033539841</v>
      </c>
    </row>
    <row r="4135" spans="1:1" x14ac:dyDescent="0.3">
      <c r="A4135" s="74">
        <v>0.19278542435987425</v>
      </c>
    </row>
    <row r="4136" spans="1:1" x14ac:dyDescent="0.3">
      <c r="A4136" s="74">
        <v>0.97647022919400617</v>
      </c>
    </row>
    <row r="4137" spans="1:1" x14ac:dyDescent="0.3">
      <c r="A4137" s="74">
        <v>0.32068849757377849</v>
      </c>
    </row>
    <row r="4138" spans="1:1" x14ac:dyDescent="0.3">
      <c r="A4138" s="74">
        <v>0.34427930539872431</v>
      </c>
    </row>
    <row r="4139" spans="1:1" x14ac:dyDescent="0.3">
      <c r="A4139" s="74">
        <v>0.17847224341563159</v>
      </c>
    </row>
    <row r="4140" spans="1:1" x14ac:dyDescent="0.3">
      <c r="A4140" s="74">
        <v>0.23984496597186195</v>
      </c>
    </row>
    <row r="4141" spans="1:1" x14ac:dyDescent="0.3">
      <c r="A4141" s="74">
        <v>2.7314065981017488E-2</v>
      </c>
    </row>
    <row r="4142" spans="1:1" x14ac:dyDescent="0.3">
      <c r="A4142" s="74">
        <v>0.25928525650807216</v>
      </c>
    </row>
    <row r="4143" spans="1:1" x14ac:dyDescent="0.3">
      <c r="A4143" s="74">
        <v>0.75249488814966281</v>
      </c>
    </row>
    <row r="4144" spans="1:1" x14ac:dyDescent="0.3">
      <c r="A4144" s="74">
        <v>0.28925443281350138</v>
      </c>
    </row>
    <row r="4145" spans="1:1" x14ac:dyDescent="0.3">
      <c r="A4145" s="74">
        <v>0.37943662831507308</v>
      </c>
    </row>
    <row r="4146" spans="1:1" x14ac:dyDescent="0.3">
      <c r="A4146" s="74">
        <v>0.25879696035645622</v>
      </c>
    </row>
    <row r="4147" spans="1:1" x14ac:dyDescent="0.3">
      <c r="A4147" s="74">
        <v>0.91656239509262372</v>
      </c>
    </row>
    <row r="4148" spans="1:1" x14ac:dyDescent="0.3">
      <c r="A4148" s="74">
        <v>0.31910153508102662</v>
      </c>
    </row>
    <row r="4149" spans="1:1" x14ac:dyDescent="0.3">
      <c r="A4149" s="74">
        <v>0.69447920163579213</v>
      </c>
    </row>
    <row r="4150" spans="1:1" x14ac:dyDescent="0.3">
      <c r="A4150" s="74">
        <v>0.18778038880581072</v>
      </c>
    </row>
    <row r="4151" spans="1:1" x14ac:dyDescent="0.3">
      <c r="A4151" s="74">
        <v>0.24353770561845758</v>
      </c>
    </row>
    <row r="4152" spans="1:1" x14ac:dyDescent="0.3">
      <c r="A4152" s="74">
        <v>0.78704184087649154</v>
      </c>
    </row>
    <row r="4153" spans="1:1" x14ac:dyDescent="0.3">
      <c r="A4153" s="74">
        <v>0.57081820123905147</v>
      </c>
    </row>
    <row r="4154" spans="1:1" x14ac:dyDescent="0.3">
      <c r="A4154" s="74">
        <v>0.83761101107821889</v>
      </c>
    </row>
    <row r="4155" spans="1:1" x14ac:dyDescent="0.3">
      <c r="A4155" s="74">
        <v>0.10028382213812677</v>
      </c>
    </row>
    <row r="4156" spans="1:1" x14ac:dyDescent="0.3">
      <c r="A4156" s="74">
        <v>0.87044892727439194</v>
      </c>
    </row>
    <row r="4157" spans="1:1" x14ac:dyDescent="0.3">
      <c r="A4157" s="74">
        <v>0.14270455030976287</v>
      </c>
    </row>
    <row r="4158" spans="1:1" x14ac:dyDescent="0.3">
      <c r="A4158" s="74">
        <v>0.30579546494949189</v>
      </c>
    </row>
    <row r="4159" spans="1:1" x14ac:dyDescent="0.3">
      <c r="A4159" s="74">
        <v>0.19257179479354228</v>
      </c>
    </row>
    <row r="4160" spans="1:1" x14ac:dyDescent="0.3">
      <c r="A4160" s="74">
        <v>0.95638904995880003</v>
      </c>
    </row>
    <row r="4161" spans="1:1" x14ac:dyDescent="0.3">
      <c r="A4161" s="74">
        <v>0.23587755973998231</v>
      </c>
    </row>
    <row r="4162" spans="1:1" x14ac:dyDescent="0.3">
      <c r="A4162" s="74">
        <v>0.65507980590227977</v>
      </c>
    </row>
    <row r="4163" spans="1:1" x14ac:dyDescent="0.3">
      <c r="A4163" s="74">
        <v>0.21372112186040834</v>
      </c>
    </row>
    <row r="4164" spans="1:1" x14ac:dyDescent="0.3">
      <c r="A4164" s="74">
        <v>0.82091738639484846</v>
      </c>
    </row>
    <row r="4165" spans="1:1" x14ac:dyDescent="0.3">
      <c r="A4165" s="74">
        <v>0.45420697653126624</v>
      </c>
    </row>
    <row r="4166" spans="1:1" x14ac:dyDescent="0.3">
      <c r="A4166" s="74">
        <v>0.77709280678731651</v>
      </c>
    </row>
    <row r="4167" spans="1:1" x14ac:dyDescent="0.3">
      <c r="A4167" s="74">
        <v>0.87786492507705927</v>
      </c>
    </row>
    <row r="4168" spans="1:1" x14ac:dyDescent="0.3">
      <c r="A4168" s="74">
        <v>0.65410321359904777</v>
      </c>
    </row>
    <row r="4169" spans="1:1" x14ac:dyDescent="0.3">
      <c r="A4169" s="74">
        <v>0.73003326517532885</v>
      </c>
    </row>
    <row r="4170" spans="1:1" x14ac:dyDescent="0.3">
      <c r="A4170" s="74">
        <v>0.86773277993102815</v>
      </c>
    </row>
    <row r="4171" spans="1:1" x14ac:dyDescent="0.3">
      <c r="A4171" s="74">
        <v>0.11929685354167302</v>
      </c>
    </row>
    <row r="4172" spans="1:1" x14ac:dyDescent="0.3">
      <c r="A4172" s="74">
        <v>0.58696249275185397</v>
      </c>
    </row>
    <row r="4173" spans="1:1" x14ac:dyDescent="0.3">
      <c r="A4173" s="74">
        <v>0.36793115024262213</v>
      </c>
    </row>
    <row r="4174" spans="1:1" x14ac:dyDescent="0.3">
      <c r="A4174" s="74">
        <v>0.41984313486129338</v>
      </c>
    </row>
    <row r="4175" spans="1:1" x14ac:dyDescent="0.3">
      <c r="A4175" s="74">
        <v>0.73921933652760397</v>
      </c>
    </row>
    <row r="4176" spans="1:1" x14ac:dyDescent="0.3">
      <c r="A4176" s="74">
        <v>0.87673574022644729</v>
      </c>
    </row>
    <row r="4177" spans="1:1" x14ac:dyDescent="0.3">
      <c r="A4177" s="74">
        <v>0.11435285500656148</v>
      </c>
    </row>
    <row r="4178" spans="1:1" x14ac:dyDescent="0.3">
      <c r="A4178" s="74">
        <v>0.13998840296639911</v>
      </c>
    </row>
    <row r="4179" spans="1:1" x14ac:dyDescent="0.3">
      <c r="A4179" s="74">
        <v>0.28067873165074619</v>
      </c>
    </row>
    <row r="4180" spans="1:1" x14ac:dyDescent="0.3">
      <c r="A4180" s="74">
        <v>0.40641499069185461</v>
      </c>
    </row>
    <row r="4181" spans="1:1" x14ac:dyDescent="0.3">
      <c r="A4181" s="74">
        <v>0.28363902706991789</v>
      </c>
    </row>
    <row r="4182" spans="1:1" x14ac:dyDescent="0.3">
      <c r="A4182" s="74">
        <v>0.69499801629688407</v>
      </c>
    </row>
    <row r="4183" spans="1:1" x14ac:dyDescent="0.3">
      <c r="A4183" s="74">
        <v>0.41358684041871396</v>
      </c>
    </row>
    <row r="4184" spans="1:1" x14ac:dyDescent="0.3">
      <c r="A4184" s="74">
        <v>0.65520187994018375</v>
      </c>
    </row>
    <row r="4185" spans="1:1" x14ac:dyDescent="0.3">
      <c r="A4185" s="74">
        <v>0.47199926755577259</v>
      </c>
    </row>
    <row r="4186" spans="1:1" x14ac:dyDescent="0.3">
      <c r="A4186" s="74">
        <v>0.69505905331583606</v>
      </c>
    </row>
    <row r="4187" spans="1:1" x14ac:dyDescent="0.3">
      <c r="A4187" s="74">
        <v>0.6104922635578478</v>
      </c>
    </row>
    <row r="4188" spans="1:1" x14ac:dyDescent="0.3">
      <c r="A4188" s="74">
        <v>0.79561754203924684</v>
      </c>
    </row>
    <row r="4189" spans="1:1" x14ac:dyDescent="0.3">
      <c r="A4189" s="74">
        <v>0.89074373607593005</v>
      </c>
    </row>
    <row r="4190" spans="1:1" x14ac:dyDescent="0.3">
      <c r="A4190" s="74">
        <v>0.81936094241157265</v>
      </c>
    </row>
    <row r="4191" spans="1:1" x14ac:dyDescent="0.3">
      <c r="A4191" s="74">
        <v>0.39481795709097567</v>
      </c>
    </row>
    <row r="4192" spans="1:1" x14ac:dyDescent="0.3">
      <c r="A4192" s="74">
        <v>7.4159978026673179E-2</v>
      </c>
    </row>
    <row r="4193" spans="1:1" x14ac:dyDescent="0.3">
      <c r="A4193" s="74">
        <v>0.84966582232123788</v>
      </c>
    </row>
    <row r="4194" spans="1:1" x14ac:dyDescent="0.3">
      <c r="A4194" s="74">
        <v>0.49052400280770286</v>
      </c>
    </row>
    <row r="4195" spans="1:1" x14ac:dyDescent="0.3">
      <c r="A4195" s="74">
        <v>0.94268623920407724</v>
      </c>
    </row>
    <row r="4196" spans="1:1" x14ac:dyDescent="0.3">
      <c r="A4196" s="74">
        <v>0.13122959074678792</v>
      </c>
    </row>
    <row r="4197" spans="1:1" x14ac:dyDescent="0.3">
      <c r="A4197" s="74">
        <v>0.42225409710989714</v>
      </c>
    </row>
    <row r="4198" spans="1:1" x14ac:dyDescent="0.3">
      <c r="A4198" s="74">
        <v>4.0894802697836238E-3</v>
      </c>
    </row>
    <row r="4199" spans="1:1" x14ac:dyDescent="0.3">
      <c r="A4199" s="74">
        <v>0.31907101657155063</v>
      </c>
    </row>
    <row r="4200" spans="1:1" x14ac:dyDescent="0.3">
      <c r="A4200" s="74">
        <v>0.41669972838526564</v>
      </c>
    </row>
    <row r="4201" spans="1:1" x14ac:dyDescent="0.3">
      <c r="A4201" s="74">
        <v>0.82384716330454422</v>
      </c>
    </row>
    <row r="4202" spans="1:1" x14ac:dyDescent="0.3">
      <c r="A4202" s="74">
        <v>0.51939451277199622</v>
      </c>
    </row>
    <row r="4203" spans="1:1" x14ac:dyDescent="0.3">
      <c r="A4203" s="74">
        <v>0.13052766502884</v>
      </c>
    </row>
    <row r="4204" spans="1:1" x14ac:dyDescent="0.3">
      <c r="A4204" s="74">
        <v>0.3575853755302591</v>
      </c>
    </row>
    <row r="4205" spans="1:1" x14ac:dyDescent="0.3">
      <c r="A4205" s="74">
        <v>0.53367717520676294</v>
      </c>
    </row>
    <row r="4206" spans="1:1" x14ac:dyDescent="0.3">
      <c r="A4206" s="74">
        <v>0.81792657246620071</v>
      </c>
    </row>
    <row r="4207" spans="1:1" x14ac:dyDescent="0.3">
      <c r="A4207" s="74">
        <v>0.87481307412945952</v>
      </c>
    </row>
    <row r="4208" spans="1:1" x14ac:dyDescent="0.3">
      <c r="A4208" s="74">
        <v>0.43379009369182409</v>
      </c>
    </row>
    <row r="4209" spans="1:1" x14ac:dyDescent="0.3">
      <c r="A4209" s="74">
        <v>0.69249549851985226</v>
      </c>
    </row>
    <row r="4210" spans="1:1" x14ac:dyDescent="0.3">
      <c r="A4210" s="74">
        <v>0.23566393017365031</v>
      </c>
    </row>
    <row r="4211" spans="1:1" x14ac:dyDescent="0.3">
      <c r="A4211" s="74">
        <v>0.76906643879512926</v>
      </c>
    </row>
    <row r="4212" spans="1:1" x14ac:dyDescent="0.3">
      <c r="A4212" s="74">
        <v>0.81847590563676875</v>
      </c>
    </row>
    <row r="4213" spans="1:1" x14ac:dyDescent="0.3">
      <c r="A4213" s="74">
        <v>0.80687887203588982</v>
      </c>
    </row>
    <row r="4214" spans="1:1" x14ac:dyDescent="0.3">
      <c r="A4214" s="74">
        <v>0.67534409619434188</v>
      </c>
    </row>
    <row r="4215" spans="1:1" x14ac:dyDescent="0.3">
      <c r="A4215" s="74">
        <v>0.3379924924466689</v>
      </c>
    </row>
    <row r="4216" spans="1:1" x14ac:dyDescent="0.3">
      <c r="A4216" s="74">
        <v>0.73885311441389201</v>
      </c>
    </row>
    <row r="4217" spans="1:1" x14ac:dyDescent="0.3">
      <c r="A4217" s="74">
        <v>0.2912076174199652</v>
      </c>
    </row>
    <row r="4218" spans="1:1" x14ac:dyDescent="0.3">
      <c r="A4218" s="74">
        <v>0.10510574663533433</v>
      </c>
    </row>
    <row r="4219" spans="1:1" x14ac:dyDescent="0.3">
      <c r="A4219" s="74">
        <v>0.54277169103061007</v>
      </c>
    </row>
    <row r="4220" spans="1:1" x14ac:dyDescent="0.3">
      <c r="A4220" s="74">
        <v>0.21423993652150028</v>
      </c>
    </row>
    <row r="4221" spans="1:1" x14ac:dyDescent="0.3">
      <c r="A4221" s="74">
        <v>0.87905514694662312</v>
      </c>
    </row>
    <row r="4222" spans="1:1" x14ac:dyDescent="0.3">
      <c r="A4222" s="74">
        <v>0.44990386669515059</v>
      </c>
    </row>
    <row r="4223" spans="1:1" x14ac:dyDescent="0.3">
      <c r="A4223" s="74">
        <v>0.73235267189550457</v>
      </c>
    </row>
    <row r="4224" spans="1:1" x14ac:dyDescent="0.3">
      <c r="A4224" s="74">
        <v>0.32715842158268993</v>
      </c>
    </row>
    <row r="4225" spans="1:1" x14ac:dyDescent="0.3">
      <c r="A4225" s="74">
        <v>0.43470564897610403</v>
      </c>
    </row>
    <row r="4226" spans="1:1" x14ac:dyDescent="0.3">
      <c r="A4226" s="74">
        <v>0.28128910184026612</v>
      </c>
    </row>
    <row r="4227" spans="1:1" x14ac:dyDescent="0.3">
      <c r="A4227" s="74">
        <v>0.19827875606555376</v>
      </c>
    </row>
    <row r="4228" spans="1:1" x14ac:dyDescent="0.3">
      <c r="A4228" s="74">
        <v>0.68385876033814508</v>
      </c>
    </row>
    <row r="4229" spans="1:1" x14ac:dyDescent="0.3">
      <c r="A4229" s="74">
        <v>0.19653920102542191</v>
      </c>
    </row>
    <row r="4230" spans="1:1" x14ac:dyDescent="0.3">
      <c r="A4230" s="74">
        <v>0.21268349253822444</v>
      </c>
    </row>
    <row r="4231" spans="1:1" x14ac:dyDescent="0.3">
      <c r="A4231" s="74">
        <v>0.61439863277077544</v>
      </c>
    </row>
    <row r="4232" spans="1:1" x14ac:dyDescent="0.3">
      <c r="A4232" s="74">
        <v>0.22061830500198371</v>
      </c>
    </row>
    <row r="4233" spans="1:1" x14ac:dyDescent="0.3">
      <c r="A4233" s="74">
        <v>0.98324533829767757</v>
      </c>
    </row>
    <row r="4234" spans="1:1" x14ac:dyDescent="0.3">
      <c r="A4234" s="74">
        <v>0.40598773155919066</v>
      </c>
    </row>
    <row r="4235" spans="1:1" x14ac:dyDescent="0.3">
      <c r="A4235" s="74">
        <v>0.14209418012024294</v>
      </c>
    </row>
    <row r="4236" spans="1:1" x14ac:dyDescent="0.3">
      <c r="A4236" s="74">
        <v>1.1932737205114903E-2</v>
      </c>
    </row>
    <row r="4237" spans="1:1" x14ac:dyDescent="0.3">
      <c r="A4237" s="74">
        <v>0.39390240180669578</v>
      </c>
    </row>
    <row r="4238" spans="1:1" x14ac:dyDescent="0.3">
      <c r="A4238" s="74">
        <v>9.5339823603015225E-2</v>
      </c>
    </row>
    <row r="4239" spans="1:1" x14ac:dyDescent="0.3">
      <c r="A4239" s="74">
        <v>0.48362681966612753</v>
      </c>
    </row>
    <row r="4240" spans="1:1" x14ac:dyDescent="0.3">
      <c r="A4240" s="74">
        <v>0.2370372631000702</v>
      </c>
    </row>
    <row r="4241" spans="1:1" x14ac:dyDescent="0.3">
      <c r="A4241" s="74">
        <v>0.5340433973204749</v>
      </c>
    </row>
    <row r="4242" spans="1:1" x14ac:dyDescent="0.3">
      <c r="A4242" s="74">
        <v>0.53529465620899075</v>
      </c>
    </row>
    <row r="4243" spans="1:1" x14ac:dyDescent="0.3">
      <c r="A4243" s="74">
        <v>0.66307565538499103</v>
      </c>
    </row>
    <row r="4244" spans="1:1" x14ac:dyDescent="0.3">
      <c r="A4244" s="74">
        <v>0.96075319681386762</v>
      </c>
    </row>
    <row r="4245" spans="1:1" x14ac:dyDescent="0.3">
      <c r="A4245" s="74">
        <v>0.2976165044099246</v>
      </c>
    </row>
    <row r="4246" spans="1:1" x14ac:dyDescent="0.3">
      <c r="A4246" s="74">
        <v>0.2784813989684744</v>
      </c>
    </row>
    <row r="4247" spans="1:1" x14ac:dyDescent="0.3">
      <c r="A4247" s="74">
        <v>0.81774346140934473</v>
      </c>
    </row>
    <row r="4248" spans="1:1" x14ac:dyDescent="0.3">
      <c r="A4248" s="74">
        <v>0.88491470076601464</v>
      </c>
    </row>
    <row r="4249" spans="1:1" x14ac:dyDescent="0.3">
      <c r="A4249" s="74">
        <v>0.73763237403485216</v>
      </c>
    </row>
    <row r="4250" spans="1:1" x14ac:dyDescent="0.3">
      <c r="A4250" s="74">
        <v>0.19019135105441451</v>
      </c>
    </row>
    <row r="4251" spans="1:1" x14ac:dyDescent="0.3">
      <c r="A4251" s="74">
        <v>0.78020569475386825</v>
      </c>
    </row>
    <row r="4252" spans="1:1" x14ac:dyDescent="0.3">
      <c r="A4252" s="74">
        <v>0.72719504379406108</v>
      </c>
    </row>
    <row r="4253" spans="1:1" x14ac:dyDescent="0.3">
      <c r="A4253" s="74">
        <v>0.55513168736838892</v>
      </c>
    </row>
    <row r="4254" spans="1:1" x14ac:dyDescent="0.3">
      <c r="A4254" s="74">
        <v>0.10495315408795435</v>
      </c>
    </row>
    <row r="4255" spans="1:1" x14ac:dyDescent="0.3">
      <c r="A4255" s="74">
        <v>0.73268837549974064</v>
      </c>
    </row>
    <row r="4256" spans="1:1" x14ac:dyDescent="0.3">
      <c r="A4256" s="74">
        <v>0.3826410718100528</v>
      </c>
    </row>
    <row r="4257" spans="1:1" x14ac:dyDescent="0.3">
      <c r="A4257" s="74">
        <v>0.23932615131076998</v>
      </c>
    </row>
    <row r="4258" spans="1:1" x14ac:dyDescent="0.3">
      <c r="A4258" s="74">
        <v>0.53248695333719898</v>
      </c>
    </row>
    <row r="4259" spans="1:1" x14ac:dyDescent="0.3">
      <c r="A4259" s="74">
        <v>0.71520126956999419</v>
      </c>
    </row>
    <row r="4260" spans="1:1" x14ac:dyDescent="0.3">
      <c r="A4260" s="74">
        <v>0.52494888149662766</v>
      </c>
    </row>
    <row r="4261" spans="1:1" x14ac:dyDescent="0.3">
      <c r="A4261" s="74">
        <v>0.88872951445051429</v>
      </c>
    </row>
    <row r="4262" spans="1:1" x14ac:dyDescent="0.3">
      <c r="A4262" s="74">
        <v>0.31815546128727074</v>
      </c>
    </row>
    <row r="4263" spans="1:1" x14ac:dyDescent="0.3">
      <c r="A4263" s="74">
        <v>0.26792199468977934</v>
      </c>
    </row>
    <row r="4264" spans="1:1" x14ac:dyDescent="0.3">
      <c r="A4264" s="74">
        <v>0.80336924344615013</v>
      </c>
    </row>
    <row r="4265" spans="1:1" x14ac:dyDescent="0.3">
      <c r="A4265" s="74">
        <v>0.2455519272438734</v>
      </c>
    </row>
    <row r="4266" spans="1:1" x14ac:dyDescent="0.3">
      <c r="A4266" s="74">
        <v>0.66542558061464274</v>
      </c>
    </row>
    <row r="4267" spans="1:1" x14ac:dyDescent="0.3">
      <c r="A4267" s="74">
        <v>0.99023407696768084</v>
      </c>
    </row>
    <row r="4268" spans="1:1" x14ac:dyDescent="0.3">
      <c r="A4268" s="74">
        <v>0.29148228400524917</v>
      </c>
    </row>
    <row r="4269" spans="1:1" x14ac:dyDescent="0.3">
      <c r="A4269" s="74">
        <v>0.97433393353068631</v>
      </c>
    </row>
    <row r="4270" spans="1:1" x14ac:dyDescent="0.3">
      <c r="A4270" s="74">
        <v>0.4252143925290689</v>
      </c>
    </row>
    <row r="4271" spans="1:1" x14ac:dyDescent="0.3">
      <c r="A4271" s="74">
        <v>0.29645680104983674</v>
      </c>
    </row>
    <row r="4272" spans="1:1" x14ac:dyDescent="0.3">
      <c r="A4272" s="74">
        <v>0.3443708609271523</v>
      </c>
    </row>
    <row r="4273" spans="1:1" x14ac:dyDescent="0.3">
      <c r="A4273" s="74">
        <v>0.71538438062685017</v>
      </c>
    </row>
    <row r="4274" spans="1:1" x14ac:dyDescent="0.3">
      <c r="A4274" s="74">
        <v>5.9633167516098512E-2</v>
      </c>
    </row>
    <row r="4275" spans="1:1" x14ac:dyDescent="0.3">
      <c r="A4275" s="74">
        <v>0.15051728873561815</v>
      </c>
    </row>
    <row r="4276" spans="1:1" x14ac:dyDescent="0.3">
      <c r="A4276" s="74">
        <v>0.52000488296151615</v>
      </c>
    </row>
    <row r="4277" spans="1:1" x14ac:dyDescent="0.3">
      <c r="A4277" s="74">
        <v>0.94564653462324899</v>
      </c>
    </row>
    <row r="4278" spans="1:1" x14ac:dyDescent="0.3">
      <c r="A4278" s="74">
        <v>0.18536942655720695</v>
      </c>
    </row>
    <row r="4279" spans="1:1" x14ac:dyDescent="0.3">
      <c r="A4279" s="74">
        <v>6.0121463667714467E-2</v>
      </c>
    </row>
    <row r="4280" spans="1:1" x14ac:dyDescent="0.3">
      <c r="A4280" s="74">
        <v>0.72154911954100165</v>
      </c>
    </row>
    <row r="4281" spans="1:1" x14ac:dyDescent="0.3">
      <c r="A4281" s="74">
        <v>0.17673268837549974</v>
      </c>
    </row>
    <row r="4282" spans="1:1" x14ac:dyDescent="0.3">
      <c r="A4282" s="74">
        <v>0.10379345072786646</v>
      </c>
    </row>
    <row r="4283" spans="1:1" x14ac:dyDescent="0.3">
      <c r="A4283" s="74">
        <v>0.1120639667958617</v>
      </c>
    </row>
    <row r="4284" spans="1:1" x14ac:dyDescent="0.3">
      <c r="A4284" s="74">
        <v>0.21649830622272409</v>
      </c>
    </row>
    <row r="4285" spans="1:1" x14ac:dyDescent="0.3">
      <c r="A4285" s="74">
        <v>0.52281258583330792</v>
      </c>
    </row>
    <row r="4286" spans="1:1" x14ac:dyDescent="0.3">
      <c r="A4286" s="74">
        <v>0.22324289681691947</v>
      </c>
    </row>
    <row r="4287" spans="1:1" x14ac:dyDescent="0.3">
      <c r="A4287" s="74">
        <v>0.32972197637867368</v>
      </c>
    </row>
    <row r="4288" spans="1:1" x14ac:dyDescent="0.3">
      <c r="A4288" s="74">
        <v>0.68904690694906456</v>
      </c>
    </row>
    <row r="4289" spans="1:1" x14ac:dyDescent="0.3">
      <c r="A4289" s="74">
        <v>0.16803491317484054</v>
      </c>
    </row>
    <row r="4290" spans="1:1" x14ac:dyDescent="0.3">
      <c r="A4290" s="74">
        <v>0.78048036133915222</v>
      </c>
    </row>
    <row r="4291" spans="1:1" x14ac:dyDescent="0.3">
      <c r="A4291" s="74">
        <v>0.13418988616595964</v>
      </c>
    </row>
    <row r="4292" spans="1:1" x14ac:dyDescent="0.3">
      <c r="A4292" s="74">
        <v>0.98190252388073362</v>
      </c>
    </row>
    <row r="4293" spans="1:1" x14ac:dyDescent="0.3">
      <c r="A4293" s="74">
        <v>0.76653340250862145</v>
      </c>
    </row>
    <row r="4294" spans="1:1" x14ac:dyDescent="0.3">
      <c r="A4294" s="74">
        <v>0.76705221716971339</v>
      </c>
    </row>
    <row r="4295" spans="1:1" x14ac:dyDescent="0.3">
      <c r="A4295" s="74">
        <v>0.19006927701651052</v>
      </c>
    </row>
    <row r="4296" spans="1:1" x14ac:dyDescent="0.3">
      <c r="A4296" s="74">
        <v>0.68376720480971709</v>
      </c>
    </row>
    <row r="4297" spans="1:1" x14ac:dyDescent="0.3">
      <c r="A4297" s="74">
        <v>0.304422132023072</v>
      </c>
    </row>
    <row r="4298" spans="1:1" x14ac:dyDescent="0.3">
      <c r="A4298" s="74">
        <v>0.46690267647328104</v>
      </c>
    </row>
    <row r="4299" spans="1:1" x14ac:dyDescent="0.3">
      <c r="A4299" s="74">
        <v>0.41727958006530963</v>
      </c>
    </row>
    <row r="4300" spans="1:1" x14ac:dyDescent="0.3">
      <c r="A4300" s="74">
        <v>0.21890926847132786</v>
      </c>
    </row>
    <row r="4301" spans="1:1" x14ac:dyDescent="0.3">
      <c r="A4301" s="74">
        <v>0.45674001281777399</v>
      </c>
    </row>
    <row r="4302" spans="1:1" x14ac:dyDescent="0.3">
      <c r="A4302" s="74">
        <v>0.5118869594409009</v>
      </c>
    </row>
    <row r="4303" spans="1:1" x14ac:dyDescent="0.3">
      <c r="A4303" s="74">
        <v>0.4502395702993866</v>
      </c>
    </row>
    <row r="4304" spans="1:1" x14ac:dyDescent="0.3">
      <c r="A4304" s="74">
        <v>0.59483626819666124</v>
      </c>
    </row>
    <row r="4305" spans="1:1" x14ac:dyDescent="0.3">
      <c r="A4305" s="74">
        <v>0.96920682393871882</v>
      </c>
    </row>
    <row r="4306" spans="1:1" x14ac:dyDescent="0.3">
      <c r="A4306" s="74">
        <v>0.86071352275154878</v>
      </c>
    </row>
    <row r="4307" spans="1:1" x14ac:dyDescent="0.3">
      <c r="A4307" s="74">
        <v>0.32538834803308209</v>
      </c>
    </row>
    <row r="4308" spans="1:1" x14ac:dyDescent="0.3">
      <c r="A4308" s="74">
        <v>0.46424756614886931</v>
      </c>
    </row>
    <row r="4309" spans="1:1" x14ac:dyDescent="0.3">
      <c r="A4309" s="74">
        <v>9.6774193548387094E-2</v>
      </c>
    </row>
    <row r="4310" spans="1:1" x14ac:dyDescent="0.3">
      <c r="A4310" s="74">
        <v>0.60817285683767208</v>
      </c>
    </row>
    <row r="4311" spans="1:1" x14ac:dyDescent="0.3">
      <c r="A4311" s="74">
        <v>0.67873165074617758</v>
      </c>
    </row>
    <row r="4312" spans="1:1" x14ac:dyDescent="0.3">
      <c r="A4312" s="74">
        <v>0.65819269386883139</v>
      </c>
    </row>
    <row r="4313" spans="1:1" x14ac:dyDescent="0.3">
      <c r="A4313" s="74">
        <v>0.63029877620776997</v>
      </c>
    </row>
    <row r="4314" spans="1:1" x14ac:dyDescent="0.3">
      <c r="A4314" s="74">
        <v>3.0732139042329173E-2</v>
      </c>
    </row>
    <row r="4315" spans="1:1" x14ac:dyDescent="0.3">
      <c r="A4315" s="74">
        <v>0.23398541215247048</v>
      </c>
    </row>
    <row r="4316" spans="1:1" x14ac:dyDescent="0.3">
      <c r="A4316" s="74">
        <v>0.84554582354197816</v>
      </c>
    </row>
    <row r="4317" spans="1:1" x14ac:dyDescent="0.3">
      <c r="A4317" s="74">
        <v>0.54203924680318616</v>
      </c>
    </row>
    <row r="4318" spans="1:1" x14ac:dyDescent="0.3">
      <c r="A4318" s="74">
        <v>0.77471236304818869</v>
      </c>
    </row>
    <row r="4319" spans="1:1" x14ac:dyDescent="0.3">
      <c r="A4319" s="74">
        <v>0.86358226264229254</v>
      </c>
    </row>
    <row r="4320" spans="1:1" x14ac:dyDescent="0.3">
      <c r="A4320" s="74">
        <v>0.47614978484450821</v>
      </c>
    </row>
    <row r="4321" spans="1:1" x14ac:dyDescent="0.3">
      <c r="A4321" s="74">
        <v>0.78170110171819207</v>
      </c>
    </row>
    <row r="4322" spans="1:1" x14ac:dyDescent="0.3">
      <c r="A4322" s="74">
        <v>0.59294412060914947</v>
      </c>
    </row>
    <row r="4323" spans="1:1" x14ac:dyDescent="0.3">
      <c r="A4323" s="74">
        <v>2.4719992675557726E-3</v>
      </c>
    </row>
    <row r="4324" spans="1:1" x14ac:dyDescent="0.3">
      <c r="A4324" s="74">
        <v>0.663319803460799</v>
      </c>
    </row>
    <row r="4325" spans="1:1" x14ac:dyDescent="0.3">
      <c r="A4325" s="74">
        <v>0.25403607287820062</v>
      </c>
    </row>
    <row r="4326" spans="1:1" x14ac:dyDescent="0.3">
      <c r="A4326" s="74">
        <v>0.53709524826807453</v>
      </c>
    </row>
    <row r="4327" spans="1:1" x14ac:dyDescent="0.3">
      <c r="A4327" s="74">
        <v>0.69753105258339188</v>
      </c>
    </row>
    <row r="4328" spans="1:1" x14ac:dyDescent="0.3">
      <c r="A4328" s="74">
        <v>0.16183965575121312</v>
      </c>
    </row>
    <row r="4329" spans="1:1" x14ac:dyDescent="0.3">
      <c r="A4329" s="74">
        <v>0.50965910824915306</v>
      </c>
    </row>
    <row r="4330" spans="1:1" x14ac:dyDescent="0.3">
      <c r="A4330" s="74">
        <v>1.0834070863979004E-2</v>
      </c>
    </row>
    <row r="4331" spans="1:1" x14ac:dyDescent="0.3">
      <c r="A4331" s="74">
        <v>7.199316385387737E-2</v>
      </c>
    </row>
    <row r="4332" spans="1:1" x14ac:dyDescent="0.3">
      <c r="A4332" s="74">
        <v>9.8178044984282967E-2</v>
      </c>
    </row>
    <row r="4333" spans="1:1" x14ac:dyDescent="0.3">
      <c r="A4333" s="74">
        <v>0.17932676168095951</v>
      </c>
    </row>
    <row r="4334" spans="1:1" x14ac:dyDescent="0.3">
      <c r="A4334" s="74">
        <v>0.5909604174932096</v>
      </c>
    </row>
    <row r="4335" spans="1:1" x14ac:dyDescent="0.3">
      <c r="A4335" s="74">
        <v>0.48817407757805109</v>
      </c>
    </row>
    <row r="4336" spans="1:1" x14ac:dyDescent="0.3">
      <c r="A4336" s="74">
        <v>0.60881374553666801</v>
      </c>
    </row>
    <row r="4337" spans="1:1" x14ac:dyDescent="0.3">
      <c r="A4337" s="74">
        <v>0.68440809350871301</v>
      </c>
    </row>
    <row r="4338" spans="1:1" x14ac:dyDescent="0.3">
      <c r="A4338" s="74">
        <v>2.1729178746910001E-2</v>
      </c>
    </row>
    <row r="4339" spans="1:1" x14ac:dyDescent="0.3">
      <c r="A4339" s="74">
        <v>0.1879329813531907</v>
      </c>
    </row>
    <row r="4340" spans="1:1" x14ac:dyDescent="0.3">
      <c r="A4340" s="74">
        <v>4.2786950285348062E-2</v>
      </c>
    </row>
    <row r="4341" spans="1:1" x14ac:dyDescent="0.3">
      <c r="A4341" s="74">
        <v>0.25327311014130072</v>
      </c>
    </row>
    <row r="4342" spans="1:1" x14ac:dyDescent="0.3">
      <c r="A4342" s="74">
        <v>0.29023102511673332</v>
      </c>
    </row>
    <row r="4343" spans="1:1" x14ac:dyDescent="0.3">
      <c r="A4343" s="74">
        <v>0.69325846125675217</v>
      </c>
    </row>
    <row r="4344" spans="1:1" x14ac:dyDescent="0.3">
      <c r="A4344" s="74">
        <v>0.88552507095553457</v>
      </c>
    </row>
    <row r="4345" spans="1:1" x14ac:dyDescent="0.3">
      <c r="A4345" s="74">
        <v>0.77626880703146461</v>
      </c>
    </row>
    <row r="4346" spans="1:1" x14ac:dyDescent="0.3">
      <c r="A4346" s="74">
        <v>0.18713950010681479</v>
      </c>
    </row>
    <row r="4347" spans="1:1" x14ac:dyDescent="0.3">
      <c r="A4347" s="74">
        <v>0.74773400067140716</v>
      </c>
    </row>
    <row r="4348" spans="1:1" x14ac:dyDescent="0.3">
      <c r="A4348" s="74">
        <v>5.8839686269722587E-2</v>
      </c>
    </row>
    <row r="4349" spans="1:1" x14ac:dyDescent="0.3">
      <c r="A4349" s="74">
        <v>0.52909939878536327</v>
      </c>
    </row>
    <row r="4350" spans="1:1" x14ac:dyDescent="0.3">
      <c r="A4350" s="74">
        <v>0.26056703390606401</v>
      </c>
    </row>
    <row r="4351" spans="1:1" x14ac:dyDescent="0.3">
      <c r="A4351" s="74">
        <v>8.0477309488204599E-2</v>
      </c>
    </row>
    <row r="4352" spans="1:1" x14ac:dyDescent="0.3">
      <c r="A4352" s="74">
        <v>0.75493636890774252</v>
      </c>
    </row>
    <row r="4353" spans="1:1" x14ac:dyDescent="0.3">
      <c r="A4353" s="74">
        <v>0.29725028229621264</v>
      </c>
    </row>
    <row r="4354" spans="1:1" x14ac:dyDescent="0.3">
      <c r="A4354" s="74">
        <v>0.56868190557573173</v>
      </c>
    </row>
    <row r="4355" spans="1:1" x14ac:dyDescent="0.3">
      <c r="A4355" s="74">
        <v>0.77340006714072085</v>
      </c>
    </row>
    <row r="4356" spans="1:1" x14ac:dyDescent="0.3">
      <c r="A4356" s="74">
        <v>0.45912045655690176</v>
      </c>
    </row>
    <row r="4357" spans="1:1" x14ac:dyDescent="0.3">
      <c r="A4357" s="74">
        <v>0.93166905728324234</v>
      </c>
    </row>
    <row r="4358" spans="1:1" x14ac:dyDescent="0.3">
      <c r="A4358" s="74">
        <v>0.13733329264198738</v>
      </c>
    </row>
    <row r="4359" spans="1:1" x14ac:dyDescent="0.3">
      <c r="A4359" s="74">
        <v>0.51310769981994075</v>
      </c>
    </row>
    <row r="4360" spans="1:1" x14ac:dyDescent="0.3">
      <c r="A4360" s="74">
        <v>0.31888790551469465</v>
      </c>
    </row>
    <row r="4361" spans="1:1" x14ac:dyDescent="0.3">
      <c r="A4361" s="74">
        <v>0.86739707632679219</v>
      </c>
    </row>
    <row r="4362" spans="1:1" x14ac:dyDescent="0.3">
      <c r="A4362" s="74">
        <v>0.52897732474745929</v>
      </c>
    </row>
    <row r="4363" spans="1:1" x14ac:dyDescent="0.3">
      <c r="A4363" s="74">
        <v>0.50926236762596511</v>
      </c>
    </row>
    <row r="4364" spans="1:1" x14ac:dyDescent="0.3">
      <c r="A4364" s="74">
        <v>0.5145115512558367</v>
      </c>
    </row>
    <row r="4365" spans="1:1" x14ac:dyDescent="0.3">
      <c r="A4365" s="74">
        <v>0.63649403363139745</v>
      </c>
    </row>
    <row r="4366" spans="1:1" x14ac:dyDescent="0.3">
      <c r="A4366" s="74">
        <v>0.42921231727042453</v>
      </c>
    </row>
    <row r="4367" spans="1:1" x14ac:dyDescent="0.3">
      <c r="A4367" s="74">
        <v>0.35975218970305489</v>
      </c>
    </row>
    <row r="4368" spans="1:1" x14ac:dyDescent="0.3">
      <c r="A4368" s="74">
        <v>0.78792687765129554</v>
      </c>
    </row>
    <row r="4369" spans="1:1" x14ac:dyDescent="0.3">
      <c r="A4369" s="74">
        <v>0.90615558336130864</v>
      </c>
    </row>
    <row r="4370" spans="1:1" x14ac:dyDescent="0.3">
      <c r="A4370" s="74">
        <v>0.6572771385845515</v>
      </c>
    </row>
    <row r="4371" spans="1:1" x14ac:dyDescent="0.3">
      <c r="A4371" s="74">
        <v>0.64464247566148869</v>
      </c>
    </row>
    <row r="4372" spans="1:1" x14ac:dyDescent="0.3">
      <c r="A4372" s="74">
        <v>0.78615680410168765</v>
      </c>
    </row>
    <row r="4373" spans="1:1" x14ac:dyDescent="0.3">
      <c r="A4373" s="74">
        <v>7.3610644856105231E-2</v>
      </c>
    </row>
    <row r="4374" spans="1:1" x14ac:dyDescent="0.3">
      <c r="A4374" s="74">
        <v>0.50627155369731747</v>
      </c>
    </row>
    <row r="4375" spans="1:1" x14ac:dyDescent="0.3">
      <c r="A4375" s="74">
        <v>0.52974028748435931</v>
      </c>
    </row>
    <row r="4376" spans="1:1" x14ac:dyDescent="0.3">
      <c r="A4376" s="74">
        <v>0.37546922208319344</v>
      </c>
    </row>
    <row r="4377" spans="1:1" x14ac:dyDescent="0.3">
      <c r="A4377" s="74">
        <v>0.94888149662770471</v>
      </c>
    </row>
    <row r="4378" spans="1:1" x14ac:dyDescent="0.3">
      <c r="A4378" s="74">
        <v>0.82024597918637654</v>
      </c>
    </row>
    <row r="4379" spans="1:1" x14ac:dyDescent="0.3">
      <c r="A4379" s="74">
        <v>0.16135135959959715</v>
      </c>
    </row>
    <row r="4380" spans="1:1" x14ac:dyDescent="0.3">
      <c r="A4380" s="74">
        <v>0.58229316080202642</v>
      </c>
    </row>
    <row r="4381" spans="1:1" x14ac:dyDescent="0.3">
      <c r="A4381" s="74">
        <v>0.55650502029480875</v>
      </c>
    </row>
    <row r="4382" spans="1:1" x14ac:dyDescent="0.3">
      <c r="A4382" s="74">
        <v>0.71330912198248242</v>
      </c>
    </row>
    <row r="4383" spans="1:1" x14ac:dyDescent="0.3">
      <c r="A4383" s="74">
        <v>0.13312173833429974</v>
      </c>
    </row>
    <row r="4384" spans="1:1" x14ac:dyDescent="0.3">
      <c r="A4384" s="74">
        <v>0.31757560960722681</v>
      </c>
    </row>
    <row r="4385" spans="1:1" x14ac:dyDescent="0.3">
      <c r="A4385" s="74">
        <v>0.58806115909298995</v>
      </c>
    </row>
    <row r="4386" spans="1:1" x14ac:dyDescent="0.3">
      <c r="A4386" s="74">
        <v>0.33790093691824091</v>
      </c>
    </row>
    <row r="4387" spans="1:1" x14ac:dyDescent="0.3">
      <c r="A4387" s="74">
        <v>0.80657368694112974</v>
      </c>
    </row>
    <row r="4388" spans="1:1" x14ac:dyDescent="0.3">
      <c r="A4388" s="74">
        <v>0.54045228431043424</v>
      </c>
    </row>
    <row r="4389" spans="1:1" x14ac:dyDescent="0.3">
      <c r="A4389" s="74">
        <v>0.53590502639851068</v>
      </c>
    </row>
    <row r="4390" spans="1:1" x14ac:dyDescent="0.3">
      <c r="A4390" s="74">
        <v>0.60811181981872009</v>
      </c>
    </row>
    <row r="4391" spans="1:1" x14ac:dyDescent="0.3">
      <c r="A4391" s="74">
        <v>0.76607562486648151</v>
      </c>
    </row>
    <row r="4392" spans="1:1" x14ac:dyDescent="0.3">
      <c r="A4392" s="74">
        <v>1.748710592974639E-2</v>
      </c>
    </row>
    <row r="4393" spans="1:1" x14ac:dyDescent="0.3">
      <c r="A4393" s="74">
        <v>3.9948728904080327E-2</v>
      </c>
    </row>
    <row r="4394" spans="1:1" x14ac:dyDescent="0.3">
      <c r="A4394" s="74">
        <v>0.28421887874996188</v>
      </c>
    </row>
    <row r="4395" spans="1:1" x14ac:dyDescent="0.3">
      <c r="A4395" s="74">
        <v>0.19031342509231849</v>
      </c>
    </row>
    <row r="4396" spans="1:1" x14ac:dyDescent="0.3">
      <c r="A4396" s="74">
        <v>0.33436078981902523</v>
      </c>
    </row>
    <row r="4397" spans="1:1" x14ac:dyDescent="0.3">
      <c r="A4397" s="74">
        <v>0.47883541367839594</v>
      </c>
    </row>
    <row r="4398" spans="1:1" x14ac:dyDescent="0.3">
      <c r="A4398" s="74">
        <v>0.3248390148625141</v>
      </c>
    </row>
    <row r="4399" spans="1:1" x14ac:dyDescent="0.3">
      <c r="A4399" s="74">
        <v>0.42066713461714528</v>
      </c>
    </row>
    <row r="4400" spans="1:1" x14ac:dyDescent="0.3">
      <c r="A4400" s="74">
        <v>0.315042573320719</v>
      </c>
    </row>
    <row r="4401" spans="1:1" x14ac:dyDescent="0.3">
      <c r="A4401" s="74">
        <v>0.3358867152928251</v>
      </c>
    </row>
    <row r="4402" spans="1:1" x14ac:dyDescent="0.3">
      <c r="A4402" s="74">
        <v>0.91302224799340803</v>
      </c>
    </row>
    <row r="4403" spans="1:1" x14ac:dyDescent="0.3">
      <c r="A4403" s="74">
        <v>0.50822473830378123</v>
      </c>
    </row>
    <row r="4404" spans="1:1" x14ac:dyDescent="0.3">
      <c r="A4404" s="74">
        <v>0.50605792413098549</v>
      </c>
    </row>
    <row r="4405" spans="1:1" x14ac:dyDescent="0.3">
      <c r="A4405" s="74">
        <v>0.37244788964506975</v>
      </c>
    </row>
    <row r="4406" spans="1:1" x14ac:dyDescent="0.3">
      <c r="A4406" s="74">
        <v>6.2166203802606283E-2</v>
      </c>
    </row>
    <row r="4407" spans="1:1" x14ac:dyDescent="0.3">
      <c r="A4407" s="74">
        <v>2.0447401348918121E-2</v>
      </c>
    </row>
    <row r="4408" spans="1:1" x14ac:dyDescent="0.3">
      <c r="A4408" s="74">
        <v>0.88119144260994298</v>
      </c>
    </row>
    <row r="4409" spans="1:1" x14ac:dyDescent="0.3">
      <c r="A4409" s="74">
        <v>0.13855403302102726</v>
      </c>
    </row>
    <row r="4410" spans="1:1" x14ac:dyDescent="0.3">
      <c r="A4410" s="74">
        <v>0.20865504928739281</v>
      </c>
    </row>
    <row r="4411" spans="1:1" x14ac:dyDescent="0.3">
      <c r="A4411" s="74">
        <v>0.88915677358317824</v>
      </c>
    </row>
    <row r="4412" spans="1:1" x14ac:dyDescent="0.3">
      <c r="A4412" s="74">
        <v>0.42295602282784511</v>
      </c>
    </row>
    <row r="4413" spans="1:1" x14ac:dyDescent="0.3">
      <c r="A4413" s="74">
        <v>0.85299233985412148</v>
      </c>
    </row>
    <row r="4414" spans="1:1" x14ac:dyDescent="0.3">
      <c r="A4414" s="74">
        <v>0.69664601580858787</v>
      </c>
    </row>
    <row r="4415" spans="1:1" x14ac:dyDescent="0.3">
      <c r="A4415" s="74">
        <v>0.58030945768608666</v>
      </c>
    </row>
    <row r="4416" spans="1:1" x14ac:dyDescent="0.3">
      <c r="A4416" s="74">
        <v>0.73766289254432815</v>
      </c>
    </row>
    <row r="4417" spans="1:1" x14ac:dyDescent="0.3">
      <c r="A4417" s="74">
        <v>0.18362987151707511</v>
      </c>
    </row>
    <row r="4418" spans="1:1" x14ac:dyDescent="0.3">
      <c r="A4418" s="74">
        <v>0.56193731498153632</v>
      </c>
    </row>
    <row r="4419" spans="1:1" x14ac:dyDescent="0.3">
      <c r="A4419" s="74">
        <v>0.36783959471419414</v>
      </c>
    </row>
    <row r="4420" spans="1:1" x14ac:dyDescent="0.3">
      <c r="A4420" s="74">
        <v>0.3596911526841029</v>
      </c>
    </row>
    <row r="4421" spans="1:1" x14ac:dyDescent="0.3">
      <c r="A4421" s="74">
        <v>0.95959349345377976</v>
      </c>
    </row>
    <row r="4422" spans="1:1" x14ac:dyDescent="0.3">
      <c r="A4422" s="74">
        <v>0.52092043824579604</v>
      </c>
    </row>
    <row r="4423" spans="1:1" x14ac:dyDescent="0.3">
      <c r="A4423" s="74">
        <v>0.99172948393200477</v>
      </c>
    </row>
    <row r="4424" spans="1:1" x14ac:dyDescent="0.3">
      <c r="A4424" s="74">
        <v>0.90145573290200509</v>
      </c>
    </row>
    <row r="4425" spans="1:1" x14ac:dyDescent="0.3">
      <c r="A4425" s="74">
        <v>0.34598834192938016</v>
      </c>
    </row>
    <row r="4426" spans="1:1" x14ac:dyDescent="0.3">
      <c r="A4426" s="74">
        <v>0.57075716422009948</v>
      </c>
    </row>
    <row r="4427" spans="1:1" x14ac:dyDescent="0.3">
      <c r="A4427" s="74">
        <v>0.4825281533249916</v>
      </c>
    </row>
    <row r="4428" spans="1:1" x14ac:dyDescent="0.3">
      <c r="A4428" s="74">
        <v>0.70540482802819915</v>
      </c>
    </row>
    <row r="4429" spans="1:1" x14ac:dyDescent="0.3">
      <c r="A4429" s="74">
        <v>0.51322977385784474</v>
      </c>
    </row>
    <row r="4430" spans="1:1" x14ac:dyDescent="0.3">
      <c r="A4430" s="74">
        <v>0.10711996826075014</v>
      </c>
    </row>
    <row r="4431" spans="1:1" x14ac:dyDescent="0.3">
      <c r="A4431" s="74">
        <v>0.43290505691702019</v>
      </c>
    </row>
    <row r="4432" spans="1:1" x14ac:dyDescent="0.3">
      <c r="A4432" s="74">
        <v>0.15424054689168981</v>
      </c>
    </row>
    <row r="4433" spans="1:1" x14ac:dyDescent="0.3">
      <c r="A4433" s="74">
        <v>0.33124790185247355</v>
      </c>
    </row>
    <row r="4434" spans="1:1" x14ac:dyDescent="0.3">
      <c r="A4434" s="74">
        <v>0.9659718619342631</v>
      </c>
    </row>
    <row r="4435" spans="1:1" x14ac:dyDescent="0.3">
      <c r="A4435" s="74">
        <v>0.49769585253456222</v>
      </c>
    </row>
    <row r="4436" spans="1:1" x14ac:dyDescent="0.3">
      <c r="A4436" s="74">
        <v>0.29554124576555679</v>
      </c>
    </row>
    <row r="4437" spans="1:1" x14ac:dyDescent="0.3">
      <c r="A4437" s="74">
        <v>0.12073122348704489</v>
      </c>
    </row>
    <row r="4438" spans="1:1" x14ac:dyDescent="0.3">
      <c r="A4438" s="74">
        <v>0.29505294961394085</v>
      </c>
    </row>
    <row r="4439" spans="1:1" x14ac:dyDescent="0.3">
      <c r="A4439" s="74">
        <v>0.40397350993377484</v>
      </c>
    </row>
    <row r="4440" spans="1:1" x14ac:dyDescent="0.3">
      <c r="A4440" s="74">
        <v>0.9371013519699698</v>
      </c>
    </row>
    <row r="4441" spans="1:1" x14ac:dyDescent="0.3">
      <c r="A4441" s="74">
        <v>0.99212622455519273</v>
      </c>
    </row>
    <row r="4442" spans="1:1" x14ac:dyDescent="0.3">
      <c r="A4442" s="74">
        <v>0.66216010010071114</v>
      </c>
    </row>
    <row r="4443" spans="1:1" x14ac:dyDescent="0.3">
      <c r="A4443" s="74">
        <v>0.25168614764854885</v>
      </c>
    </row>
    <row r="4444" spans="1:1" x14ac:dyDescent="0.3">
      <c r="A4444" s="74">
        <v>0.86913663136692398</v>
      </c>
    </row>
    <row r="4445" spans="1:1" x14ac:dyDescent="0.3">
      <c r="A4445" s="74">
        <v>0.8036133915219581</v>
      </c>
    </row>
    <row r="4446" spans="1:1" x14ac:dyDescent="0.3">
      <c r="A4446" s="74">
        <v>0.30552079836420787</v>
      </c>
    </row>
    <row r="4447" spans="1:1" x14ac:dyDescent="0.3">
      <c r="A4447" s="74">
        <v>0.38712729270302437</v>
      </c>
    </row>
    <row r="4448" spans="1:1" x14ac:dyDescent="0.3">
      <c r="A4448" s="74">
        <v>0.36985381633960995</v>
      </c>
    </row>
    <row r="4449" spans="1:1" x14ac:dyDescent="0.3">
      <c r="A4449" s="74">
        <v>0.26975310525833918</v>
      </c>
    </row>
    <row r="4450" spans="1:1" x14ac:dyDescent="0.3">
      <c r="A4450" s="74">
        <v>0.93340861232337413</v>
      </c>
    </row>
    <row r="4451" spans="1:1" x14ac:dyDescent="0.3">
      <c r="A4451" s="74">
        <v>0.62935270241401409</v>
      </c>
    </row>
    <row r="4452" spans="1:1" x14ac:dyDescent="0.3">
      <c r="A4452" s="74">
        <v>0.65050202948088021</v>
      </c>
    </row>
    <row r="4453" spans="1:1" x14ac:dyDescent="0.3">
      <c r="A4453" s="74">
        <v>0.25177770317697684</v>
      </c>
    </row>
    <row r="4454" spans="1:1" x14ac:dyDescent="0.3">
      <c r="A4454" s="74">
        <v>0.97854548783837403</v>
      </c>
    </row>
    <row r="4455" spans="1:1" x14ac:dyDescent="0.3">
      <c r="A4455" s="74">
        <v>0.13174840540787988</v>
      </c>
    </row>
    <row r="4456" spans="1:1" x14ac:dyDescent="0.3">
      <c r="A4456" s="74">
        <v>0.39576403088473161</v>
      </c>
    </row>
    <row r="4457" spans="1:1" x14ac:dyDescent="0.3">
      <c r="A4457" s="74">
        <v>0.76033814508499409</v>
      </c>
    </row>
    <row r="4458" spans="1:1" x14ac:dyDescent="0.3">
      <c r="A4458" s="74">
        <v>0.71401104770043033</v>
      </c>
    </row>
    <row r="4459" spans="1:1" x14ac:dyDescent="0.3">
      <c r="A4459" s="74">
        <v>0.65962706381420333</v>
      </c>
    </row>
    <row r="4460" spans="1:1" x14ac:dyDescent="0.3">
      <c r="A4460" s="74">
        <v>5.6581316568498796E-2</v>
      </c>
    </row>
    <row r="4461" spans="1:1" x14ac:dyDescent="0.3">
      <c r="A4461" s="74">
        <v>0.70287179174169134</v>
      </c>
    </row>
    <row r="4462" spans="1:1" x14ac:dyDescent="0.3">
      <c r="A4462" s="74">
        <v>0.13669240394299143</v>
      </c>
    </row>
    <row r="4463" spans="1:1" x14ac:dyDescent="0.3">
      <c r="A4463" s="74">
        <v>0.56462294381542411</v>
      </c>
    </row>
    <row r="4464" spans="1:1" x14ac:dyDescent="0.3">
      <c r="A4464" s="74">
        <v>5.090487380596332E-2</v>
      </c>
    </row>
    <row r="4465" spans="1:1" x14ac:dyDescent="0.3">
      <c r="A4465" s="74">
        <v>0.90618610187078463</v>
      </c>
    </row>
    <row r="4466" spans="1:1" x14ac:dyDescent="0.3">
      <c r="A4466" s="74">
        <v>2.4414807580797754E-2</v>
      </c>
    </row>
    <row r="4467" spans="1:1" x14ac:dyDescent="0.3">
      <c r="A4467" s="74">
        <v>0.23831904049806207</v>
      </c>
    </row>
    <row r="4468" spans="1:1" x14ac:dyDescent="0.3">
      <c r="A4468" s="74">
        <v>0.5289162877285073</v>
      </c>
    </row>
    <row r="4469" spans="1:1" x14ac:dyDescent="0.3">
      <c r="A4469" s="74">
        <v>0.44569231238746299</v>
      </c>
    </row>
    <row r="4470" spans="1:1" x14ac:dyDescent="0.3">
      <c r="A4470" s="74">
        <v>7.3397015289773243E-2</v>
      </c>
    </row>
    <row r="4471" spans="1:1" x14ac:dyDescent="0.3">
      <c r="A4471" s="74">
        <v>0.32502212591937008</v>
      </c>
    </row>
    <row r="4472" spans="1:1" x14ac:dyDescent="0.3">
      <c r="A4472" s="74">
        <v>0.85891293069246499</v>
      </c>
    </row>
    <row r="4473" spans="1:1" x14ac:dyDescent="0.3">
      <c r="A4473" s="74">
        <v>0.81249427777947325</v>
      </c>
    </row>
    <row r="4474" spans="1:1" x14ac:dyDescent="0.3">
      <c r="A4474" s="74">
        <v>0.52186651203955203</v>
      </c>
    </row>
    <row r="4475" spans="1:1" x14ac:dyDescent="0.3">
      <c r="A4475" s="74">
        <v>0.47581408124027225</v>
      </c>
    </row>
    <row r="4476" spans="1:1" x14ac:dyDescent="0.3">
      <c r="A4476" s="74">
        <v>0.49040192876979888</v>
      </c>
    </row>
    <row r="4477" spans="1:1" x14ac:dyDescent="0.3">
      <c r="A4477" s="74">
        <v>0.94958342234565263</v>
      </c>
    </row>
    <row r="4478" spans="1:1" x14ac:dyDescent="0.3">
      <c r="A4478" s="74">
        <v>0.1662038026062807</v>
      </c>
    </row>
    <row r="4479" spans="1:1" x14ac:dyDescent="0.3">
      <c r="A4479" s="74">
        <v>0.92492446668904693</v>
      </c>
    </row>
    <row r="4480" spans="1:1" x14ac:dyDescent="0.3">
      <c r="A4480" s="74">
        <v>0.35016937772759177</v>
      </c>
    </row>
    <row r="4481" spans="1:1" x14ac:dyDescent="0.3">
      <c r="A4481" s="74">
        <v>0.68852809228797263</v>
      </c>
    </row>
    <row r="4482" spans="1:1" x14ac:dyDescent="0.3">
      <c r="A4482" s="74">
        <v>0.17618335520493178</v>
      </c>
    </row>
    <row r="4483" spans="1:1" x14ac:dyDescent="0.3">
      <c r="A4483" s="74">
        <v>0.66945402386547437</v>
      </c>
    </row>
    <row r="4484" spans="1:1" x14ac:dyDescent="0.3">
      <c r="A4484" s="74">
        <v>0.42774742881557665</v>
      </c>
    </row>
    <row r="4485" spans="1:1" x14ac:dyDescent="0.3">
      <c r="A4485" s="74">
        <v>0.61784722434156314</v>
      </c>
    </row>
    <row r="4486" spans="1:1" x14ac:dyDescent="0.3">
      <c r="A4486" s="74">
        <v>0.61500900296029537</v>
      </c>
    </row>
    <row r="4487" spans="1:1" x14ac:dyDescent="0.3">
      <c r="A4487" s="74">
        <v>0.5340739158299509</v>
      </c>
    </row>
    <row r="4488" spans="1:1" x14ac:dyDescent="0.3">
      <c r="A4488" s="74">
        <v>0.70677816095461898</v>
      </c>
    </row>
    <row r="4489" spans="1:1" x14ac:dyDescent="0.3">
      <c r="A4489" s="74">
        <v>0.91405987731559191</v>
      </c>
    </row>
    <row r="4490" spans="1:1" x14ac:dyDescent="0.3">
      <c r="A4490" s="74">
        <v>7.0711386455885497E-2</v>
      </c>
    </row>
    <row r="4491" spans="1:1" x14ac:dyDescent="0.3">
      <c r="A4491" s="74">
        <v>0.90151676992095708</v>
      </c>
    </row>
    <row r="4492" spans="1:1" x14ac:dyDescent="0.3">
      <c r="A4492" s="74">
        <v>9.8178044984282967E-2</v>
      </c>
    </row>
    <row r="4493" spans="1:1" x14ac:dyDescent="0.3">
      <c r="A4493" s="74">
        <v>0.16705832087160863</v>
      </c>
    </row>
    <row r="4494" spans="1:1" x14ac:dyDescent="0.3">
      <c r="A4494" s="74">
        <v>0.30536820581682789</v>
      </c>
    </row>
    <row r="4495" spans="1:1" x14ac:dyDescent="0.3">
      <c r="A4495" s="74">
        <v>0.3903317361980041</v>
      </c>
    </row>
    <row r="4496" spans="1:1" x14ac:dyDescent="0.3">
      <c r="A4496" s="74">
        <v>0.53169347209082307</v>
      </c>
    </row>
    <row r="4497" spans="1:1" x14ac:dyDescent="0.3">
      <c r="A4497" s="74">
        <v>0.73082674642170475</v>
      </c>
    </row>
    <row r="4498" spans="1:1" x14ac:dyDescent="0.3">
      <c r="A4498" s="74">
        <v>0.32786034730063784</v>
      </c>
    </row>
    <row r="4499" spans="1:1" x14ac:dyDescent="0.3">
      <c r="A4499" s="74">
        <v>0.26157414471877194</v>
      </c>
    </row>
    <row r="4500" spans="1:1" x14ac:dyDescent="0.3">
      <c r="A4500" s="74">
        <v>0.86162907803582878</v>
      </c>
    </row>
    <row r="4501" spans="1:1" x14ac:dyDescent="0.3">
      <c r="A4501" s="74">
        <v>0.63075655384990992</v>
      </c>
    </row>
    <row r="4502" spans="1:1" x14ac:dyDescent="0.3">
      <c r="A4502" s="74">
        <v>0.79683828241828669</v>
      </c>
    </row>
    <row r="4503" spans="1:1" x14ac:dyDescent="0.3">
      <c r="A4503" s="74">
        <v>0.83465071565904725</v>
      </c>
    </row>
    <row r="4504" spans="1:1" x14ac:dyDescent="0.3">
      <c r="A4504" s="74">
        <v>0.74349192785424356</v>
      </c>
    </row>
    <row r="4505" spans="1:1" x14ac:dyDescent="0.3">
      <c r="A4505" s="74">
        <v>0.55891598254341257</v>
      </c>
    </row>
    <row r="4506" spans="1:1" x14ac:dyDescent="0.3">
      <c r="A4506" s="74">
        <v>0.16003906369212928</v>
      </c>
    </row>
    <row r="4507" spans="1:1" x14ac:dyDescent="0.3">
      <c r="A4507" s="74">
        <v>0.69450972014526813</v>
      </c>
    </row>
    <row r="4508" spans="1:1" x14ac:dyDescent="0.3">
      <c r="A4508" s="74">
        <v>0.13763847773674734</v>
      </c>
    </row>
    <row r="4509" spans="1:1" x14ac:dyDescent="0.3">
      <c r="A4509" s="74">
        <v>0.98843348490859706</v>
      </c>
    </row>
    <row r="4510" spans="1:1" x14ac:dyDescent="0.3">
      <c r="A4510" s="74">
        <v>0.43614001892147586</v>
      </c>
    </row>
    <row r="4511" spans="1:1" x14ac:dyDescent="0.3">
      <c r="A4511" s="74">
        <v>0.97125156407361068</v>
      </c>
    </row>
    <row r="4512" spans="1:1" x14ac:dyDescent="0.3">
      <c r="A4512" s="74">
        <v>0.59584337900936923</v>
      </c>
    </row>
    <row r="4513" spans="1:1" x14ac:dyDescent="0.3">
      <c r="A4513" s="74">
        <v>0.93816949980162967</v>
      </c>
    </row>
    <row r="4514" spans="1:1" x14ac:dyDescent="0.3">
      <c r="A4514" s="74">
        <v>4.5442060609759818E-2</v>
      </c>
    </row>
    <row r="4515" spans="1:1" x14ac:dyDescent="0.3">
      <c r="A4515" s="74">
        <v>0.4727927488021485</v>
      </c>
    </row>
    <row r="4516" spans="1:1" x14ac:dyDescent="0.3">
      <c r="A4516" s="74">
        <v>0.98764000366222116</v>
      </c>
    </row>
    <row r="4517" spans="1:1" x14ac:dyDescent="0.3">
      <c r="A4517" s="74">
        <v>0.41932432020020144</v>
      </c>
    </row>
    <row r="4518" spans="1:1" x14ac:dyDescent="0.3">
      <c r="A4518" s="74">
        <v>0.59559923093356115</v>
      </c>
    </row>
    <row r="4519" spans="1:1" x14ac:dyDescent="0.3">
      <c r="A4519" s="74">
        <v>0.95284890285958435</v>
      </c>
    </row>
    <row r="4520" spans="1:1" x14ac:dyDescent="0.3">
      <c r="A4520" s="74">
        <v>0.82201605273598433</v>
      </c>
    </row>
    <row r="4521" spans="1:1" x14ac:dyDescent="0.3">
      <c r="A4521" s="74">
        <v>9.4515823847163311E-2</v>
      </c>
    </row>
    <row r="4522" spans="1:1" x14ac:dyDescent="0.3">
      <c r="A4522" s="74">
        <v>2.8748435926389357E-2</v>
      </c>
    </row>
    <row r="4523" spans="1:1" x14ac:dyDescent="0.3">
      <c r="A4523" s="74">
        <v>0.29435102389599294</v>
      </c>
    </row>
    <row r="4524" spans="1:1" x14ac:dyDescent="0.3">
      <c r="A4524" s="74">
        <v>0.82158879360332038</v>
      </c>
    </row>
    <row r="4525" spans="1:1" x14ac:dyDescent="0.3">
      <c r="A4525" s="74">
        <v>0.18149357585375531</v>
      </c>
    </row>
    <row r="4526" spans="1:1" x14ac:dyDescent="0.3">
      <c r="A4526" s="74">
        <v>3.6225470748008665E-2</v>
      </c>
    </row>
    <row r="4527" spans="1:1" x14ac:dyDescent="0.3">
      <c r="A4527" s="74">
        <v>0.89077425458540604</v>
      </c>
    </row>
    <row r="4528" spans="1:1" x14ac:dyDescent="0.3">
      <c r="A4528" s="74">
        <v>0.90441602832117685</v>
      </c>
    </row>
    <row r="4529" spans="1:1" x14ac:dyDescent="0.3">
      <c r="A4529" s="74">
        <v>0.1315958128604999</v>
      </c>
    </row>
    <row r="4530" spans="1:1" x14ac:dyDescent="0.3">
      <c r="A4530" s="74">
        <v>0.14700766014587849</v>
      </c>
    </row>
    <row r="4531" spans="1:1" x14ac:dyDescent="0.3">
      <c r="A4531" s="74">
        <v>5.2186651203955199E-3</v>
      </c>
    </row>
    <row r="4532" spans="1:1" x14ac:dyDescent="0.3">
      <c r="A4532" s="74">
        <v>0.2304452650532548</v>
      </c>
    </row>
    <row r="4533" spans="1:1" x14ac:dyDescent="0.3">
      <c r="A4533" s="74">
        <v>0.11560411389507737</v>
      </c>
    </row>
    <row r="4534" spans="1:1" x14ac:dyDescent="0.3">
      <c r="A4534" s="74">
        <v>0.39625232703634755</v>
      </c>
    </row>
    <row r="4535" spans="1:1" x14ac:dyDescent="0.3">
      <c r="A4535" s="74">
        <v>0.39011810663167212</v>
      </c>
    </row>
    <row r="4536" spans="1:1" x14ac:dyDescent="0.3">
      <c r="A4536" s="74">
        <v>0.46906949064607684</v>
      </c>
    </row>
    <row r="4537" spans="1:1" x14ac:dyDescent="0.3">
      <c r="A4537" s="74">
        <v>0.84688863795892211</v>
      </c>
    </row>
    <row r="4538" spans="1:1" x14ac:dyDescent="0.3">
      <c r="A4538" s="74">
        <v>0.98028504287850582</v>
      </c>
    </row>
    <row r="4539" spans="1:1" x14ac:dyDescent="0.3">
      <c r="A4539" s="74">
        <v>0.94714194158757281</v>
      </c>
    </row>
    <row r="4540" spans="1:1" x14ac:dyDescent="0.3">
      <c r="A4540" s="74">
        <v>0.94289986877040921</v>
      </c>
    </row>
    <row r="4541" spans="1:1" x14ac:dyDescent="0.3">
      <c r="A4541" s="74">
        <v>0.77391888180181279</v>
      </c>
    </row>
    <row r="4542" spans="1:1" x14ac:dyDescent="0.3">
      <c r="A4542" s="74">
        <v>0.80407116916409804</v>
      </c>
    </row>
    <row r="4543" spans="1:1" x14ac:dyDescent="0.3">
      <c r="A4543" s="74">
        <v>0.70995208594012271</v>
      </c>
    </row>
    <row r="4544" spans="1:1" x14ac:dyDescent="0.3">
      <c r="A4544" s="74">
        <v>0.80535294656208989</v>
      </c>
    </row>
    <row r="4545" spans="1:1" x14ac:dyDescent="0.3">
      <c r="A4545" s="74">
        <v>0.17322305978576005</v>
      </c>
    </row>
    <row r="4546" spans="1:1" x14ac:dyDescent="0.3">
      <c r="A4546" s="74">
        <v>0.32752464369640188</v>
      </c>
    </row>
    <row r="4547" spans="1:1" x14ac:dyDescent="0.3">
      <c r="A4547" s="74">
        <v>0.9302346873378704</v>
      </c>
    </row>
    <row r="4548" spans="1:1" x14ac:dyDescent="0.3">
      <c r="A4548" s="74">
        <v>0.90746787926877648</v>
      </c>
    </row>
    <row r="4549" spans="1:1" x14ac:dyDescent="0.3">
      <c r="A4549" s="74">
        <v>0.17401654103213599</v>
      </c>
    </row>
    <row r="4550" spans="1:1" x14ac:dyDescent="0.3">
      <c r="A4550" s="74">
        <v>0.61687063203833126</v>
      </c>
    </row>
    <row r="4551" spans="1:1" x14ac:dyDescent="0.3">
      <c r="A4551" s="74">
        <v>0.54838709677419351</v>
      </c>
    </row>
    <row r="4552" spans="1:1" x14ac:dyDescent="0.3">
      <c r="A4552" s="74">
        <v>0.5102694784386731</v>
      </c>
    </row>
    <row r="4553" spans="1:1" x14ac:dyDescent="0.3">
      <c r="A4553" s="74">
        <v>0.24536881618701742</v>
      </c>
    </row>
    <row r="4554" spans="1:1" x14ac:dyDescent="0.3">
      <c r="A4554" s="74">
        <v>7.3854792931913205E-3</v>
      </c>
    </row>
    <row r="4555" spans="1:1" x14ac:dyDescent="0.3">
      <c r="A4555" s="74">
        <v>0.83065279091769162</v>
      </c>
    </row>
    <row r="4556" spans="1:1" x14ac:dyDescent="0.3">
      <c r="A4556" s="74">
        <v>0.49952696310312206</v>
      </c>
    </row>
    <row r="4557" spans="1:1" x14ac:dyDescent="0.3">
      <c r="A4557" s="74">
        <v>0.17801446577349161</v>
      </c>
    </row>
    <row r="4558" spans="1:1" x14ac:dyDescent="0.3">
      <c r="A4558" s="74">
        <v>0.28370006408886989</v>
      </c>
    </row>
    <row r="4559" spans="1:1" x14ac:dyDescent="0.3">
      <c r="A4559" s="74">
        <v>0.45280312509537035</v>
      </c>
    </row>
    <row r="4560" spans="1:1" x14ac:dyDescent="0.3">
      <c r="A4560" s="74">
        <v>0.25812555314798424</v>
      </c>
    </row>
    <row r="4561" spans="1:1" x14ac:dyDescent="0.3">
      <c r="A4561" s="74">
        <v>9.1158787804803618E-2</v>
      </c>
    </row>
    <row r="4562" spans="1:1" x14ac:dyDescent="0.3">
      <c r="A4562" s="74">
        <v>0.78392895290993991</v>
      </c>
    </row>
    <row r="4563" spans="1:1" x14ac:dyDescent="0.3">
      <c r="A4563" s="74">
        <v>0.81322672200689716</v>
      </c>
    </row>
    <row r="4564" spans="1:1" x14ac:dyDescent="0.3">
      <c r="A4564" s="74">
        <v>0.85348063600573743</v>
      </c>
    </row>
    <row r="4565" spans="1:1" x14ac:dyDescent="0.3">
      <c r="A4565" s="74">
        <v>0.49620044557023835</v>
      </c>
    </row>
    <row r="4566" spans="1:1" x14ac:dyDescent="0.3">
      <c r="A4566" s="74">
        <v>0.33381145664845729</v>
      </c>
    </row>
    <row r="4567" spans="1:1" x14ac:dyDescent="0.3">
      <c r="A4567" s="74">
        <v>0.85497604297006136</v>
      </c>
    </row>
    <row r="4568" spans="1:1" x14ac:dyDescent="0.3">
      <c r="A4568" s="74">
        <v>0.69505905331583606</v>
      </c>
    </row>
    <row r="4569" spans="1:1" x14ac:dyDescent="0.3">
      <c r="A4569" s="74">
        <v>0.94808801538132881</v>
      </c>
    </row>
    <row r="4570" spans="1:1" x14ac:dyDescent="0.3">
      <c r="A4570" s="74">
        <v>0.41737113559373762</v>
      </c>
    </row>
    <row r="4571" spans="1:1" x14ac:dyDescent="0.3">
      <c r="A4571" s="74">
        <v>0.17923520615253152</v>
      </c>
    </row>
    <row r="4572" spans="1:1" x14ac:dyDescent="0.3">
      <c r="A4572" s="74">
        <v>0.31949827570421463</v>
      </c>
    </row>
    <row r="4573" spans="1:1" x14ac:dyDescent="0.3">
      <c r="A4573" s="74">
        <v>0.31601916562395094</v>
      </c>
    </row>
    <row r="4574" spans="1:1" x14ac:dyDescent="0.3">
      <c r="A4574" s="74">
        <v>0.48994415112765893</v>
      </c>
    </row>
    <row r="4575" spans="1:1" x14ac:dyDescent="0.3">
      <c r="A4575" s="74">
        <v>0.73116245002594071</v>
      </c>
    </row>
    <row r="4576" spans="1:1" x14ac:dyDescent="0.3">
      <c r="A4576" s="74">
        <v>0.45844904934842984</v>
      </c>
    </row>
    <row r="4577" spans="1:1" x14ac:dyDescent="0.3">
      <c r="A4577" s="74">
        <v>0.20453505050813317</v>
      </c>
    </row>
    <row r="4578" spans="1:1" x14ac:dyDescent="0.3">
      <c r="A4578" s="74">
        <v>0.84008301034577471</v>
      </c>
    </row>
    <row r="4579" spans="1:1" x14ac:dyDescent="0.3">
      <c r="A4579" s="74">
        <v>0.83886226996673485</v>
      </c>
    </row>
    <row r="4580" spans="1:1" x14ac:dyDescent="0.3">
      <c r="A4580" s="74">
        <v>4.5899838251899777E-2</v>
      </c>
    </row>
    <row r="4581" spans="1:1" x14ac:dyDescent="0.3">
      <c r="A4581" s="74">
        <v>0.55604724265266881</v>
      </c>
    </row>
    <row r="4582" spans="1:1" x14ac:dyDescent="0.3">
      <c r="A4582" s="74">
        <v>0.90661336100344858</v>
      </c>
    </row>
    <row r="4583" spans="1:1" x14ac:dyDescent="0.3">
      <c r="A4583" s="74">
        <v>0.88747825556199833</v>
      </c>
    </row>
    <row r="4584" spans="1:1" x14ac:dyDescent="0.3">
      <c r="A4584" s="74">
        <v>0.32163457136753443</v>
      </c>
    </row>
    <row r="4585" spans="1:1" x14ac:dyDescent="0.3">
      <c r="A4585" s="74">
        <v>0.96646015808587904</v>
      </c>
    </row>
    <row r="4586" spans="1:1" x14ac:dyDescent="0.3">
      <c r="A4586" s="74">
        <v>0.45698416089358196</v>
      </c>
    </row>
    <row r="4587" spans="1:1" x14ac:dyDescent="0.3">
      <c r="A4587" s="74">
        <v>0.40900906399731435</v>
      </c>
    </row>
    <row r="4588" spans="1:1" x14ac:dyDescent="0.3">
      <c r="A4588" s="74">
        <v>0.68596453749198893</v>
      </c>
    </row>
    <row r="4589" spans="1:1" x14ac:dyDescent="0.3">
      <c r="A4589" s="74">
        <v>0.74483474227118751</v>
      </c>
    </row>
    <row r="4590" spans="1:1" x14ac:dyDescent="0.3">
      <c r="A4590" s="74">
        <v>0.53331095309305099</v>
      </c>
    </row>
    <row r="4591" spans="1:1" x14ac:dyDescent="0.3">
      <c r="A4591" s="74">
        <v>0.86974700155644402</v>
      </c>
    </row>
    <row r="4592" spans="1:1" x14ac:dyDescent="0.3">
      <c r="A4592" s="74">
        <v>0.46330149235511336</v>
      </c>
    </row>
    <row r="4593" spans="1:1" x14ac:dyDescent="0.3">
      <c r="A4593" s="74">
        <v>0.24848170415356913</v>
      </c>
    </row>
    <row r="4594" spans="1:1" x14ac:dyDescent="0.3">
      <c r="A4594" s="74">
        <v>0.57179479354228335</v>
      </c>
    </row>
    <row r="4595" spans="1:1" x14ac:dyDescent="0.3">
      <c r="A4595" s="74">
        <v>0.93585009308145395</v>
      </c>
    </row>
    <row r="4596" spans="1:1" x14ac:dyDescent="0.3">
      <c r="A4596" s="74">
        <v>0.22986541337321084</v>
      </c>
    </row>
    <row r="4597" spans="1:1" x14ac:dyDescent="0.3">
      <c r="A4597" s="74">
        <v>0.52476577043977168</v>
      </c>
    </row>
    <row r="4598" spans="1:1" x14ac:dyDescent="0.3">
      <c r="A4598" s="74">
        <v>0.60295419171727649</v>
      </c>
    </row>
    <row r="4599" spans="1:1" x14ac:dyDescent="0.3">
      <c r="A4599" s="74">
        <v>0.49894711142307807</v>
      </c>
    </row>
    <row r="4600" spans="1:1" x14ac:dyDescent="0.3">
      <c r="A4600" s="74">
        <v>0.86211737418744472</v>
      </c>
    </row>
    <row r="4601" spans="1:1" x14ac:dyDescent="0.3">
      <c r="A4601" s="74">
        <v>0.79055146946623123</v>
      </c>
    </row>
    <row r="4602" spans="1:1" x14ac:dyDescent="0.3">
      <c r="A4602" s="74">
        <v>0.93743705557420576</v>
      </c>
    </row>
    <row r="4603" spans="1:1" x14ac:dyDescent="0.3">
      <c r="A4603" s="74">
        <v>0.24259163182470167</v>
      </c>
    </row>
    <row r="4604" spans="1:1" x14ac:dyDescent="0.3">
      <c r="A4604" s="74">
        <v>0.96206549272133546</v>
      </c>
    </row>
    <row r="4605" spans="1:1" x14ac:dyDescent="0.3">
      <c r="A4605" s="74">
        <v>0.78109073152867214</v>
      </c>
    </row>
    <row r="4606" spans="1:1" x14ac:dyDescent="0.3">
      <c r="A4606" s="74">
        <v>0.24497207556382947</v>
      </c>
    </row>
    <row r="4607" spans="1:1" x14ac:dyDescent="0.3">
      <c r="A4607" s="74">
        <v>3.1159398174993132E-2</v>
      </c>
    </row>
    <row r="4608" spans="1:1" x14ac:dyDescent="0.3">
      <c r="A4608" s="74">
        <v>0.81609546189764093</v>
      </c>
    </row>
    <row r="4609" spans="1:1" x14ac:dyDescent="0.3">
      <c r="A4609" s="74">
        <v>0.4991302224799341</v>
      </c>
    </row>
    <row r="4610" spans="1:1" x14ac:dyDescent="0.3">
      <c r="A4610" s="74">
        <v>0.43192846461378825</v>
      </c>
    </row>
    <row r="4611" spans="1:1" x14ac:dyDescent="0.3">
      <c r="A4611" s="74">
        <v>0.90209662160100101</v>
      </c>
    </row>
    <row r="4612" spans="1:1" x14ac:dyDescent="0.3">
      <c r="A4612" s="74">
        <v>0.54292428357799005</v>
      </c>
    </row>
    <row r="4613" spans="1:1" x14ac:dyDescent="0.3">
      <c r="A4613" s="74">
        <v>0.39573351237525561</v>
      </c>
    </row>
    <row r="4614" spans="1:1" x14ac:dyDescent="0.3">
      <c r="A4614" s="74">
        <v>0.22379222998748741</v>
      </c>
    </row>
    <row r="4615" spans="1:1" x14ac:dyDescent="0.3">
      <c r="A4615" s="74">
        <v>0.94289986877040921</v>
      </c>
    </row>
    <row r="4616" spans="1:1" x14ac:dyDescent="0.3">
      <c r="A4616" s="74">
        <v>0.58735923337504192</v>
      </c>
    </row>
    <row r="4617" spans="1:1" x14ac:dyDescent="0.3">
      <c r="A4617" s="74">
        <v>0.51384014404736478</v>
      </c>
    </row>
    <row r="4618" spans="1:1" x14ac:dyDescent="0.3">
      <c r="A4618" s="74">
        <v>0.85930967131565295</v>
      </c>
    </row>
    <row r="4619" spans="1:1" x14ac:dyDescent="0.3">
      <c r="A4619" s="74">
        <v>0.83440656758323928</v>
      </c>
    </row>
    <row r="4620" spans="1:1" x14ac:dyDescent="0.3">
      <c r="A4620" s="74">
        <v>0.21604052858058412</v>
      </c>
    </row>
    <row r="4621" spans="1:1" x14ac:dyDescent="0.3">
      <c r="A4621" s="74">
        <v>0.62623981444746235</v>
      </c>
    </row>
    <row r="4622" spans="1:1" x14ac:dyDescent="0.3">
      <c r="A4622" s="74">
        <v>0.80190435499130219</v>
      </c>
    </row>
    <row r="4623" spans="1:1" x14ac:dyDescent="0.3">
      <c r="A4623" s="74">
        <v>0.34098330637531665</v>
      </c>
    </row>
    <row r="4624" spans="1:1" x14ac:dyDescent="0.3">
      <c r="A4624" s="74">
        <v>0.17148350474562823</v>
      </c>
    </row>
    <row r="4625" spans="1:1" x14ac:dyDescent="0.3">
      <c r="A4625" s="74">
        <v>0.89867854853968931</v>
      </c>
    </row>
    <row r="4626" spans="1:1" x14ac:dyDescent="0.3">
      <c r="A4626" s="74">
        <v>0.87517929624317148</v>
      </c>
    </row>
    <row r="4627" spans="1:1" x14ac:dyDescent="0.3">
      <c r="A4627" s="74">
        <v>0.52958769493697933</v>
      </c>
    </row>
    <row r="4628" spans="1:1" x14ac:dyDescent="0.3">
      <c r="A4628" s="74">
        <v>0.14020203253273111</v>
      </c>
    </row>
    <row r="4629" spans="1:1" x14ac:dyDescent="0.3">
      <c r="A4629" s="74">
        <v>0.10968352305673391</v>
      </c>
    </row>
    <row r="4630" spans="1:1" x14ac:dyDescent="0.3">
      <c r="A4630" s="74">
        <v>0.72829371013519695</v>
      </c>
    </row>
    <row r="4631" spans="1:1" x14ac:dyDescent="0.3">
      <c r="A4631" s="74">
        <v>0.99813837092196422</v>
      </c>
    </row>
    <row r="4632" spans="1:1" x14ac:dyDescent="0.3">
      <c r="A4632" s="74">
        <v>0.19211401715140233</v>
      </c>
    </row>
    <row r="4633" spans="1:1" x14ac:dyDescent="0.3">
      <c r="A4633" s="74">
        <v>0.95846430860316778</v>
      </c>
    </row>
    <row r="4634" spans="1:1" x14ac:dyDescent="0.3">
      <c r="A4634" s="74">
        <v>3.769035920285653E-2</v>
      </c>
    </row>
    <row r="4635" spans="1:1" x14ac:dyDescent="0.3">
      <c r="A4635" s="74">
        <v>0.89532151249732961</v>
      </c>
    </row>
    <row r="4636" spans="1:1" x14ac:dyDescent="0.3">
      <c r="A4636" s="74">
        <v>0.84633930478835417</v>
      </c>
    </row>
    <row r="4637" spans="1:1" x14ac:dyDescent="0.3">
      <c r="A4637" s="74">
        <v>0.4915311136204108</v>
      </c>
    </row>
    <row r="4638" spans="1:1" x14ac:dyDescent="0.3">
      <c r="A4638" s="74">
        <v>0.35166478469191564</v>
      </c>
    </row>
    <row r="4639" spans="1:1" x14ac:dyDescent="0.3">
      <c r="A4639" s="74">
        <v>1.2604144413586841E-2</v>
      </c>
    </row>
    <row r="4640" spans="1:1" x14ac:dyDescent="0.3">
      <c r="A4640" s="74">
        <v>0.92052980132450335</v>
      </c>
    </row>
    <row r="4641" spans="1:1" x14ac:dyDescent="0.3">
      <c r="A4641" s="74">
        <v>0.18027283547471543</v>
      </c>
    </row>
    <row r="4642" spans="1:1" x14ac:dyDescent="0.3">
      <c r="A4642" s="74">
        <v>0.98327585680715357</v>
      </c>
    </row>
    <row r="4643" spans="1:1" x14ac:dyDescent="0.3">
      <c r="A4643" s="74">
        <v>0.72951445051423691</v>
      </c>
    </row>
    <row r="4644" spans="1:1" x14ac:dyDescent="0.3">
      <c r="A4644" s="74">
        <v>0.81957457197790462</v>
      </c>
    </row>
    <row r="4645" spans="1:1" x14ac:dyDescent="0.3">
      <c r="A4645" s="74">
        <v>0.67961668752098148</v>
      </c>
    </row>
    <row r="4646" spans="1:1" x14ac:dyDescent="0.3">
      <c r="A4646" s="74">
        <v>0.85876033814508501</v>
      </c>
    </row>
    <row r="4647" spans="1:1" x14ac:dyDescent="0.3">
      <c r="A4647" s="74">
        <v>9.3844416638691364E-2</v>
      </c>
    </row>
    <row r="4648" spans="1:1" x14ac:dyDescent="0.3">
      <c r="A4648" s="74">
        <v>0.41999572740867336</v>
      </c>
    </row>
    <row r="4649" spans="1:1" x14ac:dyDescent="0.3">
      <c r="A4649" s="74">
        <v>0.79992065187536243</v>
      </c>
    </row>
    <row r="4650" spans="1:1" x14ac:dyDescent="0.3">
      <c r="A4650" s="74">
        <v>0.72722556230353708</v>
      </c>
    </row>
    <row r="4651" spans="1:1" x14ac:dyDescent="0.3">
      <c r="A4651" s="74">
        <v>0.8179876094851527</v>
      </c>
    </row>
    <row r="4652" spans="1:1" x14ac:dyDescent="0.3">
      <c r="A4652" s="74">
        <v>0.20630512405774101</v>
      </c>
    </row>
    <row r="4653" spans="1:1" x14ac:dyDescent="0.3">
      <c r="A4653" s="74">
        <v>0.72292245246742148</v>
      </c>
    </row>
    <row r="4654" spans="1:1" x14ac:dyDescent="0.3">
      <c r="A4654" s="74">
        <v>0.63759269997253332</v>
      </c>
    </row>
    <row r="4655" spans="1:1" x14ac:dyDescent="0.3">
      <c r="A4655" s="74">
        <v>0.47230445265053256</v>
      </c>
    </row>
    <row r="4656" spans="1:1" x14ac:dyDescent="0.3">
      <c r="A4656" s="74">
        <v>0.81557664723654899</v>
      </c>
    </row>
    <row r="4657" spans="1:1" x14ac:dyDescent="0.3">
      <c r="A4657" s="74">
        <v>0.9931638538773766</v>
      </c>
    </row>
    <row r="4658" spans="1:1" x14ac:dyDescent="0.3">
      <c r="A4658" s="74">
        <v>8.9785454878383741E-2</v>
      </c>
    </row>
    <row r="4659" spans="1:1" x14ac:dyDescent="0.3">
      <c r="A4659" s="74">
        <v>0.65715506454664752</v>
      </c>
    </row>
    <row r="4660" spans="1:1" x14ac:dyDescent="0.3">
      <c r="A4660" s="74">
        <v>0.64629047517319249</v>
      </c>
    </row>
    <row r="4661" spans="1:1" x14ac:dyDescent="0.3">
      <c r="A4661" s="74">
        <v>0.31568346201971498</v>
      </c>
    </row>
    <row r="4662" spans="1:1" x14ac:dyDescent="0.3">
      <c r="A4662" s="74">
        <v>0.76577043977172154</v>
      </c>
    </row>
    <row r="4663" spans="1:1" x14ac:dyDescent="0.3">
      <c r="A4663" s="74">
        <v>0.43470564897610403</v>
      </c>
    </row>
    <row r="4664" spans="1:1" x14ac:dyDescent="0.3">
      <c r="A4664" s="74">
        <v>0.68834498123111665</v>
      </c>
    </row>
    <row r="4665" spans="1:1" x14ac:dyDescent="0.3">
      <c r="A4665" s="74">
        <v>0.69231238746299628</v>
      </c>
    </row>
    <row r="4666" spans="1:1" x14ac:dyDescent="0.3">
      <c r="A4666" s="74">
        <v>0.2468031861323893</v>
      </c>
    </row>
    <row r="4667" spans="1:1" x14ac:dyDescent="0.3">
      <c r="A4667" s="74">
        <v>0.80166020691549422</v>
      </c>
    </row>
    <row r="4668" spans="1:1" x14ac:dyDescent="0.3">
      <c r="A4668" s="74">
        <v>0.22946867275002289</v>
      </c>
    </row>
    <row r="4669" spans="1:1" x14ac:dyDescent="0.3">
      <c r="A4669" s="74">
        <v>0.92617572557756278</v>
      </c>
    </row>
    <row r="4670" spans="1:1" x14ac:dyDescent="0.3">
      <c r="A4670" s="74">
        <v>0.62370677816095466</v>
      </c>
    </row>
    <row r="4671" spans="1:1" x14ac:dyDescent="0.3">
      <c r="A4671" s="74">
        <v>0.48426770836512345</v>
      </c>
    </row>
    <row r="4672" spans="1:1" x14ac:dyDescent="0.3">
      <c r="A4672" s="74">
        <v>0.59526352732932519</v>
      </c>
    </row>
    <row r="4673" spans="1:1" x14ac:dyDescent="0.3">
      <c r="A4673" s="74">
        <v>2.7497177037873469E-2</v>
      </c>
    </row>
    <row r="4674" spans="1:1" x14ac:dyDescent="0.3">
      <c r="A4674" s="74">
        <v>0.40540787987914673</v>
      </c>
    </row>
    <row r="4675" spans="1:1" x14ac:dyDescent="0.3">
      <c r="A4675" s="74">
        <v>0.83700064088869897</v>
      </c>
    </row>
    <row r="4676" spans="1:1" x14ac:dyDescent="0.3">
      <c r="A4676" s="74">
        <v>0.57829523606067079</v>
      </c>
    </row>
    <row r="4677" spans="1:1" x14ac:dyDescent="0.3">
      <c r="A4677" s="74">
        <v>0.55049287392803736</v>
      </c>
    </row>
    <row r="4678" spans="1:1" x14ac:dyDescent="0.3">
      <c r="A4678" s="74">
        <v>0.63301492355113376</v>
      </c>
    </row>
    <row r="4679" spans="1:1" x14ac:dyDescent="0.3">
      <c r="A4679" s="74">
        <v>0.12573625904110844</v>
      </c>
    </row>
    <row r="4680" spans="1:1" x14ac:dyDescent="0.3">
      <c r="A4680" s="74">
        <v>0.71340067751091041</v>
      </c>
    </row>
    <row r="4681" spans="1:1" x14ac:dyDescent="0.3">
      <c r="A4681" s="74">
        <v>0.3932309945982238</v>
      </c>
    </row>
    <row r="4682" spans="1:1" x14ac:dyDescent="0.3">
      <c r="A4682" s="74">
        <v>0.60493789483321636</v>
      </c>
    </row>
    <row r="4683" spans="1:1" x14ac:dyDescent="0.3">
      <c r="A4683" s="74">
        <v>0.97723319193090608</v>
      </c>
    </row>
    <row r="4684" spans="1:1" x14ac:dyDescent="0.3">
      <c r="A4684" s="74">
        <v>5.4414502395702995E-2</v>
      </c>
    </row>
    <row r="4685" spans="1:1" x14ac:dyDescent="0.3">
      <c r="A4685" s="74">
        <v>9.1738639484847562E-2</v>
      </c>
    </row>
    <row r="4686" spans="1:1" x14ac:dyDescent="0.3">
      <c r="A4686" s="74">
        <v>0.11972411267433698</v>
      </c>
    </row>
    <row r="4687" spans="1:1" x14ac:dyDescent="0.3">
      <c r="A4687" s="74">
        <v>0.27561265907773064</v>
      </c>
    </row>
    <row r="4688" spans="1:1" x14ac:dyDescent="0.3">
      <c r="A4688" s="74">
        <v>0.60960722678304391</v>
      </c>
    </row>
    <row r="4689" spans="1:1" x14ac:dyDescent="0.3">
      <c r="A4689" s="74">
        <v>0.13959166234321116</v>
      </c>
    </row>
    <row r="4690" spans="1:1" x14ac:dyDescent="0.3">
      <c r="A4690" s="74">
        <v>0.64265877254554893</v>
      </c>
    </row>
    <row r="4691" spans="1:1" x14ac:dyDescent="0.3">
      <c r="A4691" s="74">
        <v>0.28757591479232153</v>
      </c>
    </row>
    <row r="4692" spans="1:1" x14ac:dyDescent="0.3">
      <c r="A4692" s="74">
        <v>9.1067232276375629E-2</v>
      </c>
    </row>
    <row r="4693" spans="1:1" x14ac:dyDescent="0.3">
      <c r="A4693" s="74">
        <v>0.36375011444441052</v>
      </c>
    </row>
    <row r="4694" spans="1:1" x14ac:dyDescent="0.3">
      <c r="A4694" s="74">
        <v>0.30249946592608418</v>
      </c>
    </row>
    <row r="4695" spans="1:1" x14ac:dyDescent="0.3">
      <c r="A4695" s="74">
        <v>0.29731131931516463</v>
      </c>
    </row>
    <row r="4696" spans="1:1" x14ac:dyDescent="0.3">
      <c r="A4696" s="74">
        <v>0.13513595995971556</v>
      </c>
    </row>
    <row r="4697" spans="1:1" x14ac:dyDescent="0.3">
      <c r="A4697" s="74">
        <v>0.88882106997894228</v>
      </c>
    </row>
    <row r="4698" spans="1:1" x14ac:dyDescent="0.3">
      <c r="A4698" s="74">
        <v>0.12451551866206854</v>
      </c>
    </row>
    <row r="4699" spans="1:1" x14ac:dyDescent="0.3">
      <c r="A4699" s="74">
        <v>0.53221228675191501</v>
      </c>
    </row>
    <row r="4700" spans="1:1" x14ac:dyDescent="0.3">
      <c r="A4700" s="74">
        <v>0.64980010376293218</v>
      </c>
    </row>
    <row r="4701" spans="1:1" x14ac:dyDescent="0.3">
      <c r="A4701" s="74">
        <v>0.71999267555772573</v>
      </c>
    </row>
    <row r="4702" spans="1:1" x14ac:dyDescent="0.3">
      <c r="A4702" s="74">
        <v>0.40607928708761865</v>
      </c>
    </row>
    <row r="4703" spans="1:1" x14ac:dyDescent="0.3">
      <c r="A4703" s="74">
        <v>0.66127506332590713</v>
      </c>
    </row>
    <row r="4704" spans="1:1" x14ac:dyDescent="0.3">
      <c r="A4704" s="74">
        <v>0.44499038666951507</v>
      </c>
    </row>
    <row r="4705" spans="1:1" x14ac:dyDescent="0.3">
      <c r="A4705" s="74">
        <v>0.47663808099612415</v>
      </c>
    </row>
    <row r="4706" spans="1:1" x14ac:dyDescent="0.3">
      <c r="A4706" s="74">
        <v>0.64104129154332101</v>
      </c>
    </row>
    <row r="4707" spans="1:1" x14ac:dyDescent="0.3">
      <c r="A4707" s="74">
        <v>0.64668721579638055</v>
      </c>
    </row>
    <row r="4708" spans="1:1" x14ac:dyDescent="0.3">
      <c r="A4708" s="74">
        <v>0.8026978362376781</v>
      </c>
    </row>
    <row r="4709" spans="1:1" x14ac:dyDescent="0.3">
      <c r="A4709" s="74">
        <v>0.30750450148014769</v>
      </c>
    </row>
    <row r="4710" spans="1:1" x14ac:dyDescent="0.3">
      <c r="A4710" s="74">
        <v>0.89938047425763723</v>
      </c>
    </row>
    <row r="4711" spans="1:1" x14ac:dyDescent="0.3">
      <c r="A4711" s="74">
        <v>0.23020111697744683</v>
      </c>
    </row>
    <row r="4712" spans="1:1" x14ac:dyDescent="0.3">
      <c r="A4712" s="74">
        <v>0.14252143925290689</v>
      </c>
    </row>
    <row r="4713" spans="1:1" x14ac:dyDescent="0.3">
      <c r="A4713" s="74">
        <v>0.5186925870540483</v>
      </c>
    </row>
    <row r="4714" spans="1:1" x14ac:dyDescent="0.3">
      <c r="A4714" s="74">
        <v>6.7903683584093752E-2</v>
      </c>
    </row>
    <row r="4715" spans="1:1" x14ac:dyDescent="0.3">
      <c r="A4715" s="74">
        <v>0.83577990050965911</v>
      </c>
    </row>
    <row r="4716" spans="1:1" x14ac:dyDescent="0.3">
      <c r="A4716" s="74">
        <v>0.43934446241645558</v>
      </c>
    </row>
    <row r="4717" spans="1:1" x14ac:dyDescent="0.3">
      <c r="A4717" s="74">
        <v>0.94589068269905696</v>
      </c>
    </row>
    <row r="4718" spans="1:1" x14ac:dyDescent="0.3">
      <c r="A4718" s="74">
        <v>0.85891293069246499</v>
      </c>
    </row>
    <row r="4719" spans="1:1" x14ac:dyDescent="0.3">
      <c r="A4719" s="74">
        <v>0.16913357951597643</v>
      </c>
    </row>
    <row r="4720" spans="1:1" x14ac:dyDescent="0.3">
      <c r="A4720" s="74">
        <v>0.54902798547318954</v>
      </c>
    </row>
    <row r="4721" spans="1:1" x14ac:dyDescent="0.3">
      <c r="A4721" s="74">
        <v>0.60191656239509261</v>
      </c>
    </row>
    <row r="4722" spans="1:1" x14ac:dyDescent="0.3">
      <c r="A4722" s="74">
        <v>0.99203466902676474</v>
      </c>
    </row>
    <row r="4723" spans="1:1" x14ac:dyDescent="0.3">
      <c r="A4723" s="74">
        <v>0.29612109744560078</v>
      </c>
    </row>
    <row r="4724" spans="1:1" x14ac:dyDescent="0.3">
      <c r="A4724" s="74">
        <v>9.8818933683278903E-2</v>
      </c>
    </row>
    <row r="4725" spans="1:1" x14ac:dyDescent="0.3">
      <c r="A4725" s="74">
        <v>0.63106173894466999</v>
      </c>
    </row>
    <row r="4726" spans="1:1" x14ac:dyDescent="0.3">
      <c r="A4726" s="74">
        <v>0.45695364238410596</v>
      </c>
    </row>
    <row r="4727" spans="1:1" x14ac:dyDescent="0.3">
      <c r="A4727" s="74">
        <v>0.48063600573747978</v>
      </c>
    </row>
    <row r="4728" spans="1:1" x14ac:dyDescent="0.3">
      <c r="A4728" s="74">
        <v>9.8208563493758963E-2</v>
      </c>
    </row>
    <row r="4729" spans="1:1" x14ac:dyDescent="0.3">
      <c r="A4729" s="74">
        <v>0.10098574785607471</v>
      </c>
    </row>
    <row r="4730" spans="1:1" x14ac:dyDescent="0.3">
      <c r="A4730" s="74">
        <v>0.2619403668324839</v>
      </c>
    </row>
    <row r="4731" spans="1:1" x14ac:dyDescent="0.3">
      <c r="A4731" s="74">
        <v>0.5637684255500961</v>
      </c>
    </row>
    <row r="4732" spans="1:1" x14ac:dyDescent="0.3">
      <c r="A4732" s="74">
        <v>0.9268776512955107</v>
      </c>
    </row>
    <row r="4733" spans="1:1" x14ac:dyDescent="0.3">
      <c r="A4733" s="74">
        <v>0.66426587725455488</v>
      </c>
    </row>
    <row r="4734" spans="1:1" x14ac:dyDescent="0.3">
      <c r="A4734" s="74">
        <v>0.57499923703726308</v>
      </c>
    </row>
    <row r="4735" spans="1:1" x14ac:dyDescent="0.3">
      <c r="A4735" s="74">
        <v>0.16495254371776483</v>
      </c>
    </row>
    <row r="4736" spans="1:1" x14ac:dyDescent="0.3">
      <c r="A4736" s="74">
        <v>0.85576952421643726</v>
      </c>
    </row>
    <row r="4737" spans="1:1" x14ac:dyDescent="0.3">
      <c r="A4737" s="74">
        <v>0.61970885341959903</v>
      </c>
    </row>
    <row r="4738" spans="1:1" x14ac:dyDescent="0.3">
      <c r="A4738" s="74">
        <v>0.66402172917874691</v>
      </c>
    </row>
    <row r="4739" spans="1:1" x14ac:dyDescent="0.3">
      <c r="A4739" s="74">
        <v>0.48692281868953519</v>
      </c>
    </row>
    <row r="4740" spans="1:1" x14ac:dyDescent="0.3">
      <c r="A4740" s="74">
        <v>0.75771355327005829</v>
      </c>
    </row>
    <row r="4741" spans="1:1" x14ac:dyDescent="0.3">
      <c r="A4741" s="74">
        <v>0.40592669454023866</v>
      </c>
    </row>
    <row r="4742" spans="1:1" x14ac:dyDescent="0.3">
      <c r="A4742" s="74">
        <v>0.54182561723685418</v>
      </c>
    </row>
    <row r="4743" spans="1:1" x14ac:dyDescent="0.3">
      <c r="A4743" s="74">
        <v>5.1576281014435255E-3</v>
      </c>
    </row>
    <row r="4744" spans="1:1" x14ac:dyDescent="0.3">
      <c r="A4744" s="74">
        <v>0.16373180333872495</v>
      </c>
    </row>
    <row r="4745" spans="1:1" x14ac:dyDescent="0.3">
      <c r="A4745" s="74">
        <v>5.7374797814874721E-2</v>
      </c>
    </row>
    <row r="4746" spans="1:1" x14ac:dyDescent="0.3">
      <c r="A4746" s="74">
        <v>0.72286141544846949</v>
      </c>
    </row>
    <row r="4747" spans="1:1" x14ac:dyDescent="0.3">
      <c r="A4747" s="74">
        <v>0.82360301522873625</v>
      </c>
    </row>
    <row r="4748" spans="1:1" x14ac:dyDescent="0.3">
      <c r="A4748" s="74">
        <v>0.32126834925382242</v>
      </c>
    </row>
    <row r="4749" spans="1:1" x14ac:dyDescent="0.3">
      <c r="A4749" s="74">
        <v>0.65468306527909181</v>
      </c>
    </row>
    <row r="4750" spans="1:1" x14ac:dyDescent="0.3">
      <c r="A4750" s="74">
        <v>0.99694814905240026</v>
      </c>
    </row>
    <row r="4751" spans="1:1" x14ac:dyDescent="0.3">
      <c r="A4751" s="74">
        <v>0.97735526596881006</v>
      </c>
    </row>
    <row r="4752" spans="1:1" x14ac:dyDescent="0.3">
      <c r="A4752" s="74">
        <v>0.41041291543321023</v>
      </c>
    </row>
    <row r="4753" spans="1:1" x14ac:dyDescent="0.3">
      <c r="A4753" s="74">
        <v>0.30030213324381239</v>
      </c>
    </row>
    <row r="4754" spans="1:1" x14ac:dyDescent="0.3">
      <c r="A4754" s="74">
        <v>0.62736899929807433</v>
      </c>
    </row>
    <row r="4755" spans="1:1" x14ac:dyDescent="0.3">
      <c r="A4755" s="74">
        <v>0.46421704763939331</v>
      </c>
    </row>
    <row r="4756" spans="1:1" x14ac:dyDescent="0.3">
      <c r="A4756" s="74">
        <v>0.57512131107516706</v>
      </c>
    </row>
    <row r="4757" spans="1:1" x14ac:dyDescent="0.3">
      <c r="A4757" s="74">
        <v>0.65102084414197214</v>
      </c>
    </row>
    <row r="4758" spans="1:1" x14ac:dyDescent="0.3">
      <c r="A4758" s="74">
        <v>0.87878048036133916</v>
      </c>
    </row>
    <row r="4759" spans="1:1" x14ac:dyDescent="0.3">
      <c r="A4759" s="74">
        <v>0.28574480422376169</v>
      </c>
    </row>
    <row r="4760" spans="1:1" x14ac:dyDescent="0.3">
      <c r="A4760" s="74">
        <v>0.92449720755638298</v>
      </c>
    </row>
    <row r="4761" spans="1:1" x14ac:dyDescent="0.3">
      <c r="A4761" s="74">
        <v>0.53804132206183053</v>
      </c>
    </row>
    <row r="4762" spans="1:1" x14ac:dyDescent="0.3">
      <c r="A4762" s="74">
        <v>0.28135013885921811</v>
      </c>
    </row>
    <row r="4763" spans="1:1" x14ac:dyDescent="0.3">
      <c r="A4763" s="74">
        <v>0.2793664357432783</v>
      </c>
    </row>
    <row r="4764" spans="1:1" x14ac:dyDescent="0.3">
      <c r="A4764" s="74">
        <v>0.16150395214697713</v>
      </c>
    </row>
    <row r="4765" spans="1:1" x14ac:dyDescent="0.3">
      <c r="A4765" s="74">
        <v>0.70647297585985902</v>
      </c>
    </row>
    <row r="4766" spans="1:1" x14ac:dyDescent="0.3">
      <c r="A4766" s="74">
        <v>0.53794976653340254</v>
      </c>
    </row>
    <row r="4767" spans="1:1" x14ac:dyDescent="0.3">
      <c r="A4767" s="74">
        <v>2.2858363597521896E-2</v>
      </c>
    </row>
    <row r="4768" spans="1:1" x14ac:dyDescent="0.3">
      <c r="A4768" s="74">
        <v>0.99475081637012852</v>
      </c>
    </row>
    <row r="4769" spans="1:1" x14ac:dyDescent="0.3">
      <c r="A4769" s="74">
        <v>0.20499282815027314</v>
      </c>
    </row>
    <row r="4770" spans="1:1" x14ac:dyDescent="0.3">
      <c r="A4770" s="74">
        <v>0.47944578386791586</v>
      </c>
    </row>
    <row r="4771" spans="1:1" x14ac:dyDescent="0.3">
      <c r="A4771" s="74">
        <v>0.59233375041962955</v>
      </c>
    </row>
    <row r="4772" spans="1:1" x14ac:dyDescent="0.3">
      <c r="A4772" s="74">
        <v>0.98947111423078093</v>
      </c>
    </row>
    <row r="4773" spans="1:1" x14ac:dyDescent="0.3">
      <c r="A4773" s="74">
        <v>0.45738090151676991</v>
      </c>
    </row>
    <row r="4774" spans="1:1" x14ac:dyDescent="0.3">
      <c r="A4774" s="74">
        <v>0.97570726645710626</v>
      </c>
    </row>
    <row r="4775" spans="1:1" x14ac:dyDescent="0.3">
      <c r="A4775" s="74">
        <v>0.45475630970183417</v>
      </c>
    </row>
    <row r="4776" spans="1:1" x14ac:dyDescent="0.3">
      <c r="A4776" s="74">
        <v>1.4587847529526658E-2</v>
      </c>
    </row>
    <row r="4777" spans="1:1" x14ac:dyDescent="0.3">
      <c r="A4777" s="74">
        <v>0.54667806024353771</v>
      </c>
    </row>
    <row r="4778" spans="1:1" x14ac:dyDescent="0.3">
      <c r="A4778" s="74">
        <v>0.20764793847468491</v>
      </c>
    </row>
    <row r="4779" spans="1:1" x14ac:dyDescent="0.3">
      <c r="A4779" s="74">
        <v>0.27683339945677055</v>
      </c>
    </row>
    <row r="4780" spans="1:1" x14ac:dyDescent="0.3">
      <c r="A4780" s="74">
        <v>0.94167912839136936</v>
      </c>
    </row>
    <row r="4781" spans="1:1" x14ac:dyDescent="0.3">
      <c r="A4781" s="74">
        <v>0.74376659443952753</v>
      </c>
    </row>
    <row r="4782" spans="1:1" x14ac:dyDescent="0.3">
      <c r="A4782" s="74">
        <v>0.20697653126621296</v>
      </c>
    </row>
    <row r="4783" spans="1:1" x14ac:dyDescent="0.3">
      <c r="A4783" s="74">
        <v>0.93096713156529431</v>
      </c>
    </row>
    <row r="4784" spans="1:1" x14ac:dyDescent="0.3">
      <c r="A4784" s="74">
        <v>0.7516708883938108</v>
      </c>
    </row>
    <row r="4785" spans="1:1" x14ac:dyDescent="0.3">
      <c r="A4785" s="74">
        <v>0.81115146336252941</v>
      </c>
    </row>
    <row r="4786" spans="1:1" x14ac:dyDescent="0.3">
      <c r="A4786" s="74">
        <v>6.9460127567369606E-2</v>
      </c>
    </row>
    <row r="4787" spans="1:1" x14ac:dyDescent="0.3">
      <c r="A4787" s="74">
        <v>0.47965941343424789</v>
      </c>
    </row>
    <row r="4788" spans="1:1" x14ac:dyDescent="0.3">
      <c r="A4788" s="74">
        <v>0.70668660542619099</v>
      </c>
    </row>
    <row r="4789" spans="1:1" x14ac:dyDescent="0.3">
      <c r="A4789" s="74">
        <v>0.11334574419385357</v>
      </c>
    </row>
    <row r="4790" spans="1:1" x14ac:dyDescent="0.3">
      <c r="A4790" s="74">
        <v>0.74883266701254314</v>
      </c>
    </row>
    <row r="4791" spans="1:1" x14ac:dyDescent="0.3">
      <c r="A4791" s="74">
        <v>0.41990417188024537</v>
      </c>
    </row>
    <row r="4792" spans="1:1" x14ac:dyDescent="0.3">
      <c r="A4792" s="74">
        <v>0.74211859492782373</v>
      </c>
    </row>
    <row r="4793" spans="1:1" x14ac:dyDescent="0.3">
      <c r="A4793" s="74">
        <v>6.543168431653798E-2</v>
      </c>
    </row>
    <row r="4794" spans="1:1" x14ac:dyDescent="0.3">
      <c r="A4794" s="74">
        <v>0.83639027069917904</v>
      </c>
    </row>
    <row r="4795" spans="1:1" x14ac:dyDescent="0.3">
      <c r="A4795" s="74">
        <v>0.96835230567339092</v>
      </c>
    </row>
    <row r="4796" spans="1:1" x14ac:dyDescent="0.3">
      <c r="A4796" s="74">
        <v>0.73583178197576826</v>
      </c>
    </row>
    <row r="4797" spans="1:1" x14ac:dyDescent="0.3">
      <c r="A4797" s="74">
        <v>0.95043794061098053</v>
      </c>
    </row>
    <row r="4798" spans="1:1" x14ac:dyDescent="0.3">
      <c r="A4798" s="74">
        <v>0.2336497085482345</v>
      </c>
    </row>
    <row r="4799" spans="1:1" x14ac:dyDescent="0.3">
      <c r="A4799" s="74">
        <v>0.66890469069490643</v>
      </c>
    </row>
    <row r="4800" spans="1:1" x14ac:dyDescent="0.3">
      <c r="A4800" s="74">
        <v>0.81048005615405738</v>
      </c>
    </row>
    <row r="4801" spans="1:1" x14ac:dyDescent="0.3">
      <c r="A4801" s="74">
        <v>0.63707388531144138</v>
      </c>
    </row>
    <row r="4802" spans="1:1" x14ac:dyDescent="0.3">
      <c r="A4802" s="74">
        <v>0.12369151890621662</v>
      </c>
    </row>
    <row r="4803" spans="1:1" x14ac:dyDescent="0.3">
      <c r="A4803" s="74">
        <v>0.10379345072786646</v>
      </c>
    </row>
    <row r="4804" spans="1:1" x14ac:dyDescent="0.3">
      <c r="A4804" s="74">
        <v>0.32532731101413009</v>
      </c>
    </row>
    <row r="4805" spans="1:1" x14ac:dyDescent="0.3">
      <c r="A4805" s="74">
        <v>0.22962126529740287</v>
      </c>
    </row>
    <row r="4806" spans="1:1" x14ac:dyDescent="0.3">
      <c r="A4806" s="74">
        <v>0.14749595629749443</v>
      </c>
    </row>
    <row r="4807" spans="1:1" x14ac:dyDescent="0.3">
      <c r="A4807" s="74">
        <v>0.98937955870235295</v>
      </c>
    </row>
    <row r="4808" spans="1:1" x14ac:dyDescent="0.3">
      <c r="A4808" s="74">
        <v>0.71388897366252635</v>
      </c>
    </row>
    <row r="4809" spans="1:1" x14ac:dyDescent="0.3">
      <c r="A4809" s="74">
        <v>0.18012024292733542</v>
      </c>
    </row>
    <row r="4810" spans="1:1" x14ac:dyDescent="0.3">
      <c r="A4810" s="74">
        <v>0.19153416547135838</v>
      </c>
    </row>
    <row r="4811" spans="1:1" x14ac:dyDescent="0.3">
      <c r="A4811" s="74">
        <v>0.4379406109805597</v>
      </c>
    </row>
    <row r="4812" spans="1:1" x14ac:dyDescent="0.3">
      <c r="A4812" s="74">
        <v>0.82323679311502429</v>
      </c>
    </row>
    <row r="4813" spans="1:1" x14ac:dyDescent="0.3">
      <c r="A4813" s="74">
        <v>0.89504684591204564</v>
      </c>
    </row>
    <row r="4814" spans="1:1" x14ac:dyDescent="0.3">
      <c r="A4814" s="74">
        <v>0.69331949827570416</v>
      </c>
    </row>
    <row r="4815" spans="1:1" x14ac:dyDescent="0.3">
      <c r="A4815" s="74">
        <v>0.66692098757896667</v>
      </c>
    </row>
    <row r="4816" spans="1:1" x14ac:dyDescent="0.3">
      <c r="A4816" s="74">
        <v>0.91183202612384406</v>
      </c>
    </row>
    <row r="4817" spans="1:1" x14ac:dyDescent="0.3">
      <c r="A4817" s="74">
        <v>0.36710715048677023</v>
      </c>
    </row>
    <row r="4818" spans="1:1" x14ac:dyDescent="0.3">
      <c r="A4818" s="74">
        <v>0.87032685323648795</v>
      </c>
    </row>
    <row r="4819" spans="1:1" x14ac:dyDescent="0.3">
      <c r="A4819" s="74">
        <v>0.93642994476149788</v>
      </c>
    </row>
    <row r="4820" spans="1:1" x14ac:dyDescent="0.3">
      <c r="A4820" s="74">
        <v>0.96154667806024352</v>
      </c>
    </row>
    <row r="4821" spans="1:1" x14ac:dyDescent="0.3">
      <c r="A4821" s="74">
        <v>0.86404004028443249</v>
      </c>
    </row>
    <row r="4822" spans="1:1" x14ac:dyDescent="0.3">
      <c r="A4822" s="74">
        <v>0.77932065797906436</v>
      </c>
    </row>
    <row r="4823" spans="1:1" x14ac:dyDescent="0.3">
      <c r="A4823" s="74">
        <v>0.99664296395764029</v>
      </c>
    </row>
    <row r="4824" spans="1:1" x14ac:dyDescent="0.3">
      <c r="A4824" s="74">
        <v>0.46052430799279764</v>
      </c>
    </row>
    <row r="4825" spans="1:1" x14ac:dyDescent="0.3">
      <c r="A4825" s="74">
        <v>0.20493179113132115</v>
      </c>
    </row>
    <row r="4826" spans="1:1" x14ac:dyDescent="0.3">
      <c r="A4826" s="74">
        <v>0.61174352244636376</v>
      </c>
    </row>
    <row r="4827" spans="1:1" x14ac:dyDescent="0.3">
      <c r="A4827" s="74">
        <v>0.82625812555314804</v>
      </c>
    </row>
    <row r="4828" spans="1:1" x14ac:dyDescent="0.3">
      <c r="A4828" s="74">
        <v>0.31311990722373118</v>
      </c>
    </row>
    <row r="4829" spans="1:1" x14ac:dyDescent="0.3">
      <c r="A4829" s="74">
        <v>0.65608691671498764</v>
      </c>
    </row>
    <row r="4830" spans="1:1" x14ac:dyDescent="0.3">
      <c r="A4830" s="74">
        <v>0.13205359050263984</v>
      </c>
    </row>
    <row r="4831" spans="1:1" x14ac:dyDescent="0.3">
      <c r="A4831" s="74">
        <v>0.94314401684621718</v>
      </c>
    </row>
    <row r="4832" spans="1:1" x14ac:dyDescent="0.3">
      <c r="A4832" s="74">
        <v>3.2624286629841001E-2</v>
      </c>
    </row>
    <row r="4833" spans="1:1" x14ac:dyDescent="0.3">
      <c r="A4833" s="74">
        <v>0.97668385876033814</v>
      </c>
    </row>
    <row r="4834" spans="1:1" x14ac:dyDescent="0.3">
      <c r="A4834" s="74">
        <v>0.66447950682088686</v>
      </c>
    </row>
    <row r="4835" spans="1:1" x14ac:dyDescent="0.3">
      <c r="A4835" s="74">
        <v>6.8422498245185703E-2</v>
      </c>
    </row>
    <row r="4836" spans="1:1" x14ac:dyDescent="0.3">
      <c r="A4836" s="74">
        <v>0.87398907437360762</v>
      </c>
    </row>
    <row r="4837" spans="1:1" x14ac:dyDescent="0.3">
      <c r="A4837" s="74">
        <v>0.64674825281533255</v>
      </c>
    </row>
    <row r="4838" spans="1:1" x14ac:dyDescent="0.3">
      <c r="A4838" s="74">
        <v>0.53501998962370678</v>
      </c>
    </row>
    <row r="4839" spans="1:1" x14ac:dyDescent="0.3">
      <c r="A4839" s="74">
        <v>0.42567217017120884</v>
      </c>
    </row>
    <row r="4840" spans="1:1" x14ac:dyDescent="0.3">
      <c r="A4840" s="74">
        <v>6.1586352122562332E-2</v>
      </c>
    </row>
    <row r="4841" spans="1:1" x14ac:dyDescent="0.3">
      <c r="A4841" s="74">
        <v>0.80767235328226572</v>
      </c>
    </row>
    <row r="4842" spans="1:1" x14ac:dyDescent="0.3">
      <c r="A4842" s="74">
        <v>0.37491988891262551</v>
      </c>
    </row>
    <row r="4843" spans="1:1" x14ac:dyDescent="0.3">
      <c r="A4843" s="74">
        <v>0.45558030945768607</v>
      </c>
    </row>
    <row r="4844" spans="1:1" x14ac:dyDescent="0.3">
      <c r="A4844" s="74">
        <v>0.76992095706045716</v>
      </c>
    </row>
    <row r="4845" spans="1:1" x14ac:dyDescent="0.3">
      <c r="A4845" s="74">
        <v>0.94665364543595687</v>
      </c>
    </row>
    <row r="4846" spans="1:1" x14ac:dyDescent="0.3">
      <c r="A4846" s="74">
        <v>0.19159520249031037</v>
      </c>
    </row>
    <row r="4847" spans="1:1" x14ac:dyDescent="0.3">
      <c r="A4847" s="74">
        <v>0.22846156193731498</v>
      </c>
    </row>
    <row r="4848" spans="1:1" x14ac:dyDescent="0.3">
      <c r="A4848" s="74">
        <v>1.1261329996642965E-2</v>
      </c>
    </row>
    <row r="4849" spans="1:1" x14ac:dyDescent="0.3">
      <c r="A4849" s="74">
        <v>0.8571428571428571</v>
      </c>
    </row>
    <row r="4850" spans="1:1" x14ac:dyDescent="0.3">
      <c r="A4850" s="74">
        <v>0.61317789239173559</v>
      </c>
    </row>
    <row r="4851" spans="1:1" x14ac:dyDescent="0.3">
      <c r="A4851" s="74">
        <v>0.33475753044221318</v>
      </c>
    </row>
    <row r="4852" spans="1:1" x14ac:dyDescent="0.3">
      <c r="A4852" s="74">
        <v>8.8930936613055817E-2</v>
      </c>
    </row>
    <row r="4853" spans="1:1" x14ac:dyDescent="0.3">
      <c r="A4853" s="74">
        <v>0.90524002807702875</v>
      </c>
    </row>
    <row r="4854" spans="1:1" x14ac:dyDescent="0.3">
      <c r="A4854" s="74">
        <v>0.21359904782250436</v>
      </c>
    </row>
    <row r="4855" spans="1:1" x14ac:dyDescent="0.3">
      <c r="A4855" s="74">
        <v>0.5357219153416547</v>
      </c>
    </row>
    <row r="4856" spans="1:1" x14ac:dyDescent="0.3">
      <c r="A4856" s="74">
        <v>0.77043977172154909</v>
      </c>
    </row>
    <row r="4857" spans="1:1" x14ac:dyDescent="0.3">
      <c r="A4857" s="74">
        <v>0.13449507126071963</v>
      </c>
    </row>
    <row r="4858" spans="1:1" x14ac:dyDescent="0.3">
      <c r="A4858" s="74">
        <v>0.32355723746452225</v>
      </c>
    </row>
    <row r="4859" spans="1:1" x14ac:dyDescent="0.3">
      <c r="A4859" s="74">
        <v>0.9548936429944761</v>
      </c>
    </row>
    <row r="4860" spans="1:1" x14ac:dyDescent="0.3">
      <c r="A4860" s="74">
        <v>0.83800775170140696</v>
      </c>
    </row>
    <row r="4861" spans="1:1" x14ac:dyDescent="0.3">
      <c r="A4861" s="74">
        <v>0.23972289193395793</v>
      </c>
    </row>
    <row r="4862" spans="1:1" x14ac:dyDescent="0.3">
      <c r="A4862" s="74">
        <v>0.23438215277565844</v>
      </c>
    </row>
    <row r="4863" spans="1:1" x14ac:dyDescent="0.3">
      <c r="A4863" s="74">
        <v>9.1830195013275551E-2</v>
      </c>
    </row>
    <row r="4864" spans="1:1" x14ac:dyDescent="0.3">
      <c r="A4864" s="74">
        <v>0.17227698599200414</v>
      </c>
    </row>
    <row r="4865" spans="1:1" x14ac:dyDescent="0.3">
      <c r="A4865" s="74">
        <v>0.94088564714499345</v>
      </c>
    </row>
    <row r="4866" spans="1:1" x14ac:dyDescent="0.3">
      <c r="A4866" s="74">
        <v>0.20053712576677754</v>
      </c>
    </row>
    <row r="4867" spans="1:1" x14ac:dyDescent="0.3">
      <c r="A4867" s="74">
        <v>0.43958861049226355</v>
      </c>
    </row>
    <row r="4868" spans="1:1" x14ac:dyDescent="0.3">
      <c r="A4868" s="74">
        <v>2.5238807336649679E-2</v>
      </c>
    </row>
    <row r="4869" spans="1:1" x14ac:dyDescent="0.3">
      <c r="A4869" s="74">
        <v>0.7891170995208594</v>
      </c>
    </row>
    <row r="4870" spans="1:1" x14ac:dyDescent="0.3">
      <c r="A4870" s="74">
        <v>0.14725180822168646</v>
      </c>
    </row>
    <row r="4871" spans="1:1" x14ac:dyDescent="0.3">
      <c r="A4871" s="74">
        <v>0.98654133732108529</v>
      </c>
    </row>
    <row r="4872" spans="1:1" x14ac:dyDescent="0.3">
      <c r="A4872" s="74">
        <v>0.63911862544633324</v>
      </c>
    </row>
    <row r="4873" spans="1:1" x14ac:dyDescent="0.3">
      <c r="A4873" s="74">
        <v>0.9353312784203619</v>
      </c>
    </row>
    <row r="4874" spans="1:1" x14ac:dyDescent="0.3">
      <c r="A4874" s="74">
        <v>0.48951689199499498</v>
      </c>
    </row>
    <row r="4875" spans="1:1" x14ac:dyDescent="0.3">
      <c r="A4875" s="74">
        <v>0.38471633045442061</v>
      </c>
    </row>
    <row r="4876" spans="1:1" x14ac:dyDescent="0.3">
      <c r="A4876" s="74">
        <v>0.86693929868465225</v>
      </c>
    </row>
    <row r="4877" spans="1:1" x14ac:dyDescent="0.3">
      <c r="A4877" s="74">
        <v>0.89297158726767789</v>
      </c>
    </row>
    <row r="4878" spans="1:1" x14ac:dyDescent="0.3">
      <c r="A4878" s="74">
        <v>0.96865749076815089</v>
      </c>
    </row>
    <row r="4879" spans="1:1" x14ac:dyDescent="0.3">
      <c r="A4879" s="74">
        <v>6.5034943693350014E-2</v>
      </c>
    </row>
    <row r="4880" spans="1:1" x14ac:dyDescent="0.3">
      <c r="A4880" s="74">
        <v>0.95165868099002049</v>
      </c>
    </row>
    <row r="4881" spans="1:1" x14ac:dyDescent="0.3">
      <c r="A4881" s="74">
        <v>0.82634968108157603</v>
      </c>
    </row>
    <row r="4882" spans="1:1" x14ac:dyDescent="0.3">
      <c r="A4882" s="74">
        <v>0.91256447035126809</v>
      </c>
    </row>
    <row r="4883" spans="1:1" x14ac:dyDescent="0.3">
      <c r="A4883" s="74">
        <v>8.1148716696676532E-2</v>
      </c>
    </row>
    <row r="4884" spans="1:1" x14ac:dyDescent="0.3">
      <c r="A4884" s="74">
        <v>0.11938840907010102</v>
      </c>
    </row>
    <row r="4885" spans="1:1" x14ac:dyDescent="0.3">
      <c r="A4885" s="74">
        <v>0.3953672902615436</v>
      </c>
    </row>
    <row r="4886" spans="1:1" x14ac:dyDescent="0.3">
      <c r="A4886" s="74">
        <v>0.82641071810052802</v>
      </c>
    </row>
    <row r="4887" spans="1:1" x14ac:dyDescent="0.3">
      <c r="A4887" s="74">
        <v>0.96319467757194743</v>
      </c>
    </row>
    <row r="4888" spans="1:1" x14ac:dyDescent="0.3">
      <c r="A4888" s="74">
        <v>0.14368114261299478</v>
      </c>
    </row>
    <row r="4889" spans="1:1" x14ac:dyDescent="0.3">
      <c r="A4889" s="74">
        <v>0.68837549974059264</v>
      </c>
    </row>
    <row r="4890" spans="1:1" x14ac:dyDescent="0.3">
      <c r="A4890" s="74">
        <v>0.71916867580187382</v>
      </c>
    </row>
    <row r="4891" spans="1:1" x14ac:dyDescent="0.3">
      <c r="A4891" s="74">
        <v>0.36231574449903869</v>
      </c>
    </row>
    <row r="4892" spans="1:1" x14ac:dyDescent="0.3">
      <c r="A4892" s="74">
        <v>0.53630176702169863</v>
      </c>
    </row>
    <row r="4893" spans="1:1" x14ac:dyDescent="0.3">
      <c r="A4893" s="74">
        <v>0.27384258552812279</v>
      </c>
    </row>
    <row r="4894" spans="1:1" x14ac:dyDescent="0.3">
      <c r="A4894" s="74">
        <v>7.3152867213965272E-2</v>
      </c>
    </row>
    <row r="4895" spans="1:1" x14ac:dyDescent="0.3">
      <c r="A4895" s="74">
        <v>0.76769310586870942</v>
      </c>
    </row>
    <row r="4896" spans="1:1" x14ac:dyDescent="0.3">
      <c r="A4896" s="74">
        <v>0.52162236396374406</v>
      </c>
    </row>
    <row r="4897" spans="1:1" x14ac:dyDescent="0.3">
      <c r="A4897" s="74">
        <v>0.90298165837580491</v>
      </c>
    </row>
    <row r="4898" spans="1:1" x14ac:dyDescent="0.3">
      <c r="A4898" s="74">
        <v>0.86214789269692071</v>
      </c>
    </row>
    <row r="4899" spans="1:1" x14ac:dyDescent="0.3">
      <c r="A4899" s="74">
        <v>7.6876125370036921E-2</v>
      </c>
    </row>
    <row r="4900" spans="1:1" x14ac:dyDescent="0.3">
      <c r="A4900" s="74">
        <v>0.45039216284676659</v>
      </c>
    </row>
    <row r="4901" spans="1:1" x14ac:dyDescent="0.3">
      <c r="A4901" s="74">
        <v>0.89327677236243785</v>
      </c>
    </row>
    <row r="4902" spans="1:1" x14ac:dyDescent="0.3">
      <c r="A4902" s="74">
        <v>0.52455214087343971</v>
      </c>
    </row>
    <row r="4903" spans="1:1" x14ac:dyDescent="0.3">
      <c r="A4903" s="74">
        <v>0.30115665150914028</v>
      </c>
    </row>
    <row r="4904" spans="1:1" x14ac:dyDescent="0.3">
      <c r="A4904" s="74">
        <v>0.80895413068025757</v>
      </c>
    </row>
    <row r="4905" spans="1:1" x14ac:dyDescent="0.3">
      <c r="A4905" s="74">
        <v>0.72548600726340529</v>
      </c>
    </row>
    <row r="4906" spans="1:1" x14ac:dyDescent="0.3">
      <c r="A4906" s="74">
        <v>0.29825739310892058</v>
      </c>
    </row>
    <row r="4907" spans="1:1" x14ac:dyDescent="0.3">
      <c r="A4907" s="74">
        <v>0.18649861140781884</v>
      </c>
    </row>
    <row r="4908" spans="1:1" x14ac:dyDescent="0.3">
      <c r="A4908" s="74">
        <v>0.48075807977538376</v>
      </c>
    </row>
    <row r="4909" spans="1:1" x14ac:dyDescent="0.3">
      <c r="A4909" s="74">
        <v>0.88464003418073056</v>
      </c>
    </row>
    <row r="4910" spans="1:1" x14ac:dyDescent="0.3">
      <c r="A4910" s="74">
        <v>0.82253486739707637</v>
      </c>
    </row>
    <row r="4911" spans="1:1" x14ac:dyDescent="0.3">
      <c r="A4911" s="74">
        <v>3.2349620044557027E-2</v>
      </c>
    </row>
    <row r="4912" spans="1:1" x14ac:dyDescent="0.3">
      <c r="A4912" s="74">
        <v>0.41581469161046175</v>
      </c>
    </row>
    <row r="4913" spans="1:1" x14ac:dyDescent="0.3">
      <c r="A4913" s="74">
        <v>0.4762108218634602</v>
      </c>
    </row>
    <row r="4914" spans="1:1" x14ac:dyDescent="0.3">
      <c r="A4914" s="74">
        <v>0.41416669209875789</v>
      </c>
    </row>
    <row r="4915" spans="1:1" x14ac:dyDescent="0.3">
      <c r="A4915" s="74">
        <v>0.48835718863490707</v>
      </c>
    </row>
    <row r="4916" spans="1:1" x14ac:dyDescent="0.3">
      <c r="A4916" s="74">
        <v>0.36475722525711846</v>
      </c>
    </row>
    <row r="4917" spans="1:1" x14ac:dyDescent="0.3">
      <c r="A4917" s="74">
        <v>0.64922025208288825</v>
      </c>
    </row>
    <row r="4918" spans="1:1" x14ac:dyDescent="0.3">
      <c r="A4918" s="74">
        <v>0.92358165227210298</v>
      </c>
    </row>
    <row r="4919" spans="1:1" x14ac:dyDescent="0.3">
      <c r="A4919" s="74">
        <v>0.6113162633136997</v>
      </c>
    </row>
    <row r="4920" spans="1:1" x14ac:dyDescent="0.3">
      <c r="A4920" s="74">
        <v>0.83352153080843527</v>
      </c>
    </row>
    <row r="4921" spans="1:1" x14ac:dyDescent="0.3">
      <c r="A4921" s="74">
        <v>0.35697500534073917</v>
      </c>
    </row>
    <row r="4922" spans="1:1" x14ac:dyDescent="0.3">
      <c r="A4922" s="74">
        <v>0.57707449568163094</v>
      </c>
    </row>
    <row r="4923" spans="1:1" x14ac:dyDescent="0.3">
      <c r="A4923" s="74">
        <v>0.96282845545823537</v>
      </c>
    </row>
    <row r="4924" spans="1:1" x14ac:dyDescent="0.3">
      <c r="A4924" s="74">
        <v>0.91506698812829979</v>
      </c>
    </row>
    <row r="4925" spans="1:1" x14ac:dyDescent="0.3">
      <c r="A4925" s="74">
        <v>0.48725852229377115</v>
      </c>
    </row>
    <row r="4926" spans="1:1" x14ac:dyDescent="0.3">
      <c r="A4926" s="74">
        <v>0.71202734458449046</v>
      </c>
    </row>
    <row r="4927" spans="1:1" x14ac:dyDescent="0.3">
      <c r="A4927" s="74">
        <v>2.945036164433729E-2</v>
      </c>
    </row>
    <row r="4928" spans="1:1" x14ac:dyDescent="0.3">
      <c r="A4928" s="74">
        <v>0.15411847285378583</v>
      </c>
    </row>
    <row r="4929" spans="1:1" x14ac:dyDescent="0.3">
      <c r="A4929" s="74">
        <v>0.89251380962553784</v>
      </c>
    </row>
    <row r="4930" spans="1:1" x14ac:dyDescent="0.3">
      <c r="A4930" s="74">
        <v>0.81057161168248548</v>
      </c>
    </row>
    <row r="4931" spans="1:1" x14ac:dyDescent="0.3">
      <c r="A4931" s="74">
        <v>0.74623859370708334</v>
      </c>
    </row>
    <row r="4932" spans="1:1" x14ac:dyDescent="0.3">
      <c r="A4932" s="74">
        <v>0.10168767357402264</v>
      </c>
    </row>
    <row r="4933" spans="1:1" x14ac:dyDescent="0.3">
      <c r="A4933" s="74">
        <v>0.3520004882961516</v>
      </c>
    </row>
    <row r="4934" spans="1:1" x14ac:dyDescent="0.3">
      <c r="A4934" s="74">
        <v>0.73842585528122806</v>
      </c>
    </row>
    <row r="4935" spans="1:1" x14ac:dyDescent="0.3">
      <c r="A4935" s="74">
        <v>0.40488906521805473</v>
      </c>
    </row>
    <row r="4936" spans="1:1" x14ac:dyDescent="0.3">
      <c r="A4936" s="74">
        <v>0.71489608447523423</v>
      </c>
    </row>
    <row r="4937" spans="1:1" x14ac:dyDescent="0.3">
      <c r="A4937" s="74">
        <v>0.99676503799554428</v>
      </c>
    </row>
    <row r="4938" spans="1:1" x14ac:dyDescent="0.3">
      <c r="A4938" s="74">
        <v>0.59532456434827719</v>
      </c>
    </row>
    <row r="4939" spans="1:1" x14ac:dyDescent="0.3">
      <c r="A4939" s="74">
        <v>0.72841578417310093</v>
      </c>
    </row>
    <row r="4940" spans="1:1" x14ac:dyDescent="0.3">
      <c r="A4940" s="74">
        <v>0.25904110843226419</v>
      </c>
    </row>
    <row r="4941" spans="1:1" x14ac:dyDescent="0.3">
      <c r="A4941" s="74">
        <v>0.22849208044679098</v>
      </c>
    </row>
    <row r="4942" spans="1:1" x14ac:dyDescent="0.3">
      <c r="A4942" s="74">
        <v>8.2613605151524397E-2</v>
      </c>
    </row>
    <row r="4943" spans="1:1" x14ac:dyDescent="0.3">
      <c r="A4943" s="74">
        <v>0.39237647633289591</v>
      </c>
    </row>
    <row r="4944" spans="1:1" x14ac:dyDescent="0.3">
      <c r="A4944" s="74">
        <v>0.86785485396893214</v>
      </c>
    </row>
    <row r="4945" spans="1:1" x14ac:dyDescent="0.3">
      <c r="A4945" s="74">
        <v>0.66435743278298287</v>
      </c>
    </row>
    <row r="4946" spans="1:1" x14ac:dyDescent="0.3">
      <c r="A4946" s="74">
        <v>0.79506820886867891</v>
      </c>
    </row>
    <row r="4947" spans="1:1" x14ac:dyDescent="0.3">
      <c r="A4947" s="74">
        <v>0.77535325174718461</v>
      </c>
    </row>
    <row r="4948" spans="1:1" x14ac:dyDescent="0.3">
      <c r="A4948" s="74">
        <v>0.41795098727378155</v>
      </c>
    </row>
    <row r="4949" spans="1:1" x14ac:dyDescent="0.3">
      <c r="A4949" s="74">
        <v>0.13763847773674734</v>
      </c>
    </row>
    <row r="4950" spans="1:1" x14ac:dyDescent="0.3">
      <c r="A4950" s="74">
        <v>0.34229560228278449</v>
      </c>
    </row>
    <row r="4951" spans="1:1" x14ac:dyDescent="0.3">
      <c r="A4951" s="74">
        <v>0.2185735648670919</v>
      </c>
    </row>
    <row r="4952" spans="1:1" x14ac:dyDescent="0.3">
      <c r="A4952" s="74">
        <v>0.87435529648731958</v>
      </c>
    </row>
    <row r="4953" spans="1:1" x14ac:dyDescent="0.3">
      <c r="A4953" s="74">
        <v>0.28708761864070559</v>
      </c>
    </row>
    <row r="4954" spans="1:1" x14ac:dyDescent="0.3">
      <c r="A4954" s="74">
        <v>0.70714438306833094</v>
      </c>
    </row>
    <row r="4955" spans="1:1" x14ac:dyDescent="0.3">
      <c r="A4955" s="74">
        <v>0.57701345866267895</v>
      </c>
    </row>
    <row r="4956" spans="1:1" x14ac:dyDescent="0.3">
      <c r="A4956" s="74">
        <v>0.76262703329569381</v>
      </c>
    </row>
    <row r="4957" spans="1:1" x14ac:dyDescent="0.3">
      <c r="A4957" s="74">
        <v>0.76491592150639365</v>
      </c>
    </row>
    <row r="4958" spans="1:1" x14ac:dyDescent="0.3">
      <c r="A4958" s="74">
        <v>0.74602496414075137</v>
      </c>
    </row>
    <row r="4959" spans="1:1" x14ac:dyDescent="0.3">
      <c r="A4959" s="74">
        <v>0.34229560228278449</v>
      </c>
    </row>
    <row r="4960" spans="1:1" x14ac:dyDescent="0.3">
      <c r="A4960" s="74">
        <v>0.92455824457533498</v>
      </c>
    </row>
    <row r="4961" spans="1:1" x14ac:dyDescent="0.3">
      <c r="A4961" s="74">
        <v>0.59526352732932519</v>
      </c>
    </row>
    <row r="4962" spans="1:1" x14ac:dyDescent="0.3">
      <c r="A4962" s="74">
        <v>0.23844111453596606</v>
      </c>
    </row>
    <row r="4963" spans="1:1" x14ac:dyDescent="0.3">
      <c r="A4963" s="74">
        <v>0.11969359416486099</v>
      </c>
    </row>
    <row r="4964" spans="1:1" x14ac:dyDescent="0.3">
      <c r="A4964" s="74">
        <v>0.21283608508560442</v>
      </c>
    </row>
    <row r="4965" spans="1:1" x14ac:dyDescent="0.3">
      <c r="A4965" s="74">
        <v>0.71443830683309428</v>
      </c>
    </row>
    <row r="4966" spans="1:1" x14ac:dyDescent="0.3">
      <c r="A4966" s="74">
        <v>0.391613513595996</v>
      </c>
    </row>
    <row r="4967" spans="1:1" x14ac:dyDescent="0.3">
      <c r="A4967" s="74">
        <v>0.73943296609393594</v>
      </c>
    </row>
    <row r="4968" spans="1:1" x14ac:dyDescent="0.3">
      <c r="A4968" s="74">
        <v>0.28199102755821404</v>
      </c>
    </row>
    <row r="4969" spans="1:1" x14ac:dyDescent="0.3">
      <c r="A4969" s="74">
        <v>0.22394482253486739</v>
      </c>
    </row>
    <row r="4970" spans="1:1" x14ac:dyDescent="0.3">
      <c r="A4970" s="74">
        <v>0.20612201300088503</v>
      </c>
    </row>
    <row r="4971" spans="1:1" x14ac:dyDescent="0.3">
      <c r="A4971" s="74">
        <v>0.7840510269478439</v>
      </c>
    </row>
    <row r="4972" spans="1:1" x14ac:dyDescent="0.3">
      <c r="A4972" s="74">
        <v>0.13077181310464797</v>
      </c>
    </row>
    <row r="4973" spans="1:1" x14ac:dyDescent="0.3">
      <c r="A4973" s="74">
        <v>0.38776818140202035</v>
      </c>
    </row>
    <row r="4974" spans="1:1" x14ac:dyDescent="0.3">
      <c r="A4974" s="74">
        <v>0.60954618976409192</v>
      </c>
    </row>
    <row r="4975" spans="1:1" x14ac:dyDescent="0.3">
      <c r="A4975" s="74">
        <v>0.81334879604480115</v>
      </c>
    </row>
    <row r="4976" spans="1:1" x14ac:dyDescent="0.3">
      <c r="A4976" s="74">
        <v>0.55311746574297316</v>
      </c>
    </row>
    <row r="4977" spans="1:1" x14ac:dyDescent="0.3">
      <c r="A4977" s="74">
        <v>0.90472121341593681</v>
      </c>
    </row>
    <row r="4978" spans="1:1" x14ac:dyDescent="0.3">
      <c r="A4978" s="74">
        <v>0.76345103305154571</v>
      </c>
    </row>
    <row r="4979" spans="1:1" x14ac:dyDescent="0.3">
      <c r="A4979" s="74">
        <v>6.7384868923001801E-2</v>
      </c>
    </row>
    <row r="4980" spans="1:1" x14ac:dyDescent="0.3">
      <c r="A4980" s="74">
        <v>0.1532639545884579</v>
      </c>
    </row>
    <row r="4981" spans="1:1" x14ac:dyDescent="0.3">
      <c r="A4981" s="74">
        <v>0.48789941099276712</v>
      </c>
    </row>
    <row r="4982" spans="1:1" x14ac:dyDescent="0.3">
      <c r="A4982" s="74">
        <v>0.45097201452681052</v>
      </c>
    </row>
    <row r="4983" spans="1:1" x14ac:dyDescent="0.3">
      <c r="A4983" s="74">
        <v>0.92983794671468245</v>
      </c>
    </row>
    <row r="4984" spans="1:1" x14ac:dyDescent="0.3">
      <c r="A4984" s="74">
        <v>8.1789605395672482E-2</v>
      </c>
    </row>
    <row r="4985" spans="1:1" x14ac:dyDescent="0.3">
      <c r="A4985" s="74">
        <v>0.28168584246345407</v>
      </c>
    </row>
    <row r="4986" spans="1:1" x14ac:dyDescent="0.3">
      <c r="A4986" s="74">
        <v>0.95040742210150453</v>
      </c>
    </row>
    <row r="4987" spans="1:1" x14ac:dyDescent="0.3">
      <c r="A4987" s="74">
        <v>0.93163853877376623</v>
      </c>
    </row>
    <row r="4988" spans="1:1" x14ac:dyDescent="0.3">
      <c r="A4988" s="74">
        <v>0.14859462263863032</v>
      </c>
    </row>
    <row r="4989" spans="1:1" x14ac:dyDescent="0.3">
      <c r="A4989" s="74">
        <v>0.14810632648701438</v>
      </c>
    </row>
    <row r="4990" spans="1:1" x14ac:dyDescent="0.3">
      <c r="A4990" s="74">
        <v>0.30130924405652026</v>
      </c>
    </row>
    <row r="4991" spans="1:1" x14ac:dyDescent="0.3">
      <c r="A4991" s="74">
        <v>0.57750175481429489</v>
      </c>
    </row>
    <row r="4992" spans="1:1" x14ac:dyDescent="0.3">
      <c r="A4992" s="74">
        <v>0.46885586107974486</v>
      </c>
    </row>
    <row r="4993" spans="1:1" x14ac:dyDescent="0.3">
      <c r="A4993" s="74">
        <v>0.35325174718466751</v>
      </c>
    </row>
    <row r="4994" spans="1:1" x14ac:dyDescent="0.3">
      <c r="A4994" s="74">
        <v>0.36970122379222997</v>
      </c>
    </row>
    <row r="4995" spans="1:1" x14ac:dyDescent="0.3">
      <c r="A4995" s="74">
        <v>0.77571947386089668</v>
      </c>
    </row>
    <row r="4996" spans="1:1" x14ac:dyDescent="0.3">
      <c r="A4996" s="74">
        <v>0.29871517075106052</v>
      </c>
    </row>
    <row r="4997" spans="1:1" x14ac:dyDescent="0.3">
      <c r="A4997" s="74">
        <v>0.68587298196356095</v>
      </c>
    </row>
    <row r="4998" spans="1:1" x14ac:dyDescent="0.3">
      <c r="A4998" s="74">
        <v>0.6182134464552751</v>
      </c>
    </row>
    <row r="4999" spans="1:1" x14ac:dyDescent="0.3">
      <c r="A4999" s="74">
        <v>0.15262306588946195</v>
      </c>
    </row>
    <row r="5000" spans="1:1" x14ac:dyDescent="0.3">
      <c r="A5000" s="74">
        <v>0.21655934324167608</v>
      </c>
    </row>
    <row r="5001" spans="1:1" x14ac:dyDescent="0.3">
      <c r="A5001" s="74">
        <v>0.5382549516281625</v>
      </c>
    </row>
    <row r="5002" spans="1:1" x14ac:dyDescent="0.3">
      <c r="A5002" s="74">
        <v>0.98745689260536518</v>
      </c>
    </row>
    <row r="5003" spans="1:1" x14ac:dyDescent="0.3">
      <c r="A5003" s="74">
        <v>3.338724936674093E-2</v>
      </c>
    </row>
    <row r="5004" spans="1:1" x14ac:dyDescent="0.3">
      <c r="A5004" s="74">
        <v>0.30619220557267984</v>
      </c>
    </row>
    <row r="5005" spans="1:1" x14ac:dyDescent="0.3">
      <c r="A5005" s="74">
        <v>0.98178044984282964</v>
      </c>
    </row>
    <row r="5006" spans="1:1" x14ac:dyDescent="0.3">
      <c r="A5006" s="74">
        <v>0.7950987273781549</v>
      </c>
    </row>
    <row r="5007" spans="1:1" x14ac:dyDescent="0.3">
      <c r="A5007" s="74">
        <v>0.36967070528275398</v>
      </c>
    </row>
    <row r="5008" spans="1:1" x14ac:dyDescent="0.3">
      <c r="A5008" s="74">
        <v>0.49827570421460615</v>
      </c>
    </row>
    <row r="5009" spans="1:1" x14ac:dyDescent="0.3">
      <c r="A5009" s="74">
        <v>0.36744285409100619</v>
      </c>
    </row>
    <row r="5010" spans="1:1" x14ac:dyDescent="0.3">
      <c r="A5010" s="74">
        <v>5.8839686269722587E-2</v>
      </c>
    </row>
    <row r="5011" spans="1:1" x14ac:dyDescent="0.3">
      <c r="A5011" s="74">
        <v>0.39597766045106358</v>
      </c>
    </row>
    <row r="5012" spans="1:1" x14ac:dyDescent="0.3">
      <c r="A5012" s="74">
        <v>0.72624897000030519</v>
      </c>
    </row>
    <row r="5013" spans="1:1" x14ac:dyDescent="0.3">
      <c r="A5013" s="74">
        <v>0.48341319009979555</v>
      </c>
    </row>
    <row r="5014" spans="1:1" x14ac:dyDescent="0.3">
      <c r="A5014" s="74">
        <v>0.14926602984710227</v>
      </c>
    </row>
    <row r="5015" spans="1:1" x14ac:dyDescent="0.3">
      <c r="A5015" s="74">
        <v>0.29606006042664879</v>
      </c>
    </row>
    <row r="5016" spans="1:1" x14ac:dyDescent="0.3">
      <c r="A5016" s="74">
        <v>5.285805841242714E-2</v>
      </c>
    </row>
    <row r="5017" spans="1:1" x14ac:dyDescent="0.3">
      <c r="A5017" s="74">
        <v>0.80001220740379042</v>
      </c>
    </row>
    <row r="5018" spans="1:1" x14ac:dyDescent="0.3">
      <c r="A5018" s="74">
        <v>0.1791741691335795</v>
      </c>
    </row>
    <row r="5019" spans="1:1" x14ac:dyDescent="0.3">
      <c r="A5019" s="74">
        <v>0.65977965636158331</v>
      </c>
    </row>
    <row r="5020" spans="1:1" x14ac:dyDescent="0.3">
      <c r="A5020" s="74">
        <v>0.42378002258369701</v>
      </c>
    </row>
    <row r="5021" spans="1:1" x14ac:dyDescent="0.3">
      <c r="A5021" s="74">
        <v>0.83434553056428729</v>
      </c>
    </row>
    <row r="5022" spans="1:1" x14ac:dyDescent="0.3">
      <c r="A5022" s="74">
        <v>3.5370952482680747E-2</v>
      </c>
    </row>
    <row r="5023" spans="1:1" x14ac:dyDescent="0.3">
      <c r="A5023" s="74">
        <v>1.2634662923062838E-2</v>
      </c>
    </row>
    <row r="5024" spans="1:1" x14ac:dyDescent="0.3">
      <c r="A5024" s="74">
        <v>0.2042909024323252</v>
      </c>
    </row>
    <row r="5025" spans="1:1" x14ac:dyDescent="0.3">
      <c r="A5025" s="74">
        <v>0.16483046967986084</v>
      </c>
    </row>
    <row r="5026" spans="1:1" x14ac:dyDescent="0.3">
      <c r="A5026" s="74">
        <v>0.45945616016113772</v>
      </c>
    </row>
    <row r="5027" spans="1:1" x14ac:dyDescent="0.3">
      <c r="A5027" s="74">
        <v>0.19879757072664572</v>
      </c>
    </row>
    <row r="5028" spans="1:1" x14ac:dyDescent="0.3">
      <c r="A5028" s="74">
        <v>0.15546128727072969</v>
      </c>
    </row>
    <row r="5029" spans="1:1" x14ac:dyDescent="0.3">
      <c r="A5029" s="74">
        <v>0.12787255470442824</v>
      </c>
    </row>
    <row r="5030" spans="1:1" x14ac:dyDescent="0.3">
      <c r="A5030" s="74">
        <v>8.3437604907376325E-2</v>
      </c>
    </row>
    <row r="5031" spans="1:1" x14ac:dyDescent="0.3">
      <c r="A5031" s="74">
        <v>0.89870906704916531</v>
      </c>
    </row>
    <row r="5032" spans="1:1" x14ac:dyDescent="0.3">
      <c r="A5032" s="74">
        <v>6.1342204046754356E-3</v>
      </c>
    </row>
    <row r="5033" spans="1:1" x14ac:dyDescent="0.3">
      <c r="A5033" s="74">
        <v>0.72695089571825311</v>
      </c>
    </row>
    <row r="5034" spans="1:1" x14ac:dyDescent="0.3">
      <c r="A5034" s="74">
        <v>0.82711264381847593</v>
      </c>
    </row>
    <row r="5035" spans="1:1" x14ac:dyDescent="0.3">
      <c r="A5035" s="74">
        <v>6.2654499954222231E-2</v>
      </c>
    </row>
    <row r="5036" spans="1:1" x14ac:dyDescent="0.3">
      <c r="A5036" s="74">
        <v>0.27668080690939056</v>
      </c>
    </row>
    <row r="5037" spans="1:1" x14ac:dyDescent="0.3">
      <c r="A5037" s="74">
        <v>0.78615680410168765</v>
      </c>
    </row>
    <row r="5038" spans="1:1" x14ac:dyDescent="0.3">
      <c r="A5038" s="74">
        <v>0.56239509262367626</v>
      </c>
    </row>
    <row r="5039" spans="1:1" x14ac:dyDescent="0.3">
      <c r="A5039" s="74">
        <v>0.54210028382213815</v>
      </c>
    </row>
    <row r="5040" spans="1:1" x14ac:dyDescent="0.3">
      <c r="A5040" s="74">
        <v>0.51115451521347699</v>
      </c>
    </row>
    <row r="5041" spans="1:1" x14ac:dyDescent="0.3">
      <c r="A5041" s="74">
        <v>0.87899410992767113</v>
      </c>
    </row>
    <row r="5042" spans="1:1" x14ac:dyDescent="0.3">
      <c r="A5042" s="74">
        <v>0.45200964384899439</v>
      </c>
    </row>
    <row r="5043" spans="1:1" x14ac:dyDescent="0.3">
      <c r="A5043" s="74">
        <v>0.69887386700033571</v>
      </c>
    </row>
    <row r="5044" spans="1:1" x14ac:dyDescent="0.3">
      <c r="A5044" s="74">
        <v>0.57362590411084324</v>
      </c>
    </row>
    <row r="5045" spans="1:1" x14ac:dyDescent="0.3">
      <c r="A5045" s="74">
        <v>6.384472182378613E-2</v>
      </c>
    </row>
    <row r="5046" spans="1:1" x14ac:dyDescent="0.3">
      <c r="A5046" s="74">
        <v>0.86812952055421611</v>
      </c>
    </row>
    <row r="5047" spans="1:1" x14ac:dyDescent="0.3">
      <c r="A5047" s="74">
        <v>0.27451399273659477</v>
      </c>
    </row>
    <row r="5048" spans="1:1" x14ac:dyDescent="0.3">
      <c r="A5048" s="74">
        <v>0.16565446943571277</v>
      </c>
    </row>
    <row r="5049" spans="1:1" x14ac:dyDescent="0.3">
      <c r="A5049" s="74">
        <v>0.95751823480941189</v>
      </c>
    </row>
    <row r="5050" spans="1:1" x14ac:dyDescent="0.3">
      <c r="A5050" s="74">
        <v>0.29706717123935666</v>
      </c>
    </row>
    <row r="5051" spans="1:1" x14ac:dyDescent="0.3">
      <c r="A5051" s="74">
        <v>0.30072939237647633</v>
      </c>
    </row>
    <row r="5052" spans="1:1" x14ac:dyDescent="0.3">
      <c r="A5052" s="74">
        <v>0.22028260139774775</v>
      </c>
    </row>
    <row r="5053" spans="1:1" x14ac:dyDescent="0.3">
      <c r="A5053" s="74">
        <v>0.1773125400555437</v>
      </c>
    </row>
    <row r="5054" spans="1:1" x14ac:dyDescent="0.3">
      <c r="A5054" s="74">
        <v>0.13696707052827539</v>
      </c>
    </row>
    <row r="5055" spans="1:1" x14ac:dyDescent="0.3">
      <c r="A5055" s="74">
        <v>0.33158360545670951</v>
      </c>
    </row>
    <row r="5056" spans="1:1" x14ac:dyDescent="0.3">
      <c r="A5056" s="74">
        <v>0.32935575426496172</v>
      </c>
    </row>
    <row r="5057" spans="1:1" x14ac:dyDescent="0.3">
      <c r="A5057" s="74">
        <v>0.684499649037141</v>
      </c>
    </row>
    <row r="5058" spans="1:1" x14ac:dyDescent="0.3">
      <c r="A5058" s="74">
        <v>0.79406109805597092</v>
      </c>
    </row>
    <row r="5059" spans="1:1" x14ac:dyDescent="0.3">
      <c r="A5059" s="74">
        <v>0.77993102816858428</v>
      </c>
    </row>
    <row r="5060" spans="1:1" x14ac:dyDescent="0.3">
      <c r="A5060" s="74">
        <v>0.8604998931852168</v>
      </c>
    </row>
    <row r="5061" spans="1:1" x14ac:dyDescent="0.3">
      <c r="A5061" s="74">
        <v>5.8259834589678643E-2</v>
      </c>
    </row>
    <row r="5062" spans="1:1" x14ac:dyDescent="0.3">
      <c r="A5062" s="74">
        <v>0.98391674550614949</v>
      </c>
    </row>
    <row r="5063" spans="1:1" x14ac:dyDescent="0.3">
      <c r="A5063" s="74">
        <v>0.63798944059572127</v>
      </c>
    </row>
    <row r="5064" spans="1:1" x14ac:dyDescent="0.3">
      <c r="A5064" s="74">
        <v>0.91955320902127136</v>
      </c>
    </row>
    <row r="5065" spans="1:1" x14ac:dyDescent="0.3">
      <c r="A5065" s="74">
        <v>0.2336497085482345</v>
      </c>
    </row>
    <row r="5066" spans="1:1" x14ac:dyDescent="0.3">
      <c r="A5066" s="74">
        <v>0.64439832758568072</v>
      </c>
    </row>
    <row r="5067" spans="1:1" x14ac:dyDescent="0.3">
      <c r="A5067" s="74">
        <v>0.36420789208655047</v>
      </c>
    </row>
    <row r="5068" spans="1:1" x14ac:dyDescent="0.3">
      <c r="A5068" s="74">
        <v>0.81502731406598106</v>
      </c>
    </row>
    <row r="5069" spans="1:1" x14ac:dyDescent="0.3">
      <c r="A5069" s="74">
        <v>0.73281044953764463</v>
      </c>
    </row>
    <row r="5070" spans="1:1" x14ac:dyDescent="0.3">
      <c r="A5070" s="74">
        <v>0.36576433606982633</v>
      </c>
    </row>
    <row r="5071" spans="1:1" x14ac:dyDescent="0.3">
      <c r="A5071" s="74">
        <v>0.21759697256385999</v>
      </c>
    </row>
    <row r="5072" spans="1:1" x14ac:dyDescent="0.3">
      <c r="A5072" s="74">
        <v>0.18082216864528336</v>
      </c>
    </row>
    <row r="5073" spans="1:1" x14ac:dyDescent="0.3">
      <c r="A5073" s="74">
        <v>0.92196417126987518</v>
      </c>
    </row>
    <row r="5074" spans="1:1" x14ac:dyDescent="0.3">
      <c r="A5074" s="74">
        <v>0.7449568163090915</v>
      </c>
    </row>
    <row r="5075" spans="1:1" x14ac:dyDescent="0.3">
      <c r="A5075" s="74">
        <v>0.82000183111056857</v>
      </c>
    </row>
    <row r="5076" spans="1:1" x14ac:dyDescent="0.3">
      <c r="A5076" s="74">
        <v>0.41346476638080998</v>
      </c>
    </row>
    <row r="5077" spans="1:1" x14ac:dyDescent="0.3">
      <c r="A5077" s="74">
        <v>0.3252357554857021</v>
      </c>
    </row>
    <row r="5078" spans="1:1" x14ac:dyDescent="0.3">
      <c r="A5078" s="74">
        <v>0.56962797936948761</v>
      </c>
    </row>
    <row r="5079" spans="1:1" x14ac:dyDescent="0.3">
      <c r="A5079" s="74">
        <v>0.22876674703207495</v>
      </c>
    </row>
    <row r="5080" spans="1:1" x14ac:dyDescent="0.3">
      <c r="A5080" s="74">
        <v>0.57966856898709063</v>
      </c>
    </row>
    <row r="5081" spans="1:1" x14ac:dyDescent="0.3">
      <c r="A5081" s="74">
        <v>0.52589495529038366</v>
      </c>
    </row>
    <row r="5082" spans="1:1" x14ac:dyDescent="0.3">
      <c r="A5082" s="74">
        <v>0.23883785515915404</v>
      </c>
    </row>
    <row r="5083" spans="1:1" x14ac:dyDescent="0.3">
      <c r="A5083" s="74">
        <v>0.30005798516800442</v>
      </c>
    </row>
    <row r="5084" spans="1:1" x14ac:dyDescent="0.3">
      <c r="A5084" s="74">
        <v>0.45139927365947446</v>
      </c>
    </row>
    <row r="5085" spans="1:1" x14ac:dyDescent="0.3">
      <c r="A5085" s="74">
        <v>0.68715475936155279</v>
      </c>
    </row>
    <row r="5086" spans="1:1" x14ac:dyDescent="0.3">
      <c r="A5086" s="74">
        <v>0.32605975524155401</v>
      </c>
    </row>
    <row r="5087" spans="1:1" x14ac:dyDescent="0.3">
      <c r="A5087" s="74">
        <v>0.62443922238837857</v>
      </c>
    </row>
    <row r="5088" spans="1:1" x14ac:dyDescent="0.3">
      <c r="A5088" s="74">
        <v>0.82378612628559222</v>
      </c>
    </row>
    <row r="5089" spans="1:1" x14ac:dyDescent="0.3">
      <c r="A5089" s="74">
        <v>0.22302926725058747</v>
      </c>
    </row>
    <row r="5090" spans="1:1" x14ac:dyDescent="0.3">
      <c r="A5090" s="74">
        <v>0.69112216559343242</v>
      </c>
    </row>
    <row r="5091" spans="1:1" x14ac:dyDescent="0.3">
      <c r="A5091" s="74">
        <v>0.81618701742606892</v>
      </c>
    </row>
    <row r="5092" spans="1:1" x14ac:dyDescent="0.3">
      <c r="A5092" s="74">
        <v>0.77245399334696496</v>
      </c>
    </row>
    <row r="5093" spans="1:1" x14ac:dyDescent="0.3">
      <c r="A5093" s="74">
        <v>0.65114291817987613</v>
      </c>
    </row>
    <row r="5094" spans="1:1" x14ac:dyDescent="0.3">
      <c r="A5094" s="74">
        <v>4.7334208197271646E-2</v>
      </c>
    </row>
    <row r="5095" spans="1:1" x14ac:dyDescent="0.3">
      <c r="A5095" s="74">
        <v>0.43714712973418379</v>
      </c>
    </row>
    <row r="5096" spans="1:1" x14ac:dyDescent="0.3">
      <c r="A5096" s="74">
        <v>6.7751091036713767E-3</v>
      </c>
    </row>
    <row r="5097" spans="1:1" x14ac:dyDescent="0.3">
      <c r="A5097" s="74">
        <v>0.15823847163304544</v>
      </c>
    </row>
    <row r="5098" spans="1:1" x14ac:dyDescent="0.3">
      <c r="A5098" s="74">
        <v>0.38966032898953218</v>
      </c>
    </row>
    <row r="5099" spans="1:1" x14ac:dyDescent="0.3">
      <c r="A5099" s="74">
        <v>0.33677175206762899</v>
      </c>
    </row>
    <row r="5100" spans="1:1" x14ac:dyDescent="0.3">
      <c r="A5100" s="74">
        <v>0.97512741477706233</v>
      </c>
    </row>
    <row r="5101" spans="1:1" x14ac:dyDescent="0.3">
      <c r="A5101" s="74">
        <v>0.9098483230079043</v>
      </c>
    </row>
    <row r="5102" spans="1:1" x14ac:dyDescent="0.3">
      <c r="A5102" s="74">
        <v>0.19083223975341043</v>
      </c>
    </row>
    <row r="5103" spans="1:1" x14ac:dyDescent="0.3">
      <c r="A5103" s="74">
        <v>0.68935209204382453</v>
      </c>
    </row>
    <row r="5104" spans="1:1" x14ac:dyDescent="0.3">
      <c r="A5104" s="74">
        <v>0.87774285103915528</v>
      </c>
    </row>
    <row r="5105" spans="1:1" x14ac:dyDescent="0.3">
      <c r="A5105" s="74">
        <v>0.63533433027130959</v>
      </c>
    </row>
    <row r="5106" spans="1:1" x14ac:dyDescent="0.3">
      <c r="A5106" s="74">
        <v>0.77092806787316503</v>
      </c>
    </row>
    <row r="5107" spans="1:1" x14ac:dyDescent="0.3">
      <c r="A5107" s="74">
        <v>0.50965910824915306</v>
      </c>
    </row>
    <row r="5108" spans="1:1" x14ac:dyDescent="0.3">
      <c r="A5108" s="74">
        <v>0.24497207556382947</v>
      </c>
    </row>
    <row r="5109" spans="1:1" x14ac:dyDescent="0.3">
      <c r="A5109" s="74">
        <v>0.51969969786675618</v>
      </c>
    </row>
    <row r="5110" spans="1:1" x14ac:dyDescent="0.3">
      <c r="A5110" s="74">
        <v>0.74724570451979122</v>
      </c>
    </row>
    <row r="5111" spans="1:1" x14ac:dyDescent="0.3">
      <c r="A5111" s="74">
        <v>0.9286172063356426</v>
      </c>
    </row>
    <row r="5112" spans="1:1" x14ac:dyDescent="0.3">
      <c r="A5112" s="74">
        <v>0.23551133762627033</v>
      </c>
    </row>
    <row r="5113" spans="1:1" x14ac:dyDescent="0.3">
      <c r="A5113" s="74">
        <v>0.93322550126651815</v>
      </c>
    </row>
    <row r="5114" spans="1:1" x14ac:dyDescent="0.3">
      <c r="A5114" s="74">
        <v>0.97061067537461465</v>
      </c>
    </row>
    <row r="5115" spans="1:1" x14ac:dyDescent="0.3">
      <c r="A5115" s="74">
        <v>9.552293465987122E-3</v>
      </c>
    </row>
    <row r="5116" spans="1:1" x14ac:dyDescent="0.3">
      <c r="A5116" s="74">
        <v>0.31174657429731134</v>
      </c>
    </row>
    <row r="5117" spans="1:1" x14ac:dyDescent="0.3">
      <c r="A5117" s="74">
        <v>3.0030213324381237E-2</v>
      </c>
    </row>
    <row r="5118" spans="1:1" x14ac:dyDescent="0.3">
      <c r="A5118" s="74">
        <v>0.85384685811944949</v>
      </c>
    </row>
    <row r="5119" spans="1:1" x14ac:dyDescent="0.3">
      <c r="A5119" s="74">
        <v>0.38749351481673633</v>
      </c>
    </row>
    <row r="5120" spans="1:1" x14ac:dyDescent="0.3">
      <c r="A5120" s="74">
        <v>0.44853053376873075</v>
      </c>
    </row>
    <row r="5121" spans="1:1" x14ac:dyDescent="0.3">
      <c r="A5121" s="74">
        <v>0.74748985259559919</v>
      </c>
    </row>
    <row r="5122" spans="1:1" x14ac:dyDescent="0.3">
      <c r="A5122" s="74">
        <v>0.49958800012207405</v>
      </c>
    </row>
    <row r="5123" spans="1:1" x14ac:dyDescent="0.3">
      <c r="A5123" s="74">
        <v>0.51087984862819302</v>
      </c>
    </row>
    <row r="5124" spans="1:1" x14ac:dyDescent="0.3">
      <c r="A5124" s="74">
        <v>0.53117465742973113</v>
      </c>
    </row>
    <row r="5125" spans="1:1" x14ac:dyDescent="0.3">
      <c r="A5125" s="74">
        <v>0.23682363353373823</v>
      </c>
    </row>
    <row r="5126" spans="1:1" x14ac:dyDescent="0.3">
      <c r="A5126" s="74">
        <v>0.53279213843195894</v>
      </c>
    </row>
    <row r="5127" spans="1:1" x14ac:dyDescent="0.3">
      <c r="A5127" s="74">
        <v>0.76909695730460526</v>
      </c>
    </row>
    <row r="5128" spans="1:1" x14ac:dyDescent="0.3">
      <c r="A5128" s="74">
        <v>9.9215674306466869E-2</v>
      </c>
    </row>
    <row r="5129" spans="1:1" x14ac:dyDescent="0.3">
      <c r="A5129" s="74">
        <v>0.25681325724051635</v>
      </c>
    </row>
    <row r="5130" spans="1:1" x14ac:dyDescent="0.3">
      <c r="A5130" s="74">
        <v>4.4679097872859889E-2</v>
      </c>
    </row>
    <row r="5131" spans="1:1" x14ac:dyDescent="0.3">
      <c r="A5131" s="74">
        <v>0.28525650807214575</v>
      </c>
    </row>
    <row r="5132" spans="1:1" x14ac:dyDescent="0.3">
      <c r="A5132" s="74">
        <v>9.2135380108035528E-2</v>
      </c>
    </row>
    <row r="5133" spans="1:1" x14ac:dyDescent="0.3">
      <c r="A5133" s="74">
        <v>0.56166264839625235</v>
      </c>
    </row>
    <row r="5134" spans="1:1" x14ac:dyDescent="0.3">
      <c r="A5134" s="74">
        <v>0.554429761650441</v>
      </c>
    </row>
    <row r="5135" spans="1:1" x14ac:dyDescent="0.3">
      <c r="A5135" s="74">
        <v>0.65688039796136355</v>
      </c>
    </row>
    <row r="5136" spans="1:1" x14ac:dyDescent="0.3">
      <c r="A5136" s="74">
        <v>0.7534409619434187</v>
      </c>
    </row>
    <row r="5137" spans="1:1" x14ac:dyDescent="0.3">
      <c r="A5137" s="74">
        <v>0.81423383281960504</v>
      </c>
    </row>
    <row r="5138" spans="1:1" x14ac:dyDescent="0.3">
      <c r="A5138" s="74">
        <v>0.39439069795831172</v>
      </c>
    </row>
    <row r="5139" spans="1:1" x14ac:dyDescent="0.3">
      <c r="A5139" s="74">
        <v>0.42435987426374094</v>
      </c>
    </row>
    <row r="5140" spans="1:1" x14ac:dyDescent="0.3">
      <c r="A5140" s="74">
        <v>0.34873500778221994</v>
      </c>
    </row>
    <row r="5141" spans="1:1" x14ac:dyDescent="0.3">
      <c r="A5141" s="74">
        <v>5.5696279793694875E-2</v>
      </c>
    </row>
    <row r="5142" spans="1:1" x14ac:dyDescent="0.3">
      <c r="A5142" s="74">
        <v>0.42558061464278085</v>
      </c>
    </row>
    <row r="5143" spans="1:1" x14ac:dyDescent="0.3">
      <c r="A5143" s="74">
        <v>0.54997405926694543</v>
      </c>
    </row>
    <row r="5144" spans="1:1" x14ac:dyDescent="0.3">
      <c r="A5144" s="74">
        <v>0.85515915402691733</v>
      </c>
    </row>
    <row r="5145" spans="1:1" x14ac:dyDescent="0.3">
      <c r="A5145" s="74">
        <v>0.26361888485366375</v>
      </c>
    </row>
    <row r="5146" spans="1:1" x14ac:dyDescent="0.3">
      <c r="A5146" s="74">
        <v>0.48960844752342297</v>
      </c>
    </row>
    <row r="5147" spans="1:1" x14ac:dyDescent="0.3">
      <c r="A5147" s="74">
        <v>0.68733787041840877</v>
      </c>
    </row>
    <row r="5148" spans="1:1" x14ac:dyDescent="0.3">
      <c r="A5148" s="74">
        <v>0.27713858455153051</v>
      </c>
    </row>
    <row r="5149" spans="1:1" x14ac:dyDescent="0.3">
      <c r="A5149" s="74">
        <v>2.847376934110538E-2</v>
      </c>
    </row>
    <row r="5150" spans="1:1" x14ac:dyDescent="0.3">
      <c r="A5150" s="74">
        <v>0.50276192510757778</v>
      </c>
    </row>
    <row r="5151" spans="1:1" x14ac:dyDescent="0.3">
      <c r="A5151" s="74">
        <v>0.52336191900387585</v>
      </c>
    </row>
    <row r="5152" spans="1:1" x14ac:dyDescent="0.3">
      <c r="A5152" s="74">
        <v>0.74590289010284738</v>
      </c>
    </row>
    <row r="5153" spans="1:1" x14ac:dyDescent="0.3">
      <c r="A5153" s="74">
        <v>0.88119144260994298</v>
      </c>
    </row>
    <row r="5154" spans="1:1" x14ac:dyDescent="0.3">
      <c r="A5154" s="74">
        <v>0.59953611865596479</v>
      </c>
    </row>
    <row r="5155" spans="1:1" x14ac:dyDescent="0.3">
      <c r="A5155" s="74">
        <v>0.97372356334116639</v>
      </c>
    </row>
    <row r="5156" spans="1:1" x14ac:dyDescent="0.3">
      <c r="A5156" s="74">
        <v>5.7863093966490677E-2</v>
      </c>
    </row>
    <row r="5157" spans="1:1" x14ac:dyDescent="0.3">
      <c r="A5157" s="74">
        <v>0.30185857722708825</v>
      </c>
    </row>
    <row r="5158" spans="1:1" x14ac:dyDescent="0.3">
      <c r="A5158" s="74">
        <v>0.23050630207220679</v>
      </c>
    </row>
    <row r="5159" spans="1:1" x14ac:dyDescent="0.3">
      <c r="A5159" s="74">
        <v>0.51298562578203677</v>
      </c>
    </row>
    <row r="5160" spans="1:1" x14ac:dyDescent="0.3">
      <c r="A5160" s="74">
        <v>0.80935087130344552</v>
      </c>
    </row>
    <row r="5161" spans="1:1" x14ac:dyDescent="0.3">
      <c r="A5161" s="74">
        <v>0.94170964690084535</v>
      </c>
    </row>
    <row r="5162" spans="1:1" x14ac:dyDescent="0.3">
      <c r="A5162" s="74">
        <v>0.62236396374401071</v>
      </c>
    </row>
    <row r="5163" spans="1:1" x14ac:dyDescent="0.3">
      <c r="A5163" s="74">
        <v>0.42088076418347725</v>
      </c>
    </row>
    <row r="5164" spans="1:1" x14ac:dyDescent="0.3">
      <c r="A5164" s="74">
        <v>0.78264717551194796</v>
      </c>
    </row>
    <row r="5165" spans="1:1" x14ac:dyDescent="0.3">
      <c r="A5165" s="74">
        <v>8.8930936613055817E-2</v>
      </c>
    </row>
    <row r="5166" spans="1:1" x14ac:dyDescent="0.3">
      <c r="A5166" s="74">
        <v>0.50465407269508955</v>
      </c>
    </row>
    <row r="5167" spans="1:1" x14ac:dyDescent="0.3">
      <c r="A5167" s="74">
        <v>0.22580645161290322</v>
      </c>
    </row>
    <row r="5168" spans="1:1" x14ac:dyDescent="0.3">
      <c r="A5168" s="74">
        <v>0.74080629902035589</v>
      </c>
    </row>
    <row r="5169" spans="1:1" x14ac:dyDescent="0.3">
      <c r="A5169" s="74">
        <v>0.91009247108371227</v>
      </c>
    </row>
    <row r="5170" spans="1:1" x14ac:dyDescent="0.3">
      <c r="A5170" s="74">
        <v>0.51112399670400099</v>
      </c>
    </row>
    <row r="5171" spans="1:1" x14ac:dyDescent="0.3">
      <c r="A5171" s="74">
        <v>0.12677388836329234</v>
      </c>
    </row>
    <row r="5172" spans="1:1" x14ac:dyDescent="0.3">
      <c r="A5172" s="74">
        <v>0.28644672994170967</v>
      </c>
    </row>
    <row r="5173" spans="1:1" x14ac:dyDescent="0.3">
      <c r="A5173" s="74">
        <v>0.49797051911984619</v>
      </c>
    </row>
    <row r="5174" spans="1:1" x14ac:dyDescent="0.3">
      <c r="A5174" s="74">
        <v>0.16058839686269721</v>
      </c>
    </row>
    <row r="5175" spans="1:1" x14ac:dyDescent="0.3">
      <c r="A5175" s="74">
        <v>0.6752220221564379</v>
      </c>
    </row>
    <row r="5176" spans="1:1" x14ac:dyDescent="0.3">
      <c r="A5176" s="74">
        <v>0.94170964690084535</v>
      </c>
    </row>
    <row r="5177" spans="1:1" x14ac:dyDescent="0.3">
      <c r="A5177" s="74">
        <v>0.2576372569963683</v>
      </c>
    </row>
    <row r="5178" spans="1:1" x14ac:dyDescent="0.3">
      <c r="A5178" s="74">
        <v>0.82445753349406414</v>
      </c>
    </row>
    <row r="5179" spans="1:1" x14ac:dyDescent="0.3">
      <c r="A5179" s="74">
        <v>0.49766533402508623</v>
      </c>
    </row>
    <row r="5180" spans="1:1" x14ac:dyDescent="0.3">
      <c r="A5180" s="74">
        <v>0.10464796899319437</v>
      </c>
    </row>
    <row r="5181" spans="1:1" x14ac:dyDescent="0.3">
      <c r="A5181" s="74">
        <v>0.66127506332590713</v>
      </c>
    </row>
    <row r="5182" spans="1:1" x14ac:dyDescent="0.3">
      <c r="A5182" s="74">
        <v>0.58662678914761801</v>
      </c>
    </row>
    <row r="5183" spans="1:1" x14ac:dyDescent="0.3">
      <c r="A5183" s="74">
        <v>0.34089175084688866</v>
      </c>
    </row>
    <row r="5184" spans="1:1" x14ac:dyDescent="0.3">
      <c r="A5184" s="74">
        <v>3.9277321695608387E-2</v>
      </c>
    </row>
    <row r="5185" spans="1:1" x14ac:dyDescent="0.3">
      <c r="A5185" s="74">
        <v>0.90362254707480083</v>
      </c>
    </row>
    <row r="5186" spans="1:1" x14ac:dyDescent="0.3">
      <c r="A5186" s="74">
        <v>0.40232551042207099</v>
      </c>
    </row>
    <row r="5187" spans="1:1" x14ac:dyDescent="0.3">
      <c r="A5187" s="74">
        <v>0.22052674947355572</v>
      </c>
    </row>
    <row r="5188" spans="1:1" x14ac:dyDescent="0.3">
      <c r="A5188" s="74">
        <v>0.55488753929258094</v>
      </c>
    </row>
    <row r="5189" spans="1:1" x14ac:dyDescent="0.3">
      <c r="A5189" s="74">
        <v>0.48905911435285498</v>
      </c>
    </row>
    <row r="5190" spans="1:1" x14ac:dyDescent="0.3">
      <c r="A5190" s="74">
        <v>0.46208075197607351</v>
      </c>
    </row>
    <row r="5191" spans="1:1" x14ac:dyDescent="0.3">
      <c r="A5191" s="74">
        <v>0.95422223578600418</v>
      </c>
    </row>
    <row r="5192" spans="1:1" x14ac:dyDescent="0.3">
      <c r="A5192" s="74">
        <v>0.53096102786339916</v>
      </c>
    </row>
    <row r="5193" spans="1:1" x14ac:dyDescent="0.3">
      <c r="A5193" s="74">
        <v>0.28153324991607409</v>
      </c>
    </row>
    <row r="5194" spans="1:1" x14ac:dyDescent="0.3">
      <c r="A5194" s="74">
        <v>0.16684469130527665</v>
      </c>
    </row>
    <row r="5195" spans="1:1" x14ac:dyDescent="0.3">
      <c r="A5195" s="74">
        <v>0.86104922635578474</v>
      </c>
    </row>
    <row r="5196" spans="1:1" x14ac:dyDescent="0.3">
      <c r="A5196" s="74">
        <v>0.94427320169682916</v>
      </c>
    </row>
    <row r="5197" spans="1:1" x14ac:dyDescent="0.3">
      <c r="A5197" s="74">
        <v>4.8493911557359541E-2</v>
      </c>
    </row>
    <row r="5198" spans="1:1" x14ac:dyDescent="0.3">
      <c r="A5198" s="74">
        <v>0.62086855677968689</v>
      </c>
    </row>
    <row r="5199" spans="1:1" x14ac:dyDescent="0.3">
      <c r="A5199" s="74">
        <v>0.90820032349620039</v>
      </c>
    </row>
    <row r="5200" spans="1:1" x14ac:dyDescent="0.3">
      <c r="A5200" s="74">
        <v>0.55391094698934906</v>
      </c>
    </row>
    <row r="5201" spans="1:1" x14ac:dyDescent="0.3">
      <c r="A5201" s="74">
        <v>3.0549027985473189E-2</v>
      </c>
    </row>
    <row r="5202" spans="1:1" x14ac:dyDescent="0.3">
      <c r="A5202" s="74">
        <v>4.8127689443647571E-2</v>
      </c>
    </row>
    <row r="5203" spans="1:1" x14ac:dyDescent="0.3">
      <c r="A5203" s="74">
        <v>8.597064119388409E-2</v>
      </c>
    </row>
    <row r="5204" spans="1:1" x14ac:dyDescent="0.3">
      <c r="A5204" s="74">
        <v>0.90121158482619712</v>
      </c>
    </row>
    <row r="5205" spans="1:1" x14ac:dyDescent="0.3">
      <c r="A5205" s="74">
        <v>0.56743064668721577</v>
      </c>
    </row>
    <row r="5206" spans="1:1" x14ac:dyDescent="0.3">
      <c r="A5206" s="74">
        <v>3.9429914242988376E-2</v>
      </c>
    </row>
    <row r="5207" spans="1:1" x14ac:dyDescent="0.3">
      <c r="A5207" s="74">
        <v>0.29282509842219306</v>
      </c>
    </row>
    <row r="5208" spans="1:1" x14ac:dyDescent="0.3">
      <c r="A5208" s="74">
        <v>0.77965636158330032</v>
      </c>
    </row>
    <row r="5209" spans="1:1" x14ac:dyDescent="0.3">
      <c r="A5209" s="74">
        <v>0.31199072237311931</v>
      </c>
    </row>
    <row r="5210" spans="1:1" x14ac:dyDescent="0.3">
      <c r="A5210" s="74">
        <v>3.4974211859492781E-2</v>
      </c>
    </row>
    <row r="5211" spans="1:1" x14ac:dyDescent="0.3">
      <c r="A5211" s="74">
        <v>0.511062959685049</v>
      </c>
    </row>
    <row r="5212" spans="1:1" x14ac:dyDescent="0.3">
      <c r="A5212" s="74">
        <v>0.83263649403363138</v>
      </c>
    </row>
    <row r="5213" spans="1:1" x14ac:dyDescent="0.3">
      <c r="A5213" s="74">
        <v>6.3386944181646171E-2</v>
      </c>
    </row>
    <row r="5214" spans="1:1" x14ac:dyDescent="0.3">
      <c r="A5214" s="74">
        <v>0.95034638508255254</v>
      </c>
    </row>
    <row r="5215" spans="1:1" x14ac:dyDescent="0.3">
      <c r="A5215" s="74">
        <v>0.55516220587786491</v>
      </c>
    </row>
    <row r="5216" spans="1:1" x14ac:dyDescent="0.3">
      <c r="A5216" s="74">
        <v>0.43351542710654012</v>
      </c>
    </row>
    <row r="5217" spans="1:1" x14ac:dyDescent="0.3">
      <c r="A5217" s="74">
        <v>0.75060274056215093</v>
      </c>
    </row>
    <row r="5218" spans="1:1" x14ac:dyDescent="0.3">
      <c r="A5218" s="74">
        <v>0.35062715536973177</v>
      </c>
    </row>
    <row r="5219" spans="1:1" x14ac:dyDescent="0.3">
      <c r="A5219" s="74">
        <v>0.17340617084261606</v>
      </c>
    </row>
    <row r="5220" spans="1:1" x14ac:dyDescent="0.3">
      <c r="A5220" s="74">
        <v>0.50590533158360551</v>
      </c>
    </row>
    <row r="5221" spans="1:1" x14ac:dyDescent="0.3">
      <c r="A5221" s="74">
        <v>0.59755241554002503</v>
      </c>
    </row>
    <row r="5222" spans="1:1" x14ac:dyDescent="0.3">
      <c r="A5222" s="74">
        <v>8.026367992187261E-2</v>
      </c>
    </row>
    <row r="5223" spans="1:1" x14ac:dyDescent="0.3">
      <c r="A5223" s="74">
        <v>0.78441724906155585</v>
      </c>
    </row>
    <row r="5224" spans="1:1" x14ac:dyDescent="0.3">
      <c r="A5224" s="74">
        <v>0.43916135135959961</v>
      </c>
    </row>
    <row r="5225" spans="1:1" x14ac:dyDescent="0.3">
      <c r="A5225" s="74">
        <v>1.1291848506118961E-3</v>
      </c>
    </row>
    <row r="5226" spans="1:1" x14ac:dyDescent="0.3">
      <c r="A5226" s="74">
        <v>0.75368511001922667</v>
      </c>
    </row>
    <row r="5227" spans="1:1" x14ac:dyDescent="0.3">
      <c r="A5227" s="74">
        <v>0.62941373943296608</v>
      </c>
    </row>
    <row r="5228" spans="1:1" x14ac:dyDescent="0.3">
      <c r="A5228" s="74">
        <v>0.7559739982299265</v>
      </c>
    </row>
    <row r="5229" spans="1:1" x14ac:dyDescent="0.3">
      <c r="A5229" s="74">
        <v>0.15347758415478988</v>
      </c>
    </row>
    <row r="5230" spans="1:1" x14ac:dyDescent="0.3">
      <c r="A5230" s="74">
        <v>1.3611255226294748E-2</v>
      </c>
    </row>
    <row r="5231" spans="1:1" x14ac:dyDescent="0.3">
      <c r="A5231" s="74">
        <v>0.62218085268715473</v>
      </c>
    </row>
    <row r="5232" spans="1:1" x14ac:dyDescent="0.3">
      <c r="A5232" s="74">
        <v>0.68819238868373667</v>
      </c>
    </row>
    <row r="5233" spans="1:1" x14ac:dyDescent="0.3">
      <c r="A5233" s="74">
        <v>0.93957335123752561</v>
      </c>
    </row>
    <row r="5234" spans="1:1" x14ac:dyDescent="0.3">
      <c r="A5234" s="74">
        <v>0.96371349223303937</v>
      </c>
    </row>
    <row r="5235" spans="1:1" x14ac:dyDescent="0.3">
      <c r="A5235" s="74">
        <v>0.67720572527237766</v>
      </c>
    </row>
    <row r="5236" spans="1:1" x14ac:dyDescent="0.3">
      <c r="A5236" s="74">
        <v>0.3171788689840388</v>
      </c>
    </row>
    <row r="5237" spans="1:1" x14ac:dyDescent="0.3">
      <c r="A5237" s="74">
        <v>0.14123966185491502</v>
      </c>
    </row>
    <row r="5238" spans="1:1" x14ac:dyDescent="0.3">
      <c r="A5238" s="74">
        <v>0.68050172429578537</v>
      </c>
    </row>
    <row r="5239" spans="1:1" x14ac:dyDescent="0.3">
      <c r="A5239" s="74">
        <v>0.7976317636646626</v>
      </c>
    </row>
    <row r="5240" spans="1:1" x14ac:dyDescent="0.3">
      <c r="A5240" s="74">
        <v>0.43464461195715204</v>
      </c>
    </row>
    <row r="5241" spans="1:1" x14ac:dyDescent="0.3">
      <c r="A5241" s="74">
        <v>0.4796288949247719</v>
      </c>
    </row>
    <row r="5242" spans="1:1" x14ac:dyDescent="0.3">
      <c r="A5242" s="74">
        <v>0.21222571489608447</v>
      </c>
    </row>
    <row r="5243" spans="1:1" x14ac:dyDescent="0.3">
      <c r="A5243" s="74">
        <v>0.70439771721549116</v>
      </c>
    </row>
    <row r="5244" spans="1:1" x14ac:dyDescent="0.3">
      <c r="A5244" s="74">
        <v>0.7806329538865322</v>
      </c>
    </row>
    <row r="5245" spans="1:1" x14ac:dyDescent="0.3">
      <c r="A5245" s="74">
        <v>0.52610858485671563</v>
      </c>
    </row>
    <row r="5246" spans="1:1" x14ac:dyDescent="0.3">
      <c r="A5246" s="74">
        <v>0.97012237922299871</v>
      </c>
    </row>
    <row r="5247" spans="1:1" x14ac:dyDescent="0.3">
      <c r="A5247" s="74">
        <v>0.28748435926389354</v>
      </c>
    </row>
    <row r="5248" spans="1:1" x14ac:dyDescent="0.3">
      <c r="A5248" s="74">
        <v>0.81450849940488912</v>
      </c>
    </row>
    <row r="5249" spans="1:1" x14ac:dyDescent="0.3">
      <c r="A5249" s="74">
        <v>1.4160588396862697E-2</v>
      </c>
    </row>
    <row r="5250" spans="1:1" x14ac:dyDescent="0.3">
      <c r="A5250" s="74">
        <v>0.91830195013275551</v>
      </c>
    </row>
    <row r="5251" spans="1:1" x14ac:dyDescent="0.3">
      <c r="A5251" s="74">
        <v>0.66078676717429119</v>
      </c>
    </row>
    <row r="5252" spans="1:1" x14ac:dyDescent="0.3">
      <c r="A5252" s="74">
        <v>0.67580187383648183</v>
      </c>
    </row>
    <row r="5253" spans="1:1" x14ac:dyDescent="0.3">
      <c r="A5253" s="74">
        <v>0.58259834589678638</v>
      </c>
    </row>
    <row r="5254" spans="1:1" x14ac:dyDescent="0.3">
      <c r="A5254" s="74">
        <v>0.46910000915555283</v>
      </c>
    </row>
    <row r="5255" spans="1:1" x14ac:dyDescent="0.3">
      <c r="A5255" s="74">
        <v>0.10150456251716666</v>
      </c>
    </row>
    <row r="5256" spans="1:1" x14ac:dyDescent="0.3">
      <c r="A5256" s="74">
        <v>0.4901882992034669</v>
      </c>
    </row>
    <row r="5257" spans="1:1" x14ac:dyDescent="0.3">
      <c r="A5257" s="74">
        <v>0.48164311655018771</v>
      </c>
    </row>
    <row r="5258" spans="1:1" x14ac:dyDescent="0.3">
      <c r="A5258" s="74">
        <v>0.489425336466567</v>
      </c>
    </row>
    <row r="5259" spans="1:1" x14ac:dyDescent="0.3">
      <c r="A5259" s="74">
        <v>0.65596484267708366</v>
      </c>
    </row>
    <row r="5260" spans="1:1" x14ac:dyDescent="0.3">
      <c r="A5260" s="74">
        <v>0.67796868800927768</v>
      </c>
    </row>
    <row r="5261" spans="1:1" x14ac:dyDescent="0.3">
      <c r="A5261" s="74">
        <v>0.27332377086703086</v>
      </c>
    </row>
    <row r="5262" spans="1:1" x14ac:dyDescent="0.3">
      <c r="A5262" s="74">
        <v>0.3248084963530381</v>
      </c>
    </row>
    <row r="5263" spans="1:1" x14ac:dyDescent="0.3">
      <c r="A5263" s="74">
        <v>0.69228186895352029</v>
      </c>
    </row>
    <row r="5264" spans="1:1" x14ac:dyDescent="0.3">
      <c r="A5264" s="74">
        <v>0.42023987548448133</v>
      </c>
    </row>
    <row r="5265" spans="1:1" x14ac:dyDescent="0.3">
      <c r="A5265" s="74">
        <v>5.7283242286446732E-2</v>
      </c>
    </row>
    <row r="5266" spans="1:1" x14ac:dyDescent="0.3">
      <c r="A5266" s="74">
        <v>0.24729148228400524</v>
      </c>
    </row>
    <row r="5267" spans="1:1" x14ac:dyDescent="0.3">
      <c r="A5267" s="74">
        <v>0.18185979796746726</v>
      </c>
    </row>
    <row r="5268" spans="1:1" x14ac:dyDescent="0.3">
      <c r="A5268" s="74">
        <v>0.94000061037018956</v>
      </c>
    </row>
    <row r="5269" spans="1:1" x14ac:dyDescent="0.3">
      <c r="A5269" s="74">
        <v>0.25290688802758871</v>
      </c>
    </row>
    <row r="5270" spans="1:1" x14ac:dyDescent="0.3">
      <c r="A5270" s="74">
        <v>0.23340556047242653</v>
      </c>
    </row>
    <row r="5271" spans="1:1" x14ac:dyDescent="0.3">
      <c r="A5271" s="74">
        <v>0.99056978057191691</v>
      </c>
    </row>
    <row r="5272" spans="1:1" x14ac:dyDescent="0.3">
      <c r="A5272" s="74">
        <v>0.75362407300027467</v>
      </c>
    </row>
    <row r="5273" spans="1:1" x14ac:dyDescent="0.3">
      <c r="A5273" s="74">
        <v>0.4698019348735008</v>
      </c>
    </row>
    <row r="5274" spans="1:1" x14ac:dyDescent="0.3">
      <c r="A5274" s="74">
        <v>0.47849971007415998</v>
      </c>
    </row>
    <row r="5275" spans="1:1" x14ac:dyDescent="0.3">
      <c r="A5275" s="74">
        <v>0.96069215979491562</v>
      </c>
    </row>
    <row r="5276" spans="1:1" x14ac:dyDescent="0.3">
      <c r="A5276" s="74">
        <v>0.54945524460585349</v>
      </c>
    </row>
    <row r="5277" spans="1:1" x14ac:dyDescent="0.3">
      <c r="A5277" s="74">
        <v>0.49696340830713825</v>
      </c>
    </row>
    <row r="5278" spans="1:1" x14ac:dyDescent="0.3">
      <c r="A5278" s="74">
        <v>0.55345316934720912</v>
      </c>
    </row>
    <row r="5279" spans="1:1" x14ac:dyDescent="0.3">
      <c r="A5279" s="74">
        <v>6.5492721335489973E-2</v>
      </c>
    </row>
    <row r="5280" spans="1:1" x14ac:dyDescent="0.3">
      <c r="A5280" s="74">
        <v>0.84954374828333379</v>
      </c>
    </row>
    <row r="5281" spans="1:1" x14ac:dyDescent="0.3">
      <c r="A5281" s="74">
        <v>0.94265572069460124</v>
      </c>
    </row>
    <row r="5282" spans="1:1" x14ac:dyDescent="0.3">
      <c r="A5282" s="74">
        <v>0.6104922635578478</v>
      </c>
    </row>
    <row r="5283" spans="1:1" x14ac:dyDescent="0.3">
      <c r="A5283" s="74">
        <v>0.41724906155583363</v>
      </c>
    </row>
    <row r="5284" spans="1:1" x14ac:dyDescent="0.3">
      <c r="A5284" s="74">
        <v>0.11069063386944182</v>
      </c>
    </row>
    <row r="5285" spans="1:1" x14ac:dyDescent="0.3">
      <c r="A5285" s="74">
        <v>0.55583361308633683</v>
      </c>
    </row>
    <row r="5286" spans="1:1" x14ac:dyDescent="0.3">
      <c r="A5286" s="74">
        <v>0.54387035737174594</v>
      </c>
    </row>
    <row r="5287" spans="1:1" x14ac:dyDescent="0.3">
      <c r="A5287" s="74">
        <v>0.40964995269631033</v>
      </c>
    </row>
    <row r="5288" spans="1:1" x14ac:dyDescent="0.3">
      <c r="A5288" s="74">
        <v>0.42164372692037722</v>
      </c>
    </row>
    <row r="5289" spans="1:1" x14ac:dyDescent="0.3">
      <c r="A5289" s="74">
        <v>0.76036866359447008</v>
      </c>
    </row>
    <row r="5290" spans="1:1" x14ac:dyDescent="0.3">
      <c r="A5290" s="74">
        <v>0.51210058900723288</v>
      </c>
    </row>
    <row r="5291" spans="1:1" x14ac:dyDescent="0.3">
      <c r="A5291" s="74">
        <v>0.77681814020203255</v>
      </c>
    </row>
    <row r="5292" spans="1:1" x14ac:dyDescent="0.3">
      <c r="A5292" s="74">
        <v>0.45170445875423443</v>
      </c>
    </row>
    <row r="5293" spans="1:1" x14ac:dyDescent="0.3">
      <c r="A5293" s="74">
        <v>0.43360698263496811</v>
      </c>
    </row>
    <row r="5294" spans="1:1" x14ac:dyDescent="0.3">
      <c r="A5294" s="74">
        <v>0.72750022888882104</v>
      </c>
    </row>
    <row r="5295" spans="1:1" x14ac:dyDescent="0.3">
      <c r="A5295" s="74">
        <v>0.84917752616962183</v>
      </c>
    </row>
    <row r="5296" spans="1:1" x14ac:dyDescent="0.3">
      <c r="A5296" s="74">
        <v>0.80788598284859769</v>
      </c>
    </row>
    <row r="5297" spans="1:1" x14ac:dyDescent="0.3">
      <c r="A5297" s="74">
        <v>0.46012756736960969</v>
      </c>
    </row>
    <row r="5298" spans="1:1" x14ac:dyDescent="0.3">
      <c r="A5298" s="74">
        <v>0.91964476454969935</v>
      </c>
    </row>
    <row r="5299" spans="1:1" x14ac:dyDescent="0.3">
      <c r="A5299" s="74">
        <v>0.78780480361339156</v>
      </c>
    </row>
    <row r="5300" spans="1:1" x14ac:dyDescent="0.3">
      <c r="A5300" s="74">
        <v>0.45634327219458604</v>
      </c>
    </row>
    <row r="5301" spans="1:1" x14ac:dyDescent="0.3">
      <c r="A5301" s="74">
        <v>9.2135380108035528E-2</v>
      </c>
    </row>
    <row r="5302" spans="1:1" x14ac:dyDescent="0.3">
      <c r="A5302" s="74">
        <v>0.37913144322031311</v>
      </c>
    </row>
    <row r="5303" spans="1:1" x14ac:dyDescent="0.3">
      <c r="A5303" s="74">
        <v>7.8981902523880737E-2</v>
      </c>
    </row>
    <row r="5304" spans="1:1" x14ac:dyDescent="0.3">
      <c r="A5304" s="74">
        <v>0.36475722525711846</v>
      </c>
    </row>
    <row r="5305" spans="1:1" x14ac:dyDescent="0.3">
      <c r="A5305" s="74">
        <v>0.64803003021332439</v>
      </c>
    </row>
    <row r="5306" spans="1:1" x14ac:dyDescent="0.3">
      <c r="A5306" s="74">
        <v>0.98739585558641318</v>
      </c>
    </row>
    <row r="5307" spans="1:1" x14ac:dyDescent="0.3">
      <c r="A5307" s="74">
        <v>6.9246498001037632E-2</v>
      </c>
    </row>
    <row r="5308" spans="1:1" x14ac:dyDescent="0.3">
      <c r="A5308" s="74">
        <v>2.1271401104770042E-2</v>
      </c>
    </row>
    <row r="5309" spans="1:1" x14ac:dyDescent="0.3">
      <c r="A5309" s="74">
        <v>0.57966856898709063</v>
      </c>
    </row>
    <row r="5310" spans="1:1" x14ac:dyDescent="0.3">
      <c r="A5310" s="74">
        <v>0.1390423291726432</v>
      </c>
    </row>
    <row r="5311" spans="1:1" x14ac:dyDescent="0.3">
      <c r="A5311" s="74">
        <v>0.82302316354869232</v>
      </c>
    </row>
    <row r="5312" spans="1:1" x14ac:dyDescent="0.3">
      <c r="A5312" s="74">
        <v>0.98706015198217723</v>
      </c>
    </row>
    <row r="5313" spans="1:1" x14ac:dyDescent="0.3">
      <c r="A5313" s="74">
        <v>0.4405346842860195</v>
      </c>
    </row>
    <row r="5314" spans="1:1" x14ac:dyDescent="0.3">
      <c r="A5314" s="74">
        <v>0.96353038117618339</v>
      </c>
    </row>
    <row r="5315" spans="1:1" x14ac:dyDescent="0.3">
      <c r="A5315" s="74">
        <v>8.3620715964232303E-2</v>
      </c>
    </row>
    <row r="5316" spans="1:1" x14ac:dyDescent="0.3">
      <c r="A5316" s="74">
        <v>0.1379741813409833</v>
      </c>
    </row>
    <row r="5317" spans="1:1" x14ac:dyDescent="0.3">
      <c r="A5317" s="74">
        <v>0.78502761925107578</v>
      </c>
    </row>
    <row r="5318" spans="1:1" x14ac:dyDescent="0.3">
      <c r="A5318" s="74">
        <v>0.75112155522324286</v>
      </c>
    </row>
    <row r="5319" spans="1:1" x14ac:dyDescent="0.3">
      <c r="A5319" s="74">
        <v>0.61922055726798308</v>
      </c>
    </row>
    <row r="5320" spans="1:1" x14ac:dyDescent="0.3">
      <c r="A5320" s="74">
        <v>0.75228125858333084</v>
      </c>
    </row>
    <row r="5321" spans="1:1" x14ac:dyDescent="0.3">
      <c r="A5321" s="74">
        <v>0.53096102786339916</v>
      </c>
    </row>
    <row r="5322" spans="1:1" x14ac:dyDescent="0.3">
      <c r="A5322" s="74">
        <v>0.99090548417615287</v>
      </c>
    </row>
    <row r="5323" spans="1:1" x14ac:dyDescent="0.3">
      <c r="A5323" s="74">
        <v>0.73448896755882442</v>
      </c>
    </row>
    <row r="5324" spans="1:1" x14ac:dyDescent="0.3">
      <c r="A5324" s="74">
        <v>9.9887081514938816E-2</v>
      </c>
    </row>
    <row r="5325" spans="1:1" x14ac:dyDescent="0.3">
      <c r="A5325" s="74">
        <v>0.81627857295449691</v>
      </c>
    </row>
    <row r="5326" spans="1:1" x14ac:dyDescent="0.3">
      <c r="A5326" s="74">
        <v>0.9260536515396588</v>
      </c>
    </row>
    <row r="5327" spans="1:1" x14ac:dyDescent="0.3">
      <c r="A5327" s="74">
        <v>0.22980437635425885</v>
      </c>
    </row>
    <row r="5328" spans="1:1" x14ac:dyDescent="0.3">
      <c r="A5328" s="74">
        <v>0.69023712881862853</v>
      </c>
    </row>
    <row r="5329" spans="1:1" x14ac:dyDescent="0.3">
      <c r="A5329" s="74">
        <v>0.88076418347727892</v>
      </c>
    </row>
    <row r="5330" spans="1:1" x14ac:dyDescent="0.3">
      <c r="A5330" s="74">
        <v>3.2776879177220983E-2</v>
      </c>
    </row>
    <row r="5331" spans="1:1" x14ac:dyDescent="0.3">
      <c r="A5331" s="74">
        <v>0.58894619586779384</v>
      </c>
    </row>
    <row r="5332" spans="1:1" x14ac:dyDescent="0.3">
      <c r="A5332" s="74">
        <v>0.83428449354533529</v>
      </c>
    </row>
    <row r="5333" spans="1:1" x14ac:dyDescent="0.3">
      <c r="A5333" s="74">
        <v>4.8219244972075564E-3</v>
      </c>
    </row>
    <row r="5334" spans="1:1" x14ac:dyDescent="0.3">
      <c r="A5334" s="74">
        <v>0.32981353190710166</v>
      </c>
    </row>
    <row r="5335" spans="1:1" x14ac:dyDescent="0.3">
      <c r="A5335" s="74">
        <v>0.67638172551652576</v>
      </c>
    </row>
    <row r="5336" spans="1:1" x14ac:dyDescent="0.3">
      <c r="A5336" s="74">
        <v>0.67744987334818563</v>
      </c>
    </row>
    <row r="5337" spans="1:1" x14ac:dyDescent="0.3">
      <c r="A5337" s="74">
        <v>3.5950804162724691E-2</v>
      </c>
    </row>
    <row r="5338" spans="1:1" x14ac:dyDescent="0.3">
      <c r="A5338" s="74">
        <v>0.92370372631000697</v>
      </c>
    </row>
    <row r="5339" spans="1:1" x14ac:dyDescent="0.3">
      <c r="A5339" s="74">
        <v>0.72563859981078527</v>
      </c>
    </row>
    <row r="5340" spans="1:1" x14ac:dyDescent="0.3">
      <c r="A5340" s="74">
        <v>0.35935544907986694</v>
      </c>
    </row>
    <row r="5341" spans="1:1" x14ac:dyDescent="0.3">
      <c r="A5341" s="74">
        <v>0.53425702688680687</v>
      </c>
    </row>
    <row r="5342" spans="1:1" x14ac:dyDescent="0.3">
      <c r="A5342" s="74">
        <v>0.69692068239387184</v>
      </c>
    </row>
    <row r="5343" spans="1:1" x14ac:dyDescent="0.3">
      <c r="A5343" s="74">
        <v>0.90011291848506114</v>
      </c>
    </row>
    <row r="5344" spans="1:1" x14ac:dyDescent="0.3">
      <c r="A5344" s="74">
        <v>0.45683156834620198</v>
      </c>
    </row>
    <row r="5345" spans="1:1" x14ac:dyDescent="0.3">
      <c r="A5345" s="74">
        <v>6.8605609302041695E-2</v>
      </c>
    </row>
    <row r="5346" spans="1:1" x14ac:dyDescent="0.3">
      <c r="A5346" s="74">
        <v>0.54506057924130991</v>
      </c>
    </row>
    <row r="5347" spans="1:1" x14ac:dyDescent="0.3">
      <c r="A5347" s="74">
        <v>0.20709860530411695</v>
      </c>
    </row>
    <row r="5348" spans="1:1" x14ac:dyDescent="0.3">
      <c r="A5348" s="74">
        <v>0.36634418774987032</v>
      </c>
    </row>
    <row r="5349" spans="1:1" x14ac:dyDescent="0.3">
      <c r="A5349" s="74">
        <v>0.69423505355998416</v>
      </c>
    </row>
    <row r="5350" spans="1:1" x14ac:dyDescent="0.3">
      <c r="A5350" s="74">
        <v>6.8575090792565685E-2</v>
      </c>
    </row>
    <row r="5351" spans="1:1" x14ac:dyDescent="0.3">
      <c r="A5351" s="74">
        <v>4.6876430555131687E-2</v>
      </c>
    </row>
    <row r="5352" spans="1:1" x14ac:dyDescent="0.3">
      <c r="A5352" s="74">
        <v>0.78218939786980801</v>
      </c>
    </row>
    <row r="5353" spans="1:1" x14ac:dyDescent="0.3">
      <c r="A5353" s="74">
        <v>0.14322336497085483</v>
      </c>
    </row>
    <row r="5354" spans="1:1" x14ac:dyDescent="0.3">
      <c r="A5354" s="74">
        <v>0.12622455519272438</v>
      </c>
    </row>
    <row r="5355" spans="1:1" x14ac:dyDescent="0.3">
      <c r="A5355" s="74">
        <v>0.17755668813135167</v>
      </c>
    </row>
    <row r="5356" spans="1:1" x14ac:dyDescent="0.3">
      <c r="A5356" s="74">
        <v>0.92651142918179874</v>
      </c>
    </row>
    <row r="5357" spans="1:1" x14ac:dyDescent="0.3">
      <c r="A5357" s="74">
        <v>0.75939207129123809</v>
      </c>
    </row>
    <row r="5358" spans="1:1" x14ac:dyDescent="0.3">
      <c r="A5358" s="74">
        <v>0.15601062044129765</v>
      </c>
    </row>
    <row r="5359" spans="1:1" x14ac:dyDescent="0.3">
      <c r="A5359" s="74">
        <v>0.37742240668965726</v>
      </c>
    </row>
    <row r="5360" spans="1:1" x14ac:dyDescent="0.3">
      <c r="A5360" s="74">
        <v>0.68767357402264473</v>
      </c>
    </row>
    <row r="5361" spans="1:1" x14ac:dyDescent="0.3">
      <c r="A5361" s="74">
        <v>0.70809045686208683</v>
      </c>
    </row>
    <row r="5362" spans="1:1" x14ac:dyDescent="0.3">
      <c r="A5362" s="74">
        <v>0.66997283852656642</v>
      </c>
    </row>
    <row r="5363" spans="1:1" x14ac:dyDescent="0.3">
      <c r="A5363" s="74">
        <v>0.58558915982543414</v>
      </c>
    </row>
    <row r="5364" spans="1:1" x14ac:dyDescent="0.3">
      <c r="A5364" s="74">
        <v>0.32303842280343026</v>
      </c>
    </row>
    <row r="5365" spans="1:1" x14ac:dyDescent="0.3">
      <c r="A5365" s="74">
        <v>0.49317911313211465</v>
      </c>
    </row>
    <row r="5366" spans="1:1" x14ac:dyDescent="0.3">
      <c r="A5366" s="74">
        <v>0.82885219885860772</v>
      </c>
    </row>
    <row r="5367" spans="1:1" x14ac:dyDescent="0.3">
      <c r="A5367" s="74">
        <v>0.80254524369029812</v>
      </c>
    </row>
    <row r="5368" spans="1:1" x14ac:dyDescent="0.3">
      <c r="A5368" s="74">
        <v>0.88238166447950683</v>
      </c>
    </row>
    <row r="5369" spans="1:1" x14ac:dyDescent="0.3">
      <c r="A5369" s="74">
        <v>0.31159398174993136</v>
      </c>
    </row>
    <row r="5370" spans="1:1" x14ac:dyDescent="0.3">
      <c r="A5370" s="74">
        <v>0.50346385082552569</v>
      </c>
    </row>
    <row r="5371" spans="1:1" x14ac:dyDescent="0.3">
      <c r="A5371" s="74">
        <v>0.53169347209082307</v>
      </c>
    </row>
    <row r="5372" spans="1:1" x14ac:dyDescent="0.3">
      <c r="A5372" s="74">
        <v>8.27051606799524E-3</v>
      </c>
    </row>
    <row r="5373" spans="1:1" x14ac:dyDescent="0.3">
      <c r="A5373" s="74">
        <v>0.27698599200415053</v>
      </c>
    </row>
    <row r="5374" spans="1:1" x14ac:dyDescent="0.3">
      <c r="A5374" s="74">
        <v>0.72826319162572095</v>
      </c>
    </row>
    <row r="5375" spans="1:1" x14ac:dyDescent="0.3">
      <c r="A5375" s="74">
        <v>4.3122653889584035E-2</v>
      </c>
    </row>
    <row r="5376" spans="1:1" x14ac:dyDescent="0.3">
      <c r="A5376" s="74">
        <v>0.26984466078676717</v>
      </c>
    </row>
    <row r="5377" spans="1:1" x14ac:dyDescent="0.3">
      <c r="A5377" s="74">
        <v>4.3977172154911953E-2</v>
      </c>
    </row>
    <row r="5378" spans="1:1" x14ac:dyDescent="0.3">
      <c r="A5378" s="74">
        <v>0.95400860621967221</v>
      </c>
    </row>
    <row r="5379" spans="1:1" x14ac:dyDescent="0.3">
      <c r="A5379" s="74">
        <v>0.24100466933194983</v>
      </c>
    </row>
    <row r="5380" spans="1:1" x14ac:dyDescent="0.3">
      <c r="A5380" s="74">
        <v>0.68565935239722897</v>
      </c>
    </row>
    <row r="5381" spans="1:1" x14ac:dyDescent="0.3">
      <c r="A5381" s="74">
        <v>0.86385692922757651</v>
      </c>
    </row>
    <row r="5382" spans="1:1" x14ac:dyDescent="0.3">
      <c r="A5382" s="74">
        <v>5.3102206488235115E-3</v>
      </c>
    </row>
    <row r="5383" spans="1:1" x14ac:dyDescent="0.3">
      <c r="A5383" s="74">
        <v>0.41554002502517778</v>
      </c>
    </row>
    <row r="5384" spans="1:1" x14ac:dyDescent="0.3">
      <c r="A5384" s="74">
        <v>0.59263893551438951</v>
      </c>
    </row>
    <row r="5385" spans="1:1" x14ac:dyDescent="0.3">
      <c r="A5385" s="74">
        <v>0.60335093234046444</v>
      </c>
    </row>
    <row r="5386" spans="1:1" x14ac:dyDescent="0.3">
      <c r="A5386" s="74">
        <v>0.14975432599871821</v>
      </c>
    </row>
    <row r="5387" spans="1:1" x14ac:dyDescent="0.3">
      <c r="A5387" s="74">
        <v>0.66106143375957516</v>
      </c>
    </row>
    <row r="5388" spans="1:1" x14ac:dyDescent="0.3">
      <c r="A5388" s="74">
        <v>0.51670888393810843</v>
      </c>
    </row>
    <row r="5389" spans="1:1" x14ac:dyDescent="0.3">
      <c r="A5389" s="74">
        <v>0.75737784966582233</v>
      </c>
    </row>
    <row r="5390" spans="1:1" x14ac:dyDescent="0.3">
      <c r="A5390" s="74">
        <v>0.18430127872554705</v>
      </c>
    </row>
    <row r="5391" spans="1:1" x14ac:dyDescent="0.3">
      <c r="A5391" s="74">
        <v>0.24149296548356577</v>
      </c>
    </row>
    <row r="5392" spans="1:1" x14ac:dyDescent="0.3">
      <c r="A5392" s="74">
        <v>0.20178838465529345</v>
      </c>
    </row>
    <row r="5393" spans="1:1" x14ac:dyDescent="0.3">
      <c r="A5393" s="74">
        <v>0.9872737815485092</v>
      </c>
    </row>
    <row r="5394" spans="1:1" x14ac:dyDescent="0.3">
      <c r="A5394" s="74">
        <v>0.94567705313272499</v>
      </c>
    </row>
    <row r="5395" spans="1:1" x14ac:dyDescent="0.3">
      <c r="A5395" s="74">
        <v>0.68419446394238104</v>
      </c>
    </row>
    <row r="5396" spans="1:1" x14ac:dyDescent="0.3">
      <c r="A5396" s="74">
        <v>0.45316934720908231</v>
      </c>
    </row>
    <row r="5397" spans="1:1" x14ac:dyDescent="0.3">
      <c r="A5397" s="74">
        <v>0.21567430646687216</v>
      </c>
    </row>
    <row r="5398" spans="1:1" x14ac:dyDescent="0.3">
      <c r="A5398" s="74">
        <v>0.15088351084933013</v>
      </c>
    </row>
    <row r="5399" spans="1:1" x14ac:dyDescent="0.3">
      <c r="A5399" s="74">
        <v>0.8834803308206427</v>
      </c>
    </row>
    <row r="5400" spans="1:1" x14ac:dyDescent="0.3">
      <c r="A5400" s="74">
        <v>0.95147556993316451</v>
      </c>
    </row>
    <row r="5401" spans="1:1" x14ac:dyDescent="0.3">
      <c r="A5401" s="74">
        <v>0.80922879726554153</v>
      </c>
    </row>
    <row r="5402" spans="1:1" x14ac:dyDescent="0.3">
      <c r="A5402" s="74">
        <v>0.97405926694540235</v>
      </c>
    </row>
    <row r="5403" spans="1:1" x14ac:dyDescent="0.3">
      <c r="A5403" s="74">
        <v>0.99542222357860044</v>
      </c>
    </row>
    <row r="5404" spans="1:1" x14ac:dyDescent="0.3">
      <c r="A5404" s="74">
        <v>0.6938993499557482</v>
      </c>
    </row>
    <row r="5405" spans="1:1" x14ac:dyDescent="0.3">
      <c r="A5405" s="74">
        <v>0.88039796136356696</v>
      </c>
    </row>
    <row r="5406" spans="1:1" x14ac:dyDescent="0.3">
      <c r="A5406" s="74">
        <v>0.26551103244117558</v>
      </c>
    </row>
    <row r="5407" spans="1:1" x14ac:dyDescent="0.3">
      <c r="A5407" s="74">
        <v>0.40467543565172276</v>
      </c>
    </row>
    <row r="5408" spans="1:1" x14ac:dyDescent="0.3">
      <c r="A5408" s="74">
        <v>0.21832941679128393</v>
      </c>
    </row>
    <row r="5409" spans="1:1" x14ac:dyDescent="0.3">
      <c r="A5409" s="74">
        <v>0.23987548448133794</v>
      </c>
    </row>
    <row r="5410" spans="1:1" x14ac:dyDescent="0.3">
      <c r="A5410" s="74">
        <v>0.82042909024323252</v>
      </c>
    </row>
    <row r="5411" spans="1:1" x14ac:dyDescent="0.3">
      <c r="A5411" s="74">
        <v>0.54499954222235791</v>
      </c>
    </row>
    <row r="5412" spans="1:1" x14ac:dyDescent="0.3">
      <c r="A5412" s="74">
        <v>0.26703695791497545</v>
      </c>
    </row>
    <row r="5413" spans="1:1" x14ac:dyDescent="0.3">
      <c r="A5413" s="74">
        <v>3.0396435438093204E-2</v>
      </c>
    </row>
    <row r="5414" spans="1:1" x14ac:dyDescent="0.3">
      <c r="A5414" s="74">
        <v>0.60164189580980865</v>
      </c>
    </row>
    <row r="5415" spans="1:1" x14ac:dyDescent="0.3">
      <c r="A5415" s="74">
        <v>0.85433515427106543</v>
      </c>
    </row>
    <row r="5416" spans="1:1" x14ac:dyDescent="0.3">
      <c r="A5416" s="74">
        <v>4.6174504837183751E-2</v>
      </c>
    </row>
    <row r="5417" spans="1:1" x14ac:dyDescent="0.3">
      <c r="A5417" s="74">
        <v>0.57359538560136725</v>
      </c>
    </row>
    <row r="5418" spans="1:1" x14ac:dyDescent="0.3">
      <c r="A5418" s="74">
        <v>0.32450331125827814</v>
      </c>
    </row>
    <row r="5419" spans="1:1" x14ac:dyDescent="0.3">
      <c r="A5419" s="74">
        <v>0.64610736411633651</v>
      </c>
    </row>
    <row r="5420" spans="1:1" x14ac:dyDescent="0.3">
      <c r="A5420" s="74">
        <v>0.73699148533585623</v>
      </c>
    </row>
    <row r="5421" spans="1:1" x14ac:dyDescent="0.3">
      <c r="A5421" s="74">
        <v>0.46082949308755761</v>
      </c>
    </row>
    <row r="5422" spans="1:1" x14ac:dyDescent="0.3">
      <c r="A5422" s="74">
        <v>0.30896938993499556</v>
      </c>
    </row>
    <row r="5423" spans="1:1" x14ac:dyDescent="0.3">
      <c r="A5423" s="74">
        <v>0.17770928067873165</v>
      </c>
    </row>
    <row r="5424" spans="1:1" x14ac:dyDescent="0.3">
      <c r="A5424" s="74">
        <v>0.41550950651570179</v>
      </c>
    </row>
    <row r="5425" spans="1:1" x14ac:dyDescent="0.3">
      <c r="A5425" s="74">
        <v>0.41975157933286539</v>
      </c>
    </row>
    <row r="5426" spans="1:1" x14ac:dyDescent="0.3">
      <c r="A5426" s="74">
        <v>5.6459242530594806E-3</v>
      </c>
    </row>
    <row r="5427" spans="1:1" x14ac:dyDescent="0.3">
      <c r="A5427" s="74">
        <v>0.69750053407391588</v>
      </c>
    </row>
    <row r="5428" spans="1:1" x14ac:dyDescent="0.3">
      <c r="A5428" s="74">
        <v>3.640858180486465E-2</v>
      </c>
    </row>
    <row r="5429" spans="1:1" x14ac:dyDescent="0.3">
      <c r="A5429" s="74">
        <v>0.98699911496322523</v>
      </c>
    </row>
    <row r="5430" spans="1:1" x14ac:dyDescent="0.3">
      <c r="A5430" s="74">
        <v>0.10184026612140264</v>
      </c>
    </row>
    <row r="5431" spans="1:1" x14ac:dyDescent="0.3">
      <c r="A5431" s="74">
        <v>0.75145725882747882</v>
      </c>
    </row>
    <row r="5432" spans="1:1" x14ac:dyDescent="0.3">
      <c r="A5432" s="74">
        <v>0.63792840357676928</v>
      </c>
    </row>
    <row r="5433" spans="1:1" x14ac:dyDescent="0.3">
      <c r="A5433" s="74">
        <v>0.51924192022461624</v>
      </c>
    </row>
    <row r="5434" spans="1:1" x14ac:dyDescent="0.3">
      <c r="A5434" s="74">
        <v>0.6139713736381115</v>
      </c>
    </row>
    <row r="5435" spans="1:1" x14ac:dyDescent="0.3">
      <c r="A5435" s="74">
        <v>0.53114413892025514</v>
      </c>
    </row>
    <row r="5436" spans="1:1" x14ac:dyDescent="0.3">
      <c r="A5436" s="74">
        <v>0.42326120792260508</v>
      </c>
    </row>
    <row r="5437" spans="1:1" x14ac:dyDescent="0.3">
      <c r="A5437" s="74">
        <v>0.57319864497817929</v>
      </c>
    </row>
    <row r="5438" spans="1:1" x14ac:dyDescent="0.3">
      <c r="A5438" s="74">
        <v>0.87246314889980769</v>
      </c>
    </row>
    <row r="5439" spans="1:1" x14ac:dyDescent="0.3">
      <c r="A5439" s="74">
        <v>0.54356517227698598</v>
      </c>
    </row>
    <row r="5440" spans="1:1" x14ac:dyDescent="0.3">
      <c r="A5440" s="74">
        <v>0.87575914792321541</v>
      </c>
    </row>
    <row r="5441" spans="1:1" x14ac:dyDescent="0.3">
      <c r="A5441" s="74">
        <v>0.18585772270882289</v>
      </c>
    </row>
    <row r="5442" spans="1:1" x14ac:dyDescent="0.3">
      <c r="A5442" s="74">
        <v>0.80574968718527784</v>
      </c>
    </row>
    <row r="5443" spans="1:1" x14ac:dyDescent="0.3">
      <c r="A5443" s="74">
        <v>0.38486892300180059</v>
      </c>
    </row>
    <row r="5444" spans="1:1" x14ac:dyDescent="0.3">
      <c r="A5444" s="74">
        <v>0.5629139072847682</v>
      </c>
    </row>
    <row r="5445" spans="1:1" x14ac:dyDescent="0.3">
      <c r="A5445" s="74">
        <v>8.6703085421308029E-2</v>
      </c>
    </row>
    <row r="5446" spans="1:1" x14ac:dyDescent="0.3">
      <c r="A5446" s="74">
        <v>0.42905972472304454</v>
      </c>
    </row>
    <row r="5447" spans="1:1" x14ac:dyDescent="0.3">
      <c r="A5447" s="74">
        <v>0.89864803003021332</v>
      </c>
    </row>
    <row r="5448" spans="1:1" x14ac:dyDescent="0.3">
      <c r="A5448" s="74">
        <v>0.78664510025330359</v>
      </c>
    </row>
    <row r="5449" spans="1:1" x14ac:dyDescent="0.3">
      <c r="A5449" s="74">
        <v>0.37256996368297374</v>
      </c>
    </row>
    <row r="5450" spans="1:1" x14ac:dyDescent="0.3">
      <c r="A5450" s="74">
        <v>0.94460890530106512</v>
      </c>
    </row>
    <row r="5451" spans="1:1" x14ac:dyDescent="0.3">
      <c r="A5451" s="74">
        <v>0.50013733329264198</v>
      </c>
    </row>
    <row r="5452" spans="1:1" x14ac:dyDescent="0.3">
      <c r="A5452" s="74">
        <v>0.73506881923886835</v>
      </c>
    </row>
    <row r="5453" spans="1:1" x14ac:dyDescent="0.3">
      <c r="A5453" s="74">
        <v>0.67671742912076172</v>
      </c>
    </row>
    <row r="5454" spans="1:1" x14ac:dyDescent="0.3">
      <c r="A5454" s="74">
        <v>0.35938596758934294</v>
      </c>
    </row>
    <row r="5455" spans="1:1" x14ac:dyDescent="0.3">
      <c r="A5455" s="74">
        <v>0.94805749687185281</v>
      </c>
    </row>
    <row r="5456" spans="1:1" x14ac:dyDescent="0.3">
      <c r="A5456" s="74">
        <v>0.29285561693166906</v>
      </c>
    </row>
    <row r="5457" spans="1:1" x14ac:dyDescent="0.3">
      <c r="A5457" s="74">
        <v>0.36317026276436659</v>
      </c>
    </row>
    <row r="5458" spans="1:1" x14ac:dyDescent="0.3">
      <c r="A5458" s="74">
        <v>2.6947843867305522E-2</v>
      </c>
    </row>
    <row r="5459" spans="1:1" x14ac:dyDescent="0.3">
      <c r="A5459" s="74">
        <v>0.34449293496505629</v>
      </c>
    </row>
    <row r="5460" spans="1:1" x14ac:dyDescent="0.3">
      <c r="A5460" s="74">
        <v>0.16580706198309275</v>
      </c>
    </row>
    <row r="5461" spans="1:1" x14ac:dyDescent="0.3">
      <c r="A5461" s="74">
        <v>0.7780693990905484</v>
      </c>
    </row>
    <row r="5462" spans="1:1" x14ac:dyDescent="0.3">
      <c r="A5462" s="74">
        <v>1.8890957365642263E-2</v>
      </c>
    </row>
    <row r="5463" spans="1:1" x14ac:dyDescent="0.3">
      <c r="A5463" s="74">
        <v>0.64503921628467664</v>
      </c>
    </row>
    <row r="5464" spans="1:1" x14ac:dyDescent="0.3">
      <c r="A5464" s="74">
        <v>0.47611926633503221</v>
      </c>
    </row>
    <row r="5465" spans="1:1" x14ac:dyDescent="0.3">
      <c r="A5465" s="74">
        <v>8.8442640461439861E-2</v>
      </c>
    </row>
    <row r="5466" spans="1:1" x14ac:dyDescent="0.3">
      <c r="A5466" s="74">
        <v>0.73308511612292859</v>
      </c>
    </row>
    <row r="5467" spans="1:1" x14ac:dyDescent="0.3">
      <c r="A5467" s="74">
        <v>0.45942564165166172</v>
      </c>
    </row>
    <row r="5468" spans="1:1" x14ac:dyDescent="0.3">
      <c r="A5468" s="74">
        <v>0.48475600451673939</v>
      </c>
    </row>
    <row r="5469" spans="1:1" x14ac:dyDescent="0.3">
      <c r="A5469" s="74">
        <v>0.74040955839716793</v>
      </c>
    </row>
    <row r="5470" spans="1:1" x14ac:dyDescent="0.3">
      <c r="A5470" s="74">
        <v>0.64400158696249277</v>
      </c>
    </row>
    <row r="5471" spans="1:1" x14ac:dyDescent="0.3">
      <c r="A5471" s="74">
        <v>0.42490920743430893</v>
      </c>
    </row>
    <row r="5472" spans="1:1" x14ac:dyDescent="0.3">
      <c r="A5472" s="74">
        <v>0.59688100833155311</v>
      </c>
    </row>
    <row r="5473" spans="1:1" x14ac:dyDescent="0.3">
      <c r="A5473" s="74">
        <v>6.7690054017761778E-2</v>
      </c>
    </row>
    <row r="5474" spans="1:1" x14ac:dyDescent="0.3">
      <c r="A5474" s="74">
        <v>0.60258796960356453</v>
      </c>
    </row>
    <row r="5475" spans="1:1" x14ac:dyDescent="0.3">
      <c r="A5475" s="74">
        <v>0.9328592791528062</v>
      </c>
    </row>
    <row r="5476" spans="1:1" x14ac:dyDescent="0.3">
      <c r="A5476" s="74">
        <v>0.30689413129062776</v>
      </c>
    </row>
    <row r="5477" spans="1:1" x14ac:dyDescent="0.3">
      <c r="A5477" s="74">
        <v>8.1850642414624475E-2</v>
      </c>
    </row>
    <row r="5478" spans="1:1" x14ac:dyDescent="0.3">
      <c r="A5478" s="74">
        <v>0.59035004730368967</v>
      </c>
    </row>
    <row r="5479" spans="1:1" x14ac:dyDescent="0.3">
      <c r="A5479" s="74">
        <v>0.49015778069399091</v>
      </c>
    </row>
    <row r="5480" spans="1:1" x14ac:dyDescent="0.3">
      <c r="A5480" s="74">
        <v>0.23902096621601002</v>
      </c>
    </row>
    <row r="5481" spans="1:1" x14ac:dyDescent="0.3">
      <c r="A5481" s="74">
        <v>0.97521897030549032</v>
      </c>
    </row>
    <row r="5482" spans="1:1" x14ac:dyDescent="0.3">
      <c r="A5482" s="74">
        <v>0.33548997466963715</v>
      </c>
    </row>
    <row r="5483" spans="1:1" x14ac:dyDescent="0.3">
      <c r="A5483" s="74">
        <v>0.49687185277871027</v>
      </c>
    </row>
    <row r="5484" spans="1:1" x14ac:dyDescent="0.3">
      <c r="A5484" s="74">
        <v>0.93984801782280958</v>
      </c>
    </row>
    <row r="5485" spans="1:1" x14ac:dyDescent="0.3">
      <c r="A5485" s="74">
        <v>0.36808374279000211</v>
      </c>
    </row>
    <row r="5486" spans="1:1" x14ac:dyDescent="0.3">
      <c r="A5486" s="74">
        <v>0.69615771965697193</v>
      </c>
    </row>
    <row r="5487" spans="1:1" x14ac:dyDescent="0.3">
      <c r="A5487" s="74">
        <v>0.72072511978514975</v>
      </c>
    </row>
    <row r="5488" spans="1:1" x14ac:dyDescent="0.3">
      <c r="A5488" s="74">
        <v>0.57924130985442668</v>
      </c>
    </row>
    <row r="5489" spans="1:1" x14ac:dyDescent="0.3">
      <c r="A5489" s="74">
        <v>0.83147679067354352</v>
      </c>
    </row>
    <row r="5490" spans="1:1" x14ac:dyDescent="0.3">
      <c r="A5490" s="74">
        <v>0.21778008362071596</v>
      </c>
    </row>
    <row r="5491" spans="1:1" x14ac:dyDescent="0.3">
      <c r="A5491" s="74">
        <v>0.25046540726950894</v>
      </c>
    </row>
    <row r="5492" spans="1:1" x14ac:dyDescent="0.3">
      <c r="A5492" s="74">
        <v>0.21561326944792017</v>
      </c>
    </row>
    <row r="5493" spans="1:1" x14ac:dyDescent="0.3">
      <c r="A5493" s="74">
        <v>0.71611682485427408</v>
      </c>
    </row>
    <row r="5494" spans="1:1" x14ac:dyDescent="0.3">
      <c r="A5494" s="74">
        <v>0.77047029023102509</v>
      </c>
    </row>
    <row r="5495" spans="1:1" x14ac:dyDescent="0.3">
      <c r="A5495" s="74">
        <v>0.20896023438215278</v>
      </c>
    </row>
    <row r="5496" spans="1:1" x14ac:dyDescent="0.3">
      <c r="A5496" s="74">
        <v>0.78179265724662006</v>
      </c>
    </row>
    <row r="5497" spans="1:1" x14ac:dyDescent="0.3">
      <c r="A5497" s="74">
        <v>0.81978820154423659</v>
      </c>
    </row>
    <row r="5498" spans="1:1" x14ac:dyDescent="0.3">
      <c r="A5498" s="74">
        <v>0.67241431928464612</v>
      </c>
    </row>
    <row r="5499" spans="1:1" x14ac:dyDescent="0.3">
      <c r="A5499" s="74">
        <v>7.0497756889553514E-3</v>
      </c>
    </row>
    <row r="5500" spans="1:1" x14ac:dyDescent="0.3">
      <c r="A5500" s="74">
        <v>0.44788964506973478</v>
      </c>
    </row>
    <row r="5501" spans="1:1" x14ac:dyDescent="0.3">
      <c r="A5501" s="74">
        <v>0.92330698568681902</v>
      </c>
    </row>
    <row r="5502" spans="1:1" x14ac:dyDescent="0.3">
      <c r="A5502" s="74">
        <v>0.206396679586169</v>
      </c>
    </row>
    <row r="5503" spans="1:1" x14ac:dyDescent="0.3">
      <c r="A5503" s="74">
        <v>0.41999572740867336</v>
      </c>
    </row>
    <row r="5504" spans="1:1" x14ac:dyDescent="0.3">
      <c r="A5504" s="74">
        <v>0.51768547624134043</v>
      </c>
    </row>
    <row r="5505" spans="1:1" x14ac:dyDescent="0.3">
      <c r="A5505" s="74">
        <v>0.72750022888882104</v>
      </c>
    </row>
    <row r="5506" spans="1:1" x14ac:dyDescent="0.3">
      <c r="A5506" s="74">
        <v>0.93481246375926996</v>
      </c>
    </row>
    <row r="5507" spans="1:1" x14ac:dyDescent="0.3">
      <c r="A5507" s="74">
        <v>0.26718955046235543</v>
      </c>
    </row>
    <row r="5508" spans="1:1" x14ac:dyDescent="0.3">
      <c r="A5508" s="74">
        <v>0.51393169957579277</v>
      </c>
    </row>
    <row r="5509" spans="1:1" x14ac:dyDescent="0.3">
      <c r="A5509" s="74">
        <v>0.22116763817255164</v>
      </c>
    </row>
    <row r="5510" spans="1:1" x14ac:dyDescent="0.3">
      <c r="A5510" s="74">
        <v>0.71956541642506178</v>
      </c>
    </row>
    <row r="5511" spans="1:1" x14ac:dyDescent="0.3">
      <c r="A5511" s="74">
        <v>0.97677541428876613</v>
      </c>
    </row>
    <row r="5512" spans="1:1" x14ac:dyDescent="0.3">
      <c r="A5512" s="74">
        <v>0.6096682638019959</v>
      </c>
    </row>
    <row r="5513" spans="1:1" x14ac:dyDescent="0.3">
      <c r="A5513" s="74">
        <v>1.2512588885158849E-2</v>
      </c>
    </row>
    <row r="5514" spans="1:1" x14ac:dyDescent="0.3">
      <c r="A5514" s="74">
        <v>0.85387737662892549</v>
      </c>
    </row>
    <row r="5515" spans="1:1" x14ac:dyDescent="0.3">
      <c r="A5515" s="74">
        <v>0.81621753593554491</v>
      </c>
    </row>
    <row r="5516" spans="1:1" x14ac:dyDescent="0.3">
      <c r="A5516" s="74">
        <v>6.1555833613086336E-2</v>
      </c>
    </row>
    <row r="5517" spans="1:1" x14ac:dyDescent="0.3">
      <c r="A5517" s="74">
        <v>0.65437788018433185</v>
      </c>
    </row>
    <row r="5518" spans="1:1" x14ac:dyDescent="0.3">
      <c r="A5518" s="74">
        <v>0.21106601153599658</v>
      </c>
    </row>
    <row r="5519" spans="1:1" x14ac:dyDescent="0.3">
      <c r="A5519" s="74">
        <v>7.0162053285317549E-2</v>
      </c>
    </row>
    <row r="5520" spans="1:1" x14ac:dyDescent="0.3">
      <c r="A5520" s="74">
        <v>0.80129398480178227</v>
      </c>
    </row>
    <row r="5521" spans="1:1" x14ac:dyDescent="0.3">
      <c r="A5521" s="74">
        <v>0.49479659413434246</v>
      </c>
    </row>
    <row r="5522" spans="1:1" x14ac:dyDescent="0.3">
      <c r="A5522" s="74">
        <v>0.81768242439039274</v>
      </c>
    </row>
    <row r="5523" spans="1:1" x14ac:dyDescent="0.3">
      <c r="A5523" s="74">
        <v>0.94689779351176484</v>
      </c>
    </row>
    <row r="5524" spans="1:1" x14ac:dyDescent="0.3">
      <c r="A5524" s="74">
        <v>0.84136478774376655</v>
      </c>
    </row>
    <row r="5525" spans="1:1" x14ac:dyDescent="0.3">
      <c r="A5525" s="74">
        <v>8.4566789757988217E-2</v>
      </c>
    </row>
    <row r="5526" spans="1:1" x14ac:dyDescent="0.3">
      <c r="A5526" s="74">
        <v>0.75615710928678248</v>
      </c>
    </row>
    <row r="5527" spans="1:1" x14ac:dyDescent="0.3">
      <c r="A5527" s="74">
        <v>0.49427777947325052</v>
      </c>
    </row>
    <row r="5528" spans="1:1" x14ac:dyDescent="0.3">
      <c r="A5528" s="74">
        <v>0.65178380687887205</v>
      </c>
    </row>
    <row r="5529" spans="1:1" x14ac:dyDescent="0.3">
      <c r="A5529" s="74">
        <v>0.67244483779412212</v>
      </c>
    </row>
    <row r="5530" spans="1:1" x14ac:dyDescent="0.3">
      <c r="A5530" s="74">
        <v>0.80431531723990601</v>
      </c>
    </row>
    <row r="5531" spans="1:1" x14ac:dyDescent="0.3">
      <c r="A5531" s="74">
        <v>0.30713827936643573</v>
      </c>
    </row>
    <row r="5532" spans="1:1" x14ac:dyDescent="0.3">
      <c r="A5532" s="74">
        <v>0.16354869228186894</v>
      </c>
    </row>
    <row r="5533" spans="1:1" x14ac:dyDescent="0.3">
      <c r="A5533" s="74">
        <v>0.81939146092104864</v>
      </c>
    </row>
    <row r="5534" spans="1:1" x14ac:dyDescent="0.3">
      <c r="A5534" s="74">
        <v>0.71715445417645807</v>
      </c>
    </row>
    <row r="5535" spans="1:1" x14ac:dyDescent="0.3">
      <c r="A5535" s="74">
        <v>0.30649739066743981</v>
      </c>
    </row>
    <row r="5536" spans="1:1" x14ac:dyDescent="0.3">
      <c r="A5536" s="74">
        <v>0.55540635395367288</v>
      </c>
    </row>
    <row r="5537" spans="1:1" x14ac:dyDescent="0.3">
      <c r="A5537" s="74">
        <v>0.66347239600817898</v>
      </c>
    </row>
    <row r="5538" spans="1:1" x14ac:dyDescent="0.3">
      <c r="A5538" s="74">
        <v>0.55751213110751674</v>
      </c>
    </row>
    <row r="5539" spans="1:1" x14ac:dyDescent="0.3">
      <c r="A5539" s="74">
        <v>0.37260048219244973</v>
      </c>
    </row>
    <row r="5540" spans="1:1" x14ac:dyDescent="0.3">
      <c r="A5540" s="74">
        <v>0.48008667256691184</v>
      </c>
    </row>
    <row r="5541" spans="1:1" x14ac:dyDescent="0.3">
      <c r="A5541" s="74">
        <v>0.86623737296670433</v>
      </c>
    </row>
    <row r="5542" spans="1:1" x14ac:dyDescent="0.3">
      <c r="A5542" s="74">
        <v>0.98196356089968562</v>
      </c>
    </row>
    <row r="5543" spans="1:1" x14ac:dyDescent="0.3">
      <c r="A5543" s="74">
        <v>0.11261329996642964</v>
      </c>
    </row>
    <row r="5544" spans="1:1" x14ac:dyDescent="0.3">
      <c r="A5544" s="74">
        <v>0.8861049226355785</v>
      </c>
    </row>
    <row r="5545" spans="1:1" x14ac:dyDescent="0.3">
      <c r="A5545" s="74">
        <v>0.77196569719534902</v>
      </c>
    </row>
    <row r="5546" spans="1:1" x14ac:dyDescent="0.3">
      <c r="A5546" s="74">
        <v>0.88766136661885431</v>
      </c>
    </row>
    <row r="5547" spans="1:1" x14ac:dyDescent="0.3">
      <c r="A5547" s="74">
        <v>0.54432813501388588</v>
      </c>
    </row>
    <row r="5548" spans="1:1" x14ac:dyDescent="0.3">
      <c r="A5548" s="74">
        <v>9.1647083956419573E-2</v>
      </c>
    </row>
    <row r="5549" spans="1:1" x14ac:dyDescent="0.3">
      <c r="A5549" s="74">
        <v>0.81121250038148141</v>
      </c>
    </row>
    <row r="5550" spans="1:1" x14ac:dyDescent="0.3">
      <c r="A5550" s="74">
        <v>0.32728049562059391</v>
      </c>
    </row>
    <row r="5551" spans="1:1" x14ac:dyDescent="0.3">
      <c r="A5551" s="74">
        <v>0.97714163640247809</v>
      </c>
    </row>
    <row r="5552" spans="1:1" x14ac:dyDescent="0.3">
      <c r="A5552" s="74">
        <v>0.26682332834864347</v>
      </c>
    </row>
    <row r="5553" spans="1:1" x14ac:dyDescent="0.3">
      <c r="A5553" s="74">
        <v>0.67958616901150548</v>
      </c>
    </row>
    <row r="5554" spans="1:1" x14ac:dyDescent="0.3">
      <c r="A5554" s="74">
        <v>9.7354045228431038E-2</v>
      </c>
    </row>
    <row r="5555" spans="1:1" x14ac:dyDescent="0.3">
      <c r="A5555" s="74">
        <v>0.87151707510605181</v>
      </c>
    </row>
    <row r="5556" spans="1:1" x14ac:dyDescent="0.3">
      <c r="A5556" s="74">
        <v>0.97979674672688988</v>
      </c>
    </row>
    <row r="5557" spans="1:1" x14ac:dyDescent="0.3">
      <c r="A5557" s="74">
        <v>0.32316049684133424</v>
      </c>
    </row>
    <row r="5558" spans="1:1" x14ac:dyDescent="0.3">
      <c r="A5558" s="74">
        <v>0.90691854609820854</v>
      </c>
    </row>
    <row r="5559" spans="1:1" x14ac:dyDescent="0.3">
      <c r="A5559" s="74">
        <v>0.9582811975463118</v>
      </c>
    </row>
    <row r="5560" spans="1:1" x14ac:dyDescent="0.3">
      <c r="A5560" s="74">
        <v>0.96435438093203529</v>
      </c>
    </row>
    <row r="5561" spans="1:1" x14ac:dyDescent="0.3">
      <c r="A5561" s="74">
        <v>0.26197088534195989</v>
      </c>
    </row>
    <row r="5562" spans="1:1" x14ac:dyDescent="0.3">
      <c r="A5562" s="74">
        <v>0.532303842280343</v>
      </c>
    </row>
    <row r="5563" spans="1:1" x14ac:dyDescent="0.3">
      <c r="A5563" s="74">
        <v>0.39893795587023528</v>
      </c>
    </row>
    <row r="5564" spans="1:1" x14ac:dyDescent="0.3">
      <c r="A5564" s="74">
        <v>0.76378673665578178</v>
      </c>
    </row>
    <row r="5565" spans="1:1" x14ac:dyDescent="0.3">
      <c r="A5565" s="74">
        <v>0.28241828669087804</v>
      </c>
    </row>
    <row r="5566" spans="1:1" x14ac:dyDescent="0.3">
      <c r="A5566" s="74">
        <v>0.86492507705923638</v>
      </c>
    </row>
    <row r="5567" spans="1:1" x14ac:dyDescent="0.3">
      <c r="A5567" s="74">
        <v>0.26816614276558731</v>
      </c>
    </row>
    <row r="5568" spans="1:1" x14ac:dyDescent="0.3">
      <c r="A5568" s="74">
        <v>0.4085512863551744</v>
      </c>
    </row>
    <row r="5569" spans="1:1" x14ac:dyDescent="0.3">
      <c r="A5569" s="74">
        <v>3.0182805871761222E-2</v>
      </c>
    </row>
    <row r="5570" spans="1:1" x14ac:dyDescent="0.3">
      <c r="A5570" s="74">
        <v>0.25714896084475236</v>
      </c>
    </row>
    <row r="5571" spans="1:1" x14ac:dyDescent="0.3">
      <c r="A5571" s="74">
        <v>0.13989684743797112</v>
      </c>
    </row>
    <row r="5572" spans="1:1" x14ac:dyDescent="0.3">
      <c r="A5572" s="74">
        <v>0.78279976805932794</v>
      </c>
    </row>
    <row r="5573" spans="1:1" x14ac:dyDescent="0.3">
      <c r="A5573" s="74">
        <v>0.53480636005737481</v>
      </c>
    </row>
    <row r="5574" spans="1:1" x14ac:dyDescent="0.3">
      <c r="A5574" s="74">
        <v>7.406842249824519E-2</v>
      </c>
    </row>
    <row r="5575" spans="1:1" x14ac:dyDescent="0.3">
      <c r="A5575" s="74">
        <v>5.8107242042298654E-2</v>
      </c>
    </row>
    <row r="5576" spans="1:1" x14ac:dyDescent="0.3">
      <c r="A5576" s="74">
        <v>0.83712271492660295</v>
      </c>
    </row>
    <row r="5577" spans="1:1" x14ac:dyDescent="0.3">
      <c r="A5577" s="74">
        <v>0.19702749717703788</v>
      </c>
    </row>
    <row r="5578" spans="1:1" x14ac:dyDescent="0.3">
      <c r="A5578" s="74">
        <v>0.85610522782067322</v>
      </c>
    </row>
    <row r="5579" spans="1:1" x14ac:dyDescent="0.3">
      <c r="A5579" s="74">
        <v>0.67369609668263797</v>
      </c>
    </row>
    <row r="5580" spans="1:1" x14ac:dyDescent="0.3">
      <c r="A5580" s="74">
        <v>0.30286568803979613</v>
      </c>
    </row>
    <row r="5581" spans="1:1" x14ac:dyDescent="0.3">
      <c r="A5581" s="74">
        <v>0.27045503097628709</v>
      </c>
    </row>
    <row r="5582" spans="1:1" x14ac:dyDescent="0.3">
      <c r="A5582" s="74">
        <v>0.99911496322519611</v>
      </c>
    </row>
    <row r="5583" spans="1:1" x14ac:dyDescent="0.3">
      <c r="A5583" s="74">
        <v>0.82857753227332376</v>
      </c>
    </row>
    <row r="5584" spans="1:1" x14ac:dyDescent="0.3">
      <c r="A5584" s="74">
        <v>6.4943388164922025E-2</v>
      </c>
    </row>
    <row r="5585" spans="1:1" x14ac:dyDescent="0.3">
      <c r="A5585" s="74">
        <v>0.36844996490371412</v>
      </c>
    </row>
    <row r="5586" spans="1:1" x14ac:dyDescent="0.3">
      <c r="A5586" s="74">
        <v>0.358836634418775</v>
      </c>
    </row>
    <row r="5587" spans="1:1" x14ac:dyDescent="0.3">
      <c r="A5587" s="74">
        <v>0.36826685384685814</v>
      </c>
    </row>
    <row r="5588" spans="1:1" x14ac:dyDescent="0.3">
      <c r="A5588" s="74">
        <v>0.84896389660328986</v>
      </c>
    </row>
    <row r="5589" spans="1:1" x14ac:dyDescent="0.3">
      <c r="A5589" s="74">
        <v>2.7771843623157447E-2</v>
      </c>
    </row>
    <row r="5590" spans="1:1" x14ac:dyDescent="0.3">
      <c r="A5590" s="74">
        <v>0.68486587115085296</v>
      </c>
    </row>
    <row r="5591" spans="1:1" x14ac:dyDescent="0.3">
      <c r="A5591" s="74">
        <v>0.46443067720572528</v>
      </c>
    </row>
    <row r="5592" spans="1:1" x14ac:dyDescent="0.3">
      <c r="A5592" s="74">
        <v>0.37882625812555315</v>
      </c>
    </row>
    <row r="5593" spans="1:1" x14ac:dyDescent="0.3">
      <c r="A5593" s="74">
        <v>0.86010315256202885</v>
      </c>
    </row>
    <row r="5594" spans="1:1" x14ac:dyDescent="0.3">
      <c r="A5594" s="74">
        <v>0.2912381359294412</v>
      </c>
    </row>
    <row r="5595" spans="1:1" x14ac:dyDescent="0.3">
      <c r="A5595" s="74">
        <v>0.22800378429517501</v>
      </c>
    </row>
    <row r="5596" spans="1:1" x14ac:dyDescent="0.3">
      <c r="A5596" s="74">
        <v>0.66194647053437905</v>
      </c>
    </row>
    <row r="5597" spans="1:1" x14ac:dyDescent="0.3">
      <c r="A5597" s="74">
        <v>0.32242805261391033</v>
      </c>
    </row>
    <row r="5598" spans="1:1" x14ac:dyDescent="0.3">
      <c r="A5598" s="74">
        <v>0.86968596453749203</v>
      </c>
    </row>
    <row r="5599" spans="1:1" x14ac:dyDescent="0.3">
      <c r="A5599" s="74">
        <v>0.89516891994994963</v>
      </c>
    </row>
    <row r="5600" spans="1:1" x14ac:dyDescent="0.3">
      <c r="A5600" s="74">
        <v>0.55681020538956882</v>
      </c>
    </row>
    <row r="5601" spans="1:1" x14ac:dyDescent="0.3">
      <c r="A5601" s="74">
        <v>0.63847773674733721</v>
      </c>
    </row>
    <row r="5602" spans="1:1" x14ac:dyDescent="0.3">
      <c r="A5602" s="74">
        <v>0.85128330332346569</v>
      </c>
    </row>
    <row r="5603" spans="1:1" x14ac:dyDescent="0.3">
      <c r="A5603" s="74">
        <v>0.36622211371196634</v>
      </c>
    </row>
    <row r="5604" spans="1:1" x14ac:dyDescent="0.3">
      <c r="A5604" s="74">
        <v>0.28070925016022219</v>
      </c>
    </row>
    <row r="5605" spans="1:1" x14ac:dyDescent="0.3">
      <c r="A5605" s="74">
        <v>0.90102847376934114</v>
      </c>
    </row>
    <row r="5606" spans="1:1" x14ac:dyDescent="0.3">
      <c r="A5606" s="74">
        <v>0.22373119296853541</v>
      </c>
    </row>
    <row r="5607" spans="1:1" x14ac:dyDescent="0.3">
      <c r="A5607" s="74">
        <v>0.37989440595721308</v>
      </c>
    </row>
    <row r="5608" spans="1:1" x14ac:dyDescent="0.3">
      <c r="A5608" s="74">
        <v>1.2756736960966826E-2</v>
      </c>
    </row>
    <row r="5609" spans="1:1" x14ac:dyDescent="0.3">
      <c r="A5609" s="74">
        <v>0.88766136661885431</v>
      </c>
    </row>
    <row r="5610" spans="1:1" x14ac:dyDescent="0.3">
      <c r="A5610" s="74">
        <v>0.20957060457167273</v>
      </c>
    </row>
    <row r="5611" spans="1:1" x14ac:dyDescent="0.3">
      <c r="A5611" s="74">
        <v>0.10293893246253853</v>
      </c>
    </row>
    <row r="5612" spans="1:1" x14ac:dyDescent="0.3">
      <c r="A5612" s="74">
        <v>0.24909207434308908</v>
      </c>
    </row>
    <row r="5613" spans="1:1" x14ac:dyDescent="0.3">
      <c r="A5613" s="74">
        <v>0.62025818659016696</v>
      </c>
    </row>
    <row r="5614" spans="1:1" x14ac:dyDescent="0.3">
      <c r="A5614" s="74">
        <v>0.71214941862239445</v>
      </c>
    </row>
    <row r="5615" spans="1:1" x14ac:dyDescent="0.3">
      <c r="A5615" s="74">
        <v>0.41767632068849758</v>
      </c>
    </row>
    <row r="5616" spans="1:1" x14ac:dyDescent="0.3">
      <c r="A5616" s="74">
        <v>6.6072573015533917E-2</v>
      </c>
    </row>
    <row r="5617" spans="1:1" x14ac:dyDescent="0.3">
      <c r="A5617" s="74">
        <v>0.20038453321939756</v>
      </c>
    </row>
    <row r="5618" spans="1:1" x14ac:dyDescent="0.3">
      <c r="A5618" s="74">
        <v>0.9353617969298379</v>
      </c>
    </row>
    <row r="5619" spans="1:1" x14ac:dyDescent="0.3">
      <c r="A5619" s="74">
        <v>0.68749046296578875</v>
      </c>
    </row>
    <row r="5620" spans="1:1" x14ac:dyDescent="0.3">
      <c r="A5620" s="74">
        <v>0.94808801538132881</v>
      </c>
    </row>
    <row r="5621" spans="1:1" x14ac:dyDescent="0.3">
      <c r="A5621" s="74">
        <v>0.95071260719626449</v>
      </c>
    </row>
    <row r="5622" spans="1:1" x14ac:dyDescent="0.3">
      <c r="A5622" s="74">
        <v>8.3437604907376325E-2</v>
      </c>
    </row>
    <row r="5623" spans="1:1" x14ac:dyDescent="0.3">
      <c r="A5623" s="74">
        <v>0.28254036072878203</v>
      </c>
    </row>
    <row r="5624" spans="1:1" x14ac:dyDescent="0.3">
      <c r="A5624" s="74">
        <v>0.33597827082125309</v>
      </c>
    </row>
    <row r="5625" spans="1:1" x14ac:dyDescent="0.3">
      <c r="A5625" s="74">
        <v>0.39472640156254768</v>
      </c>
    </row>
    <row r="5626" spans="1:1" x14ac:dyDescent="0.3">
      <c r="A5626" s="74">
        <v>0.54719687490462965</v>
      </c>
    </row>
    <row r="5627" spans="1:1" x14ac:dyDescent="0.3">
      <c r="A5627" s="74">
        <v>0.6461989196447645</v>
      </c>
    </row>
    <row r="5628" spans="1:1" x14ac:dyDescent="0.3">
      <c r="A5628" s="74">
        <v>0.55259865108188111</v>
      </c>
    </row>
    <row r="5629" spans="1:1" x14ac:dyDescent="0.3">
      <c r="A5629" s="74">
        <v>0.10562456129642628</v>
      </c>
    </row>
    <row r="5630" spans="1:1" x14ac:dyDescent="0.3">
      <c r="A5630" s="74">
        <v>0.48268074587237159</v>
      </c>
    </row>
    <row r="5631" spans="1:1" x14ac:dyDescent="0.3">
      <c r="A5631" s="74">
        <v>0.18375194555497909</v>
      </c>
    </row>
    <row r="5632" spans="1:1" x14ac:dyDescent="0.3">
      <c r="A5632" s="74">
        <v>0.26117740409558399</v>
      </c>
    </row>
    <row r="5633" spans="1:1" x14ac:dyDescent="0.3">
      <c r="A5633" s="74">
        <v>0.95535142063661616</v>
      </c>
    </row>
    <row r="5634" spans="1:1" x14ac:dyDescent="0.3">
      <c r="A5634" s="74">
        <v>0.18881801812799462</v>
      </c>
    </row>
    <row r="5635" spans="1:1" x14ac:dyDescent="0.3">
      <c r="A5635" s="74">
        <v>0.75496688741721851</v>
      </c>
    </row>
    <row r="5636" spans="1:1" x14ac:dyDescent="0.3">
      <c r="A5636" s="74">
        <v>0.11368144779808954</v>
      </c>
    </row>
    <row r="5637" spans="1:1" x14ac:dyDescent="0.3">
      <c r="A5637" s="74">
        <v>0.79522080141605889</v>
      </c>
    </row>
    <row r="5638" spans="1:1" x14ac:dyDescent="0.3">
      <c r="A5638" s="74">
        <v>0.18991668446913051</v>
      </c>
    </row>
    <row r="5639" spans="1:1" x14ac:dyDescent="0.3">
      <c r="A5639" s="74">
        <v>5.0843836787011321E-2</v>
      </c>
    </row>
    <row r="5640" spans="1:1" x14ac:dyDescent="0.3">
      <c r="A5640" s="74">
        <v>0.74437696462904757</v>
      </c>
    </row>
    <row r="5641" spans="1:1" x14ac:dyDescent="0.3">
      <c r="A5641" s="74">
        <v>9.985656300546282E-2</v>
      </c>
    </row>
    <row r="5642" spans="1:1" x14ac:dyDescent="0.3">
      <c r="A5642" s="74">
        <v>0.42979216895046846</v>
      </c>
    </row>
    <row r="5643" spans="1:1" x14ac:dyDescent="0.3">
      <c r="A5643" s="74">
        <v>0.63704336680196538</v>
      </c>
    </row>
    <row r="5644" spans="1:1" x14ac:dyDescent="0.3">
      <c r="A5644" s="74">
        <v>0.76561784722434156</v>
      </c>
    </row>
    <row r="5645" spans="1:1" x14ac:dyDescent="0.3">
      <c r="A5645" s="74">
        <v>0.60502945036164435</v>
      </c>
    </row>
    <row r="5646" spans="1:1" x14ac:dyDescent="0.3">
      <c r="A5646" s="74">
        <v>0.48326059755241552</v>
      </c>
    </row>
    <row r="5647" spans="1:1" x14ac:dyDescent="0.3">
      <c r="A5647" s="74">
        <v>0.9439374980925932</v>
      </c>
    </row>
    <row r="5648" spans="1:1" x14ac:dyDescent="0.3">
      <c r="A5648" s="74">
        <v>0.9218115787224952</v>
      </c>
    </row>
    <row r="5649" spans="1:1" x14ac:dyDescent="0.3">
      <c r="A5649" s="74">
        <v>0.47050386059144872</v>
      </c>
    </row>
    <row r="5650" spans="1:1" x14ac:dyDescent="0.3">
      <c r="A5650" s="74">
        <v>0.19141209143345439</v>
      </c>
    </row>
    <row r="5651" spans="1:1" x14ac:dyDescent="0.3">
      <c r="A5651" s="74">
        <v>0.98565630054628128</v>
      </c>
    </row>
    <row r="5652" spans="1:1" x14ac:dyDescent="0.3">
      <c r="A5652" s="74">
        <v>5.7710501419110688E-2</v>
      </c>
    </row>
    <row r="5653" spans="1:1" x14ac:dyDescent="0.3">
      <c r="A5653" s="74">
        <v>2.7466658528397473E-4</v>
      </c>
    </row>
    <row r="5654" spans="1:1" x14ac:dyDescent="0.3">
      <c r="A5654" s="74">
        <v>0.62730796227912233</v>
      </c>
    </row>
    <row r="5655" spans="1:1" x14ac:dyDescent="0.3">
      <c r="A5655" s="74">
        <v>8.865627002777185E-2</v>
      </c>
    </row>
    <row r="5656" spans="1:1" x14ac:dyDescent="0.3">
      <c r="A5656" s="74">
        <v>5.7679982909634692E-2</v>
      </c>
    </row>
    <row r="5657" spans="1:1" x14ac:dyDescent="0.3">
      <c r="A5657" s="74">
        <v>0.45014801477095856</v>
      </c>
    </row>
    <row r="5658" spans="1:1" x14ac:dyDescent="0.3">
      <c r="A5658" s="74">
        <v>0.79744865260780662</v>
      </c>
    </row>
    <row r="5659" spans="1:1" x14ac:dyDescent="0.3">
      <c r="A5659" s="74">
        <v>0.41151158177434616</v>
      </c>
    </row>
    <row r="5660" spans="1:1" x14ac:dyDescent="0.3">
      <c r="A5660" s="74">
        <v>0.41154210028382215</v>
      </c>
    </row>
    <row r="5661" spans="1:1" x14ac:dyDescent="0.3">
      <c r="A5661" s="74">
        <v>0.95461897640919213</v>
      </c>
    </row>
    <row r="5662" spans="1:1" x14ac:dyDescent="0.3">
      <c r="A5662" s="74">
        <v>0.9864192632831813</v>
      </c>
    </row>
    <row r="5663" spans="1:1" x14ac:dyDescent="0.3">
      <c r="A5663" s="74">
        <v>0.53657643360698259</v>
      </c>
    </row>
    <row r="5664" spans="1:1" x14ac:dyDescent="0.3">
      <c r="A5664" s="74">
        <v>0.56392101809747608</v>
      </c>
    </row>
    <row r="5665" spans="1:1" x14ac:dyDescent="0.3">
      <c r="A5665" s="74">
        <v>0.10403759880367443</v>
      </c>
    </row>
    <row r="5666" spans="1:1" x14ac:dyDescent="0.3">
      <c r="A5666" s="74">
        <v>0.1498458815271462</v>
      </c>
    </row>
    <row r="5667" spans="1:1" x14ac:dyDescent="0.3">
      <c r="A5667" s="74">
        <v>0.91570787682729571</v>
      </c>
    </row>
    <row r="5668" spans="1:1" x14ac:dyDescent="0.3">
      <c r="A5668" s="74">
        <v>0.70293282876064334</v>
      </c>
    </row>
    <row r="5669" spans="1:1" x14ac:dyDescent="0.3">
      <c r="A5669" s="74">
        <v>0.20389416180913725</v>
      </c>
    </row>
    <row r="5670" spans="1:1" x14ac:dyDescent="0.3">
      <c r="A5670" s="74">
        <v>0.26291695913571583</v>
      </c>
    </row>
    <row r="5671" spans="1:1" x14ac:dyDescent="0.3">
      <c r="A5671" s="74">
        <v>0.45017853328043456</v>
      </c>
    </row>
    <row r="5672" spans="1:1" x14ac:dyDescent="0.3">
      <c r="A5672" s="74">
        <v>0.14447462385937071</v>
      </c>
    </row>
    <row r="5673" spans="1:1" x14ac:dyDescent="0.3">
      <c r="A5673" s="74">
        <v>0.74611651966917936</v>
      </c>
    </row>
    <row r="5674" spans="1:1" x14ac:dyDescent="0.3">
      <c r="A5674" s="74">
        <v>2.9694509720145267E-2</v>
      </c>
    </row>
    <row r="5675" spans="1:1" x14ac:dyDescent="0.3">
      <c r="A5675" s="74">
        <v>0.98718222602008121</v>
      </c>
    </row>
    <row r="5676" spans="1:1" x14ac:dyDescent="0.3">
      <c r="A5676" s="74">
        <v>0.96884060182500686</v>
      </c>
    </row>
    <row r="5677" spans="1:1" x14ac:dyDescent="0.3">
      <c r="A5677" s="74">
        <v>0.12533951841792046</v>
      </c>
    </row>
    <row r="5678" spans="1:1" x14ac:dyDescent="0.3">
      <c r="A5678" s="74">
        <v>0.8604998931852168</v>
      </c>
    </row>
    <row r="5679" spans="1:1" x14ac:dyDescent="0.3">
      <c r="A5679" s="74">
        <v>1.3031403546250802E-2</v>
      </c>
    </row>
    <row r="5680" spans="1:1" x14ac:dyDescent="0.3">
      <c r="A5680" s="74">
        <v>6.4943388164922025E-2</v>
      </c>
    </row>
    <row r="5681" spans="1:1" x14ac:dyDescent="0.3">
      <c r="A5681" s="74">
        <v>0.13022247993408001</v>
      </c>
    </row>
    <row r="5682" spans="1:1" x14ac:dyDescent="0.3">
      <c r="A5682" s="74">
        <v>0.52281258583330792</v>
      </c>
    </row>
    <row r="5683" spans="1:1" x14ac:dyDescent="0.3">
      <c r="A5683" s="74">
        <v>0.32541886654255808</v>
      </c>
    </row>
    <row r="5684" spans="1:1" x14ac:dyDescent="0.3">
      <c r="A5684" s="74">
        <v>0.23960081789605395</v>
      </c>
    </row>
    <row r="5685" spans="1:1" x14ac:dyDescent="0.3">
      <c r="A5685" s="74">
        <v>0.2412793359172338</v>
      </c>
    </row>
    <row r="5686" spans="1:1" x14ac:dyDescent="0.3">
      <c r="A5686" s="74">
        <v>0.37235633411664176</v>
      </c>
    </row>
    <row r="5687" spans="1:1" x14ac:dyDescent="0.3">
      <c r="A5687" s="74">
        <v>0.96505630664998321</v>
      </c>
    </row>
    <row r="5688" spans="1:1" x14ac:dyDescent="0.3">
      <c r="A5688" s="74">
        <v>0.54713583788567766</v>
      </c>
    </row>
    <row r="5689" spans="1:1" x14ac:dyDescent="0.3">
      <c r="A5689" s="74">
        <v>0.26682332834864347</v>
      </c>
    </row>
    <row r="5690" spans="1:1" x14ac:dyDescent="0.3">
      <c r="A5690" s="74">
        <v>0.5705740531632435</v>
      </c>
    </row>
    <row r="5691" spans="1:1" x14ac:dyDescent="0.3">
      <c r="A5691" s="74">
        <v>0.18826868495742669</v>
      </c>
    </row>
    <row r="5692" spans="1:1" x14ac:dyDescent="0.3">
      <c r="A5692" s="74">
        <v>0.49592577898495438</v>
      </c>
    </row>
    <row r="5693" spans="1:1" x14ac:dyDescent="0.3">
      <c r="A5693" s="74">
        <v>0.34803308206427197</v>
      </c>
    </row>
    <row r="5694" spans="1:1" x14ac:dyDescent="0.3">
      <c r="A5694" s="74">
        <v>0.1945249794000061</v>
      </c>
    </row>
    <row r="5695" spans="1:1" x14ac:dyDescent="0.3">
      <c r="A5695" s="74">
        <v>0.76247444074831383</v>
      </c>
    </row>
    <row r="5696" spans="1:1" x14ac:dyDescent="0.3">
      <c r="A5696" s="74">
        <v>0.28852198858607747</v>
      </c>
    </row>
    <row r="5697" spans="1:1" x14ac:dyDescent="0.3">
      <c r="A5697" s="74">
        <v>0.86422315134128846</v>
      </c>
    </row>
    <row r="5698" spans="1:1" x14ac:dyDescent="0.3">
      <c r="A5698" s="74">
        <v>0.64583269753105255</v>
      </c>
    </row>
    <row r="5699" spans="1:1" x14ac:dyDescent="0.3">
      <c r="A5699" s="74">
        <v>0.36429944761497851</v>
      </c>
    </row>
    <row r="5700" spans="1:1" x14ac:dyDescent="0.3">
      <c r="A5700" s="74">
        <v>0.75075533310953091</v>
      </c>
    </row>
    <row r="5701" spans="1:1" x14ac:dyDescent="0.3">
      <c r="A5701" s="74">
        <v>0.26990569780571916</v>
      </c>
    </row>
    <row r="5702" spans="1:1" x14ac:dyDescent="0.3">
      <c r="A5702" s="74">
        <v>0.26429029206213567</v>
      </c>
    </row>
    <row r="5703" spans="1:1" x14ac:dyDescent="0.3">
      <c r="A5703" s="74">
        <v>0.36323129978331858</v>
      </c>
    </row>
    <row r="5704" spans="1:1" x14ac:dyDescent="0.3">
      <c r="A5704" s="74">
        <v>0.10684530167546617</v>
      </c>
    </row>
    <row r="5705" spans="1:1" x14ac:dyDescent="0.3">
      <c r="A5705" s="74">
        <v>0.39490951261940366</v>
      </c>
    </row>
    <row r="5706" spans="1:1" x14ac:dyDescent="0.3">
      <c r="A5706" s="74">
        <v>0.55351420636616111</v>
      </c>
    </row>
    <row r="5707" spans="1:1" x14ac:dyDescent="0.3">
      <c r="A5707" s="74">
        <v>0.77074495681630906</v>
      </c>
    </row>
    <row r="5708" spans="1:1" x14ac:dyDescent="0.3">
      <c r="A5708" s="74">
        <v>0.25644703512680439</v>
      </c>
    </row>
    <row r="5709" spans="1:1" x14ac:dyDescent="0.3">
      <c r="A5709" s="74">
        <v>0.2381359294412061</v>
      </c>
    </row>
    <row r="5710" spans="1:1" x14ac:dyDescent="0.3">
      <c r="A5710" s="74">
        <v>0.92327646717734302</v>
      </c>
    </row>
    <row r="5711" spans="1:1" x14ac:dyDescent="0.3">
      <c r="A5711" s="74">
        <v>0.63695181127353739</v>
      </c>
    </row>
    <row r="5712" spans="1:1" x14ac:dyDescent="0.3">
      <c r="A5712" s="74">
        <v>0.70967741935483875</v>
      </c>
    </row>
    <row r="5713" spans="1:1" x14ac:dyDescent="0.3">
      <c r="A5713" s="74">
        <v>0.78722495193334763</v>
      </c>
    </row>
    <row r="5714" spans="1:1" x14ac:dyDescent="0.3">
      <c r="A5714" s="74">
        <v>0.35648670918912323</v>
      </c>
    </row>
    <row r="5715" spans="1:1" x14ac:dyDescent="0.3">
      <c r="A5715" s="74">
        <v>0.67589342936490981</v>
      </c>
    </row>
    <row r="5716" spans="1:1" x14ac:dyDescent="0.3">
      <c r="A5716" s="74">
        <v>0.83681752983184299</v>
      </c>
    </row>
    <row r="5717" spans="1:1" x14ac:dyDescent="0.3">
      <c r="A5717" s="74">
        <v>0.89461958677938169</v>
      </c>
    </row>
    <row r="5718" spans="1:1" x14ac:dyDescent="0.3">
      <c r="A5718" s="74">
        <v>0.90575884273812068</v>
      </c>
    </row>
    <row r="5719" spans="1:1" x14ac:dyDescent="0.3">
      <c r="A5719" s="74">
        <v>0.40018921475875119</v>
      </c>
    </row>
    <row r="5720" spans="1:1" x14ac:dyDescent="0.3">
      <c r="A5720" s="74">
        <v>0.58873256630146187</v>
      </c>
    </row>
    <row r="5721" spans="1:1" x14ac:dyDescent="0.3">
      <c r="A5721" s="74">
        <v>0.7415082247383038</v>
      </c>
    </row>
    <row r="5722" spans="1:1" x14ac:dyDescent="0.3">
      <c r="A5722" s="74">
        <v>0.42637409588915676</v>
      </c>
    </row>
    <row r="5723" spans="1:1" x14ac:dyDescent="0.3">
      <c r="A5723" s="74">
        <v>0.54704428235724967</v>
      </c>
    </row>
    <row r="5724" spans="1:1" x14ac:dyDescent="0.3">
      <c r="A5724" s="74">
        <v>0.34403515732291634</v>
      </c>
    </row>
    <row r="5725" spans="1:1" x14ac:dyDescent="0.3">
      <c r="A5725" s="74">
        <v>0.92098757896664329</v>
      </c>
    </row>
    <row r="5726" spans="1:1" x14ac:dyDescent="0.3">
      <c r="A5726" s="74">
        <v>0.45207068086794638</v>
      </c>
    </row>
    <row r="5727" spans="1:1" x14ac:dyDescent="0.3">
      <c r="A5727" s="74">
        <v>7.6479384746848969E-2</v>
      </c>
    </row>
    <row r="5728" spans="1:1" x14ac:dyDescent="0.3">
      <c r="A5728" s="74">
        <v>3.9674062318796353E-2</v>
      </c>
    </row>
    <row r="5729" spans="1:1" x14ac:dyDescent="0.3">
      <c r="A5729" s="74">
        <v>0.67155980101931823</v>
      </c>
    </row>
    <row r="5730" spans="1:1" x14ac:dyDescent="0.3">
      <c r="A5730" s="74">
        <v>0.61931211279641107</v>
      </c>
    </row>
    <row r="5731" spans="1:1" x14ac:dyDescent="0.3">
      <c r="A5731" s="74">
        <v>0.5229346598712119</v>
      </c>
    </row>
    <row r="5732" spans="1:1" x14ac:dyDescent="0.3">
      <c r="A5732" s="74">
        <v>0.24085207678456985</v>
      </c>
    </row>
    <row r="5733" spans="1:1" x14ac:dyDescent="0.3">
      <c r="A5733" s="74">
        <v>0.29236732078005312</v>
      </c>
    </row>
    <row r="5734" spans="1:1" x14ac:dyDescent="0.3">
      <c r="A5734" s="74">
        <v>0.54683065279091769</v>
      </c>
    </row>
    <row r="5735" spans="1:1" x14ac:dyDescent="0.3">
      <c r="A5735" s="74">
        <v>0.98168889431440165</v>
      </c>
    </row>
    <row r="5736" spans="1:1" x14ac:dyDescent="0.3">
      <c r="A5736" s="74">
        <v>0.3065889461958678</v>
      </c>
    </row>
    <row r="5737" spans="1:1" x14ac:dyDescent="0.3">
      <c r="A5737" s="74">
        <v>0.27115695669423506</v>
      </c>
    </row>
    <row r="5738" spans="1:1" x14ac:dyDescent="0.3">
      <c r="A5738" s="74">
        <v>0.57661671803949099</v>
      </c>
    </row>
    <row r="5739" spans="1:1" x14ac:dyDescent="0.3">
      <c r="A5739" s="74">
        <v>0.51142918179876096</v>
      </c>
    </row>
    <row r="5740" spans="1:1" x14ac:dyDescent="0.3">
      <c r="A5740" s="74">
        <v>0.30744346446119569</v>
      </c>
    </row>
    <row r="5741" spans="1:1" x14ac:dyDescent="0.3">
      <c r="A5741" s="74">
        <v>0.15652943510238959</v>
      </c>
    </row>
    <row r="5742" spans="1:1" x14ac:dyDescent="0.3">
      <c r="A5742" s="74">
        <v>0.28211310159611802</v>
      </c>
    </row>
    <row r="5743" spans="1:1" x14ac:dyDescent="0.3">
      <c r="A5743" s="74">
        <v>0.23392437513351849</v>
      </c>
    </row>
    <row r="5744" spans="1:1" x14ac:dyDescent="0.3">
      <c r="A5744" s="74">
        <v>0.85131382183294169</v>
      </c>
    </row>
    <row r="5745" spans="1:1" x14ac:dyDescent="0.3">
      <c r="A5745" s="74">
        <v>0.70543534653767515</v>
      </c>
    </row>
    <row r="5746" spans="1:1" x14ac:dyDescent="0.3">
      <c r="A5746" s="74">
        <v>0.15073091830195012</v>
      </c>
    </row>
    <row r="5747" spans="1:1" x14ac:dyDescent="0.3">
      <c r="A5747" s="74">
        <v>0.91228980376598412</v>
      </c>
    </row>
    <row r="5748" spans="1:1" x14ac:dyDescent="0.3">
      <c r="A5748" s="74">
        <v>0.47355571153904841</v>
      </c>
    </row>
    <row r="5749" spans="1:1" x14ac:dyDescent="0.3">
      <c r="A5749" s="74">
        <v>0.33750419629505296</v>
      </c>
    </row>
    <row r="5750" spans="1:1" x14ac:dyDescent="0.3">
      <c r="A5750" s="74">
        <v>0.34589678640095217</v>
      </c>
    </row>
    <row r="5751" spans="1:1" x14ac:dyDescent="0.3">
      <c r="A5751" s="74">
        <v>0.28888821069978943</v>
      </c>
    </row>
    <row r="5752" spans="1:1" x14ac:dyDescent="0.3">
      <c r="A5752" s="74">
        <v>0.74816125980407122</v>
      </c>
    </row>
    <row r="5753" spans="1:1" x14ac:dyDescent="0.3">
      <c r="A5753" s="74">
        <v>0.42710654011658072</v>
      </c>
    </row>
    <row r="5754" spans="1:1" x14ac:dyDescent="0.3">
      <c r="A5754" s="74">
        <v>0.95596179082613608</v>
      </c>
    </row>
    <row r="5755" spans="1:1" x14ac:dyDescent="0.3">
      <c r="A5755" s="74">
        <v>0.96465956602679526</v>
      </c>
    </row>
    <row r="5756" spans="1:1" x14ac:dyDescent="0.3">
      <c r="A5756" s="74">
        <v>0.77547532578508871</v>
      </c>
    </row>
    <row r="5757" spans="1:1" x14ac:dyDescent="0.3">
      <c r="A5757" s="74">
        <v>0.46464430677205726</v>
      </c>
    </row>
    <row r="5758" spans="1:1" x14ac:dyDescent="0.3">
      <c r="A5758" s="74">
        <v>0.6352427747428816</v>
      </c>
    </row>
    <row r="5759" spans="1:1" x14ac:dyDescent="0.3">
      <c r="A5759" s="74">
        <v>9.9978637043366805E-2</v>
      </c>
    </row>
    <row r="5760" spans="1:1" x14ac:dyDescent="0.3">
      <c r="A5760" s="74">
        <v>0.20343638416699728</v>
      </c>
    </row>
    <row r="5761" spans="1:1" x14ac:dyDescent="0.3">
      <c r="A5761" s="74">
        <v>0.6181524094363231</v>
      </c>
    </row>
    <row r="5762" spans="1:1" x14ac:dyDescent="0.3">
      <c r="A5762" s="74">
        <v>4.4160283211767938E-2</v>
      </c>
    </row>
    <row r="5763" spans="1:1" x14ac:dyDescent="0.3">
      <c r="A5763" s="74">
        <v>0.71993163853877373</v>
      </c>
    </row>
    <row r="5764" spans="1:1" x14ac:dyDescent="0.3">
      <c r="A5764" s="74">
        <v>0.43809320352793968</v>
      </c>
    </row>
    <row r="5765" spans="1:1" x14ac:dyDescent="0.3">
      <c r="A5765" s="74">
        <v>0.72655415509506516</v>
      </c>
    </row>
    <row r="5766" spans="1:1" x14ac:dyDescent="0.3">
      <c r="A5766" s="74">
        <v>0.99453718680379655</v>
      </c>
    </row>
    <row r="5767" spans="1:1" x14ac:dyDescent="0.3">
      <c r="A5767" s="74">
        <v>0.90343943601794485</v>
      </c>
    </row>
    <row r="5768" spans="1:1" x14ac:dyDescent="0.3">
      <c r="A5768" s="74">
        <v>0.19992675557725761</v>
      </c>
    </row>
    <row r="5769" spans="1:1" x14ac:dyDescent="0.3">
      <c r="A5769" s="74">
        <v>0.25595873897518845</v>
      </c>
    </row>
    <row r="5770" spans="1:1" x14ac:dyDescent="0.3">
      <c r="A5770" s="74">
        <v>0.70571001312295911</v>
      </c>
    </row>
    <row r="5771" spans="1:1" x14ac:dyDescent="0.3">
      <c r="A5771" s="74">
        <v>0.63917966246528524</v>
      </c>
    </row>
    <row r="5772" spans="1:1" x14ac:dyDescent="0.3">
      <c r="A5772" s="74">
        <v>8.2003234962004456E-2</v>
      </c>
    </row>
    <row r="5773" spans="1:1" x14ac:dyDescent="0.3">
      <c r="A5773" s="74">
        <v>0.24988555558946501</v>
      </c>
    </row>
    <row r="5774" spans="1:1" x14ac:dyDescent="0.3">
      <c r="A5774" s="74">
        <v>7.8920865504928744E-2</v>
      </c>
    </row>
    <row r="5775" spans="1:1" x14ac:dyDescent="0.3">
      <c r="A5775" s="74">
        <v>0.6283761101107822</v>
      </c>
    </row>
    <row r="5776" spans="1:1" x14ac:dyDescent="0.3">
      <c r="A5776" s="74">
        <v>0.26645710623493146</v>
      </c>
    </row>
    <row r="5777" spans="1:1" x14ac:dyDescent="0.3">
      <c r="A5777" s="74">
        <v>0.80498672444837793</v>
      </c>
    </row>
    <row r="5778" spans="1:1" x14ac:dyDescent="0.3">
      <c r="A5778" s="74">
        <v>0.39503158665730764</v>
      </c>
    </row>
    <row r="5779" spans="1:1" x14ac:dyDescent="0.3">
      <c r="A5779" s="74">
        <v>0.81603442487868894</v>
      </c>
    </row>
    <row r="5780" spans="1:1" x14ac:dyDescent="0.3">
      <c r="A5780" s="74">
        <v>5.5330057679982912E-2</v>
      </c>
    </row>
    <row r="5781" spans="1:1" x14ac:dyDescent="0.3">
      <c r="A5781" s="74">
        <v>0.10336619159520249</v>
      </c>
    </row>
    <row r="5782" spans="1:1" x14ac:dyDescent="0.3">
      <c r="A5782" s="74">
        <v>0.34247871333964047</v>
      </c>
    </row>
    <row r="5783" spans="1:1" x14ac:dyDescent="0.3">
      <c r="A5783" s="74">
        <v>0.93221839045381027</v>
      </c>
    </row>
    <row r="5784" spans="1:1" x14ac:dyDescent="0.3">
      <c r="A5784" s="74">
        <v>0.37232581560716577</v>
      </c>
    </row>
    <row r="5785" spans="1:1" x14ac:dyDescent="0.3">
      <c r="A5785" s="74">
        <v>0.53294473097933892</v>
      </c>
    </row>
    <row r="5786" spans="1:1" x14ac:dyDescent="0.3">
      <c r="A5786" s="74">
        <v>0.78160954618976408</v>
      </c>
    </row>
    <row r="5787" spans="1:1" x14ac:dyDescent="0.3">
      <c r="A5787" s="74">
        <v>0.82412182988982818</v>
      </c>
    </row>
    <row r="5788" spans="1:1" x14ac:dyDescent="0.3">
      <c r="A5788" s="74">
        <v>0.89104892117069001</v>
      </c>
    </row>
    <row r="5789" spans="1:1" x14ac:dyDescent="0.3">
      <c r="A5789" s="74">
        <v>0.92663350321970273</v>
      </c>
    </row>
    <row r="5790" spans="1:1" x14ac:dyDescent="0.3">
      <c r="A5790" s="74">
        <v>0.15146336252937406</v>
      </c>
    </row>
    <row r="5791" spans="1:1" x14ac:dyDescent="0.3">
      <c r="A5791" s="74">
        <v>0.86059144871364479</v>
      </c>
    </row>
    <row r="5792" spans="1:1" x14ac:dyDescent="0.3">
      <c r="A5792" s="74">
        <v>0.94698934904019283</v>
      </c>
    </row>
    <row r="5793" spans="1:1" x14ac:dyDescent="0.3">
      <c r="A5793" s="74">
        <v>0.45228431043427841</v>
      </c>
    </row>
    <row r="5794" spans="1:1" x14ac:dyDescent="0.3">
      <c r="A5794" s="74">
        <v>0.92559587389751885</v>
      </c>
    </row>
    <row r="5795" spans="1:1" x14ac:dyDescent="0.3">
      <c r="A5795" s="74">
        <v>0.18988616595965452</v>
      </c>
    </row>
    <row r="5796" spans="1:1" x14ac:dyDescent="0.3">
      <c r="A5796" s="74">
        <v>0.88866847743156219</v>
      </c>
    </row>
    <row r="5797" spans="1:1" x14ac:dyDescent="0.3">
      <c r="A5797" s="74">
        <v>0.18405713064973905</v>
      </c>
    </row>
    <row r="5798" spans="1:1" x14ac:dyDescent="0.3">
      <c r="A5798" s="74">
        <v>2.2675252540665915E-2</v>
      </c>
    </row>
    <row r="5799" spans="1:1" x14ac:dyDescent="0.3">
      <c r="A5799" s="74">
        <v>0.13260292367320781</v>
      </c>
    </row>
    <row r="5800" spans="1:1" x14ac:dyDescent="0.3">
      <c r="A5800" s="74">
        <v>2.447584459974975E-2</v>
      </c>
    </row>
    <row r="5801" spans="1:1" x14ac:dyDescent="0.3">
      <c r="A5801" s="74">
        <v>0.88668477431562243</v>
      </c>
    </row>
    <row r="5802" spans="1:1" x14ac:dyDescent="0.3">
      <c r="A5802" s="74">
        <v>0.57878353221228673</v>
      </c>
    </row>
    <row r="5803" spans="1:1" x14ac:dyDescent="0.3">
      <c r="A5803" s="74">
        <v>0.4901882992034669</v>
      </c>
    </row>
    <row r="5804" spans="1:1" x14ac:dyDescent="0.3">
      <c r="A5804" s="74">
        <v>0.82161931211279637</v>
      </c>
    </row>
    <row r="5805" spans="1:1" x14ac:dyDescent="0.3">
      <c r="A5805" s="74">
        <v>4.3885616626483964E-2</v>
      </c>
    </row>
    <row r="5806" spans="1:1" x14ac:dyDescent="0.3">
      <c r="A5806" s="74">
        <v>0.98678548539689326</v>
      </c>
    </row>
    <row r="5807" spans="1:1" x14ac:dyDescent="0.3">
      <c r="A5807" s="74">
        <v>5.1026947843867305E-2</v>
      </c>
    </row>
    <row r="5808" spans="1:1" x14ac:dyDescent="0.3">
      <c r="A5808" s="74">
        <v>0.51301614429151277</v>
      </c>
    </row>
    <row r="5809" spans="1:1" x14ac:dyDescent="0.3">
      <c r="A5809" s="74">
        <v>0.66234321115756711</v>
      </c>
    </row>
    <row r="5810" spans="1:1" x14ac:dyDescent="0.3">
      <c r="A5810" s="74">
        <v>0.61015655995361184</v>
      </c>
    </row>
    <row r="5811" spans="1:1" x14ac:dyDescent="0.3">
      <c r="A5811" s="74">
        <v>7.4922940763573101E-2</v>
      </c>
    </row>
    <row r="5812" spans="1:1" x14ac:dyDescent="0.3">
      <c r="A5812" s="74">
        <v>0.76900540177617727</v>
      </c>
    </row>
    <row r="5813" spans="1:1" x14ac:dyDescent="0.3">
      <c r="A5813" s="74">
        <v>0.88195440534684288</v>
      </c>
    </row>
    <row r="5814" spans="1:1" x14ac:dyDescent="0.3">
      <c r="A5814" s="74">
        <v>7.635731070894497E-2</v>
      </c>
    </row>
    <row r="5815" spans="1:1" x14ac:dyDescent="0.3">
      <c r="A5815" s="74">
        <v>3.7354655598620563E-2</v>
      </c>
    </row>
    <row r="5816" spans="1:1" x14ac:dyDescent="0.3">
      <c r="A5816" s="74">
        <v>0.58943449201940978</v>
      </c>
    </row>
    <row r="5817" spans="1:1" x14ac:dyDescent="0.3">
      <c r="A5817" s="74">
        <v>0.92443617053743099</v>
      </c>
    </row>
    <row r="5818" spans="1:1" x14ac:dyDescent="0.3">
      <c r="A5818" s="74">
        <v>0.55687124240852082</v>
      </c>
    </row>
    <row r="5819" spans="1:1" x14ac:dyDescent="0.3">
      <c r="A5819" s="74">
        <v>0.41477706228827782</v>
      </c>
    </row>
    <row r="5820" spans="1:1" x14ac:dyDescent="0.3">
      <c r="A5820" s="74">
        <v>7.2817163609729299E-2</v>
      </c>
    </row>
    <row r="5821" spans="1:1" x14ac:dyDescent="0.3">
      <c r="A5821" s="74">
        <v>0.41059602649006621</v>
      </c>
    </row>
    <row r="5822" spans="1:1" x14ac:dyDescent="0.3">
      <c r="A5822" s="74">
        <v>0.93951231421857362</v>
      </c>
    </row>
    <row r="5823" spans="1:1" x14ac:dyDescent="0.3">
      <c r="A5823" s="74">
        <v>0.79207739494003115</v>
      </c>
    </row>
    <row r="5824" spans="1:1" x14ac:dyDescent="0.3">
      <c r="A5824" s="74">
        <v>0.21881771294289987</v>
      </c>
    </row>
    <row r="5825" spans="1:1" x14ac:dyDescent="0.3">
      <c r="A5825" s="74">
        <v>0.57847834711752677</v>
      </c>
    </row>
    <row r="5826" spans="1:1" x14ac:dyDescent="0.3">
      <c r="A5826" s="74">
        <v>0.29990539262062443</v>
      </c>
    </row>
    <row r="5827" spans="1:1" x14ac:dyDescent="0.3">
      <c r="A5827" s="74">
        <v>7.3732718894009217E-2</v>
      </c>
    </row>
    <row r="5828" spans="1:1" x14ac:dyDescent="0.3">
      <c r="A5828" s="74">
        <v>0.41990417188024537</v>
      </c>
    </row>
    <row r="5829" spans="1:1" x14ac:dyDescent="0.3">
      <c r="A5829" s="74">
        <v>0.43269142735068822</v>
      </c>
    </row>
    <row r="5830" spans="1:1" x14ac:dyDescent="0.3">
      <c r="A5830" s="74">
        <v>0.57786797692800684</v>
      </c>
    </row>
    <row r="5831" spans="1:1" x14ac:dyDescent="0.3">
      <c r="A5831" s="74">
        <v>7.9622791222876674E-2</v>
      </c>
    </row>
    <row r="5832" spans="1:1" x14ac:dyDescent="0.3">
      <c r="A5832" s="74">
        <v>0.79900509659108254</v>
      </c>
    </row>
    <row r="5833" spans="1:1" x14ac:dyDescent="0.3">
      <c r="A5833" s="74">
        <v>0.35688344981231118</v>
      </c>
    </row>
    <row r="5834" spans="1:1" x14ac:dyDescent="0.3">
      <c r="A5834" s="74">
        <v>0.86495559556871238</v>
      </c>
    </row>
    <row r="5835" spans="1:1" x14ac:dyDescent="0.3">
      <c r="A5835" s="74">
        <v>0.30686361278115176</v>
      </c>
    </row>
    <row r="5836" spans="1:1" x14ac:dyDescent="0.3">
      <c r="A5836" s="74">
        <v>4.8921170690023497E-2</v>
      </c>
    </row>
    <row r="5837" spans="1:1" x14ac:dyDescent="0.3">
      <c r="A5837" s="74">
        <v>0.22037415692617573</v>
      </c>
    </row>
    <row r="5838" spans="1:1" x14ac:dyDescent="0.3">
      <c r="A5838" s="74">
        <v>0.20999786370433668</v>
      </c>
    </row>
    <row r="5839" spans="1:1" x14ac:dyDescent="0.3">
      <c r="A5839" s="74">
        <v>0.13885921811578722</v>
      </c>
    </row>
    <row r="5840" spans="1:1" x14ac:dyDescent="0.3">
      <c r="A5840" s="74">
        <v>0.93008209479049042</v>
      </c>
    </row>
    <row r="5841" spans="1:1" x14ac:dyDescent="0.3">
      <c r="A5841" s="74">
        <v>0.51011688589129311</v>
      </c>
    </row>
    <row r="5842" spans="1:1" x14ac:dyDescent="0.3">
      <c r="A5842" s="74">
        <v>0.34806360057374797</v>
      </c>
    </row>
    <row r="5843" spans="1:1" x14ac:dyDescent="0.3">
      <c r="A5843" s="74">
        <v>0.28296761986144597</v>
      </c>
    </row>
    <row r="5844" spans="1:1" x14ac:dyDescent="0.3">
      <c r="A5844" s="74">
        <v>8.2491531113620412E-2</v>
      </c>
    </row>
    <row r="5845" spans="1:1" x14ac:dyDescent="0.3">
      <c r="A5845" s="74">
        <v>0.51915036469618825</v>
      </c>
    </row>
    <row r="5846" spans="1:1" x14ac:dyDescent="0.3">
      <c r="A5846" s="74">
        <v>0.2597430341502121</v>
      </c>
    </row>
    <row r="5847" spans="1:1" x14ac:dyDescent="0.3">
      <c r="A5847" s="74">
        <v>0.71794793542283397</v>
      </c>
    </row>
    <row r="5848" spans="1:1" x14ac:dyDescent="0.3">
      <c r="A5848" s="74">
        <v>0.30887783440656758</v>
      </c>
    </row>
    <row r="5849" spans="1:1" x14ac:dyDescent="0.3">
      <c r="A5849" s="74">
        <v>0.12329477828302866</v>
      </c>
    </row>
    <row r="5850" spans="1:1" x14ac:dyDescent="0.3">
      <c r="A5850" s="74">
        <v>0.96658223212378303</v>
      </c>
    </row>
    <row r="5851" spans="1:1" x14ac:dyDescent="0.3">
      <c r="A5851" s="74">
        <v>0.93218787194433428</v>
      </c>
    </row>
    <row r="5852" spans="1:1" x14ac:dyDescent="0.3">
      <c r="A5852" s="74">
        <v>0.98419141209143346</v>
      </c>
    </row>
    <row r="5853" spans="1:1" x14ac:dyDescent="0.3">
      <c r="A5853" s="74">
        <v>0.17661061433759576</v>
      </c>
    </row>
    <row r="5854" spans="1:1" x14ac:dyDescent="0.3">
      <c r="A5854" s="74">
        <v>0.46931363872188481</v>
      </c>
    </row>
    <row r="5855" spans="1:1" x14ac:dyDescent="0.3">
      <c r="A5855" s="74">
        <v>0.73455000457777642</v>
      </c>
    </row>
    <row r="5856" spans="1:1" x14ac:dyDescent="0.3">
      <c r="A5856" s="74">
        <v>0.74871059297463916</v>
      </c>
    </row>
    <row r="5857" spans="1:1" x14ac:dyDescent="0.3">
      <c r="A5857" s="74">
        <v>5.7557908871730706E-2</v>
      </c>
    </row>
    <row r="5858" spans="1:1" x14ac:dyDescent="0.3">
      <c r="A5858" s="74">
        <v>0.23474837488937039</v>
      </c>
    </row>
    <row r="5859" spans="1:1" x14ac:dyDescent="0.3">
      <c r="A5859" s="74">
        <v>0.41853083895382548</v>
      </c>
    </row>
    <row r="5860" spans="1:1" x14ac:dyDescent="0.3">
      <c r="A5860" s="74">
        <v>0.14047669911801508</v>
      </c>
    </row>
    <row r="5861" spans="1:1" x14ac:dyDescent="0.3">
      <c r="A5861" s="74">
        <v>0.39649647511215552</v>
      </c>
    </row>
    <row r="5862" spans="1:1" x14ac:dyDescent="0.3">
      <c r="A5862" s="74">
        <v>0.13779107028412732</v>
      </c>
    </row>
    <row r="5863" spans="1:1" x14ac:dyDescent="0.3">
      <c r="A5863" s="74">
        <v>0.56117435224463641</v>
      </c>
    </row>
    <row r="5864" spans="1:1" x14ac:dyDescent="0.3">
      <c r="A5864" s="74">
        <v>0.32355723746452225</v>
      </c>
    </row>
    <row r="5865" spans="1:1" x14ac:dyDescent="0.3">
      <c r="A5865" s="74">
        <v>0.51643421735282447</v>
      </c>
    </row>
    <row r="5866" spans="1:1" x14ac:dyDescent="0.3">
      <c r="A5866" s="74">
        <v>0.26471755119479967</v>
      </c>
    </row>
    <row r="5867" spans="1:1" x14ac:dyDescent="0.3">
      <c r="A5867" s="74">
        <v>0.23792229987487412</v>
      </c>
    </row>
    <row r="5868" spans="1:1" x14ac:dyDescent="0.3">
      <c r="A5868" s="74">
        <v>0.5679494613483077</v>
      </c>
    </row>
    <row r="5869" spans="1:1" x14ac:dyDescent="0.3">
      <c r="A5869" s="74">
        <v>0.61751152073732718</v>
      </c>
    </row>
    <row r="5870" spans="1:1" x14ac:dyDescent="0.3">
      <c r="A5870" s="74">
        <v>0.48420667134617146</v>
      </c>
    </row>
    <row r="5871" spans="1:1" x14ac:dyDescent="0.3">
      <c r="A5871" s="74">
        <v>0.93508713034455393</v>
      </c>
    </row>
    <row r="5872" spans="1:1" x14ac:dyDescent="0.3">
      <c r="A5872" s="74">
        <v>0.63798944059572127</v>
      </c>
    </row>
    <row r="5873" spans="1:1" x14ac:dyDescent="0.3">
      <c r="A5873" s="74">
        <v>0.23722037415692618</v>
      </c>
    </row>
    <row r="5874" spans="1:1" x14ac:dyDescent="0.3">
      <c r="A5874" s="74">
        <v>0.19205298013245034</v>
      </c>
    </row>
    <row r="5875" spans="1:1" x14ac:dyDescent="0.3">
      <c r="A5875" s="74">
        <v>0.94042786950285351</v>
      </c>
    </row>
    <row r="5876" spans="1:1" x14ac:dyDescent="0.3">
      <c r="A5876" s="74">
        <v>0.74513992736594747</v>
      </c>
    </row>
    <row r="5877" spans="1:1" x14ac:dyDescent="0.3">
      <c r="A5877" s="74">
        <v>1.718192083498642E-2</v>
      </c>
    </row>
    <row r="5878" spans="1:1" x14ac:dyDescent="0.3">
      <c r="A5878" s="74">
        <v>0.13599047822504348</v>
      </c>
    </row>
    <row r="5879" spans="1:1" x14ac:dyDescent="0.3">
      <c r="A5879" s="74">
        <v>0.4936368907742546</v>
      </c>
    </row>
    <row r="5880" spans="1:1" x14ac:dyDescent="0.3">
      <c r="A5880" s="74">
        <v>0.22135074922940765</v>
      </c>
    </row>
    <row r="5881" spans="1:1" x14ac:dyDescent="0.3">
      <c r="A5881" s="74">
        <v>0.30753501998962368</v>
      </c>
    </row>
    <row r="5882" spans="1:1" x14ac:dyDescent="0.3">
      <c r="A5882" s="74">
        <v>0.72679830317087313</v>
      </c>
    </row>
    <row r="5883" spans="1:1" x14ac:dyDescent="0.3">
      <c r="A5883" s="74">
        <v>0.47810296945097203</v>
      </c>
    </row>
    <row r="5884" spans="1:1" x14ac:dyDescent="0.3">
      <c r="A5884" s="74">
        <v>0.56965849787896361</v>
      </c>
    </row>
    <row r="5885" spans="1:1" x14ac:dyDescent="0.3">
      <c r="A5885" s="74">
        <v>0.64094973601489302</v>
      </c>
    </row>
    <row r="5886" spans="1:1" x14ac:dyDescent="0.3">
      <c r="A5886" s="74">
        <v>0.74214911343729972</v>
      </c>
    </row>
    <row r="5887" spans="1:1" x14ac:dyDescent="0.3">
      <c r="A5887" s="74">
        <v>0.93438520462660601</v>
      </c>
    </row>
    <row r="5888" spans="1:1" x14ac:dyDescent="0.3">
      <c r="A5888" s="74">
        <v>4.7547837763603627E-2</v>
      </c>
    </row>
    <row r="5889" spans="1:1" x14ac:dyDescent="0.3">
      <c r="A5889" s="74">
        <v>0.60655537583544417</v>
      </c>
    </row>
    <row r="5890" spans="1:1" x14ac:dyDescent="0.3">
      <c r="A5890" s="74">
        <v>0.8290353099154637</v>
      </c>
    </row>
    <row r="5891" spans="1:1" x14ac:dyDescent="0.3">
      <c r="A5891" s="74">
        <v>0.17770928067873165</v>
      </c>
    </row>
    <row r="5892" spans="1:1" x14ac:dyDescent="0.3">
      <c r="A5892" s="74">
        <v>0.44029053621021147</v>
      </c>
    </row>
    <row r="5893" spans="1:1" x14ac:dyDescent="0.3">
      <c r="A5893" s="74">
        <v>0.15585802789391767</v>
      </c>
    </row>
    <row r="5894" spans="1:1" x14ac:dyDescent="0.3">
      <c r="A5894" s="74">
        <v>0.71153904843287452</v>
      </c>
    </row>
    <row r="5895" spans="1:1" x14ac:dyDescent="0.3">
      <c r="A5895" s="74">
        <v>0.80010376293221841</v>
      </c>
    </row>
    <row r="5896" spans="1:1" x14ac:dyDescent="0.3">
      <c r="A5896" s="74">
        <v>0.1794488357188635</v>
      </c>
    </row>
    <row r="5897" spans="1:1" x14ac:dyDescent="0.3">
      <c r="A5897" s="74">
        <v>0.87145603808709982</v>
      </c>
    </row>
    <row r="5898" spans="1:1" x14ac:dyDescent="0.3">
      <c r="A5898" s="74">
        <v>0.50975066377758105</v>
      </c>
    </row>
    <row r="5899" spans="1:1" x14ac:dyDescent="0.3">
      <c r="A5899" s="74">
        <v>0.33826715903195287</v>
      </c>
    </row>
    <row r="5900" spans="1:1" x14ac:dyDescent="0.3">
      <c r="A5900" s="74">
        <v>0.4638508255256813</v>
      </c>
    </row>
    <row r="5901" spans="1:1" x14ac:dyDescent="0.3">
      <c r="A5901" s="74">
        <v>0.22965178380687887</v>
      </c>
    </row>
    <row r="5902" spans="1:1" x14ac:dyDescent="0.3">
      <c r="A5902" s="74">
        <v>7.6235236671040985E-2</v>
      </c>
    </row>
    <row r="5903" spans="1:1" x14ac:dyDescent="0.3">
      <c r="A5903" s="74">
        <v>0.88915677358317824</v>
      </c>
    </row>
    <row r="5904" spans="1:1" x14ac:dyDescent="0.3">
      <c r="A5904" s="74">
        <v>0.53837702566606649</v>
      </c>
    </row>
    <row r="5905" spans="1:1" x14ac:dyDescent="0.3">
      <c r="A5905" s="74">
        <v>0.38889736625263222</v>
      </c>
    </row>
    <row r="5906" spans="1:1" x14ac:dyDescent="0.3">
      <c r="A5906" s="74">
        <v>0.75664540543839842</v>
      </c>
    </row>
    <row r="5907" spans="1:1" x14ac:dyDescent="0.3">
      <c r="A5907" s="74">
        <v>0.45371868037965024</v>
      </c>
    </row>
    <row r="5908" spans="1:1" x14ac:dyDescent="0.3">
      <c r="A5908" s="74">
        <v>0.78740806299020361</v>
      </c>
    </row>
    <row r="5909" spans="1:1" x14ac:dyDescent="0.3">
      <c r="A5909" s="74">
        <v>0.53450117496261484</v>
      </c>
    </row>
    <row r="5910" spans="1:1" x14ac:dyDescent="0.3">
      <c r="A5910" s="74">
        <v>0.47981200598162788</v>
      </c>
    </row>
    <row r="5911" spans="1:1" x14ac:dyDescent="0.3">
      <c r="A5911" s="74">
        <v>0.29053621021149328</v>
      </c>
    </row>
    <row r="5912" spans="1:1" x14ac:dyDescent="0.3">
      <c r="A5912" s="74">
        <v>0.79882198553422645</v>
      </c>
    </row>
    <row r="5913" spans="1:1" x14ac:dyDescent="0.3">
      <c r="A5913" s="74">
        <v>0.31141087069307533</v>
      </c>
    </row>
    <row r="5914" spans="1:1" x14ac:dyDescent="0.3">
      <c r="A5914" s="74">
        <v>0.58485671559801022</v>
      </c>
    </row>
    <row r="5915" spans="1:1" x14ac:dyDescent="0.3">
      <c r="A5915" s="74">
        <v>6.0609759819330422E-2</v>
      </c>
    </row>
    <row r="5916" spans="1:1" x14ac:dyDescent="0.3">
      <c r="A5916" s="74">
        <v>5.5116428113650931E-2</v>
      </c>
    </row>
    <row r="5917" spans="1:1" x14ac:dyDescent="0.3">
      <c r="A5917" s="74">
        <v>0.37607959227271343</v>
      </c>
    </row>
    <row r="5918" spans="1:1" x14ac:dyDescent="0.3">
      <c r="A5918" s="74">
        <v>0.2904141361735893</v>
      </c>
    </row>
    <row r="5919" spans="1:1" x14ac:dyDescent="0.3">
      <c r="A5919" s="74">
        <v>4.4099246192815945E-2</v>
      </c>
    </row>
    <row r="5920" spans="1:1" x14ac:dyDescent="0.3">
      <c r="A5920" s="74">
        <v>0.40769676808984651</v>
      </c>
    </row>
    <row r="5921" spans="1:1" x14ac:dyDescent="0.3">
      <c r="A5921" s="74">
        <v>0.59874263740958888</v>
      </c>
    </row>
    <row r="5922" spans="1:1" x14ac:dyDescent="0.3">
      <c r="A5922" s="74">
        <v>0.21280556657612842</v>
      </c>
    </row>
    <row r="5923" spans="1:1" x14ac:dyDescent="0.3">
      <c r="A5923" s="74">
        <v>0.21082186346018861</v>
      </c>
    </row>
    <row r="5924" spans="1:1" x14ac:dyDescent="0.3">
      <c r="A5924" s="74">
        <v>0.99047822504348892</v>
      </c>
    </row>
    <row r="5925" spans="1:1" x14ac:dyDescent="0.3">
      <c r="A5925" s="74">
        <v>0.9473555711539049</v>
      </c>
    </row>
    <row r="5926" spans="1:1" x14ac:dyDescent="0.3">
      <c r="A5926" s="74">
        <v>0.83938108462782679</v>
      </c>
    </row>
    <row r="5927" spans="1:1" x14ac:dyDescent="0.3">
      <c r="A5927" s="74">
        <v>0.42555009613330486</v>
      </c>
    </row>
    <row r="5928" spans="1:1" x14ac:dyDescent="0.3">
      <c r="A5928" s="74">
        <v>0.72923978392895294</v>
      </c>
    </row>
    <row r="5929" spans="1:1" x14ac:dyDescent="0.3">
      <c r="A5929" s="74">
        <v>0.58427686391796629</v>
      </c>
    </row>
    <row r="5930" spans="1:1" x14ac:dyDescent="0.3">
      <c r="A5930" s="74">
        <v>0.36295663319803462</v>
      </c>
    </row>
    <row r="5931" spans="1:1" x14ac:dyDescent="0.3">
      <c r="A5931" s="74">
        <v>0.56907864619891968</v>
      </c>
    </row>
    <row r="5932" spans="1:1" x14ac:dyDescent="0.3">
      <c r="A5932" s="74">
        <v>0.10309152500991851</v>
      </c>
    </row>
    <row r="5933" spans="1:1" x14ac:dyDescent="0.3">
      <c r="A5933" s="74">
        <v>0.2074343089083529</v>
      </c>
    </row>
    <row r="5934" spans="1:1" x14ac:dyDescent="0.3">
      <c r="A5934" s="74">
        <v>0.78423413800469988</v>
      </c>
    </row>
    <row r="5935" spans="1:1" x14ac:dyDescent="0.3">
      <c r="A5935" s="74">
        <v>0.85677663502914514</v>
      </c>
    </row>
    <row r="5936" spans="1:1" x14ac:dyDescent="0.3">
      <c r="A5936" s="74">
        <v>0.31412701803643911</v>
      </c>
    </row>
    <row r="5937" spans="1:1" x14ac:dyDescent="0.3">
      <c r="A5937" s="74">
        <v>0.16650898770104069</v>
      </c>
    </row>
    <row r="5938" spans="1:1" x14ac:dyDescent="0.3">
      <c r="A5938" s="74">
        <v>0.68752098147526475</v>
      </c>
    </row>
    <row r="5939" spans="1:1" x14ac:dyDescent="0.3">
      <c r="A5939" s="74">
        <v>0.13562425611133153</v>
      </c>
    </row>
    <row r="5940" spans="1:1" x14ac:dyDescent="0.3">
      <c r="A5940" s="74">
        <v>0.52107303079317602</v>
      </c>
    </row>
    <row r="5941" spans="1:1" x14ac:dyDescent="0.3">
      <c r="A5941" s="74">
        <v>0.38581499679555653</v>
      </c>
    </row>
    <row r="5942" spans="1:1" x14ac:dyDescent="0.3">
      <c r="A5942" s="74">
        <v>0.59706411938840909</v>
      </c>
    </row>
    <row r="5943" spans="1:1" x14ac:dyDescent="0.3">
      <c r="A5943" s="74">
        <v>0.44093142490920745</v>
      </c>
    </row>
    <row r="5944" spans="1:1" x14ac:dyDescent="0.3">
      <c r="A5944" s="74">
        <v>0.29435102389599294</v>
      </c>
    </row>
    <row r="5945" spans="1:1" x14ac:dyDescent="0.3">
      <c r="A5945" s="74">
        <v>0.62535477767265846</v>
      </c>
    </row>
    <row r="5946" spans="1:1" x14ac:dyDescent="0.3">
      <c r="A5946" s="74">
        <v>0.3192846461378826</v>
      </c>
    </row>
    <row r="5947" spans="1:1" x14ac:dyDescent="0.3">
      <c r="A5947" s="74">
        <v>0.59407330545976134</v>
      </c>
    </row>
    <row r="5948" spans="1:1" x14ac:dyDescent="0.3">
      <c r="A5948" s="74">
        <v>0.94763023773918886</v>
      </c>
    </row>
    <row r="5949" spans="1:1" x14ac:dyDescent="0.3">
      <c r="A5949" s="74">
        <v>0.11078218939786981</v>
      </c>
    </row>
    <row r="5950" spans="1:1" x14ac:dyDescent="0.3">
      <c r="A5950" s="74">
        <v>0.17789239173558763</v>
      </c>
    </row>
    <row r="5951" spans="1:1" x14ac:dyDescent="0.3">
      <c r="A5951" s="74">
        <v>0.12259285256508072</v>
      </c>
    </row>
    <row r="5952" spans="1:1" x14ac:dyDescent="0.3">
      <c r="A5952" s="74">
        <v>0.90258491775261696</v>
      </c>
    </row>
    <row r="5953" spans="1:1" x14ac:dyDescent="0.3">
      <c r="A5953" s="74">
        <v>6.3661610766930138E-2</v>
      </c>
    </row>
    <row r="5954" spans="1:1" x14ac:dyDescent="0.3">
      <c r="A5954" s="74">
        <v>0.54753257850886561</v>
      </c>
    </row>
    <row r="5955" spans="1:1" x14ac:dyDescent="0.3">
      <c r="A5955" s="74">
        <v>0.28379161961729787</v>
      </c>
    </row>
    <row r="5956" spans="1:1" x14ac:dyDescent="0.3">
      <c r="A5956" s="74">
        <v>0.74340037232581557</v>
      </c>
    </row>
    <row r="5957" spans="1:1" x14ac:dyDescent="0.3">
      <c r="A5957" s="74">
        <v>0.16370128482924895</v>
      </c>
    </row>
    <row r="5958" spans="1:1" x14ac:dyDescent="0.3">
      <c r="A5958" s="74">
        <v>0.59285256508072148</v>
      </c>
    </row>
    <row r="5959" spans="1:1" x14ac:dyDescent="0.3">
      <c r="A5959" s="74">
        <v>0.47294534134952848</v>
      </c>
    </row>
    <row r="5960" spans="1:1" x14ac:dyDescent="0.3">
      <c r="A5960" s="74">
        <v>0.11664174321726127</v>
      </c>
    </row>
    <row r="5961" spans="1:1" x14ac:dyDescent="0.3">
      <c r="A5961" s="74">
        <v>0.47352519302957241</v>
      </c>
    </row>
    <row r="5962" spans="1:1" x14ac:dyDescent="0.3">
      <c r="A5962" s="74">
        <v>0.61857966856898705</v>
      </c>
    </row>
    <row r="5963" spans="1:1" x14ac:dyDescent="0.3">
      <c r="A5963" s="74">
        <v>0.79778435621204258</v>
      </c>
    </row>
    <row r="5964" spans="1:1" x14ac:dyDescent="0.3">
      <c r="A5964" s="74">
        <v>0.13342692342905974</v>
      </c>
    </row>
    <row r="5965" spans="1:1" x14ac:dyDescent="0.3">
      <c r="A5965" s="74">
        <v>0.85781426435132913</v>
      </c>
    </row>
    <row r="5966" spans="1:1" x14ac:dyDescent="0.3">
      <c r="A5966" s="74">
        <v>0.93746757408368175</v>
      </c>
    </row>
    <row r="5967" spans="1:1" x14ac:dyDescent="0.3">
      <c r="A5967" s="74">
        <v>9.9917600024414813E-2</v>
      </c>
    </row>
    <row r="5968" spans="1:1" x14ac:dyDescent="0.3">
      <c r="A5968" s="74">
        <v>0.42930387279885251</v>
      </c>
    </row>
    <row r="5969" spans="1:1" x14ac:dyDescent="0.3">
      <c r="A5969" s="74">
        <v>0.42771691030610065</v>
      </c>
    </row>
    <row r="5970" spans="1:1" x14ac:dyDescent="0.3">
      <c r="A5970" s="74">
        <v>0.66173284096804708</v>
      </c>
    </row>
    <row r="5971" spans="1:1" x14ac:dyDescent="0.3">
      <c r="A5971" s="74">
        <v>0.20514542069765312</v>
      </c>
    </row>
    <row r="5972" spans="1:1" x14ac:dyDescent="0.3">
      <c r="A5972" s="74">
        <v>0.53917050691244239</v>
      </c>
    </row>
    <row r="5973" spans="1:1" x14ac:dyDescent="0.3">
      <c r="A5973" s="74">
        <v>4.2023987548448133E-2</v>
      </c>
    </row>
    <row r="5974" spans="1:1" x14ac:dyDescent="0.3">
      <c r="A5974" s="74">
        <v>0.32493057039094209</v>
      </c>
    </row>
    <row r="5975" spans="1:1" x14ac:dyDescent="0.3">
      <c r="A5975" s="74">
        <v>0.68330942716757714</v>
      </c>
    </row>
    <row r="5976" spans="1:1" x14ac:dyDescent="0.3">
      <c r="A5976" s="74">
        <v>0.74245429853205969</v>
      </c>
    </row>
    <row r="5977" spans="1:1" x14ac:dyDescent="0.3">
      <c r="A5977" s="74">
        <v>0.39613025299844357</v>
      </c>
    </row>
    <row r="5978" spans="1:1" x14ac:dyDescent="0.3">
      <c r="A5978" s="74">
        <v>0.73995178075502788</v>
      </c>
    </row>
    <row r="5979" spans="1:1" x14ac:dyDescent="0.3">
      <c r="A5979" s="74">
        <v>0.89898373363444928</v>
      </c>
    </row>
    <row r="5980" spans="1:1" x14ac:dyDescent="0.3">
      <c r="A5980" s="74">
        <v>3.5462508011108736E-2</v>
      </c>
    </row>
    <row r="5981" spans="1:1" x14ac:dyDescent="0.3">
      <c r="A5981" s="74">
        <v>0.73006378368480485</v>
      </c>
    </row>
    <row r="5982" spans="1:1" x14ac:dyDescent="0.3">
      <c r="A5982" s="74">
        <v>0.99954222235786006</v>
      </c>
    </row>
    <row r="5983" spans="1:1" x14ac:dyDescent="0.3">
      <c r="A5983" s="74">
        <v>0.63493758964812164</v>
      </c>
    </row>
    <row r="5984" spans="1:1" x14ac:dyDescent="0.3">
      <c r="A5984" s="74">
        <v>0.3869136631366924</v>
      </c>
    </row>
    <row r="5985" spans="1:1" x14ac:dyDescent="0.3">
      <c r="A5985" s="74">
        <v>0.68715475936155279</v>
      </c>
    </row>
    <row r="5986" spans="1:1" x14ac:dyDescent="0.3">
      <c r="A5986" s="74">
        <v>2.5788140507217627E-2</v>
      </c>
    </row>
    <row r="5987" spans="1:1" x14ac:dyDescent="0.3">
      <c r="A5987" s="74">
        <v>6.8697164830469684E-2</v>
      </c>
    </row>
    <row r="5988" spans="1:1" x14ac:dyDescent="0.3">
      <c r="A5988" s="74">
        <v>0.93273720511490221</v>
      </c>
    </row>
    <row r="5989" spans="1:1" x14ac:dyDescent="0.3">
      <c r="A5989" s="74">
        <v>0.35407574694051941</v>
      </c>
    </row>
    <row r="5990" spans="1:1" x14ac:dyDescent="0.3">
      <c r="A5990" s="74">
        <v>0.57472457045197911</v>
      </c>
    </row>
    <row r="5991" spans="1:1" x14ac:dyDescent="0.3">
      <c r="A5991" s="74">
        <v>0.3839533677175207</v>
      </c>
    </row>
    <row r="5992" spans="1:1" x14ac:dyDescent="0.3">
      <c r="A5992" s="74">
        <v>0.26682332834864347</v>
      </c>
    </row>
    <row r="5993" spans="1:1" x14ac:dyDescent="0.3">
      <c r="A5993" s="74">
        <v>1.4038514358958708E-2</v>
      </c>
    </row>
    <row r="5994" spans="1:1" x14ac:dyDescent="0.3">
      <c r="A5994" s="74">
        <v>0.10202337717825861</v>
      </c>
    </row>
    <row r="5995" spans="1:1" x14ac:dyDescent="0.3">
      <c r="A5995" s="74">
        <v>0.79808954130680254</v>
      </c>
    </row>
    <row r="5996" spans="1:1" x14ac:dyDescent="0.3">
      <c r="A5996" s="74">
        <v>0.48374889370403151</v>
      </c>
    </row>
    <row r="5997" spans="1:1" x14ac:dyDescent="0.3">
      <c r="A5997" s="74">
        <v>0.64381847590563679</v>
      </c>
    </row>
    <row r="5998" spans="1:1" x14ac:dyDescent="0.3">
      <c r="A5998" s="74">
        <v>0.39652699362163152</v>
      </c>
    </row>
    <row r="5999" spans="1:1" x14ac:dyDescent="0.3">
      <c r="A5999" s="74">
        <v>0.28678243354594563</v>
      </c>
    </row>
    <row r="6000" spans="1:1" x14ac:dyDescent="0.3">
      <c r="A6000" s="74">
        <v>0.12930692464980009</v>
      </c>
    </row>
    <row r="6001" spans="1:1" x14ac:dyDescent="0.3">
      <c r="A6001" s="74">
        <v>0.68645283364360488</v>
      </c>
    </row>
    <row r="6002" spans="1:1" x14ac:dyDescent="0.3">
      <c r="A6002" s="74">
        <v>0.38749351481673633</v>
      </c>
    </row>
    <row r="6003" spans="1:1" x14ac:dyDescent="0.3">
      <c r="A6003" s="74">
        <v>0.78756065553758359</v>
      </c>
    </row>
    <row r="6004" spans="1:1" x14ac:dyDescent="0.3">
      <c r="A6004" s="74">
        <v>0.7159642323068941</v>
      </c>
    </row>
    <row r="6005" spans="1:1" x14ac:dyDescent="0.3">
      <c r="A6005" s="74">
        <v>0.13037507248146002</v>
      </c>
    </row>
    <row r="6006" spans="1:1" x14ac:dyDescent="0.3">
      <c r="A6006" s="74">
        <v>3.1800286873989073E-2</v>
      </c>
    </row>
    <row r="6007" spans="1:1" x14ac:dyDescent="0.3">
      <c r="A6007" s="74">
        <v>0.16241950743125705</v>
      </c>
    </row>
    <row r="6008" spans="1:1" x14ac:dyDescent="0.3">
      <c r="A6008" s="74">
        <v>0.95880001220740374</v>
      </c>
    </row>
    <row r="6009" spans="1:1" x14ac:dyDescent="0.3">
      <c r="A6009" s="74">
        <v>0.42667928098391672</v>
      </c>
    </row>
    <row r="6010" spans="1:1" x14ac:dyDescent="0.3">
      <c r="A6010" s="74">
        <v>0.6878872035889767</v>
      </c>
    </row>
    <row r="6011" spans="1:1" x14ac:dyDescent="0.3">
      <c r="A6011" s="74">
        <v>0.70213934751426743</v>
      </c>
    </row>
    <row r="6012" spans="1:1" x14ac:dyDescent="0.3">
      <c r="A6012" s="74">
        <v>0.38831751457258828</v>
      </c>
    </row>
    <row r="6013" spans="1:1" x14ac:dyDescent="0.3">
      <c r="A6013" s="74">
        <v>0.27515488143559069</v>
      </c>
    </row>
    <row r="6014" spans="1:1" x14ac:dyDescent="0.3">
      <c r="A6014" s="74">
        <v>0.88155766472365493</v>
      </c>
    </row>
    <row r="6015" spans="1:1" x14ac:dyDescent="0.3">
      <c r="A6015" s="74">
        <v>0.45246742149113439</v>
      </c>
    </row>
    <row r="6016" spans="1:1" x14ac:dyDescent="0.3">
      <c r="A6016" s="74">
        <v>0.49671926023133028</v>
      </c>
    </row>
    <row r="6017" spans="1:1" x14ac:dyDescent="0.3">
      <c r="A6017" s="74">
        <v>0.81118198187200541</v>
      </c>
    </row>
    <row r="6018" spans="1:1" x14ac:dyDescent="0.3">
      <c r="A6018" s="74">
        <v>0.87148655659657581</v>
      </c>
    </row>
    <row r="6019" spans="1:1" x14ac:dyDescent="0.3">
      <c r="A6019" s="74">
        <v>0.14392529068880275</v>
      </c>
    </row>
    <row r="6020" spans="1:1" x14ac:dyDescent="0.3">
      <c r="A6020" s="74">
        <v>7.333597827082125E-2</v>
      </c>
    </row>
    <row r="6021" spans="1:1" x14ac:dyDescent="0.3">
      <c r="A6021" s="74">
        <v>0.22376171147801141</v>
      </c>
    </row>
    <row r="6022" spans="1:1" x14ac:dyDescent="0.3">
      <c r="A6022" s="74">
        <v>0.91906491286965541</v>
      </c>
    </row>
    <row r="6023" spans="1:1" x14ac:dyDescent="0.3">
      <c r="A6023" s="74">
        <v>6.4394054994354076E-3</v>
      </c>
    </row>
    <row r="6024" spans="1:1" x14ac:dyDescent="0.3">
      <c r="A6024" s="74">
        <v>0.8860438856166265</v>
      </c>
    </row>
    <row r="6025" spans="1:1" x14ac:dyDescent="0.3">
      <c r="A6025" s="74">
        <v>0.33692434461500903</v>
      </c>
    </row>
    <row r="6026" spans="1:1" x14ac:dyDescent="0.3">
      <c r="A6026" s="74">
        <v>0.67000335703604241</v>
      </c>
    </row>
    <row r="6027" spans="1:1" x14ac:dyDescent="0.3">
      <c r="A6027" s="74">
        <v>0.24988555558946501</v>
      </c>
    </row>
    <row r="6028" spans="1:1" x14ac:dyDescent="0.3">
      <c r="A6028" s="74">
        <v>0.36429944761497851</v>
      </c>
    </row>
    <row r="6029" spans="1:1" x14ac:dyDescent="0.3">
      <c r="A6029" s="74">
        <v>0.18488113040559098</v>
      </c>
    </row>
    <row r="6030" spans="1:1" x14ac:dyDescent="0.3">
      <c r="A6030" s="74">
        <v>0.55333109530930513</v>
      </c>
    </row>
    <row r="6031" spans="1:1" x14ac:dyDescent="0.3">
      <c r="A6031" s="74">
        <v>0.49186681722464676</v>
      </c>
    </row>
    <row r="6032" spans="1:1" x14ac:dyDescent="0.3">
      <c r="A6032" s="74">
        <v>0.44071779534287547</v>
      </c>
    </row>
    <row r="6033" spans="1:1" x14ac:dyDescent="0.3">
      <c r="A6033" s="74">
        <v>0.11285744804223762</v>
      </c>
    </row>
    <row r="6034" spans="1:1" x14ac:dyDescent="0.3">
      <c r="A6034" s="74">
        <v>0.60435804315317243</v>
      </c>
    </row>
    <row r="6035" spans="1:1" x14ac:dyDescent="0.3">
      <c r="A6035" s="74">
        <v>0.91430402539139988</v>
      </c>
    </row>
    <row r="6036" spans="1:1" x14ac:dyDescent="0.3">
      <c r="A6036" s="74">
        <v>0.20694601275673696</v>
      </c>
    </row>
    <row r="6037" spans="1:1" x14ac:dyDescent="0.3">
      <c r="A6037" s="74">
        <v>0.43430890835291602</v>
      </c>
    </row>
    <row r="6038" spans="1:1" x14ac:dyDescent="0.3">
      <c r="A6038" s="74">
        <v>0.61738944669942319</v>
      </c>
    </row>
    <row r="6039" spans="1:1" x14ac:dyDescent="0.3">
      <c r="A6039" s="74">
        <v>0.42933439130832851</v>
      </c>
    </row>
    <row r="6040" spans="1:1" x14ac:dyDescent="0.3">
      <c r="A6040" s="74">
        <v>0.54023865474410226</v>
      </c>
    </row>
    <row r="6041" spans="1:1" x14ac:dyDescent="0.3">
      <c r="A6041" s="74">
        <v>0.17624439222388377</v>
      </c>
    </row>
    <row r="6042" spans="1:1" x14ac:dyDescent="0.3">
      <c r="A6042" s="74">
        <v>3.5370952482680747E-2</v>
      </c>
    </row>
    <row r="6043" spans="1:1" x14ac:dyDescent="0.3">
      <c r="A6043" s="74">
        <v>0.63664662617877743</v>
      </c>
    </row>
    <row r="6044" spans="1:1" x14ac:dyDescent="0.3">
      <c r="A6044" s="74">
        <v>0.35691396832178718</v>
      </c>
    </row>
    <row r="6045" spans="1:1" x14ac:dyDescent="0.3">
      <c r="A6045" s="74">
        <v>0.94363231299783323</v>
      </c>
    </row>
    <row r="6046" spans="1:1" x14ac:dyDescent="0.3">
      <c r="A6046" s="74">
        <v>0.48139896847437968</v>
      </c>
    </row>
    <row r="6047" spans="1:1" x14ac:dyDescent="0.3">
      <c r="A6047" s="74">
        <v>0.85277871028778951</v>
      </c>
    </row>
    <row r="6048" spans="1:1" x14ac:dyDescent="0.3">
      <c r="A6048" s="74">
        <v>0.64922025208288825</v>
      </c>
    </row>
    <row r="6049" spans="1:1" x14ac:dyDescent="0.3">
      <c r="A6049" s="74">
        <v>0.43406476027710805</v>
      </c>
    </row>
    <row r="6050" spans="1:1" x14ac:dyDescent="0.3">
      <c r="A6050" s="74">
        <v>0.33967101046784876</v>
      </c>
    </row>
    <row r="6051" spans="1:1" x14ac:dyDescent="0.3">
      <c r="A6051" s="74">
        <v>0.99414044618060848</v>
      </c>
    </row>
    <row r="6052" spans="1:1" x14ac:dyDescent="0.3">
      <c r="A6052" s="74">
        <v>0.96145512253181553</v>
      </c>
    </row>
    <row r="6053" spans="1:1" x14ac:dyDescent="0.3">
      <c r="A6053" s="74">
        <v>0.6343577379680776</v>
      </c>
    </row>
    <row r="6054" spans="1:1" x14ac:dyDescent="0.3">
      <c r="A6054" s="74">
        <v>0.29108554338206122</v>
      </c>
    </row>
    <row r="6055" spans="1:1" x14ac:dyDescent="0.3">
      <c r="A6055" s="74">
        <v>0.59462263863032927</v>
      </c>
    </row>
    <row r="6056" spans="1:1" x14ac:dyDescent="0.3">
      <c r="A6056" s="74">
        <v>0.46183660390026549</v>
      </c>
    </row>
    <row r="6057" spans="1:1" x14ac:dyDescent="0.3">
      <c r="A6057" s="74">
        <v>0.22952970976897488</v>
      </c>
    </row>
    <row r="6058" spans="1:1" x14ac:dyDescent="0.3">
      <c r="A6058" s="74">
        <v>0.21042512283700063</v>
      </c>
    </row>
    <row r="6059" spans="1:1" x14ac:dyDescent="0.3">
      <c r="A6059" s="74">
        <v>0.73940244758445994</v>
      </c>
    </row>
    <row r="6060" spans="1:1" x14ac:dyDescent="0.3">
      <c r="A6060" s="74">
        <v>0.26648762474440746</v>
      </c>
    </row>
    <row r="6061" spans="1:1" x14ac:dyDescent="0.3">
      <c r="A6061" s="74">
        <v>0.25666066469313636</v>
      </c>
    </row>
    <row r="6062" spans="1:1" x14ac:dyDescent="0.3">
      <c r="A6062" s="74">
        <v>0.33094271675771353</v>
      </c>
    </row>
    <row r="6063" spans="1:1" x14ac:dyDescent="0.3">
      <c r="A6063" s="74">
        <v>0.19586779381694999</v>
      </c>
    </row>
    <row r="6064" spans="1:1" x14ac:dyDescent="0.3">
      <c r="A6064" s="74">
        <v>0.17142246772667624</v>
      </c>
    </row>
    <row r="6065" spans="1:1" x14ac:dyDescent="0.3">
      <c r="A6065" s="74">
        <v>0.53340250862147898</v>
      </c>
    </row>
    <row r="6066" spans="1:1" x14ac:dyDescent="0.3">
      <c r="A6066" s="74">
        <v>8.3010345774712363E-2</v>
      </c>
    </row>
    <row r="6067" spans="1:1" x14ac:dyDescent="0.3">
      <c r="A6067" s="74">
        <v>0.52314828943754388</v>
      </c>
    </row>
    <row r="6068" spans="1:1" x14ac:dyDescent="0.3">
      <c r="A6068" s="74">
        <v>0.4489577929013947</v>
      </c>
    </row>
    <row r="6069" spans="1:1" x14ac:dyDescent="0.3">
      <c r="A6069" s="74">
        <v>0.89349040192876983</v>
      </c>
    </row>
    <row r="6070" spans="1:1" x14ac:dyDescent="0.3">
      <c r="A6070" s="74">
        <v>0.51255836664937282</v>
      </c>
    </row>
    <row r="6071" spans="1:1" x14ac:dyDescent="0.3">
      <c r="A6071" s="74">
        <v>0.4412976470229194</v>
      </c>
    </row>
    <row r="6072" spans="1:1" x14ac:dyDescent="0.3">
      <c r="A6072" s="74">
        <v>0.86504715109714037</v>
      </c>
    </row>
    <row r="6073" spans="1:1" x14ac:dyDescent="0.3">
      <c r="A6073" s="74">
        <v>0.76030762657551809</v>
      </c>
    </row>
    <row r="6074" spans="1:1" x14ac:dyDescent="0.3">
      <c r="A6074" s="74">
        <v>0.68602557451094093</v>
      </c>
    </row>
    <row r="6075" spans="1:1" x14ac:dyDescent="0.3">
      <c r="A6075" s="74">
        <v>0.24176763206884977</v>
      </c>
    </row>
    <row r="6076" spans="1:1" x14ac:dyDescent="0.3">
      <c r="A6076" s="74">
        <v>0.57341227454451127</v>
      </c>
    </row>
    <row r="6077" spans="1:1" x14ac:dyDescent="0.3">
      <c r="A6077" s="74">
        <v>8.9175084688863801E-2</v>
      </c>
    </row>
    <row r="6078" spans="1:1" x14ac:dyDescent="0.3">
      <c r="A6078" s="74">
        <v>0.98785363322855313</v>
      </c>
    </row>
    <row r="6079" spans="1:1" x14ac:dyDescent="0.3">
      <c r="A6079" s="74">
        <v>0.51969969786675618</v>
      </c>
    </row>
    <row r="6080" spans="1:1" x14ac:dyDescent="0.3">
      <c r="A6080" s="74">
        <v>4.2878505813776058E-2</v>
      </c>
    </row>
    <row r="6081" spans="1:1" x14ac:dyDescent="0.3">
      <c r="A6081" s="74">
        <v>0.21036408581804864</v>
      </c>
    </row>
    <row r="6082" spans="1:1" x14ac:dyDescent="0.3">
      <c r="A6082" s="74">
        <v>0.71681875057222211</v>
      </c>
    </row>
    <row r="6083" spans="1:1" x14ac:dyDescent="0.3">
      <c r="A6083" s="74">
        <v>1.0101626636555072E-2</v>
      </c>
    </row>
    <row r="6084" spans="1:1" x14ac:dyDescent="0.3">
      <c r="A6084" s="74">
        <v>0.674336985381634</v>
      </c>
    </row>
    <row r="6085" spans="1:1" x14ac:dyDescent="0.3">
      <c r="A6085" s="74">
        <v>0.60362559892574852</v>
      </c>
    </row>
    <row r="6086" spans="1:1" x14ac:dyDescent="0.3">
      <c r="A6086" s="74">
        <v>0.88741721854304634</v>
      </c>
    </row>
    <row r="6087" spans="1:1" x14ac:dyDescent="0.3">
      <c r="A6087" s="74">
        <v>0.80883205664235358</v>
      </c>
    </row>
    <row r="6088" spans="1:1" x14ac:dyDescent="0.3">
      <c r="A6088" s="74">
        <v>0.26297799615466783</v>
      </c>
    </row>
    <row r="6089" spans="1:1" x14ac:dyDescent="0.3">
      <c r="A6089" s="74">
        <v>0.13547166356395154</v>
      </c>
    </row>
    <row r="6090" spans="1:1" x14ac:dyDescent="0.3">
      <c r="A6090" s="74">
        <v>0.64250617999816884</v>
      </c>
    </row>
    <row r="6091" spans="1:1" x14ac:dyDescent="0.3">
      <c r="A6091" s="74">
        <v>0.75905636768700213</v>
      </c>
    </row>
    <row r="6092" spans="1:1" x14ac:dyDescent="0.3">
      <c r="A6092" s="74">
        <v>0.96310312204351944</v>
      </c>
    </row>
    <row r="6093" spans="1:1" x14ac:dyDescent="0.3">
      <c r="A6093" s="74">
        <v>0.79103976561784728</v>
      </c>
    </row>
    <row r="6094" spans="1:1" x14ac:dyDescent="0.3">
      <c r="A6094" s="74">
        <v>0.1836909085360271</v>
      </c>
    </row>
    <row r="6095" spans="1:1" x14ac:dyDescent="0.3">
      <c r="A6095" s="74">
        <v>0.2857142857142857</v>
      </c>
    </row>
    <row r="6096" spans="1:1" x14ac:dyDescent="0.3">
      <c r="A6096" s="74">
        <v>0.91051973021637622</v>
      </c>
    </row>
    <row r="6097" spans="1:1" x14ac:dyDescent="0.3">
      <c r="A6097" s="74">
        <v>0.43067720572527241</v>
      </c>
    </row>
    <row r="6098" spans="1:1" x14ac:dyDescent="0.3">
      <c r="A6098" s="74">
        <v>0.62553788872951444</v>
      </c>
    </row>
    <row r="6099" spans="1:1" x14ac:dyDescent="0.3">
      <c r="A6099" s="74">
        <v>0.45805230872524189</v>
      </c>
    </row>
    <row r="6100" spans="1:1" x14ac:dyDescent="0.3">
      <c r="A6100" s="74">
        <v>0.15991698965422529</v>
      </c>
    </row>
    <row r="6101" spans="1:1" x14ac:dyDescent="0.3">
      <c r="A6101" s="74">
        <v>0.60390026551103249</v>
      </c>
    </row>
    <row r="6102" spans="1:1" x14ac:dyDescent="0.3">
      <c r="A6102" s="74">
        <v>0.6794640949736015</v>
      </c>
    </row>
    <row r="6103" spans="1:1" x14ac:dyDescent="0.3">
      <c r="A6103" s="74">
        <v>0.56187627796258433</v>
      </c>
    </row>
    <row r="6104" spans="1:1" x14ac:dyDescent="0.3">
      <c r="A6104" s="74">
        <v>9.256263924069949E-2</v>
      </c>
    </row>
    <row r="6105" spans="1:1" x14ac:dyDescent="0.3">
      <c r="A6105" s="74">
        <v>0.9506210516678365</v>
      </c>
    </row>
    <row r="6106" spans="1:1" x14ac:dyDescent="0.3">
      <c r="A6106" s="74">
        <v>0.57463301492355112</v>
      </c>
    </row>
    <row r="6107" spans="1:1" x14ac:dyDescent="0.3">
      <c r="A6107" s="74">
        <v>0.96310312204351944</v>
      </c>
    </row>
    <row r="6108" spans="1:1" x14ac:dyDescent="0.3">
      <c r="A6108" s="74">
        <v>0.95107882930997645</v>
      </c>
    </row>
    <row r="6109" spans="1:1" x14ac:dyDescent="0.3">
      <c r="A6109" s="74">
        <v>0.22186956389049958</v>
      </c>
    </row>
    <row r="6110" spans="1:1" x14ac:dyDescent="0.3">
      <c r="A6110" s="74">
        <v>0.12082277901547288</v>
      </c>
    </row>
    <row r="6111" spans="1:1" x14ac:dyDescent="0.3">
      <c r="A6111" s="74">
        <v>0.543321024201178</v>
      </c>
    </row>
    <row r="6112" spans="1:1" x14ac:dyDescent="0.3">
      <c r="A6112" s="74">
        <v>0.65749076815088348</v>
      </c>
    </row>
    <row r="6113" spans="1:1" x14ac:dyDescent="0.3">
      <c r="A6113" s="74">
        <v>0.45088045899838253</v>
      </c>
    </row>
    <row r="6114" spans="1:1" x14ac:dyDescent="0.3">
      <c r="A6114" s="74">
        <v>0.32050538651692251</v>
      </c>
    </row>
    <row r="6115" spans="1:1" x14ac:dyDescent="0.3">
      <c r="A6115" s="74">
        <v>0.48905911435285498</v>
      </c>
    </row>
    <row r="6116" spans="1:1" x14ac:dyDescent="0.3">
      <c r="A6116" s="74">
        <v>0.57069612720114749</v>
      </c>
    </row>
    <row r="6117" spans="1:1" x14ac:dyDescent="0.3">
      <c r="A6117" s="74">
        <v>0.30567339091158791</v>
      </c>
    </row>
    <row r="6118" spans="1:1" x14ac:dyDescent="0.3">
      <c r="A6118" s="74">
        <v>0.4357737968077639</v>
      </c>
    </row>
    <row r="6119" spans="1:1" x14ac:dyDescent="0.3">
      <c r="A6119" s="74">
        <v>0.71572008423108613</v>
      </c>
    </row>
    <row r="6120" spans="1:1" x14ac:dyDescent="0.3">
      <c r="A6120" s="74">
        <v>0.33954893642994477</v>
      </c>
    </row>
    <row r="6121" spans="1:1" x14ac:dyDescent="0.3">
      <c r="A6121" s="74">
        <v>0.15460676900540177</v>
      </c>
    </row>
    <row r="6122" spans="1:1" x14ac:dyDescent="0.3">
      <c r="A6122" s="74">
        <v>0.9166844691305277</v>
      </c>
    </row>
    <row r="6123" spans="1:1" x14ac:dyDescent="0.3">
      <c r="A6123" s="74">
        <v>0.7075106051820429</v>
      </c>
    </row>
    <row r="6124" spans="1:1" x14ac:dyDescent="0.3">
      <c r="A6124" s="74">
        <v>0.50798059022797326</v>
      </c>
    </row>
    <row r="6125" spans="1:1" x14ac:dyDescent="0.3">
      <c r="A6125" s="74">
        <v>0.87612537003692736</v>
      </c>
    </row>
    <row r="6126" spans="1:1" x14ac:dyDescent="0.3">
      <c r="A6126" s="74">
        <v>9.7201452681051057E-2</v>
      </c>
    </row>
    <row r="6127" spans="1:1" x14ac:dyDescent="0.3">
      <c r="A6127" s="74">
        <v>5.4658650471510972E-2</v>
      </c>
    </row>
    <row r="6128" spans="1:1" x14ac:dyDescent="0.3">
      <c r="A6128" s="74">
        <v>2.8351695303201391E-2</v>
      </c>
    </row>
    <row r="6129" spans="1:1" x14ac:dyDescent="0.3">
      <c r="A6129" s="74">
        <v>0.94366283150730923</v>
      </c>
    </row>
    <row r="6130" spans="1:1" x14ac:dyDescent="0.3">
      <c r="A6130" s="74">
        <v>6.5095980712302007E-2</v>
      </c>
    </row>
    <row r="6131" spans="1:1" x14ac:dyDescent="0.3">
      <c r="A6131" s="74">
        <v>0.46931363872188481</v>
      </c>
    </row>
    <row r="6132" spans="1:1" x14ac:dyDescent="0.3">
      <c r="A6132" s="74">
        <v>0.33915219580675682</v>
      </c>
    </row>
    <row r="6133" spans="1:1" x14ac:dyDescent="0.3">
      <c r="A6133" s="74">
        <v>0.81771294289986873</v>
      </c>
    </row>
    <row r="6134" spans="1:1" x14ac:dyDescent="0.3">
      <c r="A6134" s="74">
        <v>0.61152989288003179</v>
      </c>
    </row>
    <row r="6135" spans="1:1" x14ac:dyDescent="0.3">
      <c r="A6135" s="74">
        <v>0.56083864864040045</v>
      </c>
    </row>
    <row r="6136" spans="1:1" x14ac:dyDescent="0.3">
      <c r="A6136" s="74">
        <v>0.16348765526291695</v>
      </c>
    </row>
    <row r="6137" spans="1:1" x14ac:dyDescent="0.3">
      <c r="A6137" s="74">
        <v>0.17508468886379588</v>
      </c>
    </row>
    <row r="6138" spans="1:1" x14ac:dyDescent="0.3">
      <c r="A6138" s="74">
        <v>0.66728720969267863</v>
      </c>
    </row>
    <row r="6139" spans="1:1" x14ac:dyDescent="0.3">
      <c r="A6139" s="74">
        <v>0.15240943632312998</v>
      </c>
    </row>
    <row r="6140" spans="1:1" x14ac:dyDescent="0.3">
      <c r="A6140" s="74">
        <v>0.684530167546617</v>
      </c>
    </row>
    <row r="6141" spans="1:1" x14ac:dyDescent="0.3">
      <c r="A6141" s="74">
        <v>7.9042939542832737E-3</v>
      </c>
    </row>
    <row r="6142" spans="1:1" x14ac:dyDescent="0.3">
      <c r="A6142" s="74">
        <v>0.1315652943510239</v>
      </c>
    </row>
    <row r="6143" spans="1:1" x14ac:dyDescent="0.3">
      <c r="A6143" s="74">
        <v>0.41996520889919736</v>
      </c>
    </row>
    <row r="6144" spans="1:1" x14ac:dyDescent="0.3">
      <c r="A6144" s="74">
        <v>0.25400555436872463</v>
      </c>
    </row>
    <row r="6145" spans="1:1" x14ac:dyDescent="0.3">
      <c r="A6145" s="74">
        <v>0.12262337107455672</v>
      </c>
    </row>
    <row r="6146" spans="1:1" x14ac:dyDescent="0.3">
      <c r="A6146" s="74">
        <v>0.49961851863155005</v>
      </c>
    </row>
    <row r="6147" spans="1:1" x14ac:dyDescent="0.3">
      <c r="A6147" s="74">
        <v>0.63426618243964961</v>
      </c>
    </row>
    <row r="6148" spans="1:1" x14ac:dyDescent="0.3">
      <c r="A6148" s="74">
        <v>0.2904446546830653</v>
      </c>
    </row>
    <row r="6149" spans="1:1" x14ac:dyDescent="0.3">
      <c r="A6149" s="74">
        <v>7.0863979003265479E-2</v>
      </c>
    </row>
    <row r="6150" spans="1:1" x14ac:dyDescent="0.3">
      <c r="A6150" s="74">
        <v>0.19519638660847805</v>
      </c>
    </row>
    <row r="6151" spans="1:1" x14ac:dyDescent="0.3">
      <c r="A6151" s="74">
        <v>0.78820154423657951</v>
      </c>
    </row>
    <row r="6152" spans="1:1" x14ac:dyDescent="0.3">
      <c r="A6152" s="74">
        <v>0.52284310434278392</v>
      </c>
    </row>
    <row r="6153" spans="1:1" x14ac:dyDescent="0.3">
      <c r="A6153" s="74">
        <v>4.3031098361156039E-2</v>
      </c>
    </row>
    <row r="6154" spans="1:1" x14ac:dyDescent="0.3">
      <c r="A6154" s="74">
        <v>1.4587847529526658E-2</v>
      </c>
    </row>
    <row r="6155" spans="1:1" x14ac:dyDescent="0.3">
      <c r="A6155" s="74">
        <v>0.88970610675374617</v>
      </c>
    </row>
    <row r="6156" spans="1:1" x14ac:dyDescent="0.3">
      <c r="A6156" s="74">
        <v>0.23642689291055025</v>
      </c>
    </row>
    <row r="6157" spans="1:1" x14ac:dyDescent="0.3">
      <c r="A6157" s="74">
        <v>0.75627918332468647</v>
      </c>
    </row>
    <row r="6158" spans="1:1" x14ac:dyDescent="0.3">
      <c r="A6158" s="74">
        <v>0.58833582567827392</v>
      </c>
    </row>
    <row r="6159" spans="1:1" x14ac:dyDescent="0.3">
      <c r="A6159" s="74">
        <v>0.2021546067690054</v>
      </c>
    </row>
    <row r="6160" spans="1:1" x14ac:dyDescent="0.3">
      <c r="A6160" s="74">
        <v>0.67659535508285773</v>
      </c>
    </row>
    <row r="6161" spans="1:1" x14ac:dyDescent="0.3">
      <c r="A6161" s="74">
        <v>0.86751915036469618</v>
      </c>
    </row>
    <row r="6162" spans="1:1" x14ac:dyDescent="0.3">
      <c r="A6162" s="74">
        <v>0.26627399517807548</v>
      </c>
    </row>
    <row r="6163" spans="1:1" x14ac:dyDescent="0.3">
      <c r="A6163" s="74">
        <v>0.21341593676564838</v>
      </c>
    </row>
    <row r="6164" spans="1:1" x14ac:dyDescent="0.3">
      <c r="A6164" s="74">
        <v>0.26718955046235543</v>
      </c>
    </row>
    <row r="6165" spans="1:1" x14ac:dyDescent="0.3">
      <c r="A6165" s="74">
        <v>0.94338816492202526</v>
      </c>
    </row>
    <row r="6166" spans="1:1" x14ac:dyDescent="0.3">
      <c r="A6166" s="74">
        <v>0.33338419751579335</v>
      </c>
    </row>
    <row r="6167" spans="1:1" x14ac:dyDescent="0.3">
      <c r="A6167" s="74">
        <v>0.61415448469496747</v>
      </c>
    </row>
    <row r="6168" spans="1:1" x14ac:dyDescent="0.3">
      <c r="A6168" s="74">
        <v>0.79979857783745845</v>
      </c>
    </row>
    <row r="6169" spans="1:1" x14ac:dyDescent="0.3">
      <c r="A6169" s="74">
        <v>0.51802117984557638</v>
      </c>
    </row>
    <row r="6170" spans="1:1" x14ac:dyDescent="0.3">
      <c r="A6170" s="74">
        <v>0.96127201147495955</v>
      </c>
    </row>
    <row r="6171" spans="1:1" x14ac:dyDescent="0.3">
      <c r="A6171" s="74">
        <v>6.7781609546189767E-2</v>
      </c>
    </row>
    <row r="6172" spans="1:1" x14ac:dyDescent="0.3">
      <c r="A6172" s="74">
        <v>0.24958037049470505</v>
      </c>
    </row>
    <row r="6173" spans="1:1" x14ac:dyDescent="0.3">
      <c r="A6173" s="74">
        <v>0.26984466078676717</v>
      </c>
    </row>
    <row r="6174" spans="1:1" x14ac:dyDescent="0.3">
      <c r="A6174" s="74">
        <v>0.80257576219977411</v>
      </c>
    </row>
    <row r="6175" spans="1:1" x14ac:dyDescent="0.3">
      <c r="A6175" s="74">
        <v>5.2217169713431197E-2</v>
      </c>
    </row>
    <row r="6176" spans="1:1" x14ac:dyDescent="0.3">
      <c r="A6176" s="74">
        <v>0.37464522232734154</v>
      </c>
    </row>
    <row r="6177" spans="1:1" x14ac:dyDescent="0.3">
      <c r="A6177" s="74">
        <v>0.84893337809381386</v>
      </c>
    </row>
    <row r="6178" spans="1:1" x14ac:dyDescent="0.3">
      <c r="A6178" s="74">
        <v>0.6342967009491256</v>
      </c>
    </row>
    <row r="6179" spans="1:1" x14ac:dyDescent="0.3">
      <c r="A6179" s="74">
        <v>0.55540635395367288</v>
      </c>
    </row>
    <row r="6180" spans="1:1" x14ac:dyDescent="0.3">
      <c r="A6180" s="74">
        <v>0.75469222083193455</v>
      </c>
    </row>
    <row r="6181" spans="1:1" x14ac:dyDescent="0.3">
      <c r="A6181" s="74">
        <v>0.38572344126712849</v>
      </c>
    </row>
    <row r="6182" spans="1:1" x14ac:dyDescent="0.3">
      <c r="A6182" s="74">
        <v>0.95599230933561208</v>
      </c>
    </row>
    <row r="6183" spans="1:1" x14ac:dyDescent="0.3">
      <c r="A6183" s="74">
        <v>0.90545365764336072</v>
      </c>
    </row>
    <row r="6184" spans="1:1" x14ac:dyDescent="0.3">
      <c r="A6184" s="74">
        <v>0.42539750358592487</v>
      </c>
    </row>
    <row r="6185" spans="1:1" x14ac:dyDescent="0.3">
      <c r="A6185" s="74">
        <v>0.21308023316141239</v>
      </c>
    </row>
    <row r="6186" spans="1:1" x14ac:dyDescent="0.3">
      <c r="A6186" s="74">
        <v>0.94927823725089266</v>
      </c>
    </row>
    <row r="6187" spans="1:1" x14ac:dyDescent="0.3">
      <c r="A6187" s="74">
        <v>0.51680043946653642</v>
      </c>
    </row>
    <row r="6188" spans="1:1" x14ac:dyDescent="0.3">
      <c r="A6188" s="74">
        <v>0.76488540299691765</v>
      </c>
    </row>
    <row r="6189" spans="1:1" x14ac:dyDescent="0.3">
      <c r="A6189" s="74">
        <v>0.83217871639149144</v>
      </c>
    </row>
    <row r="6190" spans="1:1" x14ac:dyDescent="0.3">
      <c r="A6190" s="74">
        <v>0.70513016144291518</v>
      </c>
    </row>
    <row r="6191" spans="1:1" x14ac:dyDescent="0.3">
      <c r="A6191" s="74">
        <v>0.83394878994109922</v>
      </c>
    </row>
    <row r="6192" spans="1:1" x14ac:dyDescent="0.3">
      <c r="A6192" s="74">
        <v>0.78804895168919953</v>
      </c>
    </row>
    <row r="6193" spans="1:1" x14ac:dyDescent="0.3">
      <c r="A6193" s="74">
        <v>0.65361491744743183</v>
      </c>
    </row>
    <row r="6194" spans="1:1" x14ac:dyDescent="0.3">
      <c r="A6194" s="74">
        <v>0.12479018524735253</v>
      </c>
    </row>
    <row r="6195" spans="1:1" x14ac:dyDescent="0.3">
      <c r="A6195" s="74">
        <v>0.25305948057496874</v>
      </c>
    </row>
    <row r="6196" spans="1:1" x14ac:dyDescent="0.3">
      <c r="A6196" s="74">
        <v>0.50575273903622542</v>
      </c>
    </row>
    <row r="6197" spans="1:1" x14ac:dyDescent="0.3">
      <c r="A6197" s="74">
        <v>0.54560991241187784</v>
      </c>
    </row>
    <row r="6198" spans="1:1" x14ac:dyDescent="0.3">
      <c r="A6198" s="74">
        <v>0.40098269600512709</v>
      </c>
    </row>
    <row r="6199" spans="1:1" x14ac:dyDescent="0.3">
      <c r="A6199" s="74">
        <v>0.30414746543778803</v>
      </c>
    </row>
    <row r="6200" spans="1:1" x14ac:dyDescent="0.3">
      <c r="A6200" s="74">
        <v>0.50459303567613756</v>
      </c>
    </row>
    <row r="6201" spans="1:1" x14ac:dyDescent="0.3">
      <c r="A6201" s="74">
        <v>0.71987060151982174</v>
      </c>
    </row>
    <row r="6202" spans="1:1" x14ac:dyDescent="0.3">
      <c r="A6202" s="74">
        <v>0.48515274513992734</v>
      </c>
    </row>
    <row r="6203" spans="1:1" x14ac:dyDescent="0.3">
      <c r="A6203" s="74">
        <v>0.87353129673146768</v>
      </c>
    </row>
    <row r="6204" spans="1:1" x14ac:dyDescent="0.3">
      <c r="A6204" s="74">
        <v>0.40333262123477892</v>
      </c>
    </row>
    <row r="6205" spans="1:1" x14ac:dyDescent="0.3">
      <c r="A6205" s="74">
        <v>0.9864497817926573</v>
      </c>
    </row>
    <row r="6206" spans="1:1" x14ac:dyDescent="0.3">
      <c r="A6206" s="74">
        <v>0.44749290444654682</v>
      </c>
    </row>
    <row r="6207" spans="1:1" x14ac:dyDescent="0.3">
      <c r="A6207" s="74">
        <v>0.74898525955992312</v>
      </c>
    </row>
    <row r="6208" spans="1:1" x14ac:dyDescent="0.3">
      <c r="A6208" s="74">
        <v>0.34290597247230448</v>
      </c>
    </row>
    <row r="6209" spans="1:1" x14ac:dyDescent="0.3">
      <c r="A6209" s="74">
        <v>0.90926847132786037</v>
      </c>
    </row>
    <row r="6210" spans="1:1" x14ac:dyDescent="0.3">
      <c r="A6210" s="74">
        <v>0.13589892269661549</v>
      </c>
    </row>
    <row r="6211" spans="1:1" x14ac:dyDescent="0.3">
      <c r="A6211" s="74">
        <v>0.26834925382244329</v>
      </c>
    </row>
    <row r="6212" spans="1:1" x14ac:dyDescent="0.3">
      <c r="A6212" s="74">
        <v>0.16583758049256875</v>
      </c>
    </row>
    <row r="6213" spans="1:1" x14ac:dyDescent="0.3">
      <c r="A6213" s="74">
        <v>0.89306314279610588</v>
      </c>
    </row>
    <row r="6214" spans="1:1" x14ac:dyDescent="0.3">
      <c r="A6214" s="74">
        <v>3.964354380932035E-2</v>
      </c>
    </row>
    <row r="6215" spans="1:1" x14ac:dyDescent="0.3">
      <c r="A6215" s="74">
        <v>0.35282448805200356</v>
      </c>
    </row>
    <row r="6216" spans="1:1" x14ac:dyDescent="0.3">
      <c r="A6216" s="74">
        <v>0.44105349894711143</v>
      </c>
    </row>
    <row r="6217" spans="1:1" x14ac:dyDescent="0.3">
      <c r="A6217" s="74">
        <v>0.73342081972716455</v>
      </c>
    </row>
    <row r="6218" spans="1:1" x14ac:dyDescent="0.3">
      <c r="A6218" s="74">
        <v>0.76485488448744166</v>
      </c>
    </row>
    <row r="6219" spans="1:1" x14ac:dyDescent="0.3">
      <c r="A6219" s="74">
        <v>0.70628986480300304</v>
      </c>
    </row>
    <row r="6220" spans="1:1" x14ac:dyDescent="0.3">
      <c r="A6220" s="74">
        <v>0.99102755821405686</v>
      </c>
    </row>
    <row r="6221" spans="1:1" x14ac:dyDescent="0.3">
      <c r="A6221" s="74">
        <v>0.6606952116458632</v>
      </c>
    </row>
    <row r="6222" spans="1:1" x14ac:dyDescent="0.3">
      <c r="A6222" s="74">
        <v>2.6917325357829525E-2</v>
      </c>
    </row>
    <row r="6223" spans="1:1" x14ac:dyDescent="0.3">
      <c r="A6223" s="74">
        <v>0.46192815942869353</v>
      </c>
    </row>
    <row r="6224" spans="1:1" x14ac:dyDescent="0.3">
      <c r="A6224" s="74">
        <v>7.6815088351084929E-2</v>
      </c>
    </row>
    <row r="6225" spans="1:1" x14ac:dyDescent="0.3">
      <c r="A6225" s="74">
        <v>0.40961943418683433</v>
      </c>
    </row>
    <row r="6226" spans="1:1" x14ac:dyDescent="0.3">
      <c r="A6226" s="74">
        <v>0.56764427625354774</v>
      </c>
    </row>
    <row r="6227" spans="1:1" x14ac:dyDescent="0.3">
      <c r="A6227" s="74">
        <v>5.7283242286446732E-2</v>
      </c>
    </row>
    <row r="6228" spans="1:1" x14ac:dyDescent="0.3">
      <c r="A6228" s="74">
        <v>0.89791558580278941</v>
      </c>
    </row>
    <row r="6229" spans="1:1" x14ac:dyDescent="0.3">
      <c r="A6229" s="74">
        <v>0.34534745323038424</v>
      </c>
    </row>
    <row r="6230" spans="1:1" x14ac:dyDescent="0.3">
      <c r="A6230" s="74">
        <v>0.90148625141148109</v>
      </c>
    </row>
    <row r="6231" spans="1:1" x14ac:dyDescent="0.3">
      <c r="A6231" s="74">
        <v>0.61934263130588707</v>
      </c>
    </row>
    <row r="6232" spans="1:1" x14ac:dyDescent="0.3">
      <c r="A6232" s="74">
        <v>0.56233405560472427</v>
      </c>
    </row>
    <row r="6233" spans="1:1" x14ac:dyDescent="0.3">
      <c r="A6233" s="74">
        <v>0.1773430585650197</v>
      </c>
    </row>
    <row r="6234" spans="1:1" x14ac:dyDescent="0.3">
      <c r="A6234" s="74">
        <v>0.29874568926053652</v>
      </c>
    </row>
    <row r="6235" spans="1:1" x14ac:dyDescent="0.3">
      <c r="A6235" s="74">
        <v>0.64018677327799312</v>
      </c>
    </row>
    <row r="6236" spans="1:1" x14ac:dyDescent="0.3">
      <c r="A6236" s="74">
        <v>0.18405713064973905</v>
      </c>
    </row>
    <row r="6237" spans="1:1" x14ac:dyDescent="0.3">
      <c r="A6237" s="74">
        <v>0.29267250587481308</v>
      </c>
    </row>
    <row r="6238" spans="1:1" x14ac:dyDescent="0.3">
      <c r="A6238" s="74">
        <v>0.91137424848170412</v>
      </c>
    </row>
    <row r="6239" spans="1:1" x14ac:dyDescent="0.3">
      <c r="A6239" s="74">
        <v>0.22525711844233529</v>
      </c>
    </row>
    <row r="6240" spans="1:1" x14ac:dyDescent="0.3">
      <c r="A6240" s="74">
        <v>0.26355784783471176</v>
      </c>
    </row>
    <row r="6241" spans="1:1" x14ac:dyDescent="0.3">
      <c r="A6241" s="74">
        <v>0.23944822534867397</v>
      </c>
    </row>
    <row r="6242" spans="1:1" x14ac:dyDescent="0.3">
      <c r="A6242" s="74">
        <v>0.44706564531388288</v>
      </c>
    </row>
    <row r="6243" spans="1:1" x14ac:dyDescent="0.3">
      <c r="A6243" s="74">
        <v>0.69518112735374005</v>
      </c>
    </row>
    <row r="6244" spans="1:1" x14ac:dyDescent="0.3">
      <c r="A6244" s="74">
        <v>7.5075533310953093E-3</v>
      </c>
    </row>
    <row r="6245" spans="1:1" x14ac:dyDescent="0.3">
      <c r="A6245" s="74">
        <v>0.39197973570970795</v>
      </c>
    </row>
    <row r="6246" spans="1:1" x14ac:dyDescent="0.3">
      <c r="A6246" s="74">
        <v>0.29902035584582048</v>
      </c>
    </row>
    <row r="6247" spans="1:1" x14ac:dyDescent="0.3">
      <c r="A6247" s="74">
        <v>0.82201605273598433</v>
      </c>
    </row>
    <row r="6248" spans="1:1" x14ac:dyDescent="0.3">
      <c r="A6248" s="74">
        <v>0.74480422376171151</v>
      </c>
    </row>
    <row r="6249" spans="1:1" x14ac:dyDescent="0.3">
      <c r="A6249" s="74">
        <v>0.32880642109439373</v>
      </c>
    </row>
    <row r="6250" spans="1:1" x14ac:dyDescent="0.3">
      <c r="A6250" s="74">
        <v>0.53675954466383857</v>
      </c>
    </row>
    <row r="6251" spans="1:1" x14ac:dyDescent="0.3">
      <c r="A6251" s="74">
        <v>0.48182622760704369</v>
      </c>
    </row>
    <row r="6252" spans="1:1" x14ac:dyDescent="0.3">
      <c r="A6252" s="74">
        <v>9.3783379619739371E-2</v>
      </c>
    </row>
    <row r="6253" spans="1:1" x14ac:dyDescent="0.3">
      <c r="A6253" s="74">
        <v>0.95498519852290409</v>
      </c>
    </row>
    <row r="6254" spans="1:1" x14ac:dyDescent="0.3">
      <c r="A6254" s="74">
        <v>0.66438795129245887</v>
      </c>
    </row>
    <row r="6255" spans="1:1" x14ac:dyDescent="0.3">
      <c r="A6255" s="74">
        <v>4.3336283455916013E-3</v>
      </c>
    </row>
    <row r="6256" spans="1:1" x14ac:dyDescent="0.3">
      <c r="A6256" s="74">
        <v>3.8300729392376477E-2</v>
      </c>
    </row>
    <row r="6257" spans="1:1" x14ac:dyDescent="0.3">
      <c r="A6257" s="74">
        <v>0.89953306680501721</v>
      </c>
    </row>
    <row r="6258" spans="1:1" x14ac:dyDescent="0.3">
      <c r="A6258" s="74">
        <v>0.55308694723349716</v>
      </c>
    </row>
    <row r="6259" spans="1:1" x14ac:dyDescent="0.3">
      <c r="A6259" s="74">
        <v>1.3428144169438765E-3</v>
      </c>
    </row>
    <row r="6260" spans="1:1" x14ac:dyDescent="0.3">
      <c r="A6260" s="74">
        <v>0.56788842432935571</v>
      </c>
    </row>
    <row r="6261" spans="1:1" x14ac:dyDescent="0.3">
      <c r="A6261" s="74">
        <v>0.21976378673665578</v>
      </c>
    </row>
    <row r="6262" spans="1:1" x14ac:dyDescent="0.3">
      <c r="A6262" s="74">
        <v>0.4532303842280343</v>
      </c>
    </row>
    <row r="6263" spans="1:1" x14ac:dyDescent="0.3">
      <c r="A6263" s="74">
        <v>0.95452742088076414</v>
      </c>
    </row>
    <row r="6264" spans="1:1" x14ac:dyDescent="0.3">
      <c r="A6264" s="74">
        <v>3.866695150608844E-2</v>
      </c>
    </row>
    <row r="6265" spans="1:1" x14ac:dyDescent="0.3">
      <c r="A6265" s="74">
        <v>0.94344920194097726</v>
      </c>
    </row>
    <row r="6266" spans="1:1" x14ac:dyDescent="0.3">
      <c r="A6266" s="74">
        <v>0.4931485946226386</v>
      </c>
    </row>
    <row r="6267" spans="1:1" x14ac:dyDescent="0.3">
      <c r="A6267" s="74">
        <v>0.34452345347453228</v>
      </c>
    </row>
    <row r="6268" spans="1:1" x14ac:dyDescent="0.3">
      <c r="A6268" s="74">
        <v>0.91143528550065611</v>
      </c>
    </row>
    <row r="6269" spans="1:1" x14ac:dyDescent="0.3">
      <c r="A6269" s="74">
        <v>0.47984252449110387</v>
      </c>
    </row>
    <row r="6270" spans="1:1" x14ac:dyDescent="0.3">
      <c r="A6270" s="74">
        <v>0.57036042359691153</v>
      </c>
    </row>
    <row r="6271" spans="1:1" x14ac:dyDescent="0.3">
      <c r="A6271" s="74">
        <v>0.60243537705618455</v>
      </c>
    </row>
    <row r="6272" spans="1:1" x14ac:dyDescent="0.3">
      <c r="A6272" s="74">
        <v>2.252265999328593E-2</v>
      </c>
    </row>
    <row r="6273" spans="1:1" x14ac:dyDescent="0.3">
      <c r="A6273" s="74">
        <v>0.4315622425000763</v>
      </c>
    </row>
    <row r="6274" spans="1:1" x14ac:dyDescent="0.3">
      <c r="A6274" s="74">
        <v>4.1627246925260174E-2</v>
      </c>
    </row>
    <row r="6275" spans="1:1" x14ac:dyDescent="0.3">
      <c r="A6275" s="74">
        <v>0.66429639576403088</v>
      </c>
    </row>
    <row r="6276" spans="1:1" x14ac:dyDescent="0.3">
      <c r="A6276" s="74">
        <v>4.4648579363383893E-2</v>
      </c>
    </row>
    <row r="6277" spans="1:1" x14ac:dyDescent="0.3">
      <c r="A6277" s="74">
        <v>0.83779412213507487</v>
      </c>
    </row>
    <row r="6278" spans="1:1" x14ac:dyDescent="0.3">
      <c r="A6278" s="74">
        <v>0.11807611316263314</v>
      </c>
    </row>
    <row r="6279" spans="1:1" x14ac:dyDescent="0.3">
      <c r="A6279" s="74">
        <v>0.41090121158482618</v>
      </c>
    </row>
    <row r="6280" spans="1:1" x14ac:dyDescent="0.3">
      <c r="A6280" s="74">
        <v>0.29297769096957305</v>
      </c>
    </row>
    <row r="6281" spans="1:1" x14ac:dyDescent="0.3">
      <c r="A6281" s="74">
        <v>0.38041322061830501</v>
      </c>
    </row>
    <row r="6282" spans="1:1" x14ac:dyDescent="0.3">
      <c r="A6282" s="74">
        <v>0.37168492690816979</v>
      </c>
    </row>
    <row r="6283" spans="1:1" x14ac:dyDescent="0.3">
      <c r="A6283" s="74">
        <v>0.77330851161229286</v>
      </c>
    </row>
    <row r="6284" spans="1:1" x14ac:dyDescent="0.3">
      <c r="A6284" s="74">
        <v>0.53343302713095497</v>
      </c>
    </row>
    <row r="6285" spans="1:1" x14ac:dyDescent="0.3">
      <c r="A6285" s="74">
        <v>0.58439893795587028</v>
      </c>
    </row>
    <row r="6286" spans="1:1" x14ac:dyDescent="0.3">
      <c r="A6286" s="74">
        <v>0.25931577501754816</v>
      </c>
    </row>
    <row r="6287" spans="1:1" x14ac:dyDescent="0.3">
      <c r="A6287" s="74">
        <v>0.7856685079500717</v>
      </c>
    </row>
    <row r="6288" spans="1:1" x14ac:dyDescent="0.3">
      <c r="A6288" s="74">
        <v>0.94912564470351268</v>
      </c>
    </row>
    <row r="6289" spans="1:1" x14ac:dyDescent="0.3">
      <c r="A6289" s="74">
        <v>0.54341257972960599</v>
      </c>
    </row>
    <row r="6290" spans="1:1" x14ac:dyDescent="0.3">
      <c r="A6290" s="74">
        <v>7.0589312417981512E-2</v>
      </c>
    </row>
    <row r="6291" spans="1:1" x14ac:dyDescent="0.3">
      <c r="A6291" s="74">
        <v>0.36667989135410628</v>
      </c>
    </row>
    <row r="6292" spans="1:1" x14ac:dyDescent="0.3">
      <c r="A6292" s="74">
        <v>0.92120120853297527</v>
      </c>
    </row>
    <row r="6293" spans="1:1" x14ac:dyDescent="0.3">
      <c r="A6293" s="74">
        <v>0.20236823633533738</v>
      </c>
    </row>
    <row r="6294" spans="1:1" x14ac:dyDescent="0.3">
      <c r="A6294" s="74">
        <v>0.20590838343455306</v>
      </c>
    </row>
    <row r="6295" spans="1:1" x14ac:dyDescent="0.3">
      <c r="A6295" s="74">
        <v>0.11066011535996582</v>
      </c>
    </row>
    <row r="6296" spans="1:1" x14ac:dyDescent="0.3">
      <c r="A6296" s="74">
        <v>0.78057191686758021</v>
      </c>
    </row>
    <row r="6297" spans="1:1" x14ac:dyDescent="0.3">
      <c r="A6297" s="74">
        <v>0.72740867336039305</v>
      </c>
    </row>
    <row r="6298" spans="1:1" x14ac:dyDescent="0.3">
      <c r="A6298" s="74">
        <v>0.19061861018707846</v>
      </c>
    </row>
    <row r="6299" spans="1:1" x14ac:dyDescent="0.3">
      <c r="A6299" s="74">
        <v>0.86971648304696803</v>
      </c>
    </row>
    <row r="6300" spans="1:1" x14ac:dyDescent="0.3">
      <c r="A6300" s="74">
        <v>0.18619342631305888</v>
      </c>
    </row>
    <row r="6301" spans="1:1" x14ac:dyDescent="0.3">
      <c r="A6301" s="74">
        <v>0.99545274208807644</v>
      </c>
    </row>
    <row r="6302" spans="1:1" x14ac:dyDescent="0.3">
      <c r="A6302" s="74">
        <v>0.33198034607989746</v>
      </c>
    </row>
    <row r="6303" spans="1:1" x14ac:dyDescent="0.3">
      <c r="A6303" s="74">
        <v>0.40809350871303446</v>
      </c>
    </row>
    <row r="6304" spans="1:1" x14ac:dyDescent="0.3">
      <c r="A6304" s="74">
        <v>0.28711813715018158</v>
      </c>
    </row>
    <row r="6305" spans="1:1" x14ac:dyDescent="0.3">
      <c r="A6305" s="74">
        <v>0.7338785973693045</v>
      </c>
    </row>
    <row r="6306" spans="1:1" x14ac:dyDescent="0.3">
      <c r="A6306" s="74">
        <v>0.42478713339640489</v>
      </c>
    </row>
    <row r="6307" spans="1:1" x14ac:dyDescent="0.3">
      <c r="A6307" s="74">
        <v>0.91030610065004425</v>
      </c>
    </row>
    <row r="6308" spans="1:1" x14ac:dyDescent="0.3">
      <c r="A6308" s="74">
        <v>0.32337412640766627</v>
      </c>
    </row>
    <row r="6309" spans="1:1" x14ac:dyDescent="0.3">
      <c r="A6309" s="74">
        <v>0.34208197271645252</v>
      </c>
    </row>
    <row r="6310" spans="1:1" x14ac:dyDescent="0.3">
      <c r="A6310" s="74">
        <v>0.41215247047334208</v>
      </c>
    </row>
    <row r="6311" spans="1:1" x14ac:dyDescent="0.3">
      <c r="A6311" s="74">
        <v>0.62364574114200266</v>
      </c>
    </row>
    <row r="6312" spans="1:1" x14ac:dyDescent="0.3">
      <c r="A6312" s="74">
        <v>0.8231147190771203</v>
      </c>
    </row>
    <row r="6313" spans="1:1" x14ac:dyDescent="0.3">
      <c r="A6313" s="74">
        <v>0.92559587389751885</v>
      </c>
    </row>
    <row r="6314" spans="1:1" x14ac:dyDescent="0.3">
      <c r="A6314" s="74">
        <v>0.40763573107089451</v>
      </c>
    </row>
    <row r="6315" spans="1:1" x14ac:dyDescent="0.3">
      <c r="A6315" s="74">
        <v>0.41694387646107361</v>
      </c>
    </row>
    <row r="6316" spans="1:1" x14ac:dyDescent="0.3">
      <c r="A6316" s="74">
        <v>5.1362651448103272E-2</v>
      </c>
    </row>
    <row r="6317" spans="1:1" x14ac:dyDescent="0.3">
      <c r="A6317" s="74">
        <v>0.57457197790459913</v>
      </c>
    </row>
    <row r="6318" spans="1:1" x14ac:dyDescent="0.3">
      <c r="A6318" s="74">
        <v>0.98483230079042938</v>
      </c>
    </row>
    <row r="6319" spans="1:1" x14ac:dyDescent="0.3">
      <c r="A6319" s="74">
        <v>0.53660695211645859</v>
      </c>
    </row>
    <row r="6320" spans="1:1" x14ac:dyDescent="0.3">
      <c r="A6320" s="74">
        <v>0.86709189123203223</v>
      </c>
    </row>
    <row r="6321" spans="1:1" x14ac:dyDescent="0.3">
      <c r="A6321" s="74">
        <v>0.41776787621692557</v>
      </c>
    </row>
    <row r="6322" spans="1:1" x14ac:dyDescent="0.3">
      <c r="A6322" s="74">
        <v>0.14096499526963102</v>
      </c>
    </row>
    <row r="6323" spans="1:1" x14ac:dyDescent="0.3">
      <c r="A6323" s="74">
        <v>0.34107486190374464</v>
      </c>
    </row>
    <row r="6324" spans="1:1" x14ac:dyDescent="0.3">
      <c r="A6324" s="74">
        <v>0.64464247566148869</v>
      </c>
    </row>
    <row r="6325" spans="1:1" x14ac:dyDescent="0.3">
      <c r="A6325" s="74">
        <v>0.48280281991027557</v>
      </c>
    </row>
    <row r="6326" spans="1:1" x14ac:dyDescent="0.3">
      <c r="A6326" s="74">
        <v>0.84047975096896266</v>
      </c>
    </row>
    <row r="6327" spans="1:1" x14ac:dyDescent="0.3">
      <c r="A6327" s="74">
        <v>0.29508346812341685</v>
      </c>
    </row>
    <row r="6328" spans="1:1" x14ac:dyDescent="0.3">
      <c r="A6328" s="74">
        <v>0.41615039521469771</v>
      </c>
    </row>
    <row r="6329" spans="1:1" x14ac:dyDescent="0.3">
      <c r="A6329" s="74">
        <v>0.89468062379833369</v>
      </c>
    </row>
    <row r="6330" spans="1:1" x14ac:dyDescent="0.3">
      <c r="A6330" s="74">
        <v>0.54478591265602583</v>
      </c>
    </row>
    <row r="6331" spans="1:1" x14ac:dyDescent="0.3">
      <c r="A6331" s="74">
        <v>4.913480025635548E-3</v>
      </c>
    </row>
    <row r="6332" spans="1:1" x14ac:dyDescent="0.3">
      <c r="A6332" s="74">
        <v>0.89049958800012208</v>
      </c>
    </row>
    <row r="6333" spans="1:1" x14ac:dyDescent="0.3">
      <c r="A6333" s="74">
        <v>0.44318979461043123</v>
      </c>
    </row>
    <row r="6334" spans="1:1" x14ac:dyDescent="0.3">
      <c r="A6334" s="74">
        <v>0.63496810815759763</v>
      </c>
    </row>
    <row r="6335" spans="1:1" x14ac:dyDescent="0.3">
      <c r="A6335" s="74">
        <v>0.57606738486892295</v>
      </c>
    </row>
    <row r="6336" spans="1:1" x14ac:dyDescent="0.3">
      <c r="A6336" s="74">
        <v>0.50575273903622542</v>
      </c>
    </row>
    <row r="6337" spans="1:1" x14ac:dyDescent="0.3">
      <c r="A6337" s="74">
        <v>5.090487380596332E-2</v>
      </c>
    </row>
    <row r="6338" spans="1:1" x14ac:dyDescent="0.3">
      <c r="A6338" s="74">
        <v>0.13287759025849177</v>
      </c>
    </row>
    <row r="6339" spans="1:1" x14ac:dyDescent="0.3">
      <c r="A6339" s="74">
        <v>7.406842249824519E-2</v>
      </c>
    </row>
    <row r="6340" spans="1:1" x14ac:dyDescent="0.3">
      <c r="A6340" s="74">
        <v>0.17105624561296426</v>
      </c>
    </row>
    <row r="6341" spans="1:1" x14ac:dyDescent="0.3">
      <c r="A6341" s="74">
        <v>0.17264320810571612</v>
      </c>
    </row>
    <row r="6342" spans="1:1" x14ac:dyDescent="0.3">
      <c r="A6342" s="74">
        <v>0.62776573992126228</v>
      </c>
    </row>
    <row r="6343" spans="1:1" x14ac:dyDescent="0.3">
      <c r="A6343" s="74">
        <v>0.37061677907650992</v>
      </c>
    </row>
    <row r="6344" spans="1:1" x14ac:dyDescent="0.3">
      <c r="A6344" s="74">
        <v>0.85402996917630547</v>
      </c>
    </row>
    <row r="6345" spans="1:1" x14ac:dyDescent="0.3">
      <c r="A6345" s="74">
        <v>0.65788750877407143</v>
      </c>
    </row>
    <row r="6346" spans="1:1" x14ac:dyDescent="0.3">
      <c r="A6346" s="74">
        <v>0.8137150181585131</v>
      </c>
    </row>
    <row r="6347" spans="1:1" x14ac:dyDescent="0.3">
      <c r="A6347" s="74">
        <v>0.15515610217596973</v>
      </c>
    </row>
    <row r="6348" spans="1:1" x14ac:dyDescent="0.3">
      <c r="A6348" s="74">
        <v>0.67033906064027837</v>
      </c>
    </row>
    <row r="6349" spans="1:1" x14ac:dyDescent="0.3">
      <c r="A6349" s="74">
        <v>0.10739463484603412</v>
      </c>
    </row>
    <row r="6350" spans="1:1" x14ac:dyDescent="0.3">
      <c r="A6350" s="74">
        <v>0.54524369029816588</v>
      </c>
    </row>
    <row r="6351" spans="1:1" x14ac:dyDescent="0.3">
      <c r="A6351" s="74">
        <v>0.39411603137302775</v>
      </c>
    </row>
    <row r="6352" spans="1:1" x14ac:dyDescent="0.3">
      <c r="A6352" s="74">
        <v>0.63133640552995396</v>
      </c>
    </row>
    <row r="6353" spans="1:1" x14ac:dyDescent="0.3">
      <c r="A6353" s="74">
        <v>0.25519577623828854</v>
      </c>
    </row>
    <row r="6354" spans="1:1" x14ac:dyDescent="0.3">
      <c r="A6354" s="74">
        <v>0.81621753593554491</v>
      </c>
    </row>
    <row r="6355" spans="1:1" x14ac:dyDescent="0.3">
      <c r="A6355" s="74">
        <v>1.84942167424543E-2</v>
      </c>
    </row>
    <row r="6356" spans="1:1" x14ac:dyDescent="0.3">
      <c r="A6356" s="74">
        <v>0.70622882778405105</v>
      </c>
    </row>
    <row r="6357" spans="1:1" x14ac:dyDescent="0.3">
      <c r="A6357" s="74">
        <v>0.40702536088137453</v>
      </c>
    </row>
    <row r="6358" spans="1:1" x14ac:dyDescent="0.3">
      <c r="A6358" s="74">
        <v>0.56904812768944368</v>
      </c>
    </row>
    <row r="6359" spans="1:1" x14ac:dyDescent="0.3">
      <c r="A6359" s="74">
        <v>0.12128055665761284</v>
      </c>
    </row>
    <row r="6360" spans="1:1" x14ac:dyDescent="0.3">
      <c r="A6360" s="74">
        <v>0.35486922818689537</v>
      </c>
    </row>
    <row r="6361" spans="1:1" x14ac:dyDescent="0.3">
      <c r="A6361" s="74">
        <v>0.46699423200170903</v>
      </c>
    </row>
    <row r="6362" spans="1:1" x14ac:dyDescent="0.3">
      <c r="A6362" s="74">
        <v>0.74044007690664393</v>
      </c>
    </row>
    <row r="6363" spans="1:1" x14ac:dyDescent="0.3">
      <c r="A6363" s="74">
        <v>0.44581438642536697</v>
      </c>
    </row>
    <row r="6364" spans="1:1" x14ac:dyDescent="0.3">
      <c r="A6364" s="74">
        <v>0.18762779625843073</v>
      </c>
    </row>
    <row r="6365" spans="1:1" x14ac:dyDescent="0.3">
      <c r="A6365" s="74">
        <v>0.58314767906735432</v>
      </c>
    </row>
    <row r="6366" spans="1:1" x14ac:dyDescent="0.3">
      <c r="A6366" s="74">
        <v>0.44923245948667867</v>
      </c>
    </row>
    <row r="6367" spans="1:1" x14ac:dyDescent="0.3">
      <c r="A6367" s="74">
        <v>0.44642475661488695</v>
      </c>
    </row>
    <row r="6368" spans="1:1" x14ac:dyDescent="0.3">
      <c r="A6368" s="74">
        <v>0.9082308420056765</v>
      </c>
    </row>
    <row r="6369" spans="1:1" x14ac:dyDescent="0.3">
      <c r="A6369" s="74">
        <v>0.94347972045045325</v>
      </c>
    </row>
    <row r="6370" spans="1:1" x14ac:dyDescent="0.3">
      <c r="A6370" s="74">
        <v>0.73354289376506854</v>
      </c>
    </row>
    <row r="6371" spans="1:1" x14ac:dyDescent="0.3">
      <c r="A6371" s="74">
        <v>0.70274971770378736</v>
      </c>
    </row>
    <row r="6372" spans="1:1" x14ac:dyDescent="0.3">
      <c r="A6372" s="74">
        <v>0.19635608996856593</v>
      </c>
    </row>
    <row r="6373" spans="1:1" x14ac:dyDescent="0.3">
      <c r="A6373" s="74">
        <v>0.75356303598132268</v>
      </c>
    </row>
    <row r="6374" spans="1:1" x14ac:dyDescent="0.3">
      <c r="A6374" s="74">
        <v>0.74266792809839166</v>
      </c>
    </row>
    <row r="6375" spans="1:1" x14ac:dyDescent="0.3">
      <c r="A6375" s="74">
        <v>0.9685354167302469</v>
      </c>
    </row>
    <row r="6376" spans="1:1" x14ac:dyDescent="0.3">
      <c r="A6376" s="74">
        <v>0.68575090792565696</v>
      </c>
    </row>
    <row r="6377" spans="1:1" x14ac:dyDescent="0.3">
      <c r="A6377" s="74">
        <v>0.92724387340922265</v>
      </c>
    </row>
    <row r="6378" spans="1:1" x14ac:dyDescent="0.3">
      <c r="A6378" s="74">
        <v>0.79042939542832724</v>
      </c>
    </row>
    <row r="6379" spans="1:1" x14ac:dyDescent="0.3">
      <c r="A6379" s="74">
        <v>0.63664662617877743</v>
      </c>
    </row>
    <row r="6380" spans="1:1" x14ac:dyDescent="0.3">
      <c r="A6380" s="74">
        <v>0.69426557206946016</v>
      </c>
    </row>
    <row r="6381" spans="1:1" x14ac:dyDescent="0.3">
      <c r="A6381" s="74">
        <v>0.52104251228370002</v>
      </c>
    </row>
    <row r="6382" spans="1:1" x14ac:dyDescent="0.3">
      <c r="A6382" s="74">
        <v>0.17615283669545578</v>
      </c>
    </row>
    <row r="6383" spans="1:1" x14ac:dyDescent="0.3">
      <c r="A6383" s="74">
        <v>0.90145573290200509</v>
      </c>
    </row>
    <row r="6384" spans="1:1" x14ac:dyDescent="0.3">
      <c r="A6384" s="74">
        <v>0.8622394482253487</v>
      </c>
    </row>
    <row r="6385" spans="1:1" x14ac:dyDescent="0.3">
      <c r="A6385" s="74">
        <v>0.44462416455580311</v>
      </c>
    </row>
    <row r="6386" spans="1:1" x14ac:dyDescent="0.3">
      <c r="A6386" s="74">
        <v>0.17950987273781549</v>
      </c>
    </row>
    <row r="6387" spans="1:1" x14ac:dyDescent="0.3">
      <c r="A6387" s="74">
        <v>0.39924314096499525</v>
      </c>
    </row>
    <row r="6388" spans="1:1" x14ac:dyDescent="0.3">
      <c r="A6388" s="74">
        <v>0.35520493179113133</v>
      </c>
    </row>
    <row r="6389" spans="1:1" x14ac:dyDescent="0.3">
      <c r="A6389" s="74">
        <v>0.47721793267616808</v>
      </c>
    </row>
    <row r="6390" spans="1:1" x14ac:dyDescent="0.3">
      <c r="A6390" s="74">
        <v>0.13501388592181157</v>
      </c>
    </row>
    <row r="6391" spans="1:1" x14ac:dyDescent="0.3">
      <c r="A6391" s="74">
        <v>0.60908841212195197</v>
      </c>
    </row>
    <row r="6392" spans="1:1" x14ac:dyDescent="0.3">
      <c r="A6392" s="74">
        <v>0.7874385814996796</v>
      </c>
    </row>
    <row r="6393" spans="1:1" x14ac:dyDescent="0.3">
      <c r="A6393" s="74">
        <v>0.12234870448927275</v>
      </c>
    </row>
    <row r="6394" spans="1:1" x14ac:dyDescent="0.3">
      <c r="A6394" s="74">
        <v>0.99362163151951655</v>
      </c>
    </row>
    <row r="6395" spans="1:1" x14ac:dyDescent="0.3">
      <c r="A6395" s="74">
        <v>0.7941526535843989</v>
      </c>
    </row>
    <row r="6396" spans="1:1" x14ac:dyDescent="0.3">
      <c r="A6396" s="74">
        <v>0.522171697134312</v>
      </c>
    </row>
    <row r="6397" spans="1:1" x14ac:dyDescent="0.3">
      <c r="A6397" s="74">
        <v>0.33155308694723351</v>
      </c>
    </row>
    <row r="6398" spans="1:1" x14ac:dyDescent="0.3">
      <c r="A6398" s="74">
        <v>0.27603991821039459</v>
      </c>
    </row>
    <row r="6399" spans="1:1" x14ac:dyDescent="0.3">
      <c r="A6399" s="74">
        <v>0.76555681020538957</v>
      </c>
    </row>
    <row r="6400" spans="1:1" x14ac:dyDescent="0.3">
      <c r="A6400" s="74">
        <v>0.50547807245094145</v>
      </c>
    </row>
    <row r="6401" spans="1:1" x14ac:dyDescent="0.3">
      <c r="A6401" s="74">
        <v>0.62858973967711418</v>
      </c>
    </row>
    <row r="6402" spans="1:1" x14ac:dyDescent="0.3">
      <c r="A6402" s="74">
        <v>0.825647755363628</v>
      </c>
    </row>
    <row r="6403" spans="1:1" x14ac:dyDescent="0.3">
      <c r="A6403" s="74">
        <v>0.24964140751365704</v>
      </c>
    </row>
    <row r="6404" spans="1:1" x14ac:dyDescent="0.3">
      <c r="A6404" s="74">
        <v>0.2891323587755974</v>
      </c>
    </row>
    <row r="6405" spans="1:1" x14ac:dyDescent="0.3">
      <c r="A6405" s="74">
        <v>0.66518143253883477</v>
      </c>
    </row>
    <row r="6406" spans="1:1" x14ac:dyDescent="0.3">
      <c r="A6406" s="74">
        <v>0.26587725455488753</v>
      </c>
    </row>
    <row r="6407" spans="1:1" x14ac:dyDescent="0.3">
      <c r="A6407" s="74">
        <v>0.14020203253273111</v>
      </c>
    </row>
    <row r="6408" spans="1:1" x14ac:dyDescent="0.3">
      <c r="A6408" s="74">
        <v>0.39957884456923126</v>
      </c>
    </row>
    <row r="6409" spans="1:1" x14ac:dyDescent="0.3">
      <c r="A6409" s="74">
        <v>0.73967711416974391</v>
      </c>
    </row>
    <row r="6410" spans="1:1" x14ac:dyDescent="0.3">
      <c r="A6410" s="74">
        <v>0.56941434980315564</v>
      </c>
    </row>
    <row r="6411" spans="1:1" x14ac:dyDescent="0.3">
      <c r="A6411" s="74">
        <v>0.41633350627155369</v>
      </c>
    </row>
    <row r="6412" spans="1:1" x14ac:dyDescent="0.3">
      <c r="A6412" s="74">
        <v>0.70836512344737079</v>
      </c>
    </row>
    <row r="6413" spans="1:1" x14ac:dyDescent="0.3">
      <c r="A6413" s="74">
        <v>0.30985442670979951</v>
      </c>
    </row>
    <row r="6414" spans="1:1" x14ac:dyDescent="0.3">
      <c r="A6414" s="74">
        <v>0.64445936460463271</v>
      </c>
    </row>
    <row r="6415" spans="1:1" x14ac:dyDescent="0.3">
      <c r="A6415" s="74">
        <v>7.9653309732352681E-3</v>
      </c>
    </row>
    <row r="6416" spans="1:1" x14ac:dyDescent="0.3">
      <c r="A6416" s="74">
        <v>0.96139408551286354</v>
      </c>
    </row>
    <row r="6417" spans="1:1" x14ac:dyDescent="0.3">
      <c r="A6417" s="74">
        <v>3.1250953703421125E-2</v>
      </c>
    </row>
    <row r="6418" spans="1:1" x14ac:dyDescent="0.3">
      <c r="A6418" s="74">
        <v>0.34540849024933623</v>
      </c>
    </row>
    <row r="6419" spans="1:1" x14ac:dyDescent="0.3">
      <c r="A6419" s="74">
        <v>0.38975188451796017</v>
      </c>
    </row>
    <row r="6420" spans="1:1" x14ac:dyDescent="0.3">
      <c r="A6420" s="74">
        <v>0.12210455641346477</v>
      </c>
    </row>
    <row r="6421" spans="1:1" x14ac:dyDescent="0.3">
      <c r="A6421" s="74">
        <v>0.35187841425824762</v>
      </c>
    </row>
    <row r="6422" spans="1:1" x14ac:dyDescent="0.3">
      <c r="A6422" s="74">
        <v>0.81310464796899318</v>
      </c>
    </row>
    <row r="6423" spans="1:1" x14ac:dyDescent="0.3">
      <c r="A6423" s="74">
        <v>0.18445387127292703</v>
      </c>
    </row>
    <row r="6424" spans="1:1" x14ac:dyDescent="0.3">
      <c r="A6424" s="74">
        <v>0.68568987090670497</v>
      </c>
    </row>
    <row r="6425" spans="1:1" x14ac:dyDescent="0.3">
      <c r="A6425" s="74">
        <v>0.19495223853267007</v>
      </c>
    </row>
    <row r="6426" spans="1:1" x14ac:dyDescent="0.3">
      <c r="A6426" s="74">
        <v>0.55165257728812522</v>
      </c>
    </row>
    <row r="6427" spans="1:1" x14ac:dyDescent="0.3">
      <c r="A6427" s="74">
        <v>0.55796990874965668</v>
      </c>
    </row>
    <row r="6428" spans="1:1" x14ac:dyDescent="0.3">
      <c r="A6428" s="74">
        <v>0.619953001495407</v>
      </c>
    </row>
    <row r="6429" spans="1:1" x14ac:dyDescent="0.3">
      <c r="A6429" s="74">
        <v>0.76094851527451401</v>
      </c>
    </row>
    <row r="6430" spans="1:1" x14ac:dyDescent="0.3">
      <c r="A6430" s="74">
        <v>0.14783165990173039</v>
      </c>
    </row>
    <row r="6431" spans="1:1" x14ac:dyDescent="0.3">
      <c r="A6431" s="74">
        <v>0.68596453749198893</v>
      </c>
    </row>
    <row r="6432" spans="1:1" x14ac:dyDescent="0.3">
      <c r="A6432" s="74">
        <v>8.9754936368907745E-2</v>
      </c>
    </row>
    <row r="6433" spans="1:1" x14ac:dyDescent="0.3">
      <c r="A6433" s="74">
        <v>0.9795831171605579</v>
      </c>
    </row>
    <row r="6434" spans="1:1" x14ac:dyDescent="0.3">
      <c r="A6434" s="74">
        <v>3.9277321695608387E-2</v>
      </c>
    </row>
    <row r="6435" spans="1:1" x14ac:dyDescent="0.3">
      <c r="A6435" s="74">
        <v>7.4434644611957146E-2</v>
      </c>
    </row>
    <row r="6436" spans="1:1" x14ac:dyDescent="0.3">
      <c r="A6436" s="74">
        <v>0.62062440870387892</v>
      </c>
    </row>
    <row r="6437" spans="1:1" x14ac:dyDescent="0.3">
      <c r="A6437" s="74">
        <v>0.64406262398144476</v>
      </c>
    </row>
    <row r="6438" spans="1:1" x14ac:dyDescent="0.3">
      <c r="A6438" s="74">
        <v>0.23773918881801812</v>
      </c>
    </row>
    <row r="6439" spans="1:1" x14ac:dyDescent="0.3">
      <c r="A6439" s="74">
        <v>1.4831995605334635E-2</v>
      </c>
    </row>
    <row r="6440" spans="1:1" x14ac:dyDescent="0.3">
      <c r="A6440" s="74">
        <v>0.8580584124271371</v>
      </c>
    </row>
    <row r="6441" spans="1:1" x14ac:dyDescent="0.3">
      <c r="A6441" s="74">
        <v>0.75759147923215431</v>
      </c>
    </row>
    <row r="6442" spans="1:1" x14ac:dyDescent="0.3">
      <c r="A6442" s="74">
        <v>0.41361735892818996</v>
      </c>
    </row>
    <row r="6443" spans="1:1" x14ac:dyDescent="0.3">
      <c r="A6443" s="74">
        <v>0.95541245765556815</v>
      </c>
    </row>
    <row r="6444" spans="1:1" x14ac:dyDescent="0.3">
      <c r="A6444" s="74">
        <v>0.5790887173070467</v>
      </c>
    </row>
    <row r="6445" spans="1:1" x14ac:dyDescent="0.3">
      <c r="A6445" s="74">
        <v>0.12448500015259255</v>
      </c>
    </row>
    <row r="6446" spans="1:1" x14ac:dyDescent="0.3">
      <c r="A6446" s="74">
        <v>0.24820703756828516</v>
      </c>
    </row>
    <row r="6447" spans="1:1" x14ac:dyDescent="0.3">
      <c r="A6447" s="74">
        <v>6.9521164586321599E-2</v>
      </c>
    </row>
    <row r="6448" spans="1:1" x14ac:dyDescent="0.3">
      <c r="A6448" s="74">
        <v>0.11166722617267373</v>
      </c>
    </row>
    <row r="6449" spans="1:1" x14ac:dyDescent="0.3">
      <c r="A6449" s="74">
        <v>0.71648304696798604</v>
      </c>
    </row>
    <row r="6450" spans="1:1" x14ac:dyDescent="0.3">
      <c r="A6450" s="74">
        <v>0.45966978972746969</v>
      </c>
    </row>
    <row r="6451" spans="1:1" x14ac:dyDescent="0.3">
      <c r="A6451" s="74">
        <v>0.8027893917661062</v>
      </c>
    </row>
    <row r="6452" spans="1:1" x14ac:dyDescent="0.3">
      <c r="A6452" s="74">
        <v>0.81872005371257672</v>
      </c>
    </row>
    <row r="6453" spans="1:1" x14ac:dyDescent="0.3">
      <c r="A6453" s="74">
        <v>0.84566789757988214</v>
      </c>
    </row>
    <row r="6454" spans="1:1" x14ac:dyDescent="0.3">
      <c r="A6454" s="74">
        <v>0.40913113803521833</v>
      </c>
    </row>
    <row r="6455" spans="1:1" x14ac:dyDescent="0.3">
      <c r="A6455" s="74">
        <v>0.67970824304940947</v>
      </c>
    </row>
    <row r="6456" spans="1:1" x14ac:dyDescent="0.3">
      <c r="A6456" s="74">
        <v>0.80285042878505819</v>
      </c>
    </row>
    <row r="6457" spans="1:1" x14ac:dyDescent="0.3">
      <c r="A6457" s="74">
        <v>0.67534409619434188</v>
      </c>
    </row>
    <row r="6458" spans="1:1" x14ac:dyDescent="0.3">
      <c r="A6458" s="74">
        <v>0.69310586870937219</v>
      </c>
    </row>
    <row r="6459" spans="1:1" x14ac:dyDescent="0.3">
      <c r="A6459" s="74">
        <v>0.15161595507675404</v>
      </c>
    </row>
    <row r="6460" spans="1:1" x14ac:dyDescent="0.3">
      <c r="A6460" s="74">
        <v>0.48805200354014711</v>
      </c>
    </row>
    <row r="6461" spans="1:1" x14ac:dyDescent="0.3">
      <c r="A6461" s="74">
        <v>0.1000091555528428</v>
      </c>
    </row>
    <row r="6462" spans="1:1" x14ac:dyDescent="0.3">
      <c r="A6462" s="74">
        <v>0.6283761101107822</v>
      </c>
    </row>
    <row r="6463" spans="1:1" x14ac:dyDescent="0.3">
      <c r="A6463" s="74">
        <v>0.76659443952757345</v>
      </c>
    </row>
    <row r="6464" spans="1:1" x14ac:dyDescent="0.3">
      <c r="A6464" s="74">
        <v>0.23456526383251441</v>
      </c>
    </row>
    <row r="6465" spans="1:1" x14ac:dyDescent="0.3">
      <c r="A6465" s="74">
        <v>0.52595599230933565</v>
      </c>
    </row>
    <row r="6466" spans="1:1" x14ac:dyDescent="0.3">
      <c r="A6466" s="74">
        <v>3.5889767143772698E-2</v>
      </c>
    </row>
    <row r="6467" spans="1:1" x14ac:dyDescent="0.3">
      <c r="A6467" s="74">
        <v>0.44294564653462326</v>
      </c>
    </row>
    <row r="6468" spans="1:1" x14ac:dyDescent="0.3">
      <c r="A6468" s="74">
        <v>0.64311655018768887</v>
      </c>
    </row>
    <row r="6469" spans="1:1" x14ac:dyDescent="0.3">
      <c r="A6469" s="74">
        <v>0.58299508651997434</v>
      </c>
    </row>
    <row r="6470" spans="1:1" x14ac:dyDescent="0.3">
      <c r="A6470" s="74">
        <v>0.22977385784478285</v>
      </c>
    </row>
    <row r="6471" spans="1:1" x14ac:dyDescent="0.3">
      <c r="A6471" s="74">
        <v>0.12781151768547624</v>
      </c>
    </row>
    <row r="6472" spans="1:1" x14ac:dyDescent="0.3">
      <c r="A6472" s="74">
        <v>0.70500808740501109</v>
      </c>
    </row>
    <row r="6473" spans="1:1" x14ac:dyDescent="0.3">
      <c r="A6473" s="74">
        <v>0.29956968901638842</v>
      </c>
    </row>
    <row r="6474" spans="1:1" x14ac:dyDescent="0.3">
      <c r="A6474" s="74">
        <v>0.61726737266151921</v>
      </c>
    </row>
    <row r="6475" spans="1:1" x14ac:dyDescent="0.3">
      <c r="A6475" s="74">
        <v>0.62129581591235084</v>
      </c>
    </row>
    <row r="6476" spans="1:1" x14ac:dyDescent="0.3">
      <c r="A6476" s="74">
        <v>0.45417645802179024</v>
      </c>
    </row>
    <row r="6477" spans="1:1" x14ac:dyDescent="0.3">
      <c r="A6477" s="74">
        <v>0.77181310464796904</v>
      </c>
    </row>
    <row r="6478" spans="1:1" x14ac:dyDescent="0.3">
      <c r="A6478" s="74">
        <v>0.81676686910611285</v>
      </c>
    </row>
    <row r="6479" spans="1:1" x14ac:dyDescent="0.3">
      <c r="A6479" s="74">
        <v>0.84798730430005798</v>
      </c>
    </row>
    <row r="6480" spans="1:1" x14ac:dyDescent="0.3">
      <c r="A6480" s="74">
        <v>0.27716910306100651</v>
      </c>
    </row>
    <row r="6481" spans="1:1" x14ac:dyDescent="0.3">
      <c r="A6481" s="74">
        <v>0.8579973754081851</v>
      </c>
    </row>
    <row r="6482" spans="1:1" x14ac:dyDescent="0.3">
      <c r="A6482" s="74">
        <v>0.69930112613299966</v>
      </c>
    </row>
    <row r="6483" spans="1:1" x14ac:dyDescent="0.3">
      <c r="A6483" s="74">
        <v>0.35731070894497513</v>
      </c>
    </row>
    <row r="6484" spans="1:1" x14ac:dyDescent="0.3">
      <c r="A6484" s="74">
        <v>0.53801080355235453</v>
      </c>
    </row>
    <row r="6485" spans="1:1" x14ac:dyDescent="0.3">
      <c r="A6485" s="74">
        <v>0.92953276161992249</v>
      </c>
    </row>
    <row r="6486" spans="1:1" x14ac:dyDescent="0.3">
      <c r="A6486" s="74">
        <v>0.26032288583025603</v>
      </c>
    </row>
    <row r="6487" spans="1:1" x14ac:dyDescent="0.3">
      <c r="A6487" s="74">
        <v>0.33335367900631735</v>
      </c>
    </row>
    <row r="6488" spans="1:1" x14ac:dyDescent="0.3">
      <c r="A6488" s="74">
        <v>0.67336039307840201</v>
      </c>
    </row>
    <row r="6489" spans="1:1" x14ac:dyDescent="0.3">
      <c r="A6489" s="74">
        <v>0.21015045625171666</v>
      </c>
    </row>
    <row r="6490" spans="1:1" x14ac:dyDescent="0.3">
      <c r="A6490" s="74">
        <v>0.72780541398358101</v>
      </c>
    </row>
    <row r="6491" spans="1:1" x14ac:dyDescent="0.3">
      <c r="A6491" s="74">
        <v>0.89565721610156557</v>
      </c>
    </row>
    <row r="6492" spans="1:1" x14ac:dyDescent="0.3">
      <c r="A6492" s="74">
        <v>0.41483809930722981</v>
      </c>
    </row>
    <row r="6493" spans="1:1" x14ac:dyDescent="0.3">
      <c r="A6493" s="74">
        <v>0.7338785973693045</v>
      </c>
    </row>
    <row r="6494" spans="1:1" x14ac:dyDescent="0.3">
      <c r="A6494" s="74">
        <v>0.81258583330790124</v>
      </c>
    </row>
    <row r="6495" spans="1:1" x14ac:dyDescent="0.3">
      <c r="A6495" s="74">
        <v>0.97244178594317454</v>
      </c>
    </row>
    <row r="6496" spans="1:1" x14ac:dyDescent="0.3">
      <c r="A6496" s="74">
        <v>0.29459517197180091</v>
      </c>
    </row>
    <row r="6497" spans="1:1" x14ac:dyDescent="0.3">
      <c r="A6497" s="74">
        <v>0.45353556932279426</v>
      </c>
    </row>
    <row r="6498" spans="1:1" x14ac:dyDescent="0.3">
      <c r="A6498" s="74">
        <v>0.50810266426587725</v>
      </c>
    </row>
    <row r="6499" spans="1:1" x14ac:dyDescent="0.3">
      <c r="A6499" s="74">
        <v>0.52732932523575549</v>
      </c>
    </row>
    <row r="6500" spans="1:1" x14ac:dyDescent="0.3">
      <c r="A6500" s="74">
        <v>9.0273751029999696E-2</v>
      </c>
    </row>
    <row r="6501" spans="1:1" x14ac:dyDescent="0.3">
      <c r="A6501" s="74">
        <v>0.53108310190130315</v>
      </c>
    </row>
    <row r="6502" spans="1:1" x14ac:dyDescent="0.3">
      <c r="A6502" s="74">
        <v>0.34473708304086431</v>
      </c>
    </row>
    <row r="6503" spans="1:1" x14ac:dyDescent="0.3">
      <c r="A6503" s="74">
        <v>0.42081972716452526</v>
      </c>
    </row>
    <row r="6504" spans="1:1" x14ac:dyDescent="0.3">
      <c r="A6504" s="74">
        <v>0.36545915097506637</v>
      </c>
    </row>
    <row r="6505" spans="1:1" x14ac:dyDescent="0.3">
      <c r="A6505" s="74">
        <v>0.34046449171422466</v>
      </c>
    </row>
    <row r="6506" spans="1:1" x14ac:dyDescent="0.3">
      <c r="A6506" s="74">
        <v>0.50578325754570141</v>
      </c>
    </row>
    <row r="6507" spans="1:1" x14ac:dyDescent="0.3">
      <c r="A6507" s="74">
        <v>0.68764305551316873</v>
      </c>
    </row>
    <row r="6508" spans="1:1" x14ac:dyDescent="0.3">
      <c r="A6508" s="74">
        <v>0.76253547776726582</v>
      </c>
    </row>
    <row r="6509" spans="1:1" x14ac:dyDescent="0.3">
      <c r="A6509" s="74">
        <v>0.21497238074892422</v>
      </c>
    </row>
    <row r="6510" spans="1:1" x14ac:dyDescent="0.3">
      <c r="A6510" s="74">
        <v>0.71068453016754662</v>
      </c>
    </row>
    <row r="6511" spans="1:1" x14ac:dyDescent="0.3">
      <c r="A6511" s="74">
        <v>0.51158177434614094</v>
      </c>
    </row>
    <row r="6512" spans="1:1" x14ac:dyDescent="0.3">
      <c r="A6512" s="74">
        <v>0.20328379161961729</v>
      </c>
    </row>
    <row r="6513" spans="1:1" x14ac:dyDescent="0.3">
      <c r="A6513" s="74">
        <v>0.46964934232612077</v>
      </c>
    </row>
    <row r="6514" spans="1:1" x14ac:dyDescent="0.3">
      <c r="A6514" s="74">
        <v>0.27249977111117896</v>
      </c>
    </row>
    <row r="6515" spans="1:1" x14ac:dyDescent="0.3">
      <c r="A6515" s="74">
        <v>0.67864009521774959</v>
      </c>
    </row>
    <row r="6516" spans="1:1" x14ac:dyDescent="0.3">
      <c r="A6516" s="74">
        <v>0.65428632465590375</v>
      </c>
    </row>
    <row r="6517" spans="1:1" x14ac:dyDescent="0.3">
      <c r="A6517" s="74">
        <v>0.73067415387432477</v>
      </c>
    </row>
    <row r="6518" spans="1:1" x14ac:dyDescent="0.3">
      <c r="A6518" s="74">
        <v>0.23508407849360638</v>
      </c>
    </row>
    <row r="6519" spans="1:1" x14ac:dyDescent="0.3">
      <c r="A6519" s="74">
        <v>0.79018524735251927</v>
      </c>
    </row>
    <row r="6520" spans="1:1" x14ac:dyDescent="0.3">
      <c r="A6520" s="74">
        <v>0.61284218878749963</v>
      </c>
    </row>
    <row r="6521" spans="1:1" x14ac:dyDescent="0.3">
      <c r="A6521" s="74">
        <v>0.10242011780144658</v>
      </c>
    </row>
    <row r="6522" spans="1:1" x14ac:dyDescent="0.3">
      <c r="A6522" s="74">
        <v>0.99679555650502027</v>
      </c>
    </row>
    <row r="6523" spans="1:1" x14ac:dyDescent="0.3">
      <c r="A6523" s="74">
        <v>1.6815698721274454E-2</v>
      </c>
    </row>
    <row r="6524" spans="1:1" x14ac:dyDescent="0.3">
      <c r="A6524" s="74">
        <v>0.96984771263771474</v>
      </c>
    </row>
    <row r="6525" spans="1:1" x14ac:dyDescent="0.3">
      <c r="A6525" s="74">
        <v>0.20368053224280527</v>
      </c>
    </row>
    <row r="6526" spans="1:1" x14ac:dyDescent="0.3">
      <c r="A6526" s="74">
        <v>0.32670064394054993</v>
      </c>
    </row>
    <row r="6527" spans="1:1" x14ac:dyDescent="0.3">
      <c r="A6527" s="74">
        <v>0.67488631855220194</v>
      </c>
    </row>
    <row r="6528" spans="1:1" x14ac:dyDescent="0.3">
      <c r="A6528" s="74">
        <v>0.40589617603076267</v>
      </c>
    </row>
    <row r="6529" spans="1:1" x14ac:dyDescent="0.3">
      <c r="A6529" s="74">
        <v>0.60432752464369643</v>
      </c>
    </row>
    <row r="6530" spans="1:1" x14ac:dyDescent="0.3">
      <c r="A6530" s="74">
        <v>0.17972350230414746</v>
      </c>
    </row>
    <row r="6531" spans="1:1" x14ac:dyDescent="0.3">
      <c r="A6531" s="74">
        <v>0.40595721304971466</v>
      </c>
    </row>
    <row r="6532" spans="1:1" x14ac:dyDescent="0.3">
      <c r="A6532" s="74">
        <v>0.9770500808740501</v>
      </c>
    </row>
    <row r="6533" spans="1:1" x14ac:dyDescent="0.3">
      <c r="A6533" s="74">
        <v>0.69365520187994023</v>
      </c>
    </row>
    <row r="6534" spans="1:1" x14ac:dyDescent="0.3">
      <c r="A6534" s="74">
        <v>0.21668141727958007</v>
      </c>
    </row>
    <row r="6535" spans="1:1" x14ac:dyDescent="0.3">
      <c r="A6535" s="74">
        <v>0.24170659504989778</v>
      </c>
    </row>
    <row r="6536" spans="1:1" x14ac:dyDescent="0.3">
      <c r="A6536" s="74">
        <v>4.5716727195043792E-2</v>
      </c>
    </row>
    <row r="6537" spans="1:1" x14ac:dyDescent="0.3">
      <c r="A6537" s="74">
        <v>0.51142918179876096</v>
      </c>
    </row>
    <row r="6538" spans="1:1" x14ac:dyDescent="0.3">
      <c r="A6538" s="74">
        <v>0.4358348338267159</v>
      </c>
    </row>
    <row r="6539" spans="1:1" x14ac:dyDescent="0.3">
      <c r="A6539" s="74">
        <v>0.33442182683797722</v>
      </c>
    </row>
    <row r="6540" spans="1:1" x14ac:dyDescent="0.3">
      <c r="A6540" s="74">
        <v>0.21439252906888029</v>
      </c>
    </row>
    <row r="6541" spans="1:1" x14ac:dyDescent="0.3">
      <c r="A6541" s="74">
        <v>0.57335123752555928</v>
      </c>
    </row>
    <row r="6542" spans="1:1" x14ac:dyDescent="0.3">
      <c r="A6542" s="74">
        <v>0.82189397869808034</v>
      </c>
    </row>
    <row r="6543" spans="1:1" x14ac:dyDescent="0.3">
      <c r="A6543" s="74">
        <v>0.63478499710074165</v>
      </c>
    </row>
    <row r="6544" spans="1:1" x14ac:dyDescent="0.3">
      <c r="A6544" s="74">
        <v>0.41657765434736166</v>
      </c>
    </row>
    <row r="6545" spans="1:1" x14ac:dyDescent="0.3">
      <c r="A6545" s="74">
        <v>0.22165593432416761</v>
      </c>
    </row>
    <row r="6546" spans="1:1" x14ac:dyDescent="0.3">
      <c r="A6546" s="74">
        <v>0.41883602404858544</v>
      </c>
    </row>
    <row r="6547" spans="1:1" x14ac:dyDescent="0.3">
      <c r="A6547" s="74">
        <v>0.29819635608996858</v>
      </c>
    </row>
    <row r="6548" spans="1:1" x14ac:dyDescent="0.3">
      <c r="A6548" s="74">
        <v>0.82308420056764431</v>
      </c>
    </row>
    <row r="6549" spans="1:1" x14ac:dyDescent="0.3">
      <c r="A6549" s="74">
        <v>0.53254799035615097</v>
      </c>
    </row>
    <row r="6550" spans="1:1" x14ac:dyDescent="0.3">
      <c r="A6550" s="74">
        <v>0.7330545976134526</v>
      </c>
    </row>
    <row r="6551" spans="1:1" x14ac:dyDescent="0.3">
      <c r="A6551" s="74">
        <v>0.10116885891293069</v>
      </c>
    </row>
    <row r="6552" spans="1:1" x14ac:dyDescent="0.3">
      <c r="A6552" s="74">
        <v>0.71828363902706993</v>
      </c>
    </row>
    <row r="6553" spans="1:1" x14ac:dyDescent="0.3">
      <c r="A6553" s="74">
        <v>0.31138035218359933</v>
      </c>
    </row>
    <row r="6554" spans="1:1" x14ac:dyDescent="0.3">
      <c r="A6554" s="74">
        <v>0.8724021118808557</v>
      </c>
    </row>
    <row r="6555" spans="1:1" x14ac:dyDescent="0.3">
      <c r="A6555" s="74">
        <v>0.64827417828913236</v>
      </c>
    </row>
    <row r="6556" spans="1:1" x14ac:dyDescent="0.3">
      <c r="A6556" s="74">
        <v>3.9063692129276406E-3</v>
      </c>
    </row>
    <row r="6557" spans="1:1" x14ac:dyDescent="0.3">
      <c r="A6557" s="74">
        <v>0.20700704977568896</v>
      </c>
    </row>
    <row r="6558" spans="1:1" x14ac:dyDescent="0.3">
      <c r="A6558" s="74">
        <v>0.3281960509048738</v>
      </c>
    </row>
    <row r="6559" spans="1:1" x14ac:dyDescent="0.3">
      <c r="A6559" s="74">
        <v>0.65150914029358808</v>
      </c>
    </row>
    <row r="6560" spans="1:1" x14ac:dyDescent="0.3">
      <c r="A6560" s="74">
        <v>0.48570207831049533</v>
      </c>
    </row>
    <row r="6561" spans="1:1" x14ac:dyDescent="0.3">
      <c r="A6561" s="74">
        <v>0.47666859950560014</v>
      </c>
    </row>
    <row r="6562" spans="1:1" x14ac:dyDescent="0.3">
      <c r="A6562" s="74">
        <v>0.80593279824213382</v>
      </c>
    </row>
    <row r="6563" spans="1:1" x14ac:dyDescent="0.3">
      <c r="A6563" s="74">
        <v>6.3417462691122167E-2</v>
      </c>
    </row>
    <row r="6564" spans="1:1" x14ac:dyDescent="0.3">
      <c r="A6564" s="74">
        <v>0.59950560014648879</v>
      </c>
    </row>
    <row r="6565" spans="1:1" x14ac:dyDescent="0.3">
      <c r="A6565" s="74">
        <v>0.43226416821802421</v>
      </c>
    </row>
    <row r="6566" spans="1:1" x14ac:dyDescent="0.3">
      <c r="A6566" s="74">
        <v>1.0864589373455E-2</v>
      </c>
    </row>
    <row r="6567" spans="1:1" x14ac:dyDescent="0.3">
      <c r="A6567" s="74">
        <v>0.34467604602191226</v>
      </c>
    </row>
    <row r="6568" spans="1:1" x14ac:dyDescent="0.3">
      <c r="A6568" s="74">
        <v>0.73335978270821256</v>
      </c>
    </row>
    <row r="6569" spans="1:1" x14ac:dyDescent="0.3">
      <c r="A6569" s="74">
        <v>9.9734488967558821E-2</v>
      </c>
    </row>
    <row r="6570" spans="1:1" x14ac:dyDescent="0.3">
      <c r="A6570" s="74">
        <v>0.79540391247291486</v>
      </c>
    </row>
    <row r="6571" spans="1:1" x14ac:dyDescent="0.3">
      <c r="A6571" s="74">
        <v>0.64784691915646841</v>
      </c>
    </row>
    <row r="6572" spans="1:1" x14ac:dyDescent="0.3">
      <c r="A6572" s="74">
        <v>0.80120242927335428</v>
      </c>
    </row>
    <row r="6573" spans="1:1" x14ac:dyDescent="0.3">
      <c r="A6573" s="74">
        <v>0.12256233405560472</v>
      </c>
    </row>
    <row r="6574" spans="1:1" x14ac:dyDescent="0.3">
      <c r="A6574" s="74">
        <v>0.57338175603503527</v>
      </c>
    </row>
    <row r="6575" spans="1:1" x14ac:dyDescent="0.3">
      <c r="A6575" s="74">
        <v>0.19827875606555376</v>
      </c>
    </row>
    <row r="6576" spans="1:1" x14ac:dyDescent="0.3">
      <c r="A6576" s="74">
        <v>0.22495193334757529</v>
      </c>
    </row>
    <row r="6577" spans="1:1" x14ac:dyDescent="0.3">
      <c r="A6577" s="74">
        <v>0.44041261024811545</v>
      </c>
    </row>
    <row r="6578" spans="1:1" x14ac:dyDescent="0.3">
      <c r="A6578" s="74">
        <v>0.40900906399731435</v>
      </c>
    </row>
    <row r="6579" spans="1:1" x14ac:dyDescent="0.3">
      <c r="A6579" s="74">
        <v>0.65376750999481181</v>
      </c>
    </row>
    <row r="6580" spans="1:1" x14ac:dyDescent="0.3">
      <c r="A6580" s="74">
        <v>0.98110904263435772</v>
      </c>
    </row>
    <row r="6581" spans="1:1" x14ac:dyDescent="0.3">
      <c r="A6581" s="74">
        <v>0.77486495559556867</v>
      </c>
    </row>
    <row r="6582" spans="1:1" x14ac:dyDescent="0.3">
      <c r="A6582" s="74">
        <v>0.68514053773613692</v>
      </c>
    </row>
    <row r="6583" spans="1:1" x14ac:dyDescent="0.3">
      <c r="A6583" s="74">
        <v>0.72368541520432139</v>
      </c>
    </row>
    <row r="6584" spans="1:1" x14ac:dyDescent="0.3">
      <c r="A6584" s="74">
        <v>0.86779381694998015</v>
      </c>
    </row>
    <row r="6585" spans="1:1" x14ac:dyDescent="0.3">
      <c r="A6585" s="74">
        <v>0.45246742149113439</v>
      </c>
    </row>
    <row r="6586" spans="1:1" x14ac:dyDescent="0.3">
      <c r="A6586" s="74">
        <v>0.75820184942167423</v>
      </c>
    </row>
    <row r="6587" spans="1:1" x14ac:dyDescent="0.3">
      <c r="A6587" s="74">
        <v>0.82924893948179568</v>
      </c>
    </row>
    <row r="6588" spans="1:1" x14ac:dyDescent="0.3">
      <c r="A6588" s="74">
        <v>0.64912869655446026</v>
      </c>
    </row>
    <row r="6589" spans="1:1" x14ac:dyDescent="0.3">
      <c r="A6589" s="74">
        <v>0.59761345255897702</v>
      </c>
    </row>
    <row r="6590" spans="1:1" x14ac:dyDescent="0.3">
      <c r="A6590" s="74">
        <v>0.50581377605517741</v>
      </c>
    </row>
    <row r="6591" spans="1:1" x14ac:dyDescent="0.3">
      <c r="A6591" s="74">
        <v>8.6153752250740068E-2</v>
      </c>
    </row>
    <row r="6592" spans="1:1" x14ac:dyDescent="0.3">
      <c r="A6592" s="74">
        <v>0.23242896816919462</v>
      </c>
    </row>
    <row r="6593" spans="1:1" x14ac:dyDescent="0.3">
      <c r="A6593" s="74">
        <v>0.22504348887600328</v>
      </c>
    </row>
    <row r="6594" spans="1:1" x14ac:dyDescent="0.3">
      <c r="A6594" s="74">
        <v>0.17307046723838007</v>
      </c>
    </row>
    <row r="6595" spans="1:1" x14ac:dyDescent="0.3">
      <c r="A6595" s="74">
        <v>0.39060640278328806</v>
      </c>
    </row>
    <row r="6596" spans="1:1" x14ac:dyDescent="0.3">
      <c r="A6596" s="74">
        <v>0.53508102664265877</v>
      </c>
    </row>
    <row r="6597" spans="1:1" x14ac:dyDescent="0.3">
      <c r="A6597" s="74">
        <v>0.26471755119479967</v>
      </c>
    </row>
    <row r="6598" spans="1:1" x14ac:dyDescent="0.3">
      <c r="A6598" s="74">
        <v>0.423871578112125</v>
      </c>
    </row>
    <row r="6599" spans="1:1" x14ac:dyDescent="0.3">
      <c r="A6599" s="74">
        <v>0.89010284737693413</v>
      </c>
    </row>
    <row r="6600" spans="1:1" x14ac:dyDescent="0.3">
      <c r="A6600" s="74">
        <v>0.19711905270546587</v>
      </c>
    </row>
    <row r="6601" spans="1:1" x14ac:dyDescent="0.3">
      <c r="A6601" s="74">
        <v>4.9043244727927489E-2</v>
      </c>
    </row>
    <row r="6602" spans="1:1" x14ac:dyDescent="0.3">
      <c r="A6602" s="74">
        <v>3.6011841181676687E-3</v>
      </c>
    </row>
    <row r="6603" spans="1:1" x14ac:dyDescent="0.3">
      <c r="A6603" s="74">
        <v>0.62025818659016696</v>
      </c>
    </row>
    <row r="6604" spans="1:1" x14ac:dyDescent="0.3">
      <c r="A6604" s="74">
        <v>0.79567857905819883</v>
      </c>
    </row>
    <row r="6605" spans="1:1" x14ac:dyDescent="0.3">
      <c r="A6605" s="74">
        <v>0.29450361644337292</v>
      </c>
    </row>
    <row r="6606" spans="1:1" x14ac:dyDescent="0.3">
      <c r="A6606" s="74">
        <v>0.91961424604022335</v>
      </c>
    </row>
    <row r="6607" spans="1:1" x14ac:dyDescent="0.3">
      <c r="A6607" s="74">
        <v>0.58906826990569783</v>
      </c>
    </row>
    <row r="6608" spans="1:1" x14ac:dyDescent="0.3">
      <c r="A6608" s="74">
        <v>0.71749015778069403</v>
      </c>
    </row>
    <row r="6609" spans="1:1" x14ac:dyDescent="0.3">
      <c r="A6609" s="74">
        <v>0.108615375225074</v>
      </c>
    </row>
    <row r="6610" spans="1:1" x14ac:dyDescent="0.3">
      <c r="A6610" s="74">
        <v>0.54506057924130991</v>
      </c>
    </row>
    <row r="6611" spans="1:1" x14ac:dyDescent="0.3">
      <c r="A6611" s="74">
        <v>8.9327677236243783E-2</v>
      </c>
    </row>
    <row r="6612" spans="1:1" x14ac:dyDescent="0.3">
      <c r="A6612" s="74">
        <v>0.34638508255256811</v>
      </c>
    </row>
    <row r="6613" spans="1:1" x14ac:dyDescent="0.3">
      <c r="A6613" s="74">
        <v>5.3498947111423077E-2</v>
      </c>
    </row>
    <row r="6614" spans="1:1" x14ac:dyDescent="0.3">
      <c r="A6614" s="74">
        <v>0.55348368785668511</v>
      </c>
    </row>
    <row r="6615" spans="1:1" x14ac:dyDescent="0.3">
      <c r="A6615" s="74">
        <v>0.52116458632160401</v>
      </c>
    </row>
    <row r="6616" spans="1:1" x14ac:dyDescent="0.3">
      <c r="A6616" s="74">
        <v>0.72084719382305373</v>
      </c>
    </row>
    <row r="6617" spans="1:1" x14ac:dyDescent="0.3">
      <c r="A6617" s="74">
        <v>0.79747917111728261</v>
      </c>
    </row>
    <row r="6618" spans="1:1" x14ac:dyDescent="0.3">
      <c r="A6618" s="74">
        <v>8.8961455122531813E-2</v>
      </c>
    </row>
    <row r="6619" spans="1:1" x14ac:dyDescent="0.3">
      <c r="A6619" s="74">
        <v>0.50529496139408547</v>
      </c>
    </row>
    <row r="6620" spans="1:1" x14ac:dyDescent="0.3">
      <c r="A6620" s="74">
        <v>0.31882686849574265</v>
      </c>
    </row>
    <row r="6621" spans="1:1" x14ac:dyDescent="0.3">
      <c r="A6621" s="74">
        <v>0.38544877468184452</v>
      </c>
    </row>
    <row r="6622" spans="1:1" x14ac:dyDescent="0.3">
      <c r="A6622" s="74">
        <v>7.9500717184972688E-2</v>
      </c>
    </row>
    <row r="6623" spans="1:1" x14ac:dyDescent="0.3">
      <c r="A6623" s="74">
        <v>0.5688955351420637</v>
      </c>
    </row>
    <row r="6624" spans="1:1" x14ac:dyDescent="0.3">
      <c r="A6624" s="74">
        <v>0.12585833307901242</v>
      </c>
    </row>
    <row r="6625" spans="1:1" x14ac:dyDescent="0.3">
      <c r="A6625" s="74">
        <v>0.66029847102267525</v>
      </c>
    </row>
    <row r="6626" spans="1:1" x14ac:dyDescent="0.3">
      <c r="A6626" s="74">
        <v>9.8818933683278903E-2</v>
      </c>
    </row>
    <row r="6627" spans="1:1" x14ac:dyDescent="0.3">
      <c r="A6627" s="74">
        <v>0.18460646382030702</v>
      </c>
    </row>
    <row r="6628" spans="1:1" x14ac:dyDescent="0.3">
      <c r="A6628" s="74">
        <v>0.64244514297921684</v>
      </c>
    </row>
    <row r="6629" spans="1:1" x14ac:dyDescent="0.3">
      <c r="A6629" s="74">
        <v>0.86513870662556835</v>
      </c>
    </row>
    <row r="6630" spans="1:1" x14ac:dyDescent="0.3">
      <c r="A6630" s="74">
        <v>0.68346201971495713</v>
      </c>
    </row>
    <row r="6631" spans="1:1" x14ac:dyDescent="0.3">
      <c r="A6631" s="74">
        <v>0.44459364604632712</v>
      </c>
    </row>
    <row r="6632" spans="1:1" x14ac:dyDescent="0.3">
      <c r="A6632" s="74">
        <v>0.98715170751060521</v>
      </c>
    </row>
    <row r="6633" spans="1:1" x14ac:dyDescent="0.3">
      <c r="A6633" s="74">
        <v>0.9592272713400678</v>
      </c>
    </row>
    <row r="6634" spans="1:1" x14ac:dyDescent="0.3">
      <c r="A6634" s="74">
        <v>0.51097140415662101</v>
      </c>
    </row>
    <row r="6635" spans="1:1" x14ac:dyDescent="0.3">
      <c r="A6635" s="74">
        <v>0.15039521469771416</v>
      </c>
    </row>
    <row r="6636" spans="1:1" x14ac:dyDescent="0.3">
      <c r="A6636" s="74">
        <v>0.75173192541276279</v>
      </c>
    </row>
    <row r="6637" spans="1:1" x14ac:dyDescent="0.3">
      <c r="A6637" s="74">
        <v>0.67735831781975764</v>
      </c>
    </row>
    <row r="6638" spans="1:1" x14ac:dyDescent="0.3">
      <c r="A6638" s="74">
        <v>0.34607989745780815</v>
      </c>
    </row>
    <row r="6639" spans="1:1" x14ac:dyDescent="0.3">
      <c r="A6639" s="74">
        <v>0.6003601184118168</v>
      </c>
    </row>
    <row r="6640" spans="1:1" x14ac:dyDescent="0.3">
      <c r="A6640" s="74">
        <v>0.76458021790215769</v>
      </c>
    </row>
    <row r="6641" spans="1:1" x14ac:dyDescent="0.3">
      <c r="A6641" s="74">
        <v>0.86516922513504435</v>
      </c>
    </row>
    <row r="6642" spans="1:1" x14ac:dyDescent="0.3">
      <c r="A6642" s="74">
        <v>0.16022217474898526</v>
      </c>
    </row>
    <row r="6643" spans="1:1" x14ac:dyDescent="0.3">
      <c r="A6643" s="74">
        <v>0.85515915402691733</v>
      </c>
    </row>
    <row r="6644" spans="1:1" x14ac:dyDescent="0.3">
      <c r="A6644" s="74">
        <v>0.41825617236854151</v>
      </c>
    </row>
    <row r="6645" spans="1:1" x14ac:dyDescent="0.3">
      <c r="A6645" s="74">
        <v>0.12076174199652089</v>
      </c>
    </row>
    <row r="6646" spans="1:1" x14ac:dyDescent="0.3">
      <c r="A6646" s="74">
        <v>0.33149204992828152</v>
      </c>
    </row>
    <row r="6647" spans="1:1" x14ac:dyDescent="0.3">
      <c r="A6647" s="74">
        <v>0.76342051454206972</v>
      </c>
    </row>
    <row r="6648" spans="1:1" x14ac:dyDescent="0.3">
      <c r="A6648" s="74">
        <v>0.71810052797021395</v>
      </c>
    </row>
    <row r="6649" spans="1:1" x14ac:dyDescent="0.3">
      <c r="A6649" s="74">
        <v>0.27430036317026274</v>
      </c>
    </row>
    <row r="6650" spans="1:1" x14ac:dyDescent="0.3">
      <c r="A6650" s="74">
        <v>0.33079012421033355</v>
      </c>
    </row>
    <row r="6651" spans="1:1" x14ac:dyDescent="0.3">
      <c r="A6651" s="74">
        <v>0.52827539902951137</v>
      </c>
    </row>
    <row r="6652" spans="1:1" x14ac:dyDescent="0.3">
      <c r="A6652" s="74">
        <v>0.70757164220099489</v>
      </c>
    </row>
    <row r="6653" spans="1:1" x14ac:dyDescent="0.3">
      <c r="A6653" s="74">
        <v>0.73686941129795225</v>
      </c>
    </row>
    <row r="6654" spans="1:1" x14ac:dyDescent="0.3">
      <c r="A6654" s="74">
        <v>0.80050050355540636</v>
      </c>
    </row>
    <row r="6655" spans="1:1" x14ac:dyDescent="0.3">
      <c r="A6655" s="74">
        <v>9.6072267830439165E-2</v>
      </c>
    </row>
    <row r="6656" spans="1:1" x14ac:dyDescent="0.3">
      <c r="A6656" s="74">
        <v>0.42698446607867674</v>
      </c>
    </row>
    <row r="6657" spans="1:1" x14ac:dyDescent="0.3">
      <c r="A6657" s="74">
        <v>0.24942777794732504</v>
      </c>
    </row>
    <row r="6658" spans="1:1" x14ac:dyDescent="0.3">
      <c r="A6658" s="74">
        <v>0.43202002014221624</v>
      </c>
    </row>
    <row r="6659" spans="1:1" x14ac:dyDescent="0.3">
      <c r="A6659" s="74">
        <v>0.1488387707144383</v>
      </c>
    </row>
    <row r="6660" spans="1:1" x14ac:dyDescent="0.3">
      <c r="A6660" s="74">
        <v>6.1403241065706354E-2</v>
      </c>
    </row>
    <row r="6661" spans="1:1" x14ac:dyDescent="0.3">
      <c r="A6661" s="74">
        <v>6.3814203314310133E-2</v>
      </c>
    </row>
    <row r="6662" spans="1:1" x14ac:dyDescent="0.3">
      <c r="A6662" s="74">
        <v>0.54863124485000148</v>
      </c>
    </row>
    <row r="6663" spans="1:1" x14ac:dyDescent="0.3">
      <c r="A6663" s="74">
        <v>0.98110904263435772</v>
      </c>
    </row>
    <row r="6664" spans="1:1" x14ac:dyDescent="0.3">
      <c r="A6664" s="74">
        <v>0.43461409344767604</v>
      </c>
    </row>
    <row r="6665" spans="1:1" x14ac:dyDescent="0.3">
      <c r="A6665" s="74">
        <v>8.6306344798120063E-2</v>
      </c>
    </row>
    <row r="6666" spans="1:1" x14ac:dyDescent="0.3">
      <c r="A6666" s="74">
        <v>0.79912717062898653</v>
      </c>
    </row>
    <row r="6667" spans="1:1" x14ac:dyDescent="0.3">
      <c r="A6667" s="74">
        <v>4.3214209418012024E-2</v>
      </c>
    </row>
    <row r="6668" spans="1:1" x14ac:dyDescent="0.3">
      <c r="A6668" s="74">
        <v>0.50462355418561355</v>
      </c>
    </row>
    <row r="6669" spans="1:1" x14ac:dyDescent="0.3">
      <c r="A6669" s="74">
        <v>1.5411847285378583E-2</v>
      </c>
    </row>
    <row r="6670" spans="1:1" x14ac:dyDescent="0.3">
      <c r="A6670" s="74">
        <v>0.86968596453749203</v>
      </c>
    </row>
    <row r="6671" spans="1:1" x14ac:dyDescent="0.3">
      <c r="A6671" s="74">
        <v>0.43162327951902829</v>
      </c>
    </row>
    <row r="6672" spans="1:1" x14ac:dyDescent="0.3">
      <c r="A6672" s="74">
        <v>1.7792291024506364E-2</v>
      </c>
    </row>
    <row r="6673" spans="1:1" x14ac:dyDescent="0.3">
      <c r="A6673" s="74">
        <v>5.1881466109195227E-3</v>
      </c>
    </row>
    <row r="6674" spans="1:1" x14ac:dyDescent="0.3">
      <c r="A6674" s="74">
        <v>0.619006927701651</v>
      </c>
    </row>
    <row r="6675" spans="1:1" x14ac:dyDescent="0.3">
      <c r="A6675" s="74">
        <v>0.1076998199407941</v>
      </c>
    </row>
    <row r="6676" spans="1:1" x14ac:dyDescent="0.3">
      <c r="A6676" s="74">
        <v>0.97717215491195408</v>
      </c>
    </row>
    <row r="6677" spans="1:1" x14ac:dyDescent="0.3">
      <c r="A6677" s="74">
        <v>0.88503677480391862</v>
      </c>
    </row>
    <row r="6678" spans="1:1" x14ac:dyDescent="0.3">
      <c r="A6678" s="74">
        <v>0.54390087588122193</v>
      </c>
    </row>
    <row r="6679" spans="1:1" x14ac:dyDescent="0.3">
      <c r="A6679" s="74">
        <v>0.12646870326853238</v>
      </c>
    </row>
    <row r="6680" spans="1:1" x14ac:dyDescent="0.3">
      <c r="A6680" s="74">
        <v>8.1423383281960512E-2</v>
      </c>
    </row>
    <row r="6681" spans="1:1" x14ac:dyDescent="0.3">
      <c r="A6681" s="74">
        <v>0.467238380077517</v>
      </c>
    </row>
    <row r="6682" spans="1:1" x14ac:dyDescent="0.3">
      <c r="A6682" s="74">
        <v>0.98104800561540573</v>
      </c>
    </row>
    <row r="6683" spans="1:1" x14ac:dyDescent="0.3">
      <c r="A6683" s="74">
        <v>0.65620899075289163</v>
      </c>
    </row>
    <row r="6684" spans="1:1" x14ac:dyDescent="0.3">
      <c r="A6684" s="74">
        <v>0.79122287667470326</v>
      </c>
    </row>
    <row r="6685" spans="1:1" x14ac:dyDescent="0.3">
      <c r="A6685" s="74">
        <v>0.97430341502121032</v>
      </c>
    </row>
    <row r="6686" spans="1:1" x14ac:dyDescent="0.3">
      <c r="A6686" s="74">
        <v>0.95126194036683254</v>
      </c>
    </row>
    <row r="6687" spans="1:1" x14ac:dyDescent="0.3">
      <c r="A6687" s="74">
        <v>7.0314645832697531E-2</v>
      </c>
    </row>
    <row r="6688" spans="1:1" x14ac:dyDescent="0.3">
      <c r="A6688" s="74">
        <v>0.17801446577349161</v>
      </c>
    </row>
    <row r="6689" spans="1:1" x14ac:dyDescent="0.3">
      <c r="A6689" s="74">
        <v>0.11572618793298135</v>
      </c>
    </row>
    <row r="6690" spans="1:1" x14ac:dyDescent="0.3">
      <c r="A6690" s="74">
        <v>5.2797021393475141E-2</v>
      </c>
    </row>
    <row r="6691" spans="1:1" x14ac:dyDescent="0.3">
      <c r="A6691" s="74">
        <v>0.8929105502487259</v>
      </c>
    </row>
    <row r="6692" spans="1:1" x14ac:dyDescent="0.3">
      <c r="A6692" s="74">
        <v>0.21320230719931638</v>
      </c>
    </row>
    <row r="6693" spans="1:1" x14ac:dyDescent="0.3">
      <c r="A6693" s="74">
        <v>0.84734641560106205</v>
      </c>
    </row>
    <row r="6694" spans="1:1" x14ac:dyDescent="0.3">
      <c r="A6694" s="74">
        <v>0.30967131565294354</v>
      </c>
    </row>
    <row r="6695" spans="1:1" x14ac:dyDescent="0.3">
      <c r="A6695" s="74">
        <v>0.87878048036133916</v>
      </c>
    </row>
    <row r="6696" spans="1:1" x14ac:dyDescent="0.3">
      <c r="A6696" s="74">
        <v>0.65215002899258401</v>
      </c>
    </row>
    <row r="6697" spans="1:1" x14ac:dyDescent="0.3">
      <c r="A6697" s="74">
        <v>0.34269234290597245</v>
      </c>
    </row>
    <row r="6698" spans="1:1" x14ac:dyDescent="0.3">
      <c r="A6698" s="74">
        <v>0.38102359080782494</v>
      </c>
    </row>
    <row r="6699" spans="1:1" x14ac:dyDescent="0.3">
      <c r="A6699" s="74">
        <v>9.8269600512710959E-3</v>
      </c>
    </row>
    <row r="6700" spans="1:1" x14ac:dyDescent="0.3">
      <c r="A6700" s="74">
        <v>0.17078157902768029</v>
      </c>
    </row>
    <row r="6701" spans="1:1" x14ac:dyDescent="0.3">
      <c r="A6701" s="74">
        <v>0.20938749351481672</v>
      </c>
    </row>
    <row r="6702" spans="1:1" x14ac:dyDescent="0.3">
      <c r="A6702" s="74">
        <v>3.8483840449232462E-2</v>
      </c>
    </row>
    <row r="6703" spans="1:1" x14ac:dyDescent="0.3">
      <c r="A6703" s="74">
        <v>0.68852809228797263</v>
      </c>
    </row>
    <row r="6704" spans="1:1" x14ac:dyDescent="0.3">
      <c r="A6704" s="74">
        <v>0.91006195257423628</v>
      </c>
    </row>
    <row r="6705" spans="1:1" x14ac:dyDescent="0.3">
      <c r="A6705" s="74">
        <v>0.48017822809533983</v>
      </c>
    </row>
    <row r="6706" spans="1:1" x14ac:dyDescent="0.3">
      <c r="A6706" s="74">
        <v>0.3171178319650868</v>
      </c>
    </row>
    <row r="6707" spans="1:1" x14ac:dyDescent="0.3">
      <c r="A6707" s="74">
        <v>0.90972624897000032</v>
      </c>
    </row>
    <row r="6708" spans="1:1" x14ac:dyDescent="0.3">
      <c r="A6708" s="74">
        <v>8.4902493362224191E-2</v>
      </c>
    </row>
    <row r="6709" spans="1:1" x14ac:dyDescent="0.3">
      <c r="A6709" s="74">
        <v>0.41099276711325416</v>
      </c>
    </row>
    <row r="6710" spans="1:1" x14ac:dyDescent="0.3">
      <c r="A6710" s="74">
        <v>0.24652851954710531</v>
      </c>
    </row>
    <row r="6711" spans="1:1" x14ac:dyDescent="0.3">
      <c r="A6711" s="74">
        <v>0.69261757255775624</v>
      </c>
    </row>
    <row r="6712" spans="1:1" x14ac:dyDescent="0.3">
      <c r="A6712" s="74">
        <v>0.81411175878170106</v>
      </c>
    </row>
    <row r="6713" spans="1:1" x14ac:dyDescent="0.3">
      <c r="A6713" s="74">
        <v>0.61674855800042727</v>
      </c>
    </row>
    <row r="6714" spans="1:1" x14ac:dyDescent="0.3">
      <c r="A6714" s="74">
        <v>0.56816309091463968</v>
      </c>
    </row>
    <row r="6715" spans="1:1" x14ac:dyDescent="0.3">
      <c r="A6715" s="74">
        <v>0.55339213232825712</v>
      </c>
    </row>
    <row r="6716" spans="1:1" x14ac:dyDescent="0.3">
      <c r="A6716" s="74">
        <v>0.82683797723319197</v>
      </c>
    </row>
    <row r="6717" spans="1:1" x14ac:dyDescent="0.3">
      <c r="A6717" s="74">
        <v>0.57652516251106301</v>
      </c>
    </row>
    <row r="6718" spans="1:1" x14ac:dyDescent="0.3">
      <c r="A6718" s="74">
        <v>0.34546952726828822</v>
      </c>
    </row>
    <row r="6719" spans="1:1" x14ac:dyDescent="0.3">
      <c r="A6719" s="74">
        <v>0.30042420728171637</v>
      </c>
    </row>
    <row r="6720" spans="1:1" x14ac:dyDescent="0.3">
      <c r="A6720" s="74">
        <v>0.20249031037324136</v>
      </c>
    </row>
    <row r="6721" spans="1:1" x14ac:dyDescent="0.3">
      <c r="A6721" s="74">
        <v>3.8758507034516436E-2</v>
      </c>
    </row>
    <row r="6722" spans="1:1" x14ac:dyDescent="0.3">
      <c r="A6722" s="74">
        <v>0.87258522293771168</v>
      </c>
    </row>
    <row r="6723" spans="1:1" x14ac:dyDescent="0.3">
      <c r="A6723" s="74">
        <v>0.93264564958647422</v>
      </c>
    </row>
    <row r="6724" spans="1:1" x14ac:dyDescent="0.3">
      <c r="A6724" s="74">
        <v>0.8001647999511704</v>
      </c>
    </row>
    <row r="6725" spans="1:1" x14ac:dyDescent="0.3">
      <c r="A6725" s="74">
        <v>0.35847041230506305</v>
      </c>
    </row>
    <row r="6726" spans="1:1" x14ac:dyDescent="0.3">
      <c r="A6726" s="74">
        <v>0.78817102572710351</v>
      </c>
    </row>
    <row r="6727" spans="1:1" x14ac:dyDescent="0.3">
      <c r="A6727" s="74">
        <v>0.92300180059205905</v>
      </c>
    </row>
    <row r="6728" spans="1:1" x14ac:dyDescent="0.3">
      <c r="A6728" s="74">
        <v>0.53355510116885896</v>
      </c>
    </row>
    <row r="6729" spans="1:1" x14ac:dyDescent="0.3">
      <c r="A6729" s="74">
        <v>0.29697561571092868</v>
      </c>
    </row>
    <row r="6730" spans="1:1" x14ac:dyDescent="0.3">
      <c r="A6730" s="74">
        <v>0.80089724417859431</v>
      </c>
    </row>
    <row r="6731" spans="1:1" x14ac:dyDescent="0.3">
      <c r="A6731" s="74">
        <v>0.66774498733481857</v>
      </c>
    </row>
    <row r="6732" spans="1:1" x14ac:dyDescent="0.3">
      <c r="A6732" s="74">
        <v>0.14792321543015838</v>
      </c>
    </row>
    <row r="6733" spans="1:1" x14ac:dyDescent="0.3">
      <c r="A6733" s="74">
        <v>0.31614123966185492</v>
      </c>
    </row>
    <row r="6734" spans="1:1" x14ac:dyDescent="0.3">
      <c r="A6734" s="74">
        <v>0.93188268684957432</v>
      </c>
    </row>
    <row r="6735" spans="1:1" x14ac:dyDescent="0.3">
      <c r="A6735" s="74">
        <v>0.38306833094271675</v>
      </c>
    </row>
    <row r="6736" spans="1:1" x14ac:dyDescent="0.3">
      <c r="A6736" s="74">
        <v>0.65541550950651573</v>
      </c>
    </row>
    <row r="6737" spans="1:1" x14ac:dyDescent="0.3">
      <c r="A6737" s="74">
        <v>0.89776299325540942</v>
      </c>
    </row>
    <row r="6738" spans="1:1" x14ac:dyDescent="0.3">
      <c r="A6738" s="74">
        <v>0.68166142765587334</v>
      </c>
    </row>
    <row r="6739" spans="1:1" x14ac:dyDescent="0.3">
      <c r="A6739" s="74">
        <v>0.23020111697744683</v>
      </c>
    </row>
    <row r="6740" spans="1:1" x14ac:dyDescent="0.3">
      <c r="A6740" s="74">
        <v>8.4475234229560228E-2</v>
      </c>
    </row>
    <row r="6741" spans="1:1" x14ac:dyDescent="0.3">
      <c r="A6741" s="74">
        <v>0.91961424604022335</v>
      </c>
    </row>
    <row r="6742" spans="1:1" x14ac:dyDescent="0.3">
      <c r="A6742" s="74">
        <v>2.6551103244117559E-2</v>
      </c>
    </row>
    <row r="6743" spans="1:1" x14ac:dyDescent="0.3">
      <c r="A6743" s="74">
        <v>0.95034638508255254</v>
      </c>
    </row>
    <row r="6744" spans="1:1" x14ac:dyDescent="0.3">
      <c r="A6744" s="74">
        <v>0.70049134800256352</v>
      </c>
    </row>
    <row r="6745" spans="1:1" x14ac:dyDescent="0.3">
      <c r="A6745" s="74">
        <v>0.61955626087221904</v>
      </c>
    </row>
    <row r="6746" spans="1:1" x14ac:dyDescent="0.3">
      <c r="A6746" s="74">
        <v>0.65208899197363202</v>
      </c>
    </row>
    <row r="6747" spans="1:1" x14ac:dyDescent="0.3">
      <c r="A6747" s="74">
        <v>0.79042939542832724</v>
      </c>
    </row>
    <row r="6748" spans="1:1" x14ac:dyDescent="0.3">
      <c r="A6748" s="74">
        <v>0.35273293252357557</v>
      </c>
    </row>
    <row r="6749" spans="1:1" x14ac:dyDescent="0.3">
      <c r="A6749" s="74">
        <v>0.17856379894405958</v>
      </c>
    </row>
    <row r="6750" spans="1:1" x14ac:dyDescent="0.3">
      <c r="A6750" s="74">
        <v>0.32816553239539781</v>
      </c>
    </row>
    <row r="6751" spans="1:1" x14ac:dyDescent="0.3">
      <c r="A6751" s="74">
        <v>1.4648884548478652E-3</v>
      </c>
    </row>
    <row r="6752" spans="1:1" x14ac:dyDescent="0.3">
      <c r="A6752" s="74">
        <v>0.10507522812585833</v>
      </c>
    </row>
    <row r="6753" spans="1:1" x14ac:dyDescent="0.3">
      <c r="A6753" s="74">
        <v>0.45435956907864622</v>
      </c>
    </row>
    <row r="6754" spans="1:1" x14ac:dyDescent="0.3">
      <c r="A6754" s="74">
        <v>0.83388775292214723</v>
      </c>
    </row>
    <row r="6755" spans="1:1" x14ac:dyDescent="0.3">
      <c r="A6755" s="74">
        <v>0.69020661030915254</v>
      </c>
    </row>
    <row r="6756" spans="1:1" x14ac:dyDescent="0.3">
      <c r="A6756" s="74">
        <v>0.80596331675160982</v>
      </c>
    </row>
    <row r="6757" spans="1:1" x14ac:dyDescent="0.3">
      <c r="A6757" s="74">
        <v>0.89638966032898948</v>
      </c>
    </row>
    <row r="6758" spans="1:1" x14ac:dyDescent="0.3">
      <c r="A6758" s="74">
        <v>0.33686330759605698</v>
      </c>
    </row>
    <row r="6759" spans="1:1" x14ac:dyDescent="0.3">
      <c r="A6759" s="74">
        <v>0.30539872432630388</v>
      </c>
    </row>
    <row r="6760" spans="1:1" x14ac:dyDescent="0.3">
      <c r="A6760" s="74">
        <v>0.75383770256660665</v>
      </c>
    </row>
    <row r="6761" spans="1:1" x14ac:dyDescent="0.3">
      <c r="A6761" s="74">
        <v>0.17404705954161198</v>
      </c>
    </row>
    <row r="6762" spans="1:1" x14ac:dyDescent="0.3">
      <c r="A6762" s="74">
        <v>0.63411358989226962</v>
      </c>
    </row>
    <row r="6763" spans="1:1" x14ac:dyDescent="0.3">
      <c r="A6763" s="74">
        <v>0.54057435834833822</v>
      </c>
    </row>
    <row r="6764" spans="1:1" x14ac:dyDescent="0.3">
      <c r="A6764" s="74">
        <v>0.11499374370555743</v>
      </c>
    </row>
    <row r="6765" spans="1:1" x14ac:dyDescent="0.3">
      <c r="A6765" s="74">
        <v>0.54881435590685745</v>
      </c>
    </row>
    <row r="6766" spans="1:1" x14ac:dyDescent="0.3">
      <c r="A6766" s="74">
        <v>0.16043580431531723</v>
      </c>
    </row>
    <row r="6767" spans="1:1" x14ac:dyDescent="0.3">
      <c r="A6767" s="74">
        <v>0.93346964934232612</v>
      </c>
    </row>
    <row r="6768" spans="1:1" x14ac:dyDescent="0.3">
      <c r="A6768" s="74">
        <v>0.24924466689046906</v>
      </c>
    </row>
    <row r="6769" spans="1:1" x14ac:dyDescent="0.3">
      <c r="A6769" s="74">
        <v>0.52183599353007604</v>
      </c>
    </row>
    <row r="6770" spans="1:1" x14ac:dyDescent="0.3">
      <c r="A6770" s="74">
        <v>0.1707510605182043</v>
      </c>
    </row>
    <row r="6771" spans="1:1" x14ac:dyDescent="0.3">
      <c r="A6771" s="74">
        <v>0.94442579424420914</v>
      </c>
    </row>
    <row r="6772" spans="1:1" x14ac:dyDescent="0.3">
      <c r="A6772" s="74">
        <v>0.60020752586443682</v>
      </c>
    </row>
    <row r="6773" spans="1:1" x14ac:dyDescent="0.3">
      <c r="A6773" s="74">
        <v>0.78810998870815152</v>
      </c>
    </row>
    <row r="6774" spans="1:1" x14ac:dyDescent="0.3">
      <c r="A6774" s="74">
        <v>2.4109622486037782E-3</v>
      </c>
    </row>
    <row r="6775" spans="1:1" x14ac:dyDescent="0.3">
      <c r="A6775" s="74">
        <v>0.79442732016968287</v>
      </c>
    </row>
    <row r="6776" spans="1:1" x14ac:dyDescent="0.3">
      <c r="A6776" s="74">
        <v>0.30625324259163184</v>
      </c>
    </row>
    <row r="6777" spans="1:1" x14ac:dyDescent="0.3">
      <c r="A6777" s="74">
        <v>2.8595843379009368E-2</v>
      </c>
    </row>
    <row r="6778" spans="1:1" x14ac:dyDescent="0.3">
      <c r="A6778" s="74">
        <v>0.82378612628559222</v>
      </c>
    </row>
    <row r="6779" spans="1:1" x14ac:dyDescent="0.3">
      <c r="A6779" s="74">
        <v>0.84408093508713034</v>
      </c>
    </row>
    <row r="6780" spans="1:1" x14ac:dyDescent="0.3">
      <c r="A6780" s="74">
        <v>0.18851283303323466</v>
      </c>
    </row>
    <row r="6781" spans="1:1" x14ac:dyDescent="0.3">
      <c r="A6781" s="74">
        <v>0.57170323801385536</v>
      </c>
    </row>
    <row r="6782" spans="1:1" x14ac:dyDescent="0.3">
      <c r="A6782" s="74">
        <v>0.7755363628040407</v>
      </c>
    </row>
    <row r="6783" spans="1:1" x14ac:dyDescent="0.3">
      <c r="A6783" s="74">
        <v>0.79482406079287082</v>
      </c>
    </row>
    <row r="6784" spans="1:1" x14ac:dyDescent="0.3">
      <c r="A6784" s="74">
        <v>0.27182836390270698</v>
      </c>
    </row>
    <row r="6785" spans="1:1" x14ac:dyDescent="0.3">
      <c r="A6785" s="74">
        <v>0.4544816431165502</v>
      </c>
    </row>
    <row r="6786" spans="1:1" x14ac:dyDescent="0.3">
      <c r="A6786" s="74">
        <v>0.9107028412732322</v>
      </c>
    </row>
    <row r="6787" spans="1:1" x14ac:dyDescent="0.3">
      <c r="A6787" s="74">
        <v>0.49394207586901456</v>
      </c>
    </row>
    <row r="6788" spans="1:1" x14ac:dyDescent="0.3">
      <c r="A6788" s="74">
        <v>0.49546800134281443</v>
      </c>
    </row>
    <row r="6789" spans="1:1" x14ac:dyDescent="0.3">
      <c r="A6789" s="74">
        <v>0.91631824701681575</v>
      </c>
    </row>
    <row r="6790" spans="1:1" x14ac:dyDescent="0.3">
      <c r="A6790" s="74">
        <v>0.83980834376049074</v>
      </c>
    </row>
    <row r="6791" spans="1:1" x14ac:dyDescent="0.3">
      <c r="A6791" s="74">
        <v>0.62395092623676263</v>
      </c>
    </row>
    <row r="6792" spans="1:1" x14ac:dyDescent="0.3">
      <c r="A6792" s="74">
        <v>0.76934110538041323</v>
      </c>
    </row>
    <row r="6793" spans="1:1" x14ac:dyDescent="0.3">
      <c r="A6793" s="74">
        <v>0.85497604297006136</v>
      </c>
    </row>
    <row r="6794" spans="1:1" x14ac:dyDescent="0.3">
      <c r="A6794" s="74">
        <v>0.48738059633167519</v>
      </c>
    </row>
    <row r="6795" spans="1:1" x14ac:dyDescent="0.3">
      <c r="A6795" s="74">
        <v>5.8290353099154639E-2</v>
      </c>
    </row>
    <row r="6796" spans="1:1" x14ac:dyDescent="0.3">
      <c r="A6796" s="74">
        <v>3.2166508987701042E-2</v>
      </c>
    </row>
    <row r="6797" spans="1:1" x14ac:dyDescent="0.3">
      <c r="A6797" s="74">
        <v>0.27677236243781855</v>
      </c>
    </row>
    <row r="6798" spans="1:1" x14ac:dyDescent="0.3">
      <c r="A6798" s="74">
        <v>0.86599322489089636</v>
      </c>
    </row>
    <row r="6799" spans="1:1" x14ac:dyDescent="0.3">
      <c r="A6799" s="74">
        <v>0.16415906247138889</v>
      </c>
    </row>
    <row r="6800" spans="1:1" x14ac:dyDescent="0.3">
      <c r="A6800" s="74">
        <v>0.46818445387127294</v>
      </c>
    </row>
    <row r="6801" spans="1:1" x14ac:dyDescent="0.3">
      <c r="A6801" s="74">
        <v>0.27256080813013095</v>
      </c>
    </row>
    <row r="6802" spans="1:1" x14ac:dyDescent="0.3">
      <c r="A6802" s="74">
        <v>0.27402569658497877</v>
      </c>
    </row>
    <row r="6803" spans="1:1" x14ac:dyDescent="0.3">
      <c r="A6803" s="74">
        <v>0.83385723441267123</v>
      </c>
    </row>
    <row r="6804" spans="1:1" x14ac:dyDescent="0.3">
      <c r="A6804" s="74">
        <v>0.53755302591021459</v>
      </c>
    </row>
    <row r="6805" spans="1:1" x14ac:dyDescent="0.3">
      <c r="A6805" s="74">
        <v>0.54988250373851744</v>
      </c>
    </row>
    <row r="6806" spans="1:1" x14ac:dyDescent="0.3">
      <c r="A6806" s="74">
        <v>0.82378612628559222</v>
      </c>
    </row>
    <row r="6807" spans="1:1" x14ac:dyDescent="0.3">
      <c r="A6807" s="74">
        <v>0.52592547379985966</v>
      </c>
    </row>
    <row r="6808" spans="1:1" x14ac:dyDescent="0.3">
      <c r="A6808" s="74">
        <v>0.97836237678151794</v>
      </c>
    </row>
    <row r="6809" spans="1:1" x14ac:dyDescent="0.3">
      <c r="A6809" s="74">
        <v>5.3193762016663107E-2</v>
      </c>
    </row>
    <row r="6810" spans="1:1" x14ac:dyDescent="0.3">
      <c r="A6810" s="74">
        <v>0.70564897610400712</v>
      </c>
    </row>
    <row r="6811" spans="1:1" x14ac:dyDescent="0.3">
      <c r="A6811" s="74">
        <v>9.7384563737907034E-2</v>
      </c>
    </row>
    <row r="6812" spans="1:1" x14ac:dyDescent="0.3">
      <c r="A6812" s="74">
        <v>0.43501083407086399</v>
      </c>
    </row>
    <row r="6813" spans="1:1" x14ac:dyDescent="0.3">
      <c r="A6813" s="74">
        <v>0.70339060640278328</v>
      </c>
    </row>
    <row r="6814" spans="1:1" x14ac:dyDescent="0.3">
      <c r="A6814" s="74">
        <v>9.5034638508255262E-2</v>
      </c>
    </row>
    <row r="6815" spans="1:1" x14ac:dyDescent="0.3">
      <c r="A6815" s="74">
        <v>0.70805993835261083</v>
      </c>
    </row>
    <row r="6816" spans="1:1" x14ac:dyDescent="0.3">
      <c r="A6816" s="74">
        <v>0.8699301126133</v>
      </c>
    </row>
    <row r="6817" spans="1:1" x14ac:dyDescent="0.3">
      <c r="A6817" s="74">
        <v>0.7874385814996796</v>
      </c>
    </row>
    <row r="6818" spans="1:1" x14ac:dyDescent="0.3">
      <c r="A6818" s="74">
        <v>0.10806604205450605</v>
      </c>
    </row>
    <row r="6819" spans="1:1" x14ac:dyDescent="0.3">
      <c r="A6819" s="74">
        <v>0.57847834711752677</v>
      </c>
    </row>
    <row r="6820" spans="1:1" x14ac:dyDescent="0.3">
      <c r="A6820" s="74">
        <v>0.41480758079775382</v>
      </c>
    </row>
    <row r="6821" spans="1:1" x14ac:dyDescent="0.3">
      <c r="A6821" s="74">
        <v>2.9877620777001252E-2</v>
      </c>
    </row>
    <row r="6822" spans="1:1" x14ac:dyDescent="0.3">
      <c r="A6822" s="74">
        <v>0.71227149266029843</v>
      </c>
    </row>
    <row r="6823" spans="1:1" x14ac:dyDescent="0.3">
      <c r="A6823" s="74">
        <v>0.88274788659321879</v>
      </c>
    </row>
    <row r="6824" spans="1:1" x14ac:dyDescent="0.3">
      <c r="A6824" s="74">
        <v>0.81756035035248875</v>
      </c>
    </row>
    <row r="6825" spans="1:1" x14ac:dyDescent="0.3">
      <c r="A6825" s="74">
        <v>0.87707144383068336</v>
      </c>
    </row>
    <row r="6826" spans="1:1" x14ac:dyDescent="0.3">
      <c r="A6826" s="74">
        <v>0.99871822260200815</v>
      </c>
    </row>
    <row r="6827" spans="1:1" x14ac:dyDescent="0.3">
      <c r="A6827" s="74">
        <v>0.55708487197485279</v>
      </c>
    </row>
    <row r="6828" spans="1:1" x14ac:dyDescent="0.3">
      <c r="A6828" s="74">
        <v>0.14099551377910702</v>
      </c>
    </row>
    <row r="6829" spans="1:1" x14ac:dyDescent="0.3">
      <c r="A6829" s="74">
        <v>2.5635547959837642E-2</v>
      </c>
    </row>
    <row r="6830" spans="1:1" x14ac:dyDescent="0.3">
      <c r="A6830" s="74">
        <v>0.72167119357890563</v>
      </c>
    </row>
    <row r="6831" spans="1:1" x14ac:dyDescent="0.3">
      <c r="A6831" s="74">
        <v>0.30588702047791988</v>
      </c>
    </row>
    <row r="6832" spans="1:1" x14ac:dyDescent="0.3">
      <c r="A6832" s="74">
        <v>0.87008270516067998</v>
      </c>
    </row>
    <row r="6833" spans="1:1" x14ac:dyDescent="0.3">
      <c r="A6833" s="74">
        <v>0.72640156254768518</v>
      </c>
    </row>
    <row r="6834" spans="1:1" x14ac:dyDescent="0.3">
      <c r="A6834" s="74">
        <v>0.51213110751670887</v>
      </c>
    </row>
    <row r="6835" spans="1:1" x14ac:dyDescent="0.3">
      <c r="A6835" s="74">
        <v>0.58623004852443006</v>
      </c>
    </row>
    <row r="6836" spans="1:1" x14ac:dyDescent="0.3">
      <c r="A6836" s="74">
        <v>8.3254493850520347E-2</v>
      </c>
    </row>
    <row r="6837" spans="1:1" x14ac:dyDescent="0.3">
      <c r="A6837" s="74">
        <v>0.89468062379833369</v>
      </c>
    </row>
    <row r="6838" spans="1:1" x14ac:dyDescent="0.3">
      <c r="A6838" s="74">
        <v>0.67149876400036623</v>
      </c>
    </row>
    <row r="6839" spans="1:1" x14ac:dyDescent="0.3">
      <c r="A6839" s="74">
        <v>0.85210730307931759</v>
      </c>
    </row>
    <row r="6840" spans="1:1" x14ac:dyDescent="0.3">
      <c r="A6840" s="74">
        <v>0.84493545335245823</v>
      </c>
    </row>
    <row r="6841" spans="1:1" x14ac:dyDescent="0.3">
      <c r="A6841" s="74">
        <v>0.55876338999603259</v>
      </c>
    </row>
    <row r="6842" spans="1:1" x14ac:dyDescent="0.3">
      <c r="A6842" s="74">
        <v>0.95120090334788054</v>
      </c>
    </row>
    <row r="6843" spans="1:1" x14ac:dyDescent="0.3">
      <c r="A6843" s="74">
        <v>0.83971678823206275</v>
      </c>
    </row>
    <row r="6844" spans="1:1" x14ac:dyDescent="0.3">
      <c r="A6844" s="74">
        <v>0.47428815576647237</v>
      </c>
    </row>
    <row r="6845" spans="1:1" x14ac:dyDescent="0.3">
      <c r="A6845" s="74">
        <v>0.67744987334818563</v>
      </c>
    </row>
    <row r="6846" spans="1:1" x14ac:dyDescent="0.3">
      <c r="A6846" s="74">
        <v>0.22544022949919126</v>
      </c>
    </row>
    <row r="6847" spans="1:1" x14ac:dyDescent="0.3">
      <c r="A6847" s="74">
        <v>0.1749931333353679</v>
      </c>
    </row>
    <row r="6848" spans="1:1" x14ac:dyDescent="0.3">
      <c r="A6848" s="74">
        <v>0.84789574877162999</v>
      </c>
    </row>
    <row r="6849" spans="1:1" x14ac:dyDescent="0.3">
      <c r="A6849" s="74">
        <v>0.85781426435132913</v>
      </c>
    </row>
    <row r="6850" spans="1:1" x14ac:dyDescent="0.3">
      <c r="A6850" s="74">
        <v>0.46244697408978547</v>
      </c>
    </row>
    <row r="6851" spans="1:1" x14ac:dyDescent="0.3">
      <c r="A6851" s="74">
        <v>8.4658345286416206E-2</v>
      </c>
    </row>
    <row r="6852" spans="1:1" x14ac:dyDescent="0.3">
      <c r="A6852" s="74">
        <v>0.39143040253913997</v>
      </c>
    </row>
    <row r="6853" spans="1:1" x14ac:dyDescent="0.3">
      <c r="A6853" s="74">
        <v>4.8829615161595508E-3</v>
      </c>
    </row>
    <row r="6854" spans="1:1" x14ac:dyDescent="0.3">
      <c r="A6854" s="74">
        <v>0.90081484420300917</v>
      </c>
    </row>
    <row r="6855" spans="1:1" x14ac:dyDescent="0.3">
      <c r="A6855" s="74">
        <v>0.49217200231940672</v>
      </c>
    </row>
    <row r="6856" spans="1:1" x14ac:dyDescent="0.3">
      <c r="A6856" s="74">
        <v>0.91735587633899962</v>
      </c>
    </row>
    <row r="6857" spans="1:1" x14ac:dyDescent="0.3">
      <c r="A6857" s="74">
        <v>0.43400372325815606</v>
      </c>
    </row>
    <row r="6858" spans="1:1" x14ac:dyDescent="0.3">
      <c r="A6858" s="74">
        <v>0.83721427045503094</v>
      </c>
    </row>
    <row r="6859" spans="1:1" x14ac:dyDescent="0.3">
      <c r="A6859" s="74">
        <v>0.2793359172338023</v>
      </c>
    </row>
    <row r="6860" spans="1:1" x14ac:dyDescent="0.3">
      <c r="A6860" s="74">
        <v>0.96411023285622732</v>
      </c>
    </row>
    <row r="6861" spans="1:1" x14ac:dyDescent="0.3">
      <c r="A6861" s="74">
        <v>0.47734000671407206</v>
      </c>
    </row>
    <row r="6862" spans="1:1" x14ac:dyDescent="0.3">
      <c r="A6862" s="74">
        <v>0.93176061281167033</v>
      </c>
    </row>
    <row r="6863" spans="1:1" x14ac:dyDescent="0.3">
      <c r="A6863" s="74">
        <v>0.99560533463545642</v>
      </c>
    </row>
    <row r="6864" spans="1:1" x14ac:dyDescent="0.3">
      <c r="A6864" s="74">
        <v>0.79403057954649492</v>
      </c>
    </row>
    <row r="6865" spans="1:1" x14ac:dyDescent="0.3">
      <c r="A6865" s="74">
        <v>0.11597033600878934</v>
      </c>
    </row>
    <row r="6866" spans="1:1" x14ac:dyDescent="0.3">
      <c r="A6866" s="74">
        <v>0.43714712973418379</v>
      </c>
    </row>
    <row r="6867" spans="1:1" x14ac:dyDescent="0.3">
      <c r="A6867" s="74">
        <v>0.79555650502029485</v>
      </c>
    </row>
    <row r="6868" spans="1:1" x14ac:dyDescent="0.3">
      <c r="A6868" s="74">
        <v>0.70543534653767515</v>
      </c>
    </row>
    <row r="6869" spans="1:1" x14ac:dyDescent="0.3">
      <c r="A6869" s="74">
        <v>0.66841639454329049</v>
      </c>
    </row>
    <row r="6870" spans="1:1" x14ac:dyDescent="0.3">
      <c r="A6870" s="74">
        <v>0.25772881252479629</v>
      </c>
    </row>
    <row r="6871" spans="1:1" x14ac:dyDescent="0.3">
      <c r="A6871" s="74">
        <v>0.88650166325876645</v>
      </c>
    </row>
    <row r="6872" spans="1:1" x14ac:dyDescent="0.3">
      <c r="A6872" s="74">
        <v>0.81545457319864501</v>
      </c>
    </row>
    <row r="6873" spans="1:1" x14ac:dyDescent="0.3">
      <c r="A6873" s="74">
        <v>6.7018646809289831E-2</v>
      </c>
    </row>
    <row r="6874" spans="1:1" x14ac:dyDescent="0.3">
      <c r="A6874" s="74">
        <v>0.24521622363963744</v>
      </c>
    </row>
    <row r="6875" spans="1:1" x14ac:dyDescent="0.3">
      <c r="A6875" s="74">
        <v>0.26657918027283545</v>
      </c>
    </row>
    <row r="6876" spans="1:1" x14ac:dyDescent="0.3">
      <c r="A6876" s="74">
        <v>0.96969512009033476</v>
      </c>
    </row>
    <row r="6877" spans="1:1" x14ac:dyDescent="0.3">
      <c r="A6877" s="74">
        <v>0.75383770256660665</v>
      </c>
    </row>
    <row r="6878" spans="1:1" x14ac:dyDescent="0.3">
      <c r="A6878" s="74">
        <v>0.63667714468825343</v>
      </c>
    </row>
    <row r="6879" spans="1:1" x14ac:dyDescent="0.3">
      <c r="A6879" s="74">
        <v>3.573717459639271E-2</v>
      </c>
    </row>
    <row r="6880" spans="1:1" x14ac:dyDescent="0.3">
      <c r="A6880" s="74">
        <v>0.93545335245826589</v>
      </c>
    </row>
    <row r="6881" spans="1:1" x14ac:dyDescent="0.3">
      <c r="A6881" s="74">
        <v>0.72634052552873318</v>
      </c>
    </row>
    <row r="6882" spans="1:1" x14ac:dyDescent="0.3">
      <c r="A6882" s="74">
        <v>4.1383098849452196E-2</v>
      </c>
    </row>
    <row r="6883" spans="1:1" x14ac:dyDescent="0.3">
      <c r="A6883" s="74">
        <v>5.9663686025574508E-2</v>
      </c>
    </row>
    <row r="6884" spans="1:1" x14ac:dyDescent="0.3">
      <c r="A6884" s="74">
        <v>0.53395184179204691</v>
      </c>
    </row>
    <row r="6885" spans="1:1" x14ac:dyDescent="0.3">
      <c r="A6885" s="74">
        <v>0.76540421765800959</v>
      </c>
    </row>
    <row r="6886" spans="1:1" x14ac:dyDescent="0.3">
      <c r="A6886" s="74">
        <v>0.88317514572588274</v>
      </c>
    </row>
    <row r="6887" spans="1:1" x14ac:dyDescent="0.3">
      <c r="A6887" s="74">
        <v>0.26892910550248728</v>
      </c>
    </row>
    <row r="6888" spans="1:1" x14ac:dyDescent="0.3">
      <c r="A6888" s="74">
        <v>0.86873989074373603</v>
      </c>
    </row>
    <row r="6889" spans="1:1" x14ac:dyDescent="0.3">
      <c r="A6889" s="74">
        <v>0.37559129612109743</v>
      </c>
    </row>
    <row r="6890" spans="1:1" x14ac:dyDescent="0.3">
      <c r="A6890" s="74">
        <v>0.70332956938383129</v>
      </c>
    </row>
    <row r="6891" spans="1:1" x14ac:dyDescent="0.3">
      <c r="A6891" s="74">
        <v>0.37376018555253759</v>
      </c>
    </row>
    <row r="6892" spans="1:1" x14ac:dyDescent="0.3">
      <c r="A6892" s="74">
        <v>0.30542924283577988</v>
      </c>
    </row>
    <row r="6893" spans="1:1" x14ac:dyDescent="0.3">
      <c r="A6893" s="74">
        <v>0.46998504593035678</v>
      </c>
    </row>
    <row r="6894" spans="1:1" x14ac:dyDescent="0.3">
      <c r="A6894" s="74">
        <v>0.23191015350810265</v>
      </c>
    </row>
    <row r="6895" spans="1:1" x14ac:dyDescent="0.3">
      <c r="A6895" s="74">
        <v>0.27646717734305859</v>
      </c>
    </row>
    <row r="6896" spans="1:1" x14ac:dyDescent="0.3">
      <c r="A6896" s="74">
        <v>0.36039307840205087</v>
      </c>
    </row>
    <row r="6897" spans="1:1" x14ac:dyDescent="0.3">
      <c r="A6897" s="74">
        <v>0.33024079103976561</v>
      </c>
    </row>
    <row r="6898" spans="1:1" x14ac:dyDescent="0.3">
      <c r="A6898" s="74">
        <v>0.63228247932370985</v>
      </c>
    </row>
    <row r="6899" spans="1:1" x14ac:dyDescent="0.3">
      <c r="A6899" s="74">
        <v>0.96209601123081145</v>
      </c>
    </row>
    <row r="6900" spans="1:1" x14ac:dyDescent="0.3">
      <c r="A6900" s="74">
        <v>0.1532639545884579</v>
      </c>
    </row>
    <row r="6901" spans="1:1" x14ac:dyDescent="0.3">
      <c r="A6901" s="74">
        <v>0.8733176671651357</v>
      </c>
    </row>
    <row r="6902" spans="1:1" x14ac:dyDescent="0.3">
      <c r="A6902" s="74">
        <v>0.82598345896786396</v>
      </c>
    </row>
    <row r="6903" spans="1:1" x14ac:dyDescent="0.3">
      <c r="A6903" s="74">
        <v>0.1488387707144383</v>
      </c>
    </row>
    <row r="6904" spans="1:1" x14ac:dyDescent="0.3">
      <c r="A6904" s="74">
        <v>0.58052308725241863</v>
      </c>
    </row>
    <row r="6905" spans="1:1" x14ac:dyDescent="0.3">
      <c r="A6905" s="74">
        <v>0.7560045167394025</v>
      </c>
    </row>
    <row r="6906" spans="1:1" x14ac:dyDescent="0.3">
      <c r="A6906" s="74">
        <v>0.30387279885250407</v>
      </c>
    </row>
    <row r="6907" spans="1:1" x14ac:dyDescent="0.3">
      <c r="A6907" s="74">
        <v>0.47981200598162788</v>
      </c>
    </row>
    <row r="6908" spans="1:1" x14ac:dyDescent="0.3">
      <c r="A6908" s="74">
        <v>0.86577959532456439</v>
      </c>
    </row>
    <row r="6909" spans="1:1" x14ac:dyDescent="0.3">
      <c r="A6909" s="74">
        <v>0.34882656331064793</v>
      </c>
    </row>
    <row r="6910" spans="1:1" x14ac:dyDescent="0.3">
      <c r="A6910" s="74">
        <v>0.32993560594500565</v>
      </c>
    </row>
    <row r="6911" spans="1:1" x14ac:dyDescent="0.3">
      <c r="A6911" s="74">
        <v>0.53663747062593459</v>
      </c>
    </row>
    <row r="6912" spans="1:1" x14ac:dyDescent="0.3">
      <c r="A6912" s="74">
        <v>0.64354380932035282</v>
      </c>
    </row>
    <row r="6913" spans="1:1" x14ac:dyDescent="0.3">
      <c r="A6913" s="74">
        <v>0.11011078218939788</v>
      </c>
    </row>
    <row r="6914" spans="1:1" x14ac:dyDescent="0.3">
      <c r="A6914" s="74">
        <v>0.94384594256416521</v>
      </c>
    </row>
    <row r="6915" spans="1:1" x14ac:dyDescent="0.3">
      <c r="A6915" s="74">
        <v>0.45683156834620198</v>
      </c>
    </row>
    <row r="6916" spans="1:1" x14ac:dyDescent="0.3">
      <c r="A6916" s="74">
        <v>0.23224585711233864</v>
      </c>
    </row>
    <row r="6917" spans="1:1" x14ac:dyDescent="0.3">
      <c r="A6917" s="74">
        <v>0.39176610614337598</v>
      </c>
    </row>
    <row r="6918" spans="1:1" x14ac:dyDescent="0.3">
      <c r="A6918" s="74">
        <v>0.6683858760338145</v>
      </c>
    </row>
    <row r="6919" spans="1:1" x14ac:dyDescent="0.3">
      <c r="A6919" s="74">
        <v>0.43589587084566789</v>
      </c>
    </row>
    <row r="6920" spans="1:1" x14ac:dyDescent="0.3">
      <c r="A6920" s="74">
        <v>0.25296792504654075</v>
      </c>
    </row>
    <row r="6921" spans="1:1" x14ac:dyDescent="0.3">
      <c r="A6921" s="74">
        <v>0.20795312356944487</v>
      </c>
    </row>
    <row r="6922" spans="1:1" x14ac:dyDescent="0.3">
      <c r="A6922" s="74">
        <v>0.32877590258491773</v>
      </c>
    </row>
    <row r="6923" spans="1:1" x14ac:dyDescent="0.3">
      <c r="A6923" s="74">
        <v>0.89532151249732961</v>
      </c>
    </row>
    <row r="6924" spans="1:1" x14ac:dyDescent="0.3">
      <c r="A6924" s="74">
        <v>0.25022125919370097</v>
      </c>
    </row>
    <row r="6925" spans="1:1" x14ac:dyDescent="0.3">
      <c r="A6925" s="74">
        <v>0.99798577837458413</v>
      </c>
    </row>
    <row r="6926" spans="1:1" x14ac:dyDescent="0.3">
      <c r="A6926" s="74">
        <v>0.88897366252632226</v>
      </c>
    </row>
    <row r="6927" spans="1:1" x14ac:dyDescent="0.3">
      <c r="A6927" s="74">
        <v>0.59804071169164097</v>
      </c>
    </row>
    <row r="6928" spans="1:1" x14ac:dyDescent="0.3">
      <c r="A6928" s="74">
        <v>0.47080904568620868</v>
      </c>
    </row>
    <row r="6929" spans="1:1" x14ac:dyDescent="0.3">
      <c r="A6929" s="74">
        <v>0.91436506241035187</v>
      </c>
    </row>
    <row r="6930" spans="1:1" x14ac:dyDescent="0.3">
      <c r="A6930" s="74">
        <v>0.71202734458449046</v>
      </c>
    </row>
    <row r="6931" spans="1:1" x14ac:dyDescent="0.3">
      <c r="A6931" s="74">
        <v>0.49229407635731071</v>
      </c>
    </row>
    <row r="6932" spans="1:1" x14ac:dyDescent="0.3">
      <c r="A6932" s="74">
        <v>0.45731986449781792</v>
      </c>
    </row>
    <row r="6933" spans="1:1" x14ac:dyDescent="0.3">
      <c r="A6933" s="74">
        <v>0.66777550584429457</v>
      </c>
    </row>
    <row r="6934" spans="1:1" x14ac:dyDescent="0.3">
      <c r="A6934" s="74">
        <v>0.15079195532090212</v>
      </c>
    </row>
    <row r="6935" spans="1:1" x14ac:dyDescent="0.3">
      <c r="A6935" s="74">
        <v>0.56520279549546804</v>
      </c>
    </row>
    <row r="6936" spans="1:1" x14ac:dyDescent="0.3">
      <c r="A6936" s="74">
        <v>0.61210974456007572</v>
      </c>
    </row>
    <row r="6937" spans="1:1" x14ac:dyDescent="0.3">
      <c r="A6937" s="74">
        <v>0.45985290078432567</v>
      </c>
    </row>
    <row r="6938" spans="1:1" x14ac:dyDescent="0.3">
      <c r="A6938" s="74">
        <v>0.87438581499679557</v>
      </c>
    </row>
    <row r="6939" spans="1:1" x14ac:dyDescent="0.3">
      <c r="A6939" s="74">
        <v>0.48747215186010318</v>
      </c>
    </row>
    <row r="6940" spans="1:1" x14ac:dyDescent="0.3">
      <c r="A6940" s="74">
        <v>0.38837855159154028</v>
      </c>
    </row>
    <row r="6941" spans="1:1" x14ac:dyDescent="0.3">
      <c r="A6941" s="74">
        <v>3.4913174840540788E-2</v>
      </c>
    </row>
    <row r="6942" spans="1:1" x14ac:dyDescent="0.3">
      <c r="A6942" s="74">
        <v>0.83776360362559887</v>
      </c>
    </row>
    <row r="6943" spans="1:1" x14ac:dyDescent="0.3">
      <c r="A6943" s="74">
        <v>0.33027130954924161</v>
      </c>
    </row>
    <row r="6944" spans="1:1" x14ac:dyDescent="0.3">
      <c r="A6944" s="74">
        <v>0.26447340311899165</v>
      </c>
    </row>
    <row r="6945" spans="1:1" x14ac:dyDescent="0.3">
      <c r="A6945" s="74">
        <v>0.38239692373424483</v>
      </c>
    </row>
    <row r="6946" spans="1:1" x14ac:dyDescent="0.3">
      <c r="A6946" s="74">
        <v>0.29984435560167244</v>
      </c>
    </row>
    <row r="6947" spans="1:1" x14ac:dyDescent="0.3">
      <c r="A6947" s="74">
        <v>0.13577684865871151</v>
      </c>
    </row>
    <row r="6948" spans="1:1" x14ac:dyDescent="0.3">
      <c r="A6948" s="74">
        <v>0.15747550889614551</v>
      </c>
    </row>
    <row r="6949" spans="1:1" x14ac:dyDescent="0.3">
      <c r="A6949" s="74">
        <v>0.12054811243018891</v>
      </c>
    </row>
    <row r="6950" spans="1:1" x14ac:dyDescent="0.3">
      <c r="A6950" s="74">
        <v>0.7967772453993347</v>
      </c>
    </row>
    <row r="6951" spans="1:1" x14ac:dyDescent="0.3">
      <c r="A6951" s="74">
        <v>0.62221137119663072</v>
      </c>
    </row>
    <row r="6952" spans="1:1" x14ac:dyDescent="0.3">
      <c r="A6952" s="74">
        <v>0.43269142735068822</v>
      </c>
    </row>
    <row r="6953" spans="1:1" x14ac:dyDescent="0.3">
      <c r="A6953" s="74">
        <v>9.3447676015503398E-2</v>
      </c>
    </row>
    <row r="6954" spans="1:1" x14ac:dyDescent="0.3">
      <c r="A6954" s="74">
        <v>0.47648548844874417</v>
      </c>
    </row>
    <row r="6955" spans="1:1" x14ac:dyDescent="0.3">
      <c r="A6955" s="74">
        <v>0.80513931699575791</v>
      </c>
    </row>
    <row r="6956" spans="1:1" x14ac:dyDescent="0.3">
      <c r="A6956" s="74">
        <v>0.16492202520828883</v>
      </c>
    </row>
    <row r="6957" spans="1:1" x14ac:dyDescent="0.3">
      <c r="A6957" s="74">
        <v>0.2119205298013245</v>
      </c>
    </row>
    <row r="6958" spans="1:1" x14ac:dyDescent="0.3">
      <c r="A6958" s="74">
        <v>0.70097964415417946</v>
      </c>
    </row>
    <row r="6959" spans="1:1" x14ac:dyDescent="0.3">
      <c r="A6959" s="74">
        <v>0.81597338785973694</v>
      </c>
    </row>
    <row r="6960" spans="1:1" x14ac:dyDescent="0.3">
      <c r="A6960" s="74">
        <v>0.80816064943388166</v>
      </c>
    </row>
    <row r="6961" spans="1:1" x14ac:dyDescent="0.3">
      <c r="A6961" s="74">
        <v>6.9673757133701594E-2</v>
      </c>
    </row>
    <row r="6962" spans="1:1" x14ac:dyDescent="0.3">
      <c r="A6962" s="74">
        <v>0.32218390453810236</v>
      </c>
    </row>
    <row r="6963" spans="1:1" x14ac:dyDescent="0.3">
      <c r="A6963" s="74">
        <v>0.69893490401928771</v>
      </c>
    </row>
    <row r="6964" spans="1:1" x14ac:dyDescent="0.3">
      <c r="A6964" s="74">
        <v>0.92934965056306651</v>
      </c>
    </row>
    <row r="6965" spans="1:1" x14ac:dyDescent="0.3">
      <c r="A6965" s="74">
        <v>0.36655781731620229</v>
      </c>
    </row>
    <row r="6966" spans="1:1" x14ac:dyDescent="0.3">
      <c r="A6966" s="74">
        <v>0.53813287759025852</v>
      </c>
    </row>
    <row r="6967" spans="1:1" x14ac:dyDescent="0.3">
      <c r="A6967" s="74">
        <v>0.46781823175756099</v>
      </c>
    </row>
    <row r="6968" spans="1:1" x14ac:dyDescent="0.3">
      <c r="A6968" s="74">
        <v>0.16336558122501296</v>
      </c>
    </row>
    <row r="6969" spans="1:1" x14ac:dyDescent="0.3">
      <c r="A6969" s="74">
        <v>0.6691488387707144</v>
      </c>
    </row>
    <row r="6970" spans="1:1" x14ac:dyDescent="0.3">
      <c r="A6970" s="74">
        <v>0.73537400433362832</v>
      </c>
    </row>
    <row r="6971" spans="1:1" x14ac:dyDescent="0.3">
      <c r="A6971" s="74">
        <v>0.20380260628070926</v>
      </c>
    </row>
    <row r="6972" spans="1:1" x14ac:dyDescent="0.3">
      <c r="A6972" s="74">
        <v>4.4618060853907897E-2</v>
      </c>
    </row>
    <row r="6973" spans="1:1" x14ac:dyDescent="0.3">
      <c r="A6973" s="74">
        <v>0.54094058046205018</v>
      </c>
    </row>
    <row r="6974" spans="1:1" x14ac:dyDescent="0.3">
      <c r="A6974" s="74">
        <v>0.2238227484969634</v>
      </c>
    </row>
    <row r="6975" spans="1:1" x14ac:dyDescent="0.3">
      <c r="A6975" s="74">
        <v>0.47547837763603623</v>
      </c>
    </row>
    <row r="6976" spans="1:1" x14ac:dyDescent="0.3">
      <c r="A6976" s="74">
        <v>0.87173070467238378</v>
      </c>
    </row>
    <row r="6977" spans="1:1" x14ac:dyDescent="0.3">
      <c r="A6977" s="74">
        <v>0.57274086733603935</v>
      </c>
    </row>
    <row r="6978" spans="1:1" x14ac:dyDescent="0.3">
      <c r="A6978" s="74">
        <v>0.2708517715994751</v>
      </c>
    </row>
    <row r="6979" spans="1:1" x14ac:dyDescent="0.3">
      <c r="A6979" s="74">
        <v>0.86239204077272869</v>
      </c>
    </row>
    <row r="6980" spans="1:1" x14ac:dyDescent="0.3">
      <c r="A6980" s="74">
        <v>0.26203192236091188</v>
      </c>
    </row>
    <row r="6981" spans="1:1" x14ac:dyDescent="0.3">
      <c r="A6981" s="74">
        <v>0.34455397198400828</v>
      </c>
    </row>
    <row r="6982" spans="1:1" x14ac:dyDescent="0.3">
      <c r="A6982" s="74">
        <v>0.33985412152470473</v>
      </c>
    </row>
    <row r="6983" spans="1:1" x14ac:dyDescent="0.3">
      <c r="A6983" s="74">
        <v>0.86330759605700857</v>
      </c>
    </row>
    <row r="6984" spans="1:1" x14ac:dyDescent="0.3">
      <c r="A6984" s="74">
        <v>0.55165257728812522</v>
      </c>
    </row>
    <row r="6985" spans="1:1" x14ac:dyDescent="0.3">
      <c r="A6985" s="74">
        <v>0.85070345164342176</v>
      </c>
    </row>
    <row r="6986" spans="1:1" x14ac:dyDescent="0.3">
      <c r="A6986" s="74">
        <v>0.94067201757866148</v>
      </c>
    </row>
    <row r="6987" spans="1:1" x14ac:dyDescent="0.3">
      <c r="A6987" s="74">
        <v>0.97067171239356664</v>
      </c>
    </row>
    <row r="6988" spans="1:1" x14ac:dyDescent="0.3">
      <c r="A6988" s="74">
        <v>0.6972869045075839</v>
      </c>
    </row>
    <row r="6989" spans="1:1" x14ac:dyDescent="0.3">
      <c r="A6989" s="74">
        <v>0.41871395001068146</v>
      </c>
    </row>
    <row r="6990" spans="1:1" x14ac:dyDescent="0.3">
      <c r="A6990" s="74">
        <v>0.99734488967558821</v>
      </c>
    </row>
    <row r="6991" spans="1:1" x14ac:dyDescent="0.3">
      <c r="A6991" s="74">
        <v>0.19220557267983032</v>
      </c>
    </row>
    <row r="6992" spans="1:1" x14ac:dyDescent="0.3">
      <c r="A6992" s="74">
        <v>0.83648182622760703</v>
      </c>
    </row>
    <row r="6993" spans="1:1" x14ac:dyDescent="0.3">
      <c r="A6993" s="74">
        <v>0.65398113956114379</v>
      </c>
    </row>
    <row r="6994" spans="1:1" x14ac:dyDescent="0.3">
      <c r="A6994" s="74">
        <v>0.13968321787163915</v>
      </c>
    </row>
    <row r="6995" spans="1:1" x14ac:dyDescent="0.3">
      <c r="A6995" s="74">
        <v>0.8009887997070223</v>
      </c>
    </row>
    <row r="6996" spans="1:1" x14ac:dyDescent="0.3">
      <c r="A6996" s="74">
        <v>0.16232795190282906</v>
      </c>
    </row>
    <row r="6997" spans="1:1" x14ac:dyDescent="0.3">
      <c r="A6997" s="74">
        <v>0.44056520279549549</v>
      </c>
    </row>
    <row r="6998" spans="1:1" x14ac:dyDescent="0.3">
      <c r="A6998" s="74">
        <v>0.82515945921201206</v>
      </c>
    </row>
    <row r="6999" spans="1:1" x14ac:dyDescent="0.3">
      <c r="A6999" s="74">
        <v>0.59526352732932519</v>
      </c>
    </row>
    <row r="7000" spans="1:1" x14ac:dyDescent="0.3">
      <c r="A7000" s="74">
        <v>0.26877651295510729</v>
      </c>
    </row>
    <row r="7001" spans="1:1" x14ac:dyDescent="0.3">
      <c r="A7001" s="74">
        <v>0.53053376873073521</v>
      </c>
    </row>
    <row r="7002" spans="1:1" x14ac:dyDescent="0.3">
      <c r="A7002" s="74">
        <v>0.69658497878963588</v>
      </c>
    </row>
    <row r="7003" spans="1:1" x14ac:dyDescent="0.3">
      <c r="A7003" s="74">
        <v>0.44944608905301064</v>
      </c>
    </row>
    <row r="7004" spans="1:1" x14ac:dyDescent="0.3">
      <c r="A7004" s="74">
        <v>0.62279122287667465</v>
      </c>
    </row>
    <row r="7005" spans="1:1" x14ac:dyDescent="0.3">
      <c r="A7005" s="74">
        <v>0.75182348094119078</v>
      </c>
    </row>
    <row r="7006" spans="1:1" x14ac:dyDescent="0.3">
      <c r="A7006" s="74">
        <v>8.3132419812616348E-2</v>
      </c>
    </row>
    <row r="7007" spans="1:1" x14ac:dyDescent="0.3">
      <c r="A7007" s="74">
        <v>0.43736075930051577</v>
      </c>
    </row>
    <row r="7008" spans="1:1" x14ac:dyDescent="0.3">
      <c r="A7008" s="74">
        <v>0.31998657185583057</v>
      </c>
    </row>
    <row r="7009" spans="1:1" x14ac:dyDescent="0.3">
      <c r="A7009" s="74">
        <v>0.36689352092043825</v>
      </c>
    </row>
    <row r="7010" spans="1:1" x14ac:dyDescent="0.3">
      <c r="A7010" s="74">
        <v>4.9439985351115455E-2</v>
      </c>
    </row>
    <row r="7011" spans="1:1" x14ac:dyDescent="0.3">
      <c r="A7011" s="74">
        <v>0.30872524185918759</v>
      </c>
    </row>
    <row r="7012" spans="1:1" x14ac:dyDescent="0.3">
      <c r="A7012" s="74">
        <v>0.77956480605487233</v>
      </c>
    </row>
    <row r="7013" spans="1:1" x14ac:dyDescent="0.3">
      <c r="A7013" s="74">
        <v>0.61287270729697563</v>
      </c>
    </row>
    <row r="7014" spans="1:1" x14ac:dyDescent="0.3">
      <c r="A7014" s="74">
        <v>0.90041810357982122</v>
      </c>
    </row>
    <row r="7015" spans="1:1" x14ac:dyDescent="0.3">
      <c r="A7015" s="74">
        <v>0.60075685903500475</v>
      </c>
    </row>
    <row r="7016" spans="1:1" x14ac:dyDescent="0.3">
      <c r="A7016" s="74">
        <v>0.5348979155858028</v>
      </c>
    </row>
    <row r="7017" spans="1:1" x14ac:dyDescent="0.3">
      <c r="A7017" s="74">
        <v>0.95452742088076414</v>
      </c>
    </row>
    <row r="7018" spans="1:1" x14ac:dyDescent="0.3">
      <c r="A7018" s="74">
        <v>0.5467390972624897</v>
      </c>
    </row>
    <row r="7019" spans="1:1" x14ac:dyDescent="0.3">
      <c r="A7019" s="74">
        <v>0.16559343241676078</v>
      </c>
    </row>
    <row r="7020" spans="1:1" x14ac:dyDescent="0.3">
      <c r="A7020" s="74">
        <v>0.77617725150303662</v>
      </c>
    </row>
    <row r="7021" spans="1:1" x14ac:dyDescent="0.3">
      <c r="A7021" s="74">
        <v>8.1514938810388501E-2</v>
      </c>
    </row>
    <row r="7022" spans="1:1" x14ac:dyDescent="0.3">
      <c r="A7022" s="74">
        <v>0.63863032929471719</v>
      </c>
    </row>
    <row r="7023" spans="1:1" x14ac:dyDescent="0.3">
      <c r="A7023" s="74">
        <v>0.39503158665730764</v>
      </c>
    </row>
    <row r="7024" spans="1:1" x14ac:dyDescent="0.3">
      <c r="A7024" s="74">
        <v>0.80120242927335428</v>
      </c>
    </row>
    <row r="7025" spans="1:1" x14ac:dyDescent="0.3">
      <c r="A7025" s="74">
        <v>0.18106631672109133</v>
      </c>
    </row>
    <row r="7026" spans="1:1" x14ac:dyDescent="0.3">
      <c r="A7026" s="74">
        <v>0.87285988952299565</v>
      </c>
    </row>
    <row r="7027" spans="1:1" x14ac:dyDescent="0.3">
      <c r="A7027" s="74">
        <v>0.92373424481948296</v>
      </c>
    </row>
    <row r="7028" spans="1:1" x14ac:dyDescent="0.3">
      <c r="A7028" s="74">
        <v>3.0579546494949188E-2</v>
      </c>
    </row>
    <row r="7029" spans="1:1" x14ac:dyDescent="0.3">
      <c r="A7029" s="74">
        <v>0.5170140690328684</v>
      </c>
    </row>
    <row r="7030" spans="1:1" x14ac:dyDescent="0.3">
      <c r="A7030" s="74">
        <v>0.38023010956144904</v>
      </c>
    </row>
    <row r="7031" spans="1:1" x14ac:dyDescent="0.3">
      <c r="A7031" s="74">
        <v>9.2257454145939513E-2</v>
      </c>
    </row>
    <row r="7032" spans="1:1" x14ac:dyDescent="0.3">
      <c r="A7032" s="74">
        <v>0.74394970549638351</v>
      </c>
    </row>
    <row r="7033" spans="1:1" x14ac:dyDescent="0.3">
      <c r="A7033" s="74">
        <v>0.84704123050630209</v>
      </c>
    </row>
    <row r="7034" spans="1:1" x14ac:dyDescent="0.3">
      <c r="A7034" s="74">
        <v>0.59916989654225283</v>
      </c>
    </row>
    <row r="7035" spans="1:1" x14ac:dyDescent="0.3">
      <c r="A7035" s="74">
        <v>0.95120090334788054</v>
      </c>
    </row>
    <row r="7036" spans="1:1" x14ac:dyDescent="0.3">
      <c r="A7036" s="74">
        <v>0.19244972075563829</v>
      </c>
    </row>
    <row r="7037" spans="1:1" x14ac:dyDescent="0.3">
      <c r="A7037" s="74">
        <v>0.70888393810846273</v>
      </c>
    </row>
    <row r="7038" spans="1:1" x14ac:dyDescent="0.3">
      <c r="A7038" s="74">
        <v>0.54185613574633018</v>
      </c>
    </row>
    <row r="7039" spans="1:1" x14ac:dyDescent="0.3">
      <c r="A7039" s="74">
        <v>8.7221900082399981E-2</v>
      </c>
    </row>
    <row r="7040" spans="1:1" x14ac:dyDescent="0.3">
      <c r="A7040" s="74">
        <v>0.24527726065858943</v>
      </c>
    </row>
    <row r="7041" spans="1:1" x14ac:dyDescent="0.3">
      <c r="A7041" s="74">
        <v>0.10696737571337016</v>
      </c>
    </row>
    <row r="7042" spans="1:1" x14ac:dyDescent="0.3">
      <c r="A7042" s="74">
        <v>0.85955381939146092</v>
      </c>
    </row>
    <row r="7043" spans="1:1" x14ac:dyDescent="0.3">
      <c r="A7043" s="74">
        <v>5.3193762016663107E-2</v>
      </c>
    </row>
    <row r="7044" spans="1:1" x14ac:dyDescent="0.3">
      <c r="A7044" s="74">
        <v>0.22495193334757529</v>
      </c>
    </row>
    <row r="7045" spans="1:1" x14ac:dyDescent="0.3">
      <c r="A7045" s="74">
        <v>0.63081759086886191</v>
      </c>
    </row>
    <row r="7046" spans="1:1" x14ac:dyDescent="0.3">
      <c r="A7046" s="74">
        <v>0.61247596667378768</v>
      </c>
    </row>
    <row r="7047" spans="1:1" x14ac:dyDescent="0.3">
      <c r="A7047" s="74">
        <v>0.68257698294015323</v>
      </c>
    </row>
    <row r="7048" spans="1:1" x14ac:dyDescent="0.3">
      <c r="A7048" s="74">
        <v>8.8717307046723842E-2</v>
      </c>
    </row>
    <row r="7049" spans="1:1" x14ac:dyDescent="0.3">
      <c r="A7049" s="74">
        <v>0.53599658192693866</v>
      </c>
    </row>
    <row r="7050" spans="1:1" x14ac:dyDescent="0.3">
      <c r="A7050" s="74">
        <v>0.15137180700094607</v>
      </c>
    </row>
    <row r="7051" spans="1:1" x14ac:dyDescent="0.3">
      <c r="A7051" s="74">
        <v>6.9856868190557572E-2</v>
      </c>
    </row>
    <row r="7052" spans="1:1" x14ac:dyDescent="0.3">
      <c r="A7052" s="74">
        <v>0.61183507797479175</v>
      </c>
    </row>
    <row r="7053" spans="1:1" x14ac:dyDescent="0.3">
      <c r="A7053" s="74">
        <v>0.81969664601580861</v>
      </c>
    </row>
    <row r="7054" spans="1:1" x14ac:dyDescent="0.3">
      <c r="A7054" s="74">
        <v>1.6663106173894469E-2</v>
      </c>
    </row>
    <row r="7055" spans="1:1" x14ac:dyDescent="0.3">
      <c r="A7055" s="74">
        <v>0.49885555589465008</v>
      </c>
    </row>
    <row r="7056" spans="1:1" x14ac:dyDescent="0.3">
      <c r="A7056" s="74">
        <v>0.72887356181524099</v>
      </c>
    </row>
    <row r="7057" spans="1:1" x14ac:dyDescent="0.3">
      <c r="A7057" s="74">
        <v>0.82119205298013243</v>
      </c>
    </row>
    <row r="7058" spans="1:1" x14ac:dyDescent="0.3">
      <c r="A7058" s="74">
        <v>0.26114688558610799</v>
      </c>
    </row>
    <row r="7059" spans="1:1" x14ac:dyDescent="0.3">
      <c r="A7059" s="74">
        <v>9.8605304116946929E-2</v>
      </c>
    </row>
    <row r="7060" spans="1:1" x14ac:dyDescent="0.3">
      <c r="A7060" s="74">
        <v>0.6896572771385846</v>
      </c>
    </row>
    <row r="7061" spans="1:1" x14ac:dyDescent="0.3">
      <c r="A7061" s="74">
        <v>0.37934507278664509</v>
      </c>
    </row>
    <row r="7062" spans="1:1" x14ac:dyDescent="0.3">
      <c r="A7062" s="74">
        <v>0.10306100650044252</v>
      </c>
    </row>
    <row r="7063" spans="1:1" x14ac:dyDescent="0.3">
      <c r="A7063" s="74">
        <v>0.50987273781548514</v>
      </c>
    </row>
    <row r="7064" spans="1:1" x14ac:dyDescent="0.3">
      <c r="A7064" s="74">
        <v>0.1858272041993469</v>
      </c>
    </row>
    <row r="7065" spans="1:1" x14ac:dyDescent="0.3">
      <c r="A7065" s="74">
        <v>7.7852717673268831E-2</v>
      </c>
    </row>
    <row r="7066" spans="1:1" x14ac:dyDescent="0.3">
      <c r="A7066" s="74">
        <v>0.31537827692495496</v>
      </c>
    </row>
    <row r="7067" spans="1:1" x14ac:dyDescent="0.3">
      <c r="A7067" s="74">
        <v>0.34202093569750053</v>
      </c>
    </row>
    <row r="7068" spans="1:1" x14ac:dyDescent="0.3">
      <c r="A7068" s="74">
        <v>0.10449537644581439</v>
      </c>
    </row>
    <row r="7069" spans="1:1" x14ac:dyDescent="0.3">
      <c r="A7069" s="74">
        <v>0.60957670827356791</v>
      </c>
    </row>
    <row r="7070" spans="1:1" x14ac:dyDescent="0.3">
      <c r="A7070" s="74">
        <v>0.25751518295846432</v>
      </c>
    </row>
    <row r="7071" spans="1:1" x14ac:dyDescent="0.3">
      <c r="A7071" s="74">
        <v>0.70268868068483537</v>
      </c>
    </row>
    <row r="7072" spans="1:1" x14ac:dyDescent="0.3">
      <c r="A7072" s="74">
        <v>6.482131412701804E-2</v>
      </c>
    </row>
    <row r="7073" spans="1:1" x14ac:dyDescent="0.3">
      <c r="A7073" s="74">
        <v>0.79122287667470326</v>
      </c>
    </row>
    <row r="7074" spans="1:1" x14ac:dyDescent="0.3">
      <c r="A7074" s="74">
        <v>0.95626697592089605</v>
      </c>
    </row>
    <row r="7075" spans="1:1" x14ac:dyDescent="0.3">
      <c r="A7075" s="74">
        <v>0.58046205023346664</v>
      </c>
    </row>
    <row r="7076" spans="1:1" x14ac:dyDescent="0.3">
      <c r="A7076" s="74">
        <v>0.39432966093935973</v>
      </c>
    </row>
    <row r="7077" spans="1:1" x14ac:dyDescent="0.3">
      <c r="A7077" s="74">
        <v>0.25995666371654408</v>
      </c>
    </row>
    <row r="7078" spans="1:1" x14ac:dyDescent="0.3">
      <c r="A7078" s="74">
        <v>0.14130069887386701</v>
      </c>
    </row>
    <row r="7079" spans="1:1" x14ac:dyDescent="0.3">
      <c r="A7079" s="74">
        <v>0.36280404065065464</v>
      </c>
    </row>
    <row r="7080" spans="1:1" x14ac:dyDescent="0.3">
      <c r="A7080" s="74">
        <v>0.70070497756889549</v>
      </c>
    </row>
    <row r="7081" spans="1:1" x14ac:dyDescent="0.3">
      <c r="A7081" s="74">
        <v>0.38254951628162481</v>
      </c>
    </row>
    <row r="7082" spans="1:1" x14ac:dyDescent="0.3">
      <c r="A7082" s="74">
        <v>0.64256721701712083</v>
      </c>
    </row>
    <row r="7083" spans="1:1" x14ac:dyDescent="0.3">
      <c r="A7083" s="74">
        <v>0.26963103122043519</v>
      </c>
    </row>
    <row r="7084" spans="1:1" x14ac:dyDescent="0.3">
      <c r="A7084" s="74">
        <v>0.69576097903378398</v>
      </c>
    </row>
    <row r="7085" spans="1:1" x14ac:dyDescent="0.3">
      <c r="A7085" s="74">
        <v>0.40885647144993437</v>
      </c>
    </row>
    <row r="7086" spans="1:1" x14ac:dyDescent="0.3">
      <c r="A7086" s="74">
        <v>5.459761345255898E-2</v>
      </c>
    </row>
    <row r="7087" spans="1:1" x14ac:dyDescent="0.3">
      <c r="A7087" s="74">
        <v>0.98440504165776543</v>
      </c>
    </row>
    <row r="7088" spans="1:1" x14ac:dyDescent="0.3">
      <c r="A7088" s="74">
        <v>0.42741172521134069</v>
      </c>
    </row>
    <row r="7089" spans="1:1" x14ac:dyDescent="0.3">
      <c r="A7089" s="74">
        <v>0.40067751091036713</v>
      </c>
    </row>
    <row r="7090" spans="1:1" x14ac:dyDescent="0.3">
      <c r="A7090" s="74">
        <v>7.5350199896237063E-2</v>
      </c>
    </row>
    <row r="7091" spans="1:1" x14ac:dyDescent="0.3">
      <c r="A7091" s="74">
        <v>0.26340525528733177</v>
      </c>
    </row>
    <row r="7092" spans="1:1" x14ac:dyDescent="0.3">
      <c r="A7092" s="74">
        <v>0.57621997741630304</v>
      </c>
    </row>
    <row r="7093" spans="1:1" x14ac:dyDescent="0.3">
      <c r="A7093" s="74">
        <v>0.96725363933225506</v>
      </c>
    </row>
    <row r="7094" spans="1:1" x14ac:dyDescent="0.3">
      <c r="A7094" s="74">
        <v>0.42457350383007292</v>
      </c>
    </row>
    <row r="7095" spans="1:1" x14ac:dyDescent="0.3">
      <c r="A7095" s="74">
        <v>0.80538346507156588</v>
      </c>
    </row>
    <row r="7096" spans="1:1" x14ac:dyDescent="0.3">
      <c r="A7096" s="74">
        <v>0.97262489700003052</v>
      </c>
    </row>
    <row r="7097" spans="1:1" x14ac:dyDescent="0.3">
      <c r="A7097" s="74">
        <v>0.33851130710776084</v>
      </c>
    </row>
    <row r="7098" spans="1:1" x14ac:dyDescent="0.3">
      <c r="A7098" s="74">
        <v>0.74880214850306714</v>
      </c>
    </row>
    <row r="7099" spans="1:1" x14ac:dyDescent="0.3">
      <c r="A7099" s="74">
        <v>0.16132084109012115</v>
      </c>
    </row>
    <row r="7100" spans="1:1" x14ac:dyDescent="0.3">
      <c r="A7100" s="74">
        <v>0.99099703970458086</v>
      </c>
    </row>
    <row r="7101" spans="1:1" x14ac:dyDescent="0.3">
      <c r="A7101" s="74">
        <v>0.80767235328226572</v>
      </c>
    </row>
    <row r="7102" spans="1:1" x14ac:dyDescent="0.3">
      <c r="A7102" s="74">
        <v>0.41880550553910945</v>
      </c>
    </row>
    <row r="7103" spans="1:1" x14ac:dyDescent="0.3">
      <c r="A7103" s="74">
        <v>0.96755882442701502</v>
      </c>
    </row>
    <row r="7104" spans="1:1" x14ac:dyDescent="0.3">
      <c r="A7104" s="74">
        <v>0.97714163640247809</v>
      </c>
    </row>
    <row r="7105" spans="1:1" x14ac:dyDescent="0.3">
      <c r="A7105" s="74">
        <v>7.4159978026673179E-2</v>
      </c>
    </row>
    <row r="7106" spans="1:1" x14ac:dyDescent="0.3">
      <c r="A7106" s="74">
        <v>0.62593462935270239</v>
      </c>
    </row>
    <row r="7107" spans="1:1" x14ac:dyDescent="0.3">
      <c r="A7107" s="74">
        <v>0.28131962034974212</v>
      </c>
    </row>
    <row r="7108" spans="1:1" x14ac:dyDescent="0.3">
      <c r="A7108" s="74">
        <v>0.36509292886135442</v>
      </c>
    </row>
    <row r="7109" spans="1:1" x14ac:dyDescent="0.3">
      <c r="A7109" s="74">
        <v>0.51811273537400437</v>
      </c>
    </row>
    <row r="7110" spans="1:1" x14ac:dyDescent="0.3">
      <c r="A7110" s="74">
        <v>0.68349253822443312</v>
      </c>
    </row>
    <row r="7111" spans="1:1" x14ac:dyDescent="0.3">
      <c r="A7111" s="74">
        <v>0.30191961424604025</v>
      </c>
    </row>
    <row r="7112" spans="1:1" x14ac:dyDescent="0.3">
      <c r="A7112" s="74">
        <v>0.63960692159794919</v>
      </c>
    </row>
    <row r="7113" spans="1:1" x14ac:dyDescent="0.3">
      <c r="A7113" s="74">
        <v>0.93774224066896572</v>
      </c>
    </row>
    <row r="7114" spans="1:1" x14ac:dyDescent="0.3">
      <c r="A7114" s="74">
        <v>0.93945127719962152</v>
      </c>
    </row>
    <row r="7115" spans="1:1" x14ac:dyDescent="0.3">
      <c r="A7115" s="74">
        <v>0.25736259041108434</v>
      </c>
    </row>
    <row r="7116" spans="1:1" x14ac:dyDescent="0.3">
      <c r="A7116" s="74">
        <v>0.80062257759331035</v>
      </c>
    </row>
    <row r="7117" spans="1:1" x14ac:dyDescent="0.3">
      <c r="A7117" s="74">
        <v>0.78093813898129216</v>
      </c>
    </row>
    <row r="7118" spans="1:1" x14ac:dyDescent="0.3">
      <c r="A7118" s="74">
        <v>0.20673238319040499</v>
      </c>
    </row>
    <row r="7119" spans="1:1" x14ac:dyDescent="0.3">
      <c r="A7119" s="74">
        <v>0.73863948484756003</v>
      </c>
    </row>
    <row r="7120" spans="1:1" x14ac:dyDescent="0.3">
      <c r="A7120" s="74">
        <v>0.48588518936735131</v>
      </c>
    </row>
    <row r="7121" spans="1:1" x14ac:dyDescent="0.3">
      <c r="A7121" s="74">
        <v>0.40229499191259499</v>
      </c>
    </row>
    <row r="7122" spans="1:1" x14ac:dyDescent="0.3">
      <c r="A7122" s="74">
        <v>0.1174352244636372</v>
      </c>
    </row>
    <row r="7123" spans="1:1" x14ac:dyDescent="0.3">
      <c r="A7123" s="74">
        <v>0.26212347788933987</v>
      </c>
    </row>
    <row r="7124" spans="1:1" x14ac:dyDescent="0.3">
      <c r="A7124" s="74">
        <v>0.40833765678884243</v>
      </c>
    </row>
    <row r="7125" spans="1:1" x14ac:dyDescent="0.3">
      <c r="A7125" s="74">
        <v>0.37668996246223335</v>
      </c>
    </row>
    <row r="7126" spans="1:1" x14ac:dyDescent="0.3">
      <c r="A7126" s="74">
        <v>0.30686361278115176</v>
      </c>
    </row>
    <row r="7127" spans="1:1" x14ac:dyDescent="0.3">
      <c r="A7127" s="74">
        <v>0.3422650837733085</v>
      </c>
    </row>
    <row r="7128" spans="1:1" x14ac:dyDescent="0.3">
      <c r="A7128" s="74">
        <v>0.26364940336313974</v>
      </c>
    </row>
    <row r="7129" spans="1:1" x14ac:dyDescent="0.3">
      <c r="A7129" s="74">
        <v>0.40067751091036713</v>
      </c>
    </row>
    <row r="7130" spans="1:1" x14ac:dyDescent="0.3">
      <c r="A7130" s="74">
        <v>0.8342539750358593</v>
      </c>
    </row>
    <row r="7131" spans="1:1" x14ac:dyDescent="0.3">
      <c r="A7131" s="74">
        <v>0.85467085787530139</v>
      </c>
    </row>
    <row r="7132" spans="1:1" x14ac:dyDescent="0.3">
      <c r="A7132" s="74">
        <v>0.76519058809167761</v>
      </c>
    </row>
    <row r="7133" spans="1:1" x14ac:dyDescent="0.3">
      <c r="A7133" s="74">
        <v>0.81322672200689716</v>
      </c>
    </row>
    <row r="7134" spans="1:1" x14ac:dyDescent="0.3">
      <c r="A7134" s="74">
        <v>0.7457197790459914</v>
      </c>
    </row>
    <row r="7135" spans="1:1" x14ac:dyDescent="0.3">
      <c r="A7135" s="74">
        <v>0.9719534897915586</v>
      </c>
    </row>
    <row r="7136" spans="1:1" x14ac:dyDescent="0.3">
      <c r="A7136" s="74">
        <v>0.96191290017395548</v>
      </c>
    </row>
    <row r="7137" spans="1:1" x14ac:dyDescent="0.3">
      <c r="A7137" s="74">
        <v>0.2666402172917875</v>
      </c>
    </row>
    <row r="7138" spans="1:1" x14ac:dyDescent="0.3">
      <c r="A7138" s="74">
        <v>0.18622394482253488</v>
      </c>
    </row>
    <row r="7139" spans="1:1" x14ac:dyDescent="0.3">
      <c r="A7139" s="74">
        <v>0.45295571764275033</v>
      </c>
    </row>
    <row r="7140" spans="1:1" x14ac:dyDescent="0.3">
      <c r="A7140" s="74">
        <v>0.49592577898495438</v>
      </c>
    </row>
    <row r="7141" spans="1:1" x14ac:dyDescent="0.3">
      <c r="A7141" s="74">
        <v>0.57936338389233066</v>
      </c>
    </row>
    <row r="7142" spans="1:1" x14ac:dyDescent="0.3">
      <c r="A7142" s="74">
        <v>0.966765343180639</v>
      </c>
    </row>
    <row r="7143" spans="1:1" x14ac:dyDescent="0.3">
      <c r="A7143" s="74">
        <v>0.56654560991241187</v>
      </c>
    </row>
    <row r="7144" spans="1:1" x14ac:dyDescent="0.3">
      <c r="A7144" s="74">
        <v>0.95550401318399614</v>
      </c>
    </row>
    <row r="7145" spans="1:1" x14ac:dyDescent="0.3">
      <c r="A7145" s="74">
        <v>0.30140079958494825</v>
      </c>
    </row>
    <row r="7146" spans="1:1" x14ac:dyDescent="0.3">
      <c r="A7146" s="74">
        <v>0.99249244666890468</v>
      </c>
    </row>
    <row r="7147" spans="1:1" x14ac:dyDescent="0.3">
      <c r="A7147" s="74">
        <v>0.43171483504745628</v>
      </c>
    </row>
    <row r="7148" spans="1:1" x14ac:dyDescent="0.3">
      <c r="A7148" s="74">
        <v>0.98034607989745781</v>
      </c>
    </row>
    <row r="7149" spans="1:1" x14ac:dyDescent="0.3">
      <c r="A7149" s="74">
        <v>2.3987548448133795E-2</v>
      </c>
    </row>
    <row r="7150" spans="1:1" x14ac:dyDescent="0.3">
      <c r="A7150" s="74">
        <v>0.45869319742423781</v>
      </c>
    </row>
    <row r="7151" spans="1:1" x14ac:dyDescent="0.3">
      <c r="A7151" s="74">
        <v>5.4750205999938961E-2</v>
      </c>
    </row>
    <row r="7152" spans="1:1" x14ac:dyDescent="0.3">
      <c r="A7152" s="74">
        <v>0.27469710379345075</v>
      </c>
    </row>
    <row r="7153" spans="1:1" x14ac:dyDescent="0.3">
      <c r="A7153" s="74">
        <v>0.96490371410260323</v>
      </c>
    </row>
    <row r="7154" spans="1:1" x14ac:dyDescent="0.3">
      <c r="A7154" s="74">
        <v>0.2206488235114597</v>
      </c>
    </row>
    <row r="7155" spans="1:1" x14ac:dyDescent="0.3">
      <c r="A7155" s="74">
        <v>0.84499649037141022</v>
      </c>
    </row>
    <row r="7156" spans="1:1" x14ac:dyDescent="0.3">
      <c r="A7156" s="74">
        <v>0.18530838953825496</v>
      </c>
    </row>
    <row r="7157" spans="1:1" x14ac:dyDescent="0.3">
      <c r="A7157" s="74">
        <v>0.85985900448622088</v>
      </c>
    </row>
    <row r="7158" spans="1:1" x14ac:dyDescent="0.3">
      <c r="A7158" s="74">
        <v>0.2433851130710776</v>
      </c>
    </row>
    <row r="7159" spans="1:1" x14ac:dyDescent="0.3">
      <c r="A7159" s="74">
        <v>0.8903469954527421</v>
      </c>
    </row>
    <row r="7160" spans="1:1" x14ac:dyDescent="0.3">
      <c r="A7160" s="74">
        <v>0.99972533341471603</v>
      </c>
    </row>
    <row r="7161" spans="1:1" x14ac:dyDescent="0.3">
      <c r="A7161" s="74">
        <v>0.69237342448194827</v>
      </c>
    </row>
    <row r="7162" spans="1:1" x14ac:dyDescent="0.3">
      <c r="A7162" s="74">
        <v>0.53779717398602256</v>
      </c>
    </row>
    <row r="7163" spans="1:1" x14ac:dyDescent="0.3">
      <c r="A7163" s="74">
        <v>0.7737662892544328</v>
      </c>
    </row>
    <row r="7164" spans="1:1" x14ac:dyDescent="0.3">
      <c r="A7164" s="74">
        <v>0.62175359355449078</v>
      </c>
    </row>
    <row r="7165" spans="1:1" x14ac:dyDescent="0.3">
      <c r="A7165" s="74">
        <v>0.29245887630848111</v>
      </c>
    </row>
    <row r="7166" spans="1:1" x14ac:dyDescent="0.3">
      <c r="A7166" s="74">
        <v>0.489425336466567</v>
      </c>
    </row>
    <row r="7167" spans="1:1" x14ac:dyDescent="0.3">
      <c r="A7167" s="74">
        <v>0.21216467787713247</v>
      </c>
    </row>
    <row r="7168" spans="1:1" x14ac:dyDescent="0.3">
      <c r="A7168" s="74">
        <v>0.78017517624439225</v>
      </c>
    </row>
    <row r="7169" spans="1:1" x14ac:dyDescent="0.3">
      <c r="A7169" s="74">
        <v>0.33567308572649313</v>
      </c>
    </row>
    <row r="7170" spans="1:1" x14ac:dyDescent="0.3">
      <c r="A7170" s="74">
        <v>0.98602252265999324</v>
      </c>
    </row>
    <row r="7171" spans="1:1" x14ac:dyDescent="0.3">
      <c r="A7171" s="74">
        <v>0.29865413373210853</v>
      </c>
    </row>
    <row r="7172" spans="1:1" x14ac:dyDescent="0.3">
      <c r="A7172" s="74">
        <v>0.42664876247444072</v>
      </c>
    </row>
    <row r="7173" spans="1:1" x14ac:dyDescent="0.3">
      <c r="A7173" s="74">
        <v>0.77407147434919277</v>
      </c>
    </row>
    <row r="7174" spans="1:1" x14ac:dyDescent="0.3">
      <c r="A7174" s="74">
        <v>0.25019074068422498</v>
      </c>
    </row>
    <row r="7175" spans="1:1" x14ac:dyDescent="0.3">
      <c r="A7175" s="74">
        <v>0.62956633198034606</v>
      </c>
    </row>
    <row r="7176" spans="1:1" x14ac:dyDescent="0.3">
      <c r="A7176" s="74">
        <v>0.47968993194372389</v>
      </c>
    </row>
    <row r="7177" spans="1:1" x14ac:dyDescent="0.3">
      <c r="A7177" s="74">
        <v>0.22965178380687887</v>
      </c>
    </row>
    <row r="7178" spans="1:1" x14ac:dyDescent="0.3">
      <c r="A7178" s="74">
        <v>0.78334910122989598</v>
      </c>
    </row>
    <row r="7179" spans="1:1" x14ac:dyDescent="0.3">
      <c r="A7179" s="74">
        <v>9.7598193304239023E-2</v>
      </c>
    </row>
    <row r="7180" spans="1:1" x14ac:dyDescent="0.3">
      <c r="A7180" s="74">
        <v>0.57017731254005555</v>
      </c>
    </row>
    <row r="7181" spans="1:1" x14ac:dyDescent="0.3">
      <c r="A7181" s="74">
        <v>0.38248847926267282</v>
      </c>
    </row>
    <row r="7182" spans="1:1" x14ac:dyDescent="0.3">
      <c r="A7182" s="74">
        <v>0.32728049562059391</v>
      </c>
    </row>
    <row r="7183" spans="1:1" x14ac:dyDescent="0.3">
      <c r="A7183" s="74">
        <v>0.63225196081423385</v>
      </c>
    </row>
    <row r="7184" spans="1:1" x14ac:dyDescent="0.3">
      <c r="A7184" s="74">
        <v>0.94546342356639301</v>
      </c>
    </row>
    <row r="7185" spans="1:1" x14ac:dyDescent="0.3">
      <c r="A7185" s="74">
        <v>0.88366344187749868</v>
      </c>
    </row>
    <row r="7186" spans="1:1" x14ac:dyDescent="0.3">
      <c r="A7186" s="74">
        <v>0.24951933347575306</v>
      </c>
    </row>
    <row r="7187" spans="1:1" x14ac:dyDescent="0.3">
      <c r="A7187" s="74">
        <v>0.66850795007171848</v>
      </c>
    </row>
    <row r="7188" spans="1:1" x14ac:dyDescent="0.3">
      <c r="A7188" s="74">
        <v>0.18759727774895474</v>
      </c>
    </row>
    <row r="7189" spans="1:1" x14ac:dyDescent="0.3">
      <c r="A7189" s="74">
        <v>0.82518997772148805</v>
      </c>
    </row>
    <row r="7190" spans="1:1" x14ac:dyDescent="0.3">
      <c r="A7190" s="74">
        <v>0.25876644184698017</v>
      </c>
    </row>
    <row r="7191" spans="1:1" x14ac:dyDescent="0.3">
      <c r="A7191" s="74">
        <v>0.62559892574846643</v>
      </c>
    </row>
    <row r="7192" spans="1:1" x14ac:dyDescent="0.3">
      <c r="A7192" s="74">
        <v>0.90267647328104494</v>
      </c>
    </row>
    <row r="7193" spans="1:1" x14ac:dyDescent="0.3">
      <c r="A7193" s="74">
        <v>0.29779961546678058</v>
      </c>
    </row>
    <row r="7194" spans="1:1" x14ac:dyDescent="0.3">
      <c r="A7194" s="74">
        <v>0.85674611651966914</v>
      </c>
    </row>
    <row r="7195" spans="1:1" x14ac:dyDescent="0.3">
      <c r="A7195" s="74">
        <v>0.17673268837549974</v>
      </c>
    </row>
    <row r="7196" spans="1:1" x14ac:dyDescent="0.3">
      <c r="A7196" s="74">
        <v>3.6469618823816642E-2</v>
      </c>
    </row>
    <row r="7197" spans="1:1" x14ac:dyDescent="0.3">
      <c r="A7197" s="74">
        <v>6.7873165074617756E-2</v>
      </c>
    </row>
    <row r="7198" spans="1:1" x14ac:dyDescent="0.3">
      <c r="A7198" s="74">
        <v>0.4324167607654042</v>
      </c>
    </row>
    <row r="7199" spans="1:1" x14ac:dyDescent="0.3">
      <c r="A7199" s="74">
        <v>0.59086886196478161</v>
      </c>
    </row>
    <row r="7200" spans="1:1" x14ac:dyDescent="0.3">
      <c r="A7200" s="74">
        <v>0.97412030396435434</v>
      </c>
    </row>
    <row r="7201" spans="1:1" x14ac:dyDescent="0.3">
      <c r="A7201" s="74">
        <v>0.90453810235908083</v>
      </c>
    </row>
    <row r="7202" spans="1:1" x14ac:dyDescent="0.3">
      <c r="A7202" s="74">
        <v>0.40540787987914673</v>
      </c>
    </row>
    <row r="7203" spans="1:1" x14ac:dyDescent="0.3">
      <c r="A7203" s="74">
        <v>0.92812891018402666</v>
      </c>
    </row>
    <row r="7204" spans="1:1" x14ac:dyDescent="0.3">
      <c r="A7204" s="74">
        <v>7.8432569353312789E-2</v>
      </c>
    </row>
    <row r="7205" spans="1:1" x14ac:dyDescent="0.3">
      <c r="A7205" s="74">
        <v>0.58873256630146187</v>
      </c>
    </row>
    <row r="7206" spans="1:1" x14ac:dyDescent="0.3">
      <c r="A7206" s="74">
        <v>0.3240150151066622</v>
      </c>
    </row>
    <row r="7207" spans="1:1" x14ac:dyDescent="0.3">
      <c r="A7207" s="74">
        <v>0.37015900143436997</v>
      </c>
    </row>
    <row r="7208" spans="1:1" x14ac:dyDescent="0.3">
      <c r="A7208" s="74">
        <v>0.82470168156987211</v>
      </c>
    </row>
    <row r="7209" spans="1:1" x14ac:dyDescent="0.3">
      <c r="A7209" s="74">
        <v>0.13489181188390759</v>
      </c>
    </row>
    <row r="7210" spans="1:1" x14ac:dyDescent="0.3">
      <c r="A7210" s="74">
        <v>0.32499160740989408</v>
      </c>
    </row>
    <row r="7211" spans="1:1" x14ac:dyDescent="0.3">
      <c r="A7211" s="74">
        <v>0.46626178777428512</v>
      </c>
    </row>
    <row r="7212" spans="1:1" x14ac:dyDescent="0.3">
      <c r="A7212" s="74">
        <v>0.18655964842677084</v>
      </c>
    </row>
    <row r="7213" spans="1:1" x14ac:dyDescent="0.3">
      <c r="A7213" s="74">
        <v>0.25705740531632437</v>
      </c>
    </row>
    <row r="7214" spans="1:1" x14ac:dyDescent="0.3">
      <c r="A7214" s="74">
        <v>0.86065248573259678</v>
      </c>
    </row>
    <row r="7215" spans="1:1" x14ac:dyDescent="0.3">
      <c r="A7215" s="74">
        <v>0.57683034760582297</v>
      </c>
    </row>
    <row r="7216" spans="1:1" x14ac:dyDescent="0.3">
      <c r="A7216" s="74">
        <v>0.43098239082003237</v>
      </c>
    </row>
    <row r="7217" spans="1:1" x14ac:dyDescent="0.3">
      <c r="A7217" s="74">
        <v>0.61000396740623186</v>
      </c>
    </row>
    <row r="7218" spans="1:1" x14ac:dyDescent="0.3">
      <c r="A7218" s="74">
        <v>9.9795525986510814E-2</v>
      </c>
    </row>
    <row r="7219" spans="1:1" x14ac:dyDescent="0.3">
      <c r="A7219" s="74">
        <v>0.29535813470870081</v>
      </c>
    </row>
    <row r="7220" spans="1:1" x14ac:dyDescent="0.3">
      <c r="A7220" s="74">
        <v>0.9770500808740501</v>
      </c>
    </row>
    <row r="7221" spans="1:1" x14ac:dyDescent="0.3">
      <c r="A7221" s="74">
        <v>0.83739738151188692</v>
      </c>
    </row>
    <row r="7222" spans="1:1" x14ac:dyDescent="0.3">
      <c r="A7222" s="74">
        <v>0.90896328623310041</v>
      </c>
    </row>
    <row r="7223" spans="1:1" x14ac:dyDescent="0.3">
      <c r="A7223" s="74">
        <v>0.130344553971984</v>
      </c>
    </row>
    <row r="7224" spans="1:1" x14ac:dyDescent="0.3">
      <c r="A7224" s="74">
        <v>0.47569200720236826</v>
      </c>
    </row>
    <row r="7225" spans="1:1" x14ac:dyDescent="0.3">
      <c r="A7225" s="74">
        <v>0.9574877162999359</v>
      </c>
    </row>
    <row r="7226" spans="1:1" x14ac:dyDescent="0.3">
      <c r="A7226" s="74">
        <v>0.81966612750633261</v>
      </c>
    </row>
    <row r="7227" spans="1:1" x14ac:dyDescent="0.3">
      <c r="A7227" s="74">
        <v>0.22788171025727103</v>
      </c>
    </row>
    <row r="7228" spans="1:1" x14ac:dyDescent="0.3">
      <c r="A7228" s="74">
        <v>0.76644184698019346</v>
      </c>
    </row>
    <row r="7229" spans="1:1" x14ac:dyDescent="0.3">
      <c r="A7229" s="74">
        <v>0.11825922421948912</v>
      </c>
    </row>
    <row r="7230" spans="1:1" x14ac:dyDescent="0.3">
      <c r="A7230" s="74">
        <v>0.88848536637470621</v>
      </c>
    </row>
    <row r="7231" spans="1:1" x14ac:dyDescent="0.3">
      <c r="A7231" s="74">
        <v>0.41679128391369363</v>
      </c>
    </row>
    <row r="7232" spans="1:1" x14ac:dyDescent="0.3">
      <c r="A7232" s="74">
        <v>0.86724448377941221</v>
      </c>
    </row>
    <row r="7233" spans="1:1" x14ac:dyDescent="0.3">
      <c r="A7233" s="74">
        <v>0.25278481398968472</v>
      </c>
    </row>
    <row r="7234" spans="1:1" x14ac:dyDescent="0.3">
      <c r="A7234" s="74">
        <v>0.85580004272591326</v>
      </c>
    </row>
    <row r="7235" spans="1:1" x14ac:dyDescent="0.3">
      <c r="A7235" s="74">
        <v>0.35715811639759515</v>
      </c>
    </row>
    <row r="7236" spans="1:1" x14ac:dyDescent="0.3">
      <c r="A7236" s="74">
        <v>0.65373699148533582</v>
      </c>
    </row>
    <row r="7237" spans="1:1" x14ac:dyDescent="0.3">
      <c r="A7237" s="74">
        <v>0.66618854335154276</v>
      </c>
    </row>
    <row r="7238" spans="1:1" x14ac:dyDescent="0.3">
      <c r="A7238" s="74">
        <v>0.50981170079653315</v>
      </c>
    </row>
    <row r="7239" spans="1:1" x14ac:dyDescent="0.3">
      <c r="A7239" s="74">
        <v>7.370220038453322E-2</v>
      </c>
    </row>
    <row r="7240" spans="1:1" x14ac:dyDescent="0.3">
      <c r="A7240" s="74">
        <v>0.38431958983123266</v>
      </c>
    </row>
    <row r="7241" spans="1:1" x14ac:dyDescent="0.3">
      <c r="A7241" s="74">
        <v>8.5665456099124113E-2</v>
      </c>
    </row>
    <row r="7242" spans="1:1" x14ac:dyDescent="0.3">
      <c r="A7242" s="74">
        <v>0.66164128543961909</v>
      </c>
    </row>
    <row r="7243" spans="1:1" x14ac:dyDescent="0.3">
      <c r="A7243" s="74">
        <v>0.65507980590227977</v>
      </c>
    </row>
    <row r="7244" spans="1:1" x14ac:dyDescent="0.3">
      <c r="A7244" s="74">
        <v>0.72722556230353708</v>
      </c>
    </row>
    <row r="7245" spans="1:1" x14ac:dyDescent="0.3">
      <c r="A7245" s="74">
        <v>0.20453505050813317</v>
      </c>
    </row>
    <row r="7246" spans="1:1" x14ac:dyDescent="0.3">
      <c r="A7246" s="74">
        <v>0.63811151463362525</v>
      </c>
    </row>
    <row r="7247" spans="1:1" x14ac:dyDescent="0.3">
      <c r="A7247" s="74">
        <v>0.40040284432508316</v>
      </c>
    </row>
    <row r="7248" spans="1:1" x14ac:dyDescent="0.3">
      <c r="A7248" s="74">
        <v>0.44541764580217902</v>
      </c>
    </row>
    <row r="7249" spans="1:1" x14ac:dyDescent="0.3">
      <c r="A7249" s="74">
        <v>0.25159459212012086</v>
      </c>
    </row>
    <row r="7250" spans="1:1" x14ac:dyDescent="0.3">
      <c r="A7250" s="74">
        <v>0.69847712637714776</v>
      </c>
    </row>
    <row r="7251" spans="1:1" x14ac:dyDescent="0.3">
      <c r="A7251" s="74">
        <v>0.19461653492843409</v>
      </c>
    </row>
    <row r="7252" spans="1:1" x14ac:dyDescent="0.3">
      <c r="A7252" s="74">
        <v>0.39655751213110751</v>
      </c>
    </row>
    <row r="7253" spans="1:1" x14ac:dyDescent="0.3">
      <c r="A7253" s="74">
        <v>0.61741996520889919</v>
      </c>
    </row>
    <row r="7254" spans="1:1" x14ac:dyDescent="0.3">
      <c r="A7254" s="74">
        <v>0.28107547227393415</v>
      </c>
    </row>
    <row r="7255" spans="1:1" x14ac:dyDescent="0.3">
      <c r="A7255" s="74">
        <v>0.39310892056031982</v>
      </c>
    </row>
    <row r="7256" spans="1:1" x14ac:dyDescent="0.3">
      <c r="A7256" s="74">
        <v>3.2044434949797052E-3</v>
      </c>
    </row>
    <row r="7257" spans="1:1" x14ac:dyDescent="0.3">
      <c r="A7257" s="74">
        <v>6.808679464094973E-2</v>
      </c>
    </row>
    <row r="7258" spans="1:1" x14ac:dyDescent="0.3">
      <c r="A7258" s="74">
        <v>0.48634296700949126</v>
      </c>
    </row>
    <row r="7259" spans="1:1" x14ac:dyDescent="0.3">
      <c r="A7259" s="74">
        <v>0.99780266731772815</v>
      </c>
    </row>
    <row r="7260" spans="1:1" x14ac:dyDescent="0.3">
      <c r="A7260" s="74">
        <v>0.85000152592547384</v>
      </c>
    </row>
    <row r="7261" spans="1:1" x14ac:dyDescent="0.3">
      <c r="A7261" s="74">
        <v>0.57863093966490675</v>
      </c>
    </row>
    <row r="7262" spans="1:1" x14ac:dyDescent="0.3">
      <c r="A7262" s="74">
        <v>0.70247505111850339</v>
      </c>
    </row>
    <row r="7263" spans="1:1" x14ac:dyDescent="0.3">
      <c r="A7263" s="74">
        <v>0.40510269478438671</v>
      </c>
    </row>
    <row r="7264" spans="1:1" x14ac:dyDescent="0.3">
      <c r="A7264" s="74">
        <v>0.56431775872066403</v>
      </c>
    </row>
    <row r="7265" spans="1:1" x14ac:dyDescent="0.3">
      <c r="A7265" s="74">
        <v>0.31620227668080692</v>
      </c>
    </row>
    <row r="7266" spans="1:1" x14ac:dyDescent="0.3">
      <c r="A7266" s="74">
        <v>0.7798089541306803</v>
      </c>
    </row>
    <row r="7267" spans="1:1" x14ac:dyDescent="0.3">
      <c r="A7267" s="74">
        <v>0.50795007171849726</v>
      </c>
    </row>
    <row r="7268" spans="1:1" x14ac:dyDescent="0.3">
      <c r="A7268" s="74">
        <v>0.63612781151768549</v>
      </c>
    </row>
    <row r="7269" spans="1:1" x14ac:dyDescent="0.3">
      <c r="A7269" s="74">
        <v>0.80556657612842186</v>
      </c>
    </row>
    <row r="7270" spans="1:1" x14ac:dyDescent="0.3">
      <c r="A7270" s="74">
        <v>0.66035950804162724</v>
      </c>
    </row>
    <row r="7271" spans="1:1" x14ac:dyDescent="0.3">
      <c r="A7271" s="74">
        <v>0.43186742759483626</v>
      </c>
    </row>
    <row r="7272" spans="1:1" x14ac:dyDescent="0.3">
      <c r="A7272" s="74">
        <v>0.33365886410107731</v>
      </c>
    </row>
    <row r="7273" spans="1:1" x14ac:dyDescent="0.3">
      <c r="A7273" s="74">
        <v>0.80687887203588982</v>
      </c>
    </row>
    <row r="7274" spans="1:1" x14ac:dyDescent="0.3">
      <c r="A7274" s="74">
        <v>0.86867885372478404</v>
      </c>
    </row>
    <row r="7275" spans="1:1" x14ac:dyDescent="0.3">
      <c r="A7275" s="74">
        <v>0.68773461104159672</v>
      </c>
    </row>
    <row r="7276" spans="1:1" x14ac:dyDescent="0.3">
      <c r="A7276" s="74">
        <v>0.37104403820917387</v>
      </c>
    </row>
    <row r="7277" spans="1:1" x14ac:dyDescent="0.3">
      <c r="A7277" s="74">
        <v>0.93807794427320168</v>
      </c>
    </row>
    <row r="7278" spans="1:1" x14ac:dyDescent="0.3">
      <c r="A7278" s="74">
        <v>0.77025666066469312</v>
      </c>
    </row>
    <row r="7279" spans="1:1" x14ac:dyDescent="0.3">
      <c r="A7279" s="74">
        <v>2.1271401104770042E-2</v>
      </c>
    </row>
    <row r="7280" spans="1:1" x14ac:dyDescent="0.3">
      <c r="A7280" s="74">
        <v>0.48411511581774347</v>
      </c>
    </row>
    <row r="7281" spans="1:1" x14ac:dyDescent="0.3">
      <c r="A7281" s="74">
        <v>0.57237464522232739</v>
      </c>
    </row>
    <row r="7282" spans="1:1" x14ac:dyDescent="0.3">
      <c r="A7282" s="74">
        <v>3.7842951750236518E-3</v>
      </c>
    </row>
    <row r="7283" spans="1:1" x14ac:dyDescent="0.3">
      <c r="A7283" s="74">
        <v>0.7415082247383038</v>
      </c>
    </row>
    <row r="7284" spans="1:1" x14ac:dyDescent="0.3">
      <c r="A7284" s="74">
        <v>0.57051301614429151</v>
      </c>
    </row>
    <row r="7285" spans="1:1" x14ac:dyDescent="0.3">
      <c r="A7285" s="74">
        <v>4.2420728171636099E-2</v>
      </c>
    </row>
    <row r="7286" spans="1:1" x14ac:dyDescent="0.3">
      <c r="A7286" s="74">
        <v>0.99356059450056455</v>
      </c>
    </row>
    <row r="7287" spans="1:1" x14ac:dyDescent="0.3">
      <c r="A7287" s="74">
        <v>0.8086794640949736</v>
      </c>
    </row>
    <row r="7288" spans="1:1" x14ac:dyDescent="0.3">
      <c r="A7288" s="74">
        <v>0.55092013306070131</v>
      </c>
    </row>
    <row r="7289" spans="1:1" x14ac:dyDescent="0.3">
      <c r="A7289" s="74">
        <v>0.68266853846858122</v>
      </c>
    </row>
    <row r="7290" spans="1:1" x14ac:dyDescent="0.3">
      <c r="A7290" s="74">
        <v>0.94790490432447283</v>
      </c>
    </row>
    <row r="7291" spans="1:1" x14ac:dyDescent="0.3">
      <c r="A7291" s="74">
        <v>0.46320993682668538</v>
      </c>
    </row>
    <row r="7292" spans="1:1" x14ac:dyDescent="0.3">
      <c r="A7292" s="74">
        <v>0.60670796838282415</v>
      </c>
    </row>
    <row r="7293" spans="1:1" x14ac:dyDescent="0.3">
      <c r="A7293" s="74">
        <v>0.74022644734031184</v>
      </c>
    </row>
    <row r="7294" spans="1:1" x14ac:dyDescent="0.3">
      <c r="A7294" s="74">
        <v>0.25070955534531691</v>
      </c>
    </row>
    <row r="7295" spans="1:1" x14ac:dyDescent="0.3">
      <c r="A7295" s="74">
        <v>0.67714468825342566</v>
      </c>
    </row>
    <row r="7296" spans="1:1" x14ac:dyDescent="0.3">
      <c r="A7296" s="74">
        <v>0.95129245887630853</v>
      </c>
    </row>
    <row r="7297" spans="1:1" x14ac:dyDescent="0.3">
      <c r="A7297" s="74">
        <v>0.68684957426679283</v>
      </c>
    </row>
    <row r="7298" spans="1:1" x14ac:dyDescent="0.3">
      <c r="A7298" s="74">
        <v>0.65132602923673211</v>
      </c>
    </row>
    <row r="7299" spans="1:1" x14ac:dyDescent="0.3">
      <c r="A7299" s="74">
        <v>0.20880764183477279</v>
      </c>
    </row>
    <row r="7300" spans="1:1" x14ac:dyDescent="0.3">
      <c r="A7300" s="74">
        <v>0.79049043244727923</v>
      </c>
    </row>
    <row r="7301" spans="1:1" x14ac:dyDescent="0.3">
      <c r="A7301" s="74">
        <v>0.96212652974028745</v>
      </c>
    </row>
    <row r="7302" spans="1:1" x14ac:dyDescent="0.3">
      <c r="A7302" s="74">
        <v>0.1596423230689413</v>
      </c>
    </row>
    <row r="7303" spans="1:1" x14ac:dyDescent="0.3">
      <c r="A7303" s="74">
        <v>0.5425580614642781</v>
      </c>
    </row>
    <row r="7304" spans="1:1" x14ac:dyDescent="0.3">
      <c r="A7304" s="74">
        <v>0.62895596179082613</v>
      </c>
    </row>
    <row r="7305" spans="1:1" x14ac:dyDescent="0.3">
      <c r="A7305" s="74">
        <v>0.67958616901150548</v>
      </c>
    </row>
    <row r="7306" spans="1:1" x14ac:dyDescent="0.3">
      <c r="A7306" s="74">
        <v>5.2797021393475141E-2</v>
      </c>
    </row>
    <row r="7307" spans="1:1" x14ac:dyDescent="0.3">
      <c r="A7307" s="74">
        <v>0.49415570543534654</v>
      </c>
    </row>
    <row r="7308" spans="1:1" x14ac:dyDescent="0.3">
      <c r="A7308" s="74">
        <v>0.57832575457014679</v>
      </c>
    </row>
    <row r="7309" spans="1:1" x14ac:dyDescent="0.3">
      <c r="A7309" s="74">
        <v>0.32706686605426188</v>
      </c>
    </row>
    <row r="7310" spans="1:1" x14ac:dyDescent="0.3">
      <c r="A7310" s="74">
        <v>0.89892269661549729</v>
      </c>
    </row>
    <row r="7311" spans="1:1" x14ac:dyDescent="0.3">
      <c r="A7311" s="74">
        <v>0.76384777367473378</v>
      </c>
    </row>
    <row r="7312" spans="1:1" x14ac:dyDescent="0.3">
      <c r="A7312" s="74">
        <v>0.82369457075716423</v>
      </c>
    </row>
    <row r="7313" spans="1:1" x14ac:dyDescent="0.3">
      <c r="A7313" s="74">
        <v>0.99246192815942869</v>
      </c>
    </row>
    <row r="7314" spans="1:1" x14ac:dyDescent="0.3">
      <c r="A7314" s="74">
        <v>5.2491836298715171E-3</v>
      </c>
    </row>
    <row r="7315" spans="1:1" x14ac:dyDescent="0.3">
      <c r="A7315" s="74">
        <v>0.217505417035432</v>
      </c>
    </row>
    <row r="7316" spans="1:1" x14ac:dyDescent="0.3">
      <c r="A7316" s="74">
        <v>0.90438550981170085</v>
      </c>
    </row>
    <row r="7317" spans="1:1" x14ac:dyDescent="0.3">
      <c r="A7317" s="74">
        <v>0.14593951231421856</v>
      </c>
    </row>
    <row r="7318" spans="1:1" x14ac:dyDescent="0.3">
      <c r="A7318" s="74">
        <v>0.19598986785485398</v>
      </c>
    </row>
    <row r="7319" spans="1:1" x14ac:dyDescent="0.3">
      <c r="A7319" s="74">
        <v>0.17801446577349161</v>
      </c>
    </row>
    <row r="7320" spans="1:1" x14ac:dyDescent="0.3">
      <c r="A7320" s="74">
        <v>0.96572771385845513</v>
      </c>
    </row>
    <row r="7321" spans="1:1" x14ac:dyDescent="0.3">
      <c r="A7321" s="74">
        <v>0.51036103396710109</v>
      </c>
    </row>
    <row r="7322" spans="1:1" x14ac:dyDescent="0.3">
      <c r="A7322" s="74">
        <v>0.32660908841212194</v>
      </c>
    </row>
    <row r="7323" spans="1:1" x14ac:dyDescent="0.3">
      <c r="A7323" s="74">
        <v>0.50721762749107335</v>
      </c>
    </row>
    <row r="7324" spans="1:1" x14ac:dyDescent="0.3">
      <c r="A7324" s="74">
        <v>0.63740958891567734</v>
      </c>
    </row>
    <row r="7325" spans="1:1" x14ac:dyDescent="0.3">
      <c r="A7325" s="74">
        <v>5.0508133182775354E-2</v>
      </c>
    </row>
    <row r="7326" spans="1:1" x14ac:dyDescent="0.3">
      <c r="A7326" s="74">
        <v>0.44062623981444748</v>
      </c>
    </row>
    <row r="7327" spans="1:1" x14ac:dyDescent="0.3">
      <c r="A7327" s="74">
        <v>0.76042970061342208</v>
      </c>
    </row>
    <row r="7328" spans="1:1" x14ac:dyDescent="0.3">
      <c r="A7328" s="74">
        <v>0.69542527542954802</v>
      </c>
    </row>
    <row r="7329" spans="1:1" x14ac:dyDescent="0.3">
      <c r="A7329" s="74">
        <v>0.61299478133487961</v>
      </c>
    </row>
    <row r="7330" spans="1:1" x14ac:dyDescent="0.3">
      <c r="A7330" s="74">
        <v>0.97546311838129829</v>
      </c>
    </row>
    <row r="7331" spans="1:1" x14ac:dyDescent="0.3">
      <c r="A7331" s="74">
        <v>0.19437238685262612</v>
      </c>
    </row>
    <row r="7332" spans="1:1" x14ac:dyDescent="0.3">
      <c r="A7332" s="74">
        <v>0.16299935911130101</v>
      </c>
    </row>
    <row r="7333" spans="1:1" x14ac:dyDescent="0.3">
      <c r="A7333" s="74">
        <v>0.24747459334086122</v>
      </c>
    </row>
    <row r="7334" spans="1:1" x14ac:dyDescent="0.3">
      <c r="A7334" s="74">
        <v>0.92303231910153505</v>
      </c>
    </row>
    <row r="7335" spans="1:1" x14ac:dyDescent="0.3">
      <c r="A7335" s="74">
        <v>0.9099093600268563</v>
      </c>
    </row>
    <row r="7336" spans="1:1" x14ac:dyDescent="0.3">
      <c r="A7336" s="74">
        <v>7.782219916379284E-3</v>
      </c>
    </row>
    <row r="7337" spans="1:1" x14ac:dyDescent="0.3">
      <c r="A7337" s="74">
        <v>0.74117252113406784</v>
      </c>
    </row>
    <row r="7338" spans="1:1" x14ac:dyDescent="0.3">
      <c r="A7338" s="74">
        <v>0.35196996978667561</v>
      </c>
    </row>
    <row r="7339" spans="1:1" x14ac:dyDescent="0.3">
      <c r="A7339" s="74">
        <v>0.91058076723532821</v>
      </c>
    </row>
    <row r="7340" spans="1:1" x14ac:dyDescent="0.3">
      <c r="A7340" s="74">
        <v>9.0456862086855674E-2</v>
      </c>
    </row>
    <row r="7341" spans="1:1" x14ac:dyDescent="0.3">
      <c r="A7341" s="74">
        <v>0.39713736381115144</v>
      </c>
    </row>
    <row r="7342" spans="1:1" x14ac:dyDescent="0.3">
      <c r="A7342" s="74">
        <v>0.19724112674336985</v>
      </c>
    </row>
    <row r="7343" spans="1:1" x14ac:dyDescent="0.3">
      <c r="A7343" s="74">
        <v>0.358836634418775</v>
      </c>
    </row>
    <row r="7344" spans="1:1" x14ac:dyDescent="0.3">
      <c r="A7344" s="74">
        <v>0.52198858607745602</v>
      </c>
    </row>
    <row r="7345" spans="1:1" x14ac:dyDescent="0.3">
      <c r="A7345" s="74">
        <v>0.58827478865932192</v>
      </c>
    </row>
    <row r="7346" spans="1:1" x14ac:dyDescent="0.3">
      <c r="A7346" s="74">
        <v>0.7236548966948454</v>
      </c>
    </row>
    <row r="7347" spans="1:1" x14ac:dyDescent="0.3">
      <c r="A7347" s="74">
        <v>0.81038850062562939</v>
      </c>
    </row>
    <row r="7348" spans="1:1" x14ac:dyDescent="0.3">
      <c r="A7348" s="74">
        <v>8.4902493362224191E-2</v>
      </c>
    </row>
    <row r="7349" spans="1:1" x14ac:dyDescent="0.3">
      <c r="A7349" s="74">
        <v>0.11758781701101718</v>
      </c>
    </row>
    <row r="7350" spans="1:1" x14ac:dyDescent="0.3">
      <c r="A7350" s="74">
        <v>0.56938383129367964</v>
      </c>
    </row>
    <row r="7351" spans="1:1" x14ac:dyDescent="0.3">
      <c r="A7351" s="74">
        <v>0.70845667897579878</v>
      </c>
    </row>
    <row r="7352" spans="1:1" x14ac:dyDescent="0.3">
      <c r="A7352" s="74">
        <v>0.8757896664326914</v>
      </c>
    </row>
    <row r="7353" spans="1:1" x14ac:dyDescent="0.3">
      <c r="A7353" s="74">
        <v>0.9167149876400037</v>
      </c>
    </row>
    <row r="7354" spans="1:1" x14ac:dyDescent="0.3">
      <c r="A7354" s="74">
        <v>0.77605517746513264</v>
      </c>
    </row>
    <row r="7355" spans="1:1" x14ac:dyDescent="0.3">
      <c r="A7355" s="74">
        <v>0.91912594988860741</v>
      </c>
    </row>
    <row r="7356" spans="1:1" x14ac:dyDescent="0.3">
      <c r="A7356" s="74">
        <v>0.82418286690878018</v>
      </c>
    </row>
    <row r="7357" spans="1:1" x14ac:dyDescent="0.3">
      <c r="A7357" s="74">
        <v>0.11331522568437757</v>
      </c>
    </row>
    <row r="7358" spans="1:1" x14ac:dyDescent="0.3">
      <c r="A7358" s="74">
        <v>0.71092867824335459</v>
      </c>
    </row>
    <row r="7359" spans="1:1" x14ac:dyDescent="0.3">
      <c r="A7359" s="74">
        <v>0.58885464033936585</v>
      </c>
    </row>
    <row r="7360" spans="1:1" x14ac:dyDescent="0.3">
      <c r="A7360" s="74">
        <v>0.24515518662068544</v>
      </c>
    </row>
    <row r="7361" spans="1:1" x14ac:dyDescent="0.3">
      <c r="A7361" s="74">
        <v>0.9991760002441481</v>
      </c>
    </row>
    <row r="7362" spans="1:1" x14ac:dyDescent="0.3">
      <c r="A7362" s="74">
        <v>0.28858302560502946</v>
      </c>
    </row>
    <row r="7363" spans="1:1" x14ac:dyDescent="0.3">
      <c r="A7363" s="74">
        <v>0.10553300576799829</v>
      </c>
    </row>
    <row r="7364" spans="1:1" x14ac:dyDescent="0.3">
      <c r="A7364" s="74">
        <v>8.1057161168248543E-2</v>
      </c>
    </row>
    <row r="7365" spans="1:1" x14ac:dyDescent="0.3">
      <c r="A7365" s="74">
        <v>0.9294412060914945</v>
      </c>
    </row>
    <row r="7366" spans="1:1" x14ac:dyDescent="0.3">
      <c r="A7366" s="74">
        <v>0.39698477126377146</v>
      </c>
    </row>
    <row r="7367" spans="1:1" x14ac:dyDescent="0.3">
      <c r="A7367" s="74">
        <v>0.4442884609515671</v>
      </c>
    </row>
    <row r="7368" spans="1:1" x14ac:dyDescent="0.3">
      <c r="A7368" s="74">
        <v>0.98898281807916499</v>
      </c>
    </row>
    <row r="7369" spans="1:1" x14ac:dyDescent="0.3">
      <c r="A7369" s="74">
        <v>0.68520157475508892</v>
      </c>
    </row>
    <row r="7370" spans="1:1" x14ac:dyDescent="0.3">
      <c r="A7370" s="74">
        <v>0.93539231543931389</v>
      </c>
    </row>
    <row r="7371" spans="1:1" x14ac:dyDescent="0.3">
      <c r="A7371" s="74">
        <v>0.67937253944517351</v>
      </c>
    </row>
    <row r="7372" spans="1:1" x14ac:dyDescent="0.3">
      <c r="A7372" s="74">
        <v>0.9302346873378704</v>
      </c>
    </row>
    <row r="7373" spans="1:1" x14ac:dyDescent="0.3">
      <c r="A7373" s="74">
        <v>0.33021027253028962</v>
      </c>
    </row>
    <row r="7374" spans="1:1" x14ac:dyDescent="0.3">
      <c r="A7374" s="74">
        <v>0.36954863124484999</v>
      </c>
    </row>
    <row r="7375" spans="1:1" x14ac:dyDescent="0.3">
      <c r="A7375" s="74">
        <v>0.94323557237464517</v>
      </c>
    </row>
    <row r="7376" spans="1:1" x14ac:dyDescent="0.3">
      <c r="A7376" s="74">
        <v>0.41813409833063753</v>
      </c>
    </row>
    <row r="7377" spans="1:1" x14ac:dyDescent="0.3">
      <c r="A7377" s="74">
        <v>9.2501602221747484E-2</v>
      </c>
    </row>
    <row r="7378" spans="1:1" x14ac:dyDescent="0.3">
      <c r="A7378" s="74">
        <v>0.2109134189886166</v>
      </c>
    </row>
    <row r="7379" spans="1:1" x14ac:dyDescent="0.3">
      <c r="A7379" s="74">
        <v>0.61409344767601548</v>
      </c>
    </row>
    <row r="7380" spans="1:1" x14ac:dyDescent="0.3">
      <c r="A7380" s="74">
        <v>8.0111087374492629E-2</v>
      </c>
    </row>
    <row r="7381" spans="1:1" x14ac:dyDescent="0.3">
      <c r="A7381" s="74">
        <v>0.30335398419141207</v>
      </c>
    </row>
    <row r="7382" spans="1:1" x14ac:dyDescent="0.3">
      <c r="A7382" s="74">
        <v>0.32584612567522203</v>
      </c>
    </row>
    <row r="7383" spans="1:1" x14ac:dyDescent="0.3">
      <c r="A7383" s="74">
        <v>1.3458662678914763E-2</v>
      </c>
    </row>
    <row r="7384" spans="1:1" x14ac:dyDescent="0.3">
      <c r="A7384" s="74">
        <v>0.69054231391338849</v>
      </c>
    </row>
    <row r="7385" spans="1:1" x14ac:dyDescent="0.3">
      <c r="A7385" s="74">
        <v>0.923429059724723</v>
      </c>
    </row>
    <row r="7386" spans="1:1" x14ac:dyDescent="0.3">
      <c r="A7386" s="74">
        <v>0.48100222785119173</v>
      </c>
    </row>
    <row r="7387" spans="1:1" x14ac:dyDescent="0.3">
      <c r="A7387" s="74">
        <v>0.39448225348673971</v>
      </c>
    </row>
    <row r="7388" spans="1:1" x14ac:dyDescent="0.3">
      <c r="A7388" s="74">
        <v>0.3303323465681936</v>
      </c>
    </row>
    <row r="7389" spans="1:1" x14ac:dyDescent="0.3">
      <c r="A7389" s="74">
        <v>0.68865016632587661</v>
      </c>
    </row>
    <row r="7390" spans="1:1" x14ac:dyDescent="0.3">
      <c r="A7390" s="74">
        <v>3.1586657307657091E-2</v>
      </c>
    </row>
    <row r="7391" spans="1:1" x14ac:dyDescent="0.3">
      <c r="A7391" s="74">
        <v>0.50251777703176981</v>
      </c>
    </row>
    <row r="7392" spans="1:1" x14ac:dyDescent="0.3">
      <c r="A7392" s="74">
        <v>0.83031708731345566</v>
      </c>
    </row>
    <row r="7393" spans="1:1" x14ac:dyDescent="0.3">
      <c r="A7393" s="74">
        <v>0.40620136112552263</v>
      </c>
    </row>
    <row r="7394" spans="1:1" x14ac:dyDescent="0.3">
      <c r="A7394" s="74">
        <v>0.15833002716147343</v>
      </c>
    </row>
    <row r="7395" spans="1:1" x14ac:dyDescent="0.3">
      <c r="A7395" s="74">
        <v>0.489394817957091</v>
      </c>
    </row>
    <row r="7396" spans="1:1" x14ac:dyDescent="0.3">
      <c r="A7396" s="74">
        <v>0.1532944730979339</v>
      </c>
    </row>
    <row r="7397" spans="1:1" x14ac:dyDescent="0.3">
      <c r="A7397" s="74">
        <v>0.43202002014221624</v>
      </c>
    </row>
    <row r="7398" spans="1:1" x14ac:dyDescent="0.3">
      <c r="A7398" s="74">
        <v>0.55928220465712453</v>
      </c>
    </row>
    <row r="7399" spans="1:1" x14ac:dyDescent="0.3">
      <c r="A7399" s="74">
        <v>0.46241645558030947</v>
      </c>
    </row>
    <row r="7400" spans="1:1" x14ac:dyDescent="0.3">
      <c r="A7400" s="74">
        <v>0.87249366740928369</v>
      </c>
    </row>
    <row r="7401" spans="1:1" x14ac:dyDescent="0.3">
      <c r="A7401" s="74">
        <v>0.86159855952635278</v>
      </c>
    </row>
    <row r="7402" spans="1:1" x14ac:dyDescent="0.3">
      <c r="A7402" s="74">
        <v>3.4180730613116855E-3</v>
      </c>
    </row>
    <row r="7403" spans="1:1" x14ac:dyDescent="0.3">
      <c r="A7403" s="74">
        <v>0.44926297799615467</v>
      </c>
    </row>
    <row r="7404" spans="1:1" x14ac:dyDescent="0.3">
      <c r="A7404" s="74">
        <v>0.40147099215674309</v>
      </c>
    </row>
    <row r="7405" spans="1:1" x14ac:dyDescent="0.3">
      <c r="A7405" s="74">
        <v>0.46436964018677329</v>
      </c>
    </row>
    <row r="7406" spans="1:1" x14ac:dyDescent="0.3">
      <c r="A7406" s="74">
        <v>0.6514175847651601</v>
      </c>
    </row>
    <row r="7407" spans="1:1" x14ac:dyDescent="0.3">
      <c r="A7407" s="74">
        <v>6.0182500686666467E-2</v>
      </c>
    </row>
    <row r="7408" spans="1:1" x14ac:dyDescent="0.3">
      <c r="A7408" s="74">
        <v>0.13248084963530382</v>
      </c>
    </row>
    <row r="7409" spans="1:1" x14ac:dyDescent="0.3">
      <c r="A7409" s="74">
        <v>0.89410077211828975</v>
      </c>
    </row>
    <row r="7410" spans="1:1" x14ac:dyDescent="0.3">
      <c r="A7410" s="74">
        <v>0.55037079989013338</v>
      </c>
    </row>
    <row r="7411" spans="1:1" x14ac:dyDescent="0.3">
      <c r="A7411" s="74">
        <v>0.62892544328135014</v>
      </c>
    </row>
    <row r="7412" spans="1:1" x14ac:dyDescent="0.3">
      <c r="A7412" s="74">
        <v>0.13931699575792719</v>
      </c>
    </row>
    <row r="7413" spans="1:1" x14ac:dyDescent="0.3">
      <c r="A7413" s="74">
        <v>0.2053895687734611</v>
      </c>
    </row>
    <row r="7414" spans="1:1" x14ac:dyDescent="0.3">
      <c r="A7414" s="74">
        <v>0.2087771233252968</v>
      </c>
    </row>
    <row r="7415" spans="1:1" x14ac:dyDescent="0.3">
      <c r="A7415" s="74">
        <v>0.11288796655171361</v>
      </c>
    </row>
    <row r="7416" spans="1:1" x14ac:dyDescent="0.3">
      <c r="A7416" s="74">
        <v>0.60066530350657676</v>
      </c>
    </row>
    <row r="7417" spans="1:1" x14ac:dyDescent="0.3">
      <c r="A7417" s="74">
        <v>0.20847193823053681</v>
      </c>
    </row>
    <row r="7418" spans="1:1" x14ac:dyDescent="0.3">
      <c r="A7418" s="74">
        <v>0.65758232367931146</v>
      </c>
    </row>
    <row r="7419" spans="1:1" x14ac:dyDescent="0.3">
      <c r="A7419" s="74">
        <v>0.53511154515213477</v>
      </c>
    </row>
    <row r="7420" spans="1:1" x14ac:dyDescent="0.3">
      <c r="A7420" s="74">
        <v>0.60051271095919678</v>
      </c>
    </row>
    <row r="7421" spans="1:1" x14ac:dyDescent="0.3">
      <c r="A7421" s="74">
        <v>0.69273964659566023</v>
      </c>
    </row>
    <row r="7422" spans="1:1" x14ac:dyDescent="0.3">
      <c r="A7422" s="74">
        <v>0.9038972136600848</v>
      </c>
    </row>
    <row r="7423" spans="1:1" x14ac:dyDescent="0.3">
      <c r="A7423" s="74">
        <v>0.24768822290719322</v>
      </c>
    </row>
    <row r="7424" spans="1:1" x14ac:dyDescent="0.3">
      <c r="A7424" s="74">
        <v>0.46180608539078949</v>
      </c>
    </row>
    <row r="7425" spans="1:1" x14ac:dyDescent="0.3">
      <c r="A7425" s="74">
        <v>5.1087984862819298E-2</v>
      </c>
    </row>
    <row r="7426" spans="1:1" x14ac:dyDescent="0.3">
      <c r="A7426" s="74">
        <v>0.18359935300759911</v>
      </c>
    </row>
    <row r="7427" spans="1:1" x14ac:dyDescent="0.3">
      <c r="A7427" s="74">
        <v>0.79931028168584251</v>
      </c>
    </row>
    <row r="7428" spans="1:1" x14ac:dyDescent="0.3">
      <c r="A7428" s="74">
        <v>0.26960051271095919</v>
      </c>
    </row>
    <row r="7429" spans="1:1" x14ac:dyDescent="0.3">
      <c r="A7429" s="74">
        <v>0.33564256721701713</v>
      </c>
    </row>
    <row r="7430" spans="1:1" x14ac:dyDescent="0.3">
      <c r="A7430" s="74">
        <v>0.91903439436017942</v>
      </c>
    </row>
    <row r="7431" spans="1:1" x14ac:dyDescent="0.3">
      <c r="A7431" s="74">
        <v>0.68715475936155279</v>
      </c>
    </row>
    <row r="7432" spans="1:1" x14ac:dyDescent="0.3">
      <c r="A7432" s="74">
        <v>0.73970763267921991</v>
      </c>
    </row>
    <row r="7433" spans="1:1" x14ac:dyDescent="0.3">
      <c r="A7433" s="74">
        <v>0.2763756218146306</v>
      </c>
    </row>
    <row r="7434" spans="1:1" x14ac:dyDescent="0.3">
      <c r="A7434" s="74">
        <v>0.78786584063234355</v>
      </c>
    </row>
    <row r="7435" spans="1:1" x14ac:dyDescent="0.3">
      <c r="A7435" s="74">
        <v>0.77517014069032864</v>
      </c>
    </row>
    <row r="7436" spans="1:1" x14ac:dyDescent="0.3">
      <c r="A7436" s="74">
        <v>8.9449751274147768E-2</v>
      </c>
    </row>
    <row r="7437" spans="1:1" x14ac:dyDescent="0.3">
      <c r="A7437" s="74">
        <v>0.29401532029175698</v>
      </c>
    </row>
    <row r="7438" spans="1:1" x14ac:dyDescent="0.3">
      <c r="A7438" s="74">
        <v>0.80971709341715747</v>
      </c>
    </row>
    <row r="7439" spans="1:1" x14ac:dyDescent="0.3">
      <c r="A7439" s="74">
        <v>0.65926084170049137</v>
      </c>
    </row>
    <row r="7440" spans="1:1" x14ac:dyDescent="0.3">
      <c r="A7440" s="74">
        <v>6.6652424695577875E-2</v>
      </c>
    </row>
    <row r="7441" spans="1:1" x14ac:dyDescent="0.3">
      <c r="A7441" s="74">
        <v>3.8148136844996489E-2</v>
      </c>
    </row>
    <row r="7442" spans="1:1" x14ac:dyDescent="0.3">
      <c r="A7442" s="74">
        <v>0.85650196844386117</v>
      </c>
    </row>
    <row r="7443" spans="1:1" x14ac:dyDescent="0.3">
      <c r="A7443" s="74">
        <v>0.76131473738822597</v>
      </c>
    </row>
    <row r="7444" spans="1:1" x14ac:dyDescent="0.3">
      <c r="A7444" s="74">
        <v>0.79302346873378704</v>
      </c>
    </row>
    <row r="7445" spans="1:1" x14ac:dyDescent="0.3">
      <c r="A7445" s="74">
        <v>0.48222296823023164</v>
      </c>
    </row>
    <row r="7446" spans="1:1" x14ac:dyDescent="0.3">
      <c r="A7446" s="74">
        <v>0.49287392803735464</v>
      </c>
    </row>
    <row r="7447" spans="1:1" x14ac:dyDescent="0.3">
      <c r="A7447" s="74">
        <v>0.43272194586016421</v>
      </c>
    </row>
    <row r="7448" spans="1:1" x14ac:dyDescent="0.3">
      <c r="A7448" s="74">
        <v>0.57808160649433882</v>
      </c>
    </row>
    <row r="7449" spans="1:1" x14ac:dyDescent="0.3">
      <c r="A7449" s="74">
        <v>0.10608233893856624</v>
      </c>
    </row>
    <row r="7450" spans="1:1" x14ac:dyDescent="0.3">
      <c r="A7450" s="74">
        <v>0.55308694723349716</v>
      </c>
    </row>
    <row r="7451" spans="1:1" x14ac:dyDescent="0.3">
      <c r="A7451" s="74">
        <v>0.84908597064119384</v>
      </c>
    </row>
    <row r="7452" spans="1:1" x14ac:dyDescent="0.3">
      <c r="A7452" s="74">
        <v>0.36045411542100286</v>
      </c>
    </row>
    <row r="7453" spans="1:1" x14ac:dyDescent="0.3">
      <c r="A7453" s="74">
        <v>0.19809564500869778</v>
      </c>
    </row>
    <row r="7454" spans="1:1" x14ac:dyDescent="0.3">
      <c r="A7454" s="74">
        <v>0.36020996734519484</v>
      </c>
    </row>
    <row r="7455" spans="1:1" x14ac:dyDescent="0.3">
      <c r="A7455" s="74">
        <v>0.9770500808740501</v>
      </c>
    </row>
    <row r="7456" spans="1:1" x14ac:dyDescent="0.3">
      <c r="A7456" s="74">
        <v>0.93191320535905031</v>
      </c>
    </row>
    <row r="7457" spans="1:1" x14ac:dyDescent="0.3">
      <c r="A7457" s="74">
        <v>0.80718405713064978</v>
      </c>
    </row>
    <row r="7458" spans="1:1" x14ac:dyDescent="0.3">
      <c r="A7458" s="74">
        <v>0.99450666829432055</v>
      </c>
    </row>
    <row r="7459" spans="1:1" x14ac:dyDescent="0.3">
      <c r="A7459" s="74">
        <v>0.39487899410992766</v>
      </c>
    </row>
    <row r="7460" spans="1:1" x14ac:dyDescent="0.3">
      <c r="A7460" s="74">
        <v>0.60112308114871671</v>
      </c>
    </row>
    <row r="7461" spans="1:1" x14ac:dyDescent="0.3">
      <c r="A7461" s="74">
        <v>0.37684255500961333</v>
      </c>
    </row>
    <row r="7462" spans="1:1" x14ac:dyDescent="0.3">
      <c r="A7462" s="74">
        <v>0.51643421735282447</v>
      </c>
    </row>
    <row r="7463" spans="1:1" x14ac:dyDescent="0.3">
      <c r="A7463" s="74">
        <v>0.24762718588824123</v>
      </c>
    </row>
    <row r="7464" spans="1:1" x14ac:dyDescent="0.3">
      <c r="A7464" s="74">
        <v>0.45313882869960631</v>
      </c>
    </row>
    <row r="7465" spans="1:1" x14ac:dyDescent="0.3">
      <c r="A7465" s="74">
        <v>0.59196752830591759</v>
      </c>
    </row>
    <row r="7466" spans="1:1" x14ac:dyDescent="0.3">
      <c r="A7466" s="74">
        <v>0.55156102175969723</v>
      </c>
    </row>
    <row r="7467" spans="1:1" x14ac:dyDescent="0.3">
      <c r="A7467" s="74">
        <v>0.11822870571001312</v>
      </c>
    </row>
    <row r="7468" spans="1:1" x14ac:dyDescent="0.3">
      <c r="A7468" s="74">
        <v>0.86065248573259678</v>
      </c>
    </row>
    <row r="7469" spans="1:1" x14ac:dyDescent="0.3">
      <c r="A7469" s="74">
        <v>0.46977141636402481</v>
      </c>
    </row>
    <row r="7470" spans="1:1" x14ac:dyDescent="0.3">
      <c r="A7470" s="74">
        <v>0.14249092074343089</v>
      </c>
    </row>
    <row r="7471" spans="1:1" x14ac:dyDescent="0.3">
      <c r="A7471" s="74">
        <v>9.6072267830439165E-2</v>
      </c>
    </row>
    <row r="7472" spans="1:1" x14ac:dyDescent="0.3">
      <c r="A7472" s="74">
        <v>0.4035462508011109</v>
      </c>
    </row>
    <row r="7473" spans="1:1" x14ac:dyDescent="0.3">
      <c r="A7473" s="74">
        <v>0.22611163670766321</v>
      </c>
    </row>
    <row r="7474" spans="1:1" x14ac:dyDescent="0.3">
      <c r="A7474" s="74">
        <v>0.27500228888821071</v>
      </c>
    </row>
    <row r="7475" spans="1:1" x14ac:dyDescent="0.3">
      <c r="A7475" s="74">
        <v>0.82409131138035219</v>
      </c>
    </row>
    <row r="7476" spans="1:1" x14ac:dyDescent="0.3">
      <c r="A7476" s="74">
        <v>0.85296182134464549</v>
      </c>
    </row>
    <row r="7477" spans="1:1" x14ac:dyDescent="0.3">
      <c r="A7477" s="74">
        <v>0.94848475600451676</v>
      </c>
    </row>
    <row r="7478" spans="1:1" x14ac:dyDescent="0.3">
      <c r="A7478" s="74">
        <v>0.98400830103457748</v>
      </c>
    </row>
    <row r="7479" spans="1:1" x14ac:dyDescent="0.3">
      <c r="A7479" s="74">
        <v>0.8052613910336619</v>
      </c>
    </row>
    <row r="7480" spans="1:1" x14ac:dyDescent="0.3">
      <c r="A7480" s="74">
        <v>0.37598803674428544</v>
      </c>
    </row>
    <row r="7481" spans="1:1" x14ac:dyDescent="0.3">
      <c r="A7481" s="74">
        <v>0.60679952391125214</v>
      </c>
    </row>
    <row r="7482" spans="1:1" x14ac:dyDescent="0.3">
      <c r="A7482" s="74">
        <v>0.44605853450117494</v>
      </c>
    </row>
    <row r="7483" spans="1:1" x14ac:dyDescent="0.3">
      <c r="A7483" s="74">
        <v>0.75063325907162692</v>
      </c>
    </row>
    <row r="7484" spans="1:1" x14ac:dyDescent="0.3">
      <c r="A7484" s="74">
        <v>0.61729789117099521</v>
      </c>
    </row>
    <row r="7485" spans="1:1" x14ac:dyDescent="0.3">
      <c r="A7485" s="74">
        <v>0.43351542710654012</v>
      </c>
    </row>
    <row r="7486" spans="1:1" x14ac:dyDescent="0.3">
      <c r="A7486" s="74">
        <v>0.96435438093203529</v>
      </c>
    </row>
    <row r="7487" spans="1:1" x14ac:dyDescent="0.3">
      <c r="A7487" s="74">
        <v>0.24933622241889705</v>
      </c>
    </row>
    <row r="7488" spans="1:1" x14ac:dyDescent="0.3">
      <c r="A7488" s="74">
        <v>0.81408124027222506</v>
      </c>
    </row>
    <row r="7489" spans="1:1" x14ac:dyDescent="0.3">
      <c r="A7489" s="74">
        <v>0.20395519882808924</v>
      </c>
    </row>
    <row r="7490" spans="1:1" x14ac:dyDescent="0.3">
      <c r="A7490" s="74">
        <v>0.25238807336649677</v>
      </c>
    </row>
    <row r="7491" spans="1:1" x14ac:dyDescent="0.3">
      <c r="A7491" s="74">
        <v>0.54203924680318616</v>
      </c>
    </row>
    <row r="7492" spans="1:1" x14ac:dyDescent="0.3">
      <c r="A7492" s="74">
        <v>0.60023804437391282</v>
      </c>
    </row>
    <row r="7493" spans="1:1" x14ac:dyDescent="0.3">
      <c r="A7493" s="74">
        <v>0.44840845973082677</v>
      </c>
    </row>
    <row r="7494" spans="1:1" x14ac:dyDescent="0.3">
      <c r="A7494" s="74">
        <v>0.92309335612048704</v>
      </c>
    </row>
    <row r="7495" spans="1:1" x14ac:dyDescent="0.3">
      <c r="A7495" s="74">
        <v>0.67931150242622151</v>
      </c>
    </row>
    <row r="7496" spans="1:1" x14ac:dyDescent="0.3">
      <c r="A7496" s="74">
        <v>0.65660573137607958</v>
      </c>
    </row>
    <row r="7497" spans="1:1" x14ac:dyDescent="0.3">
      <c r="A7497" s="74">
        <v>0.12692648091067232</v>
      </c>
    </row>
    <row r="7498" spans="1:1" x14ac:dyDescent="0.3">
      <c r="A7498" s="74">
        <v>0.58876308481093786</v>
      </c>
    </row>
    <row r="7499" spans="1:1" x14ac:dyDescent="0.3">
      <c r="A7499" s="74">
        <v>0.84594256416516622</v>
      </c>
    </row>
    <row r="7500" spans="1:1" x14ac:dyDescent="0.3">
      <c r="A7500" s="74">
        <v>0.86272774437696464</v>
      </c>
    </row>
    <row r="7501" spans="1:1" x14ac:dyDescent="0.3">
      <c r="A7501" s="74">
        <v>0.79857783745841848</v>
      </c>
    </row>
    <row r="7502" spans="1:1" x14ac:dyDescent="0.3">
      <c r="A7502" s="74">
        <v>0.4791711172826319</v>
      </c>
    </row>
    <row r="7503" spans="1:1" x14ac:dyDescent="0.3">
      <c r="A7503" s="74">
        <v>0.1326639606921598</v>
      </c>
    </row>
    <row r="7504" spans="1:1" x14ac:dyDescent="0.3">
      <c r="A7504" s="74">
        <v>0.10718100527970215</v>
      </c>
    </row>
    <row r="7505" spans="1:1" x14ac:dyDescent="0.3">
      <c r="A7505" s="74">
        <v>0.81569872127445298</v>
      </c>
    </row>
    <row r="7506" spans="1:1" x14ac:dyDescent="0.3">
      <c r="A7506" s="74">
        <v>0.98297067171239361</v>
      </c>
    </row>
    <row r="7507" spans="1:1" x14ac:dyDescent="0.3">
      <c r="A7507" s="74">
        <v>0.53614917447431865</v>
      </c>
    </row>
    <row r="7508" spans="1:1" x14ac:dyDescent="0.3">
      <c r="A7508" s="74">
        <v>0.41215247047334208</v>
      </c>
    </row>
    <row r="7509" spans="1:1" x14ac:dyDescent="0.3">
      <c r="A7509" s="74">
        <v>0.57512131107516706</v>
      </c>
    </row>
    <row r="7510" spans="1:1" x14ac:dyDescent="0.3">
      <c r="A7510" s="74">
        <v>1.9318216498306222E-2</v>
      </c>
    </row>
    <row r="7511" spans="1:1" x14ac:dyDescent="0.3">
      <c r="A7511" s="74">
        <v>0.46894741660817285</v>
      </c>
    </row>
    <row r="7512" spans="1:1" x14ac:dyDescent="0.3">
      <c r="A7512" s="74">
        <v>0.52876369518112731</v>
      </c>
    </row>
    <row r="7513" spans="1:1" x14ac:dyDescent="0.3">
      <c r="A7513" s="74">
        <v>0.35724967192602314</v>
      </c>
    </row>
    <row r="7514" spans="1:1" x14ac:dyDescent="0.3">
      <c r="A7514" s="74">
        <v>0.64635151219214448</v>
      </c>
    </row>
    <row r="7515" spans="1:1" x14ac:dyDescent="0.3">
      <c r="A7515" s="74">
        <v>0.56038087099826039</v>
      </c>
    </row>
    <row r="7516" spans="1:1" x14ac:dyDescent="0.3">
      <c r="A7516" s="74">
        <v>0.65935239722891936</v>
      </c>
    </row>
    <row r="7517" spans="1:1" x14ac:dyDescent="0.3">
      <c r="A7517" s="74">
        <v>0.78395947141941591</v>
      </c>
    </row>
    <row r="7518" spans="1:1" x14ac:dyDescent="0.3">
      <c r="A7518" s="74">
        <v>0.81121250038148141</v>
      </c>
    </row>
    <row r="7519" spans="1:1" x14ac:dyDescent="0.3">
      <c r="A7519" s="74">
        <v>2.9725028229621267E-2</v>
      </c>
    </row>
    <row r="7520" spans="1:1" x14ac:dyDescent="0.3">
      <c r="A7520" s="74">
        <v>0.46305734427930539</v>
      </c>
    </row>
    <row r="7521" spans="1:1" x14ac:dyDescent="0.3">
      <c r="A7521" s="74">
        <v>0.42725913266396071</v>
      </c>
    </row>
    <row r="7522" spans="1:1" x14ac:dyDescent="0.3">
      <c r="A7522" s="74">
        <v>0.64992217780083616</v>
      </c>
    </row>
    <row r="7523" spans="1:1" x14ac:dyDescent="0.3">
      <c r="A7523" s="74">
        <v>0.41285439619129</v>
      </c>
    </row>
    <row r="7524" spans="1:1" x14ac:dyDescent="0.3">
      <c r="A7524" s="74">
        <v>5.7985168004394665E-4</v>
      </c>
    </row>
    <row r="7525" spans="1:1" x14ac:dyDescent="0.3">
      <c r="A7525" s="74">
        <v>0.5994445631275368</v>
      </c>
    </row>
    <row r="7526" spans="1:1" x14ac:dyDescent="0.3">
      <c r="A7526" s="74">
        <v>0.24170659504989778</v>
      </c>
    </row>
    <row r="7527" spans="1:1" x14ac:dyDescent="0.3">
      <c r="A7527" s="74">
        <v>0.92376476332895896</v>
      </c>
    </row>
    <row r="7528" spans="1:1" x14ac:dyDescent="0.3">
      <c r="A7528" s="74">
        <v>0.77513962218085264</v>
      </c>
    </row>
    <row r="7529" spans="1:1" x14ac:dyDescent="0.3">
      <c r="A7529" s="74">
        <v>0.85616626483962521</v>
      </c>
    </row>
    <row r="7530" spans="1:1" x14ac:dyDescent="0.3">
      <c r="A7530" s="74">
        <v>0.2248908963286233</v>
      </c>
    </row>
    <row r="7531" spans="1:1" x14ac:dyDescent="0.3">
      <c r="A7531" s="74">
        <v>0.23194067201757868</v>
      </c>
    </row>
    <row r="7532" spans="1:1" x14ac:dyDescent="0.3">
      <c r="A7532" s="74">
        <v>0.52467421491134369</v>
      </c>
    </row>
    <row r="7533" spans="1:1" x14ac:dyDescent="0.3">
      <c r="A7533" s="74">
        <v>0.24347666859950559</v>
      </c>
    </row>
    <row r="7534" spans="1:1" x14ac:dyDescent="0.3">
      <c r="A7534" s="74">
        <v>0.18030335398419142</v>
      </c>
    </row>
    <row r="7535" spans="1:1" x14ac:dyDescent="0.3">
      <c r="A7535" s="74">
        <v>0.93719290749839779</v>
      </c>
    </row>
    <row r="7536" spans="1:1" x14ac:dyDescent="0.3">
      <c r="A7536" s="74">
        <v>0.92303231910153505</v>
      </c>
    </row>
    <row r="7537" spans="1:1" x14ac:dyDescent="0.3">
      <c r="A7537" s="74">
        <v>0.82073427533799248</v>
      </c>
    </row>
    <row r="7538" spans="1:1" x14ac:dyDescent="0.3">
      <c r="A7538" s="74">
        <v>0.18854335154271065</v>
      </c>
    </row>
    <row r="7539" spans="1:1" x14ac:dyDescent="0.3">
      <c r="A7539" s="74">
        <v>0.52281258583330792</v>
      </c>
    </row>
    <row r="7540" spans="1:1" x14ac:dyDescent="0.3">
      <c r="A7540" s="74">
        <v>0.84493545335245823</v>
      </c>
    </row>
    <row r="7541" spans="1:1" x14ac:dyDescent="0.3">
      <c r="A7541" s="74">
        <v>0.489364299447615</v>
      </c>
    </row>
    <row r="7542" spans="1:1" x14ac:dyDescent="0.3">
      <c r="A7542" s="74">
        <v>0.46729941709646899</v>
      </c>
    </row>
    <row r="7543" spans="1:1" x14ac:dyDescent="0.3">
      <c r="A7543" s="74">
        <v>6.8636127811517691E-2</v>
      </c>
    </row>
    <row r="7544" spans="1:1" x14ac:dyDescent="0.3">
      <c r="A7544" s="74">
        <v>0.35212256233405559</v>
      </c>
    </row>
    <row r="7545" spans="1:1" x14ac:dyDescent="0.3">
      <c r="A7545" s="74">
        <v>0.66048158207953123</v>
      </c>
    </row>
    <row r="7546" spans="1:1" x14ac:dyDescent="0.3">
      <c r="A7546" s="74">
        <v>0.49497970519119844</v>
      </c>
    </row>
    <row r="7547" spans="1:1" x14ac:dyDescent="0.3">
      <c r="A7547" s="74">
        <v>0.50514236884670549</v>
      </c>
    </row>
    <row r="7548" spans="1:1" x14ac:dyDescent="0.3">
      <c r="A7548" s="74">
        <v>5.6215094454786826E-2</v>
      </c>
    </row>
    <row r="7549" spans="1:1" x14ac:dyDescent="0.3">
      <c r="A7549" s="74">
        <v>0.79070406201361121</v>
      </c>
    </row>
    <row r="7550" spans="1:1" x14ac:dyDescent="0.3">
      <c r="A7550" s="74">
        <v>0.52705465865047152</v>
      </c>
    </row>
    <row r="7551" spans="1:1" x14ac:dyDescent="0.3">
      <c r="A7551" s="74">
        <v>0.68953520310068062</v>
      </c>
    </row>
    <row r="7552" spans="1:1" x14ac:dyDescent="0.3">
      <c r="A7552" s="74">
        <v>1.4831995605334635E-2</v>
      </c>
    </row>
    <row r="7553" spans="1:1" x14ac:dyDescent="0.3">
      <c r="A7553" s="74">
        <v>0.31907101657155063</v>
      </c>
    </row>
    <row r="7554" spans="1:1" x14ac:dyDescent="0.3">
      <c r="A7554" s="74">
        <v>0.91097750785851617</v>
      </c>
    </row>
    <row r="7555" spans="1:1" x14ac:dyDescent="0.3">
      <c r="A7555" s="74">
        <v>8.5726493118076119E-2</v>
      </c>
    </row>
    <row r="7556" spans="1:1" x14ac:dyDescent="0.3">
      <c r="A7556" s="74">
        <v>0.81710257271034881</v>
      </c>
    </row>
    <row r="7557" spans="1:1" x14ac:dyDescent="0.3">
      <c r="A7557" s="74">
        <v>3.5248878444776754E-2</v>
      </c>
    </row>
    <row r="7558" spans="1:1" x14ac:dyDescent="0.3">
      <c r="A7558" s="74">
        <v>0.10638752403332621</v>
      </c>
    </row>
    <row r="7559" spans="1:1" x14ac:dyDescent="0.3">
      <c r="A7559" s="74">
        <v>0.32895901364177371</v>
      </c>
    </row>
    <row r="7560" spans="1:1" x14ac:dyDescent="0.3">
      <c r="A7560" s="74">
        <v>1.5015106662190619E-2</v>
      </c>
    </row>
    <row r="7561" spans="1:1" x14ac:dyDescent="0.3">
      <c r="A7561" s="74">
        <v>0.4106875820184942</v>
      </c>
    </row>
    <row r="7562" spans="1:1" x14ac:dyDescent="0.3">
      <c r="A7562" s="74">
        <v>0.81664479506820886</v>
      </c>
    </row>
    <row r="7563" spans="1:1" x14ac:dyDescent="0.3">
      <c r="A7563" s="74">
        <v>0.45619067964720605</v>
      </c>
    </row>
    <row r="7564" spans="1:1" x14ac:dyDescent="0.3">
      <c r="A7564" s="74">
        <v>0.55665761284218884</v>
      </c>
    </row>
    <row r="7565" spans="1:1" x14ac:dyDescent="0.3">
      <c r="A7565" s="74">
        <v>0.92394787438581505</v>
      </c>
    </row>
    <row r="7566" spans="1:1" x14ac:dyDescent="0.3">
      <c r="A7566" s="74">
        <v>0.13773003326517533</v>
      </c>
    </row>
    <row r="7567" spans="1:1" x14ac:dyDescent="0.3">
      <c r="A7567" s="74">
        <v>8.4109012115848258E-2</v>
      </c>
    </row>
    <row r="7568" spans="1:1" x14ac:dyDescent="0.3">
      <c r="A7568" s="74">
        <v>0.37757499923703725</v>
      </c>
    </row>
    <row r="7569" spans="1:1" x14ac:dyDescent="0.3">
      <c r="A7569" s="74">
        <v>0.91143528550065611</v>
      </c>
    </row>
    <row r="7570" spans="1:1" x14ac:dyDescent="0.3">
      <c r="A7570" s="74">
        <v>0.13132114627521591</v>
      </c>
    </row>
    <row r="7571" spans="1:1" x14ac:dyDescent="0.3">
      <c r="A7571" s="74">
        <v>0.315530869472335</v>
      </c>
    </row>
    <row r="7572" spans="1:1" x14ac:dyDescent="0.3">
      <c r="A7572" s="74">
        <v>0.80672627948850983</v>
      </c>
    </row>
    <row r="7573" spans="1:1" x14ac:dyDescent="0.3">
      <c r="A7573" s="74">
        <v>0.97466963713492238</v>
      </c>
    </row>
    <row r="7574" spans="1:1" x14ac:dyDescent="0.3">
      <c r="A7574" s="74">
        <v>0.72753074739829704</v>
      </c>
    </row>
    <row r="7575" spans="1:1" x14ac:dyDescent="0.3">
      <c r="A7575" s="74">
        <v>0.65538499099703973</v>
      </c>
    </row>
    <row r="7576" spans="1:1" x14ac:dyDescent="0.3">
      <c r="A7576" s="74">
        <v>0.9429609057893612</v>
      </c>
    </row>
    <row r="7577" spans="1:1" x14ac:dyDescent="0.3">
      <c r="A7577" s="74">
        <v>0.47569200720236826</v>
      </c>
    </row>
    <row r="7578" spans="1:1" x14ac:dyDescent="0.3">
      <c r="A7578" s="74">
        <v>0.36429944761497851</v>
      </c>
    </row>
    <row r="7579" spans="1:1" x14ac:dyDescent="0.3">
      <c r="A7579" s="74">
        <v>0.71794793542283397</v>
      </c>
    </row>
    <row r="7580" spans="1:1" x14ac:dyDescent="0.3">
      <c r="A7580" s="74">
        <v>0.65871150852992344</v>
      </c>
    </row>
    <row r="7581" spans="1:1" x14ac:dyDescent="0.3">
      <c r="A7581" s="74">
        <v>0.15124973296304209</v>
      </c>
    </row>
    <row r="7582" spans="1:1" x14ac:dyDescent="0.3">
      <c r="A7582" s="74">
        <v>0.26935636463515122</v>
      </c>
    </row>
    <row r="7583" spans="1:1" x14ac:dyDescent="0.3">
      <c r="A7583" s="74">
        <v>6.2868129520554216E-3</v>
      </c>
    </row>
    <row r="7584" spans="1:1" x14ac:dyDescent="0.3">
      <c r="A7584" s="74">
        <v>0.38666951506088443</v>
      </c>
    </row>
    <row r="7585" spans="1:1" x14ac:dyDescent="0.3">
      <c r="A7585" s="74">
        <v>0.37775811029389322</v>
      </c>
    </row>
    <row r="7586" spans="1:1" x14ac:dyDescent="0.3">
      <c r="A7586" s="74">
        <v>0.79067354350413521</v>
      </c>
    </row>
    <row r="7587" spans="1:1" x14ac:dyDescent="0.3">
      <c r="A7587" s="74">
        <v>0.54527420880764188</v>
      </c>
    </row>
    <row r="7588" spans="1:1" x14ac:dyDescent="0.3">
      <c r="A7588" s="74">
        <v>0.34586626789147618</v>
      </c>
    </row>
    <row r="7589" spans="1:1" x14ac:dyDescent="0.3">
      <c r="A7589" s="74">
        <v>0.1174352244636372</v>
      </c>
    </row>
    <row r="7590" spans="1:1" x14ac:dyDescent="0.3">
      <c r="A7590" s="74">
        <v>0.68239387188329725</v>
      </c>
    </row>
    <row r="7591" spans="1:1" x14ac:dyDescent="0.3">
      <c r="A7591" s="74">
        <v>0.64900662251655628</v>
      </c>
    </row>
    <row r="7592" spans="1:1" x14ac:dyDescent="0.3">
      <c r="A7592" s="74">
        <v>0.36384166997283851</v>
      </c>
    </row>
    <row r="7593" spans="1:1" x14ac:dyDescent="0.3">
      <c r="A7593" s="74">
        <v>7.7913754692220838E-2</v>
      </c>
    </row>
    <row r="7594" spans="1:1" x14ac:dyDescent="0.3">
      <c r="A7594" s="74">
        <v>0.75194555497909477</v>
      </c>
    </row>
    <row r="7595" spans="1:1" x14ac:dyDescent="0.3">
      <c r="A7595" s="74">
        <v>0.60484633930478837</v>
      </c>
    </row>
    <row r="7596" spans="1:1" x14ac:dyDescent="0.3">
      <c r="A7596" s="74">
        <v>0.95019379253517255</v>
      </c>
    </row>
    <row r="7597" spans="1:1" x14ac:dyDescent="0.3">
      <c r="A7597" s="74">
        <v>0.11554307687612538</v>
      </c>
    </row>
    <row r="7598" spans="1:1" x14ac:dyDescent="0.3">
      <c r="A7598" s="74">
        <v>0.7745902890102847</v>
      </c>
    </row>
    <row r="7599" spans="1:1" x14ac:dyDescent="0.3">
      <c r="A7599" s="74">
        <v>0.55418561357463303</v>
      </c>
    </row>
    <row r="7600" spans="1:1" x14ac:dyDescent="0.3">
      <c r="A7600" s="74">
        <v>0.77880184331797231</v>
      </c>
    </row>
    <row r="7601" spans="1:1" x14ac:dyDescent="0.3">
      <c r="A7601" s="74">
        <v>0.41416669209875789</v>
      </c>
    </row>
    <row r="7602" spans="1:1" x14ac:dyDescent="0.3">
      <c r="A7602" s="74">
        <v>8.2003234962004456E-2</v>
      </c>
    </row>
    <row r="7603" spans="1:1" x14ac:dyDescent="0.3">
      <c r="A7603" s="74">
        <v>0.3520615253151036</v>
      </c>
    </row>
    <row r="7604" spans="1:1" x14ac:dyDescent="0.3">
      <c r="A7604" s="74">
        <v>0.23432111575670644</v>
      </c>
    </row>
    <row r="7605" spans="1:1" x14ac:dyDescent="0.3">
      <c r="A7605" s="74">
        <v>0.4706869716483047</v>
      </c>
    </row>
    <row r="7606" spans="1:1" x14ac:dyDescent="0.3">
      <c r="A7606" s="74">
        <v>0.73091830195013274</v>
      </c>
    </row>
    <row r="7607" spans="1:1" x14ac:dyDescent="0.3">
      <c r="A7607" s="74">
        <v>0.68636127811517689</v>
      </c>
    </row>
    <row r="7608" spans="1:1" x14ac:dyDescent="0.3">
      <c r="A7608" s="74">
        <v>0.1794488357188635</v>
      </c>
    </row>
    <row r="7609" spans="1:1" x14ac:dyDescent="0.3">
      <c r="A7609" s="74">
        <v>0.4183782464064455</v>
      </c>
    </row>
    <row r="7610" spans="1:1" x14ac:dyDescent="0.3">
      <c r="A7610" s="74">
        <v>0.65788750877407143</v>
      </c>
    </row>
    <row r="7611" spans="1:1" x14ac:dyDescent="0.3">
      <c r="A7611" s="74">
        <v>0.2380748924222541</v>
      </c>
    </row>
    <row r="7612" spans="1:1" x14ac:dyDescent="0.3">
      <c r="A7612" s="74">
        <v>0.59892574846644486</v>
      </c>
    </row>
    <row r="7613" spans="1:1" x14ac:dyDescent="0.3">
      <c r="A7613" s="74">
        <v>0.7194128238776818</v>
      </c>
    </row>
    <row r="7614" spans="1:1" x14ac:dyDescent="0.3">
      <c r="A7614" s="74">
        <v>0.72682882168034912</v>
      </c>
    </row>
    <row r="7615" spans="1:1" x14ac:dyDescent="0.3">
      <c r="A7615" s="74">
        <v>0.16388439588610493</v>
      </c>
    </row>
    <row r="7616" spans="1:1" x14ac:dyDescent="0.3">
      <c r="A7616" s="74">
        <v>0.27701651051362652</v>
      </c>
    </row>
    <row r="7617" spans="1:1" x14ac:dyDescent="0.3">
      <c r="A7617" s="74">
        <v>0.75780510879848628</v>
      </c>
    </row>
    <row r="7618" spans="1:1" x14ac:dyDescent="0.3">
      <c r="A7618" s="74">
        <v>7.5350199896237063E-2</v>
      </c>
    </row>
    <row r="7619" spans="1:1" x14ac:dyDescent="0.3">
      <c r="A7619" s="74">
        <v>0.68233283486434526</v>
      </c>
    </row>
    <row r="7620" spans="1:1" x14ac:dyDescent="0.3">
      <c r="A7620" s="74">
        <v>0.16434217352824487</v>
      </c>
    </row>
    <row r="7621" spans="1:1" x14ac:dyDescent="0.3">
      <c r="A7621" s="74">
        <v>0.36378063295388652</v>
      </c>
    </row>
    <row r="7622" spans="1:1" x14ac:dyDescent="0.3">
      <c r="A7622" s="74">
        <v>0.66624958037049475</v>
      </c>
    </row>
    <row r="7623" spans="1:1" x14ac:dyDescent="0.3">
      <c r="A7623" s="74">
        <v>4.4312875759147927E-2</v>
      </c>
    </row>
    <row r="7624" spans="1:1" x14ac:dyDescent="0.3">
      <c r="A7624" s="74">
        <v>0.59038056581316567</v>
      </c>
    </row>
    <row r="7625" spans="1:1" x14ac:dyDescent="0.3">
      <c r="A7625" s="74">
        <v>0.80147709585863824</v>
      </c>
    </row>
    <row r="7626" spans="1:1" x14ac:dyDescent="0.3">
      <c r="A7626" s="74">
        <v>0.44996490371410258</v>
      </c>
    </row>
    <row r="7627" spans="1:1" x14ac:dyDescent="0.3">
      <c r="A7627" s="74">
        <v>0.67036957914975437</v>
      </c>
    </row>
    <row r="7628" spans="1:1" x14ac:dyDescent="0.3">
      <c r="A7628" s="74">
        <v>0.97790459913937799</v>
      </c>
    </row>
    <row r="7629" spans="1:1" x14ac:dyDescent="0.3">
      <c r="A7629" s="74">
        <v>0.25022125919370097</v>
      </c>
    </row>
    <row r="7630" spans="1:1" x14ac:dyDescent="0.3">
      <c r="A7630" s="74">
        <v>4.5136875514999848E-2</v>
      </c>
    </row>
    <row r="7631" spans="1:1" x14ac:dyDescent="0.3">
      <c r="A7631" s="74">
        <v>0.73436689352092044</v>
      </c>
    </row>
    <row r="7632" spans="1:1" x14ac:dyDescent="0.3">
      <c r="A7632" s="74">
        <v>0.21570482497634816</v>
      </c>
    </row>
    <row r="7633" spans="1:1" x14ac:dyDescent="0.3">
      <c r="A7633" s="74">
        <v>0.31168553727835935</v>
      </c>
    </row>
    <row r="7634" spans="1:1" x14ac:dyDescent="0.3">
      <c r="A7634" s="74">
        <v>0.34263130588702045</v>
      </c>
    </row>
    <row r="7635" spans="1:1" x14ac:dyDescent="0.3">
      <c r="A7635" s="74">
        <v>0.97643971068453017</v>
      </c>
    </row>
    <row r="7636" spans="1:1" x14ac:dyDescent="0.3">
      <c r="A7636" s="74">
        <v>0.34580523087252418</v>
      </c>
    </row>
    <row r="7637" spans="1:1" x14ac:dyDescent="0.3">
      <c r="A7637" s="74">
        <v>0.57338175603503527</v>
      </c>
    </row>
    <row r="7638" spans="1:1" x14ac:dyDescent="0.3">
      <c r="A7638" s="74">
        <v>0.9396954252754296</v>
      </c>
    </row>
    <row r="7639" spans="1:1" x14ac:dyDescent="0.3">
      <c r="A7639" s="74">
        <v>2.5147251808221686E-2</v>
      </c>
    </row>
    <row r="7640" spans="1:1" x14ac:dyDescent="0.3">
      <c r="A7640" s="74">
        <v>0.72106082338938571</v>
      </c>
    </row>
    <row r="7641" spans="1:1" x14ac:dyDescent="0.3">
      <c r="A7641" s="74">
        <v>0.7602465895565661</v>
      </c>
    </row>
    <row r="7642" spans="1:1" x14ac:dyDescent="0.3">
      <c r="A7642" s="74">
        <v>0.81051057466353338</v>
      </c>
    </row>
    <row r="7643" spans="1:1" x14ac:dyDescent="0.3">
      <c r="A7643" s="74">
        <v>1.1108737449262978E-2</v>
      </c>
    </row>
    <row r="7644" spans="1:1" x14ac:dyDescent="0.3">
      <c r="A7644" s="74">
        <v>0.29016998809778133</v>
      </c>
    </row>
    <row r="7645" spans="1:1" x14ac:dyDescent="0.3">
      <c r="A7645" s="74">
        <v>0.50514236884670549</v>
      </c>
    </row>
    <row r="7646" spans="1:1" x14ac:dyDescent="0.3">
      <c r="A7646" s="74">
        <v>0.11938840907010102</v>
      </c>
    </row>
    <row r="7647" spans="1:1" x14ac:dyDescent="0.3">
      <c r="A7647" s="74">
        <v>0.75243385113071082</v>
      </c>
    </row>
    <row r="7648" spans="1:1" x14ac:dyDescent="0.3">
      <c r="A7648" s="74">
        <v>0.16562395092623677</v>
      </c>
    </row>
    <row r="7649" spans="1:1" x14ac:dyDescent="0.3">
      <c r="A7649" s="74">
        <v>0.26999725333414715</v>
      </c>
    </row>
    <row r="7650" spans="1:1" x14ac:dyDescent="0.3">
      <c r="A7650" s="74">
        <v>0.58272041993469037</v>
      </c>
    </row>
    <row r="7651" spans="1:1" x14ac:dyDescent="0.3">
      <c r="A7651" s="74">
        <v>0.29401532029175698</v>
      </c>
    </row>
    <row r="7652" spans="1:1" x14ac:dyDescent="0.3">
      <c r="A7652" s="74">
        <v>0.13110751670888393</v>
      </c>
    </row>
    <row r="7653" spans="1:1" x14ac:dyDescent="0.3">
      <c r="A7653" s="74">
        <v>0.44837794122135077</v>
      </c>
    </row>
    <row r="7654" spans="1:1" x14ac:dyDescent="0.3">
      <c r="A7654" s="74">
        <v>0.2857142857142857</v>
      </c>
    </row>
    <row r="7655" spans="1:1" x14ac:dyDescent="0.3">
      <c r="A7655" s="74">
        <v>8.1545457319864498E-2</v>
      </c>
    </row>
    <row r="7656" spans="1:1" x14ac:dyDescent="0.3">
      <c r="A7656" s="74">
        <v>0.2446668904690695</v>
      </c>
    </row>
    <row r="7657" spans="1:1" x14ac:dyDescent="0.3">
      <c r="A7657" s="74">
        <v>0.18115787224951935</v>
      </c>
    </row>
    <row r="7658" spans="1:1" x14ac:dyDescent="0.3">
      <c r="A7658" s="74">
        <v>0.36118655964842677</v>
      </c>
    </row>
    <row r="7659" spans="1:1" x14ac:dyDescent="0.3">
      <c r="A7659" s="74">
        <v>0.55140842921231725</v>
      </c>
    </row>
    <row r="7660" spans="1:1" x14ac:dyDescent="0.3">
      <c r="A7660" s="74">
        <v>0.19379253517258216</v>
      </c>
    </row>
    <row r="7661" spans="1:1" x14ac:dyDescent="0.3">
      <c r="A7661" s="74">
        <v>0.91607409894100778</v>
      </c>
    </row>
    <row r="7662" spans="1:1" x14ac:dyDescent="0.3">
      <c r="A7662" s="74">
        <v>0.43507187108981599</v>
      </c>
    </row>
    <row r="7663" spans="1:1" x14ac:dyDescent="0.3">
      <c r="A7663" s="74">
        <v>0.41782891323587756</v>
      </c>
    </row>
    <row r="7664" spans="1:1" x14ac:dyDescent="0.3">
      <c r="A7664" s="74">
        <v>0.55876338999603259</v>
      </c>
    </row>
    <row r="7665" spans="1:1" x14ac:dyDescent="0.3">
      <c r="A7665" s="74">
        <v>0.24283577990050967</v>
      </c>
    </row>
    <row r="7666" spans="1:1" x14ac:dyDescent="0.3">
      <c r="A7666" s="74">
        <v>0.24640644550920132</v>
      </c>
    </row>
    <row r="7667" spans="1:1" x14ac:dyDescent="0.3">
      <c r="A7667" s="74">
        <v>0.43882564775536365</v>
      </c>
    </row>
    <row r="7668" spans="1:1" x14ac:dyDescent="0.3">
      <c r="A7668" s="74">
        <v>0.64036988433484909</v>
      </c>
    </row>
    <row r="7669" spans="1:1" x14ac:dyDescent="0.3">
      <c r="A7669" s="74">
        <v>3.4974211859492781E-2</v>
      </c>
    </row>
    <row r="7670" spans="1:1" x14ac:dyDescent="0.3">
      <c r="A7670" s="74">
        <v>0.34714804528946808</v>
      </c>
    </row>
    <row r="7671" spans="1:1" x14ac:dyDescent="0.3">
      <c r="A7671" s="74">
        <v>0.94155705435346537</v>
      </c>
    </row>
    <row r="7672" spans="1:1" x14ac:dyDescent="0.3">
      <c r="A7672" s="74">
        <v>8.3620715964232307E-3</v>
      </c>
    </row>
    <row r="7673" spans="1:1" x14ac:dyDescent="0.3">
      <c r="A7673" s="74">
        <v>0.42927335428937652</v>
      </c>
    </row>
    <row r="7674" spans="1:1" x14ac:dyDescent="0.3">
      <c r="A7674" s="74">
        <v>0.2882473220007935</v>
      </c>
    </row>
    <row r="7675" spans="1:1" x14ac:dyDescent="0.3">
      <c r="A7675" s="74">
        <v>0.88888210699789427</v>
      </c>
    </row>
    <row r="7676" spans="1:1" x14ac:dyDescent="0.3">
      <c r="A7676" s="74">
        <v>0.42701498458815274</v>
      </c>
    </row>
    <row r="7677" spans="1:1" x14ac:dyDescent="0.3">
      <c r="A7677" s="74">
        <v>0.67470320749534596</v>
      </c>
    </row>
    <row r="7678" spans="1:1" x14ac:dyDescent="0.3">
      <c r="A7678" s="74">
        <v>0.19833979308450575</v>
      </c>
    </row>
    <row r="7679" spans="1:1" x14ac:dyDescent="0.3">
      <c r="A7679" s="74">
        <v>0.76821192052980136</v>
      </c>
    </row>
    <row r="7680" spans="1:1" x14ac:dyDescent="0.3">
      <c r="A7680" s="74">
        <v>0.31348612933744319</v>
      </c>
    </row>
    <row r="7681" spans="1:1" x14ac:dyDescent="0.3">
      <c r="A7681" s="74">
        <v>0.3813898129215369</v>
      </c>
    </row>
    <row r="7682" spans="1:1" x14ac:dyDescent="0.3">
      <c r="A7682" s="74">
        <v>0.16156498916592912</v>
      </c>
    </row>
    <row r="7683" spans="1:1" x14ac:dyDescent="0.3">
      <c r="A7683" s="74">
        <v>8.3742790002136303E-2</v>
      </c>
    </row>
    <row r="7684" spans="1:1" x14ac:dyDescent="0.3">
      <c r="A7684" s="74">
        <v>0.38612018189031649</v>
      </c>
    </row>
    <row r="7685" spans="1:1" x14ac:dyDescent="0.3">
      <c r="A7685" s="74">
        <v>0.20157475508896144</v>
      </c>
    </row>
    <row r="7686" spans="1:1" x14ac:dyDescent="0.3">
      <c r="A7686" s="74">
        <v>0.29990539262062443</v>
      </c>
    </row>
    <row r="7687" spans="1:1" x14ac:dyDescent="0.3">
      <c r="A7687" s="74">
        <v>0.73360393078402053</v>
      </c>
    </row>
    <row r="7688" spans="1:1" x14ac:dyDescent="0.3">
      <c r="A7688" s="74">
        <v>0.65807061983092741</v>
      </c>
    </row>
    <row r="7689" spans="1:1" x14ac:dyDescent="0.3">
      <c r="A7689" s="74">
        <v>0.47312845240638446</v>
      </c>
    </row>
    <row r="7690" spans="1:1" x14ac:dyDescent="0.3">
      <c r="A7690" s="74">
        <v>0.96728415784173105</v>
      </c>
    </row>
    <row r="7691" spans="1:1" x14ac:dyDescent="0.3">
      <c r="A7691" s="74">
        <v>5.2888576921903137E-2</v>
      </c>
    </row>
    <row r="7692" spans="1:1" x14ac:dyDescent="0.3">
      <c r="A7692" s="74">
        <v>0.43308816797387617</v>
      </c>
    </row>
    <row r="7693" spans="1:1" x14ac:dyDescent="0.3">
      <c r="A7693" s="74">
        <v>0.85750907925656916</v>
      </c>
    </row>
    <row r="7694" spans="1:1" x14ac:dyDescent="0.3">
      <c r="A7694" s="74">
        <v>0.96118045594653156</v>
      </c>
    </row>
    <row r="7695" spans="1:1" x14ac:dyDescent="0.3">
      <c r="A7695" s="74">
        <v>0.80407116916409804</v>
      </c>
    </row>
    <row r="7696" spans="1:1" x14ac:dyDescent="0.3">
      <c r="A7696" s="74">
        <v>0.45951719718008971</v>
      </c>
    </row>
    <row r="7697" spans="1:1" x14ac:dyDescent="0.3">
      <c r="A7697" s="74">
        <v>0.50282296212652977</v>
      </c>
    </row>
    <row r="7698" spans="1:1" x14ac:dyDescent="0.3">
      <c r="A7698" s="74">
        <v>0.15787224951933349</v>
      </c>
    </row>
    <row r="7699" spans="1:1" x14ac:dyDescent="0.3">
      <c r="A7699" s="74">
        <v>0.89577929013946955</v>
      </c>
    </row>
    <row r="7700" spans="1:1" x14ac:dyDescent="0.3">
      <c r="A7700" s="74">
        <v>0.89855647450178533</v>
      </c>
    </row>
    <row r="7701" spans="1:1" x14ac:dyDescent="0.3">
      <c r="A7701" s="74">
        <v>0.76390881069368577</v>
      </c>
    </row>
    <row r="7702" spans="1:1" x14ac:dyDescent="0.3">
      <c r="A7702" s="74">
        <v>0.47807245094149603</v>
      </c>
    </row>
    <row r="7703" spans="1:1" x14ac:dyDescent="0.3">
      <c r="A7703" s="74">
        <v>0.11154515213476973</v>
      </c>
    </row>
    <row r="7704" spans="1:1" x14ac:dyDescent="0.3">
      <c r="A7704" s="74">
        <v>0.26340525528733177</v>
      </c>
    </row>
    <row r="7705" spans="1:1" x14ac:dyDescent="0.3">
      <c r="A7705" s="74">
        <v>9.7354045228431052E-3</v>
      </c>
    </row>
    <row r="7706" spans="1:1" x14ac:dyDescent="0.3">
      <c r="A7706" s="74">
        <v>0.5884273812067019</v>
      </c>
    </row>
    <row r="7707" spans="1:1" x14ac:dyDescent="0.3">
      <c r="A7707" s="74">
        <v>0.62941373943296608</v>
      </c>
    </row>
    <row r="7708" spans="1:1" x14ac:dyDescent="0.3">
      <c r="A7708" s="74">
        <v>0.98535111545152132</v>
      </c>
    </row>
    <row r="7709" spans="1:1" x14ac:dyDescent="0.3">
      <c r="A7709" s="74">
        <v>0.55064546647541734</v>
      </c>
    </row>
    <row r="7710" spans="1:1" x14ac:dyDescent="0.3">
      <c r="A7710" s="74">
        <v>0.24613177892391735</v>
      </c>
    </row>
    <row r="7711" spans="1:1" x14ac:dyDescent="0.3">
      <c r="A7711" s="74">
        <v>0.61384929960020751</v>
      </c>
    </row>
    <row r="7712" spans="1:1" x14ac:dyDescent="0.3">
      <c r="A7712" s="74">
        <v>0.76284066286202579</v>
      </c>
    </row>
    <row r="7713" spans="1:1" x14ac:dyDescent="0.3">
      <c r="A7713" s="74">
        <v>0.21530808435316018</v>
      </c>
    </row>
    <row r="7714" spans="1:1" x14ac:dyDescent="0.3">
      <c r="A7714" s="74">
        <v>0.69209875789666431</v>
      </c>
    </row>
    <row r="7715" spans="1:1" x14ac:dyDescent="0.3">
      <c r="A7715" s="74">
        <v>0.66112247077852715</v>
      </c>
    </row>
    <row r="7716" spans="1:1" x14ac:dyDescent="0.3">
      <c r="A7716" s="74">
        <v>0.35044404431287574</v>
      </c>
    </row>
    <row r="7717" spans="1:1" x14ac:dyDescent="0.3">
      <c r="A7717" s="74">
        <v>0.60991241187780387</v>
      </c>
    </row>
    <row r="7718" spans="1:1" x14ac:dyDescent="0.3">
      <c r="A7718" s="74">
        <v>0.99902340769676812</v>
      </c>
    </row>
    <row r="7719" spans="1:1" x14ac:dyDescent="0.3">
      <c r="A7719" s="74">
        <v>0.37961973937192905</v>
      </c>
    </row>
    <row r="7720" spans="1:1" x14ac:dyDescent="0.3">
      <c r="A7720" s="74">
        <v>0.94305246131778919</v>
      </c>
    </row>
    <row r="7721" spans="1:1" x14ac:dyDescent="0.3">
      <c r="A7721" s="74">
        <v>0.58967864009521775</v>
      </c>
    </row>
    <row r="7722" spans="1:1" x14ac:dyDescent="0.3">
      <c r="A7722" s="74">
        <v>0.78118228705710013</v>
      </c>
    </row>
    <row r="7723" spans="1:1" x14ac:dyDescent="0.3">
      <c r="A7723" s="74">
        <v>0.8860744041261025</v>
      </c>
    </row>
    <row r="7724" spans="1:1" x14ac:dyDescent="0.3">
      <c r="A7724" s="74">
        <v>0.81221961119418928</v>
      </c>
    </row>
    <row r="7725" spans="1:1" x14ac:dyDescent="0.3">
      <c r="A7725" s="74">
        <v>0.97512741477706233</v>
      </c>
    </row>
    <row r="7726" spans="1:1" x14ac:dyDescent="0.3">
      <c r="A7726" s="74">
        <v>0.17154454176458023</v>
      </c>
    </row>
    <row r="7727" spans="1:1" x14ac:dyDescent="0.3">
      <c r="A7727" s="74">
        <v>0.49879451887569809</v>
      </c>
    </row>
    <row r="7728" spans="1:1" x14ac:dyDescent="0.3">
      <c r="A7728" s="74">
        <v>0.35084078493606374</v>
      </c>
    </row>
    <row r="7729" spans="1:1" x14ac:dyDescent="0.3">
      <c r="A7729" s="74">
        <v>4.3031098361156039E-2</v>
      </c>
    </row>
    <row r="7730" spans="1:1" x14ac:dyDescent="0.3">
      <c r="A7730" s="74">
        <v>0.4727927488021485</v>
      </c>
    </row>
    <row r="7731" spans="1:1" x14ac:dyDescent="0.3">
      <c r="A7731" s="74">
        <v>0.41001617481002228</v>
      </c>
    </row>
    <row r="7732" spans="1:1" x14ac:dyDescent="0.3">
      <c r="A7732" s="74">
        <v>0.18213446455275126</v>
      </c>
    </row>
    <row r="7733" spans="1:1" x14ac:dyDescent="0.3">
      <c r="A7733" s="74">
        <v>0.8248542741172521</v>
      </c>
    </row>
    <row r="7734" spans="1:1" x14ac:dyDescent="0.3">
      <c r="A7734" s="74">
        <v>0.38828699606311229</v>
      </c>
    </row>
    <row r="7735" spans="1:1" x14ac:dyDescent="0.3">
      <c r="A7735" s="74">
        <v>0.61745048371837519</v>
      </c>
    </row>
    <row r="7736" spans="1:1" x14ac:dyDescent="0.3">
      <c r="A7736" s="74">
        <v>0.48930326242866301</v>
      </c>
    </row>
    <row r="7737" spans="1:1" x14ac:dyDescent="0.3">
      <c r="A7737" s="74">
        <v>0.74205755790887173</v>
      </c>
    </row>
    <row r="7738" spans="1:1" x14ac:dyDescent="0.3">
      <c r="A7738" s="74">
        <v>0.23957029938657795</v>
      </c>
    </row>
    <row r="7739" spans="1:1" x14ac:dyDescent="0.3">
      <c r="A7739" s="74">
        <v>0.89706106753746151</v>
      </c>
    </row>
    <row r="7740" spans="1:1" x14ac:dyDescent="0.3">
      <c r="A7740" s="74">
        <v>0.22217474898525957</v>
      </c>
    </row>
    <row r="7741" spans="1:1" x14ac:dyDescent="0.3">
      <c r="A7741" s="74">
        <v>0.61168248542741177</v>
      </c>
    </row>
    <row r="7742" spans="1:1" x14ac:dyDescent="0.3">
      <c r="A7742" s="74">
        <v>7.6448866237372973E-2</v>
      </c>
    </row>
    <row r="7743" spans="1:1" x14ac:dyDescent="0.3">
      <c r="A7743" s="74">
        <v>9.8117007965330974E-2</v>
      </c>
    </row>
    <row r="7744" spans="1:1" x14ac:dyDescent="0.3">
      <c r="A7744" s="74">
        <v>0.337168492690817</v>
      </c>
    </row>
    <row r="7745" spans="1:1" x14ac:dyDescent="0.3">
      <c r="A7745" s="74">
        <v>0.55125583666493727</v>
      </c>
    </row>
    <row r="7746" spans="1:1" x14ac:dyDescent="0.3">
      <c r="A7746" s="74">
        <v>8.560441908017212E-2</v>
      </c>
    </row>
    <row r="7747" spans="1:1" x14ac:dyDescent="0.3">
      <c r="A7747" s="74">
        <v>0.54197820978423417</v>
      </c>
    </row>
    <row r="7748" spans="1:1" x14ac:dyDescent="0.3">
      <c r="A7748" s="74">
        <v>0.72655415509506516</v>
      </c>
    </row>
    <row r="7749" spans="1:1" x14ac:dyDescent="0.3">
      <c r="A7749" s="74">
        <v>0.81618701742606892</v>
      </c>
    </row>
    <row r="7750" spans="1:1" x14ac:dyDescent="0.3">
      <c r="A7750" s="74">
        <v>0.20459608752708519</v>
      </c>
    </row>
    <row r="7751" spans="1:1" x14ac:dyDescent="0.3">
      <c r="A7751" s="74">
        <v>0.80501724295785393</v>
      </c>
    </row>
    <row r="7752" spans="1:1" x14ac:dyDescent="0.3">
      <c r="A7752" s="74">
        <v>0.99343852046266057</v>
      </c>
    </row>
    <row r="7753" spans="1:1" x14ac:dyDescent="0.3">
      <c r="A7753" s="74">
        <v>9.9459822382274854E-2</v>
      </c>
    </row>
    <row r="7754" spans="1:1" x14ac:dyDescent="0.3">
      <c r="A7754" s="74">
        <v>0.34708700827051608</v>
      </c>
    </row>
    <row r="7755" spans="1:1" x14ac:dyDescent="0.3">
      <c r="A7755" s="74">
        <v>0.66826380199591051</v>
      </c>
    </row>
    <row r="7756" spans="1:1" x14ac:dyDescent="0.3">
      <c r="A7756" s="74">
        <v>0.72884304330576499</v>
      </c>
    </row>
    <row r="7757" spans="1:1" x14ac:dyDescent="0.3">
      <c r="A7757" s="74">
        <v>0.32581560716574604</v>
      </c>
    </row>
    <row r="7758" spans="1:1" x14ac:dyDescent="0.3">
      <c r="A7758" s="74">
        <v>0.14557329020050661</v>
      </c>
    </row>
    <row r="7759" spans="1:1" x14ac:dyDescent="0.3">
      <c r="A7759" s="74">
        <v>0.51396221808526876</v>
      </c>
    </row>
    <row r="7760" spans="1:1" x14ac:dyDescent="0.3">
      <c r="A7760" s="74">
        <v>0.4468520157475509</v>
      </c>
    </row>
    <row r="7761" spans="1:1" x14ac:dyDescent="0.3">
      <c r="A7761" s="74">
        <v>0.47117526779992064</v>
      </c>
    </row>
    <row r="7762" spans="1:1" x14ac:dyDescent="0.3">
      <c r="A7762" s="74">
        <v>0.61812189092684711</v>
      </c>
    </row>
    <row r="7763" spans="1:1" x14ac:dyDescent="0.3">
      <c r="A7763" s="74">
        <v>0.95056001464888451</v>
      </c>
    </row>
    <row r="7764" spans="1:1" x14ac:dyDescent="0.3">
      <c r="A7764" s="74">
        <v>0.83416241950743131</v>
      </c>
    </row>
    <row r="7765" spans="1:1" x14ac:dyDescent="0.3">
      <c r="A7765" s="74">
        <v>0.43873409222693566</v>
      </c>
    </row>
    <row r="7766" spans="1:1" x14ac:dyDescent="0.3">
      <c r="A7766" s="74">
        <v>0.6649678029725028</v>
      </c>
    </row>
    <row r="7767" spans="1:1" x14ac:dyDescent="0.3">
      <c r="A7767" s="74">
        <v>0.94775231177709285</v>
      </c>
    </row>
    <row r="7768" spans="1:1" x14ac:dyDescent="0.3">
      <c r="A7768" s="74">
        <v>0.47047334208197272</v>
      </c>
    </row>
    <row r="7769" spans="1:1" x14ac:dyDescent="0.3">
      <c r="A7769" s="74">
        <v>0.5229956968901639</v>
      </c>
    </row>
    <row r="7770" spans="1:1" x14ac:dyDescent="0.3">
      <c r="A7770" s="74">
        <v>0.80159916989654223</v>
      </c>
    </row>
    <row r="7771" spans="1:1" x14ac:dyDescent="0.3">
      <c r="A7771" s="74">
        <v>0.26227607043671985</v>
      </c>
    </row>
    <row r="7772" spans="1:1" x14ac:dyDescent="0.3">
      <c r="A7772" s="74">
        <v>0.67589342936490981</v>
      </c>
    </row>
    <row r="7773" spans="1:1" x14ac:dyDescent="0.3">
      <c r="A7773" s="74">
        <v>0.49284340952787864</v>
      </c>
    </row>
    <row r="7774" spans="1:1" x14ac:dyDescent="0.3">
      <c r="A7774" s="74">
        <v>3.4302804651020848E-2</v>
      </c>
    </row>
    <row r="7775" spans="1:1" x14ac:dyDescent="0.3">
      <c r="A7775" s="74">
        <v>0.43620105594042785</v>
      </c>
    </row>
    <row r="7776" spans="1:1" x14ac:dyDescent="0.3">
      <c r="A7776" s="74">
        <v>0.64119388409070099</v>
      </c>
    </row>
    <row r="7777" spans="1:1" x14ac:dyDescent="0.3">
      <c r="A7777" s="74">
        <v>0.82503738517410807</v>
      </c>
    </row>
    <row r="7778" spans="1:1" x14ac:dyDescent="0.3">
      <c r="A7778" s="74">
        <v>0.28479873043000581</v>
      </c>
    </row>
    <row r="7779" spans="1:1" x14ac:dyDescent="0.3">
      <c r="A7779" s="74">
        <v>0.14847254860072634</v>
      </c>
    </row>
    <row r="7780" spans="1:1" x14ac:dyDescent="0.3">
      <c r="A7780" s="74">
        <v>0.49800103762932219</v>
      </c>
    </row>
    <row r="7781" spans="1:1" x14ac:dyDescent="0.3">
      <c r="A7781" s="74">
        <v>0.11951048310800501</v>
      </c>
    </row>
    <row r="7782" spans="1:1" x14ac:dyDescent="0.3">
      <c r="A7782" s="74">
        <v>0.26947843867305521</v>
      </c>
    </row>
    <row r="7783" spans="1:1" x14ac:dyDescent="0.3">
      <c r="A7783" s="74">
        <v>0.20139164403210547</v>
      </c>
    </row>
    <row r="7784" spans="1:1" x14ac:dyDescent="0.3">
      <c r="A7784" s="74">
        <v>0.48429822687459945</v>
      </c>
    </row>
    <row r="7785" spans="1:1" x14ac:dyDescent="0.3">
      <c r="A7785" s="74">
        <v>0.22730185857722709</v>
      </c>
    </row>
    <row r="7786" spans="1:1" x14ac:dyDescent="0.3">
      <c r="A7786" s="74">
        <v>0.24042481765190588</v>
      </c>
    </row>
    <row r="7787" spans="1:1" x14ac:dyDescent="0.3">
      <c r="A7787" s="74">
        <v>0.92327646717734302</v>
      </c>
    </row>
    <row r="7788" spans="1:1" x14ac:dyDescent="0.3">
      <c r="A7788" s="74">
        <v>0.86199530014954073</v>
      </c>
    </row>
    <row r="7789" spans="1:1" x14ac:dyDescent="0.3">
      <c r="A7789" s="74">
        <v>0.1227454451124607</v>
      </c>
    </row>
    <row r="7790" spans="1:1" x14ac:dyDescent="0.3">
      <c r="A7790" s="74">
        <v>0.49382000183111058</v>
      </c>
    </row>
    <row r="7791" spans="1:1" x14ac:dyDescent="0.3">
      <c r="A7791" s="74">
        <v>0.26776940214239936</v>
      </c>
    </row>
    <row r="7792" spans="1:1" x14ac:dyDescent="0.3">
      <c r="A7792" s="74">
        <v>0.74291207617419963</v>
      </c>
    </row>
    <row r="7793" spans="1:1" x14ac:dyDescent="0.3">
      <c r="A7793" s="74">
        <v>5.1118503372295294E-2</v>
      </c>
    </row>
    <row r="7794" spans="1:1" x14ac:dyDescent="0.3">
      <c r="A7794" s="74">
        <v>5.2125614185003208E-2</v>
      </c>
    </row>
    <row r="7795" spans="1:1" x14ac:dyDescent="0.3">
      <c r="A7795" s="74">
        <v>0.39259010589922788</v>
      </c>
    </row>
    <row r="7796" spans="1:1" x14ac:dyDescent="0.3">
      <c r="A7796" s="74">
        <v>0.47880489516891994</v>
      </c>
    </row>
    <row r="7797" spans="1:1" x14ac:dyDescent="0.3">
      <c r="A7797" s="74">
        <v>0.98284859767448962</v>
      </c>
    </row>
    <row r="7798" spans="1:1" x14ac:dyDescent="0.3">
      <c r="A7798" s="74">
        <v>0.42652668843653674</v>
      </c>
    </row>
    <row r="7799" spans="1:1" x14ac:dyDescent="0.3">
      <c r="A7799" s="74">
        <v>0.99725333414716022</v>
      </c>
    </row>
    <row r="7800" spans="1:1" x14ac:dyDescent="0.3">
      <c r="A7800" s="74">
        <v>0.77260658589434494</v>
      </c>
    </row>
    <row r="7801" spans="1:1" x14ac:dyDescent="0.3">
      <c r="A7801" s="74">
        <v>0.90554521317178871</v>
      </c>
    </row>
    <row r="7802" spans="1:1" x14ac:dyDescent="0.3">
      <c r="A7802" s="74">
        <v>0.86547441022980443</v>
      </c>
    </row>
    <row r="7803" spans="1:1" x14ac:dyDescent="0.3">
      <c r="A7803" s="74">
        <v>0.20197149571214942</v>
      </c>
    </row>
    <row r="7804" spans="1:1" x14ac:dyDescent="0.3">
      <c r="A7804" s="74">
        <v>0.16602069154942473</v>
      </c>
    </row>
    <row r="7805" spans="1:1" x14ac:dyDescent="0.3">
      <c r="A7805" s="74">
        <v>0.98538163396099732</v>
      </c>
    </row>
    <row r="7806" spans="1:1" x14ac:dyDescent="0.3">
      <c r="A7806" s="74">
        <v>0.99594103823969238</v>
      </c>
    </row>
    <row r="7807" spans="1:1" x14ac:dyDescent="0.3">
      <c r="A7807" s="74">
        <v>0.24939725943784904</v>
      </c>
    </row>
    <row r="7808" spans="1:1" x14ac:dyDescent="0.3">
      <c r="A7808" s="74">
        <v>6.0914944914090399E-2</v>
      </c>
    </row>
    <row r="7809" spans="1:1" x14ac:dyDescent="0.3">
      <c r="A7809" s="74">
        <v>0.12866603595080417</v>
      </c>
    </row>
    <row r="7810" spans="1:1" x14ac:dyDescent="0.3">
      <c r="A7810" s="74">
        <v>0.26352732932523576</v>
      </c>
    </row>
    <row r="7811" spans="1:1" x14ac:dyDescent="0.3">
      <c r="A7811" s="74">
        <v>0.80895413068025757</v>
      </c>
    </row>
    <row r="7812" spans="1:1" x14ac:dyDescent="0.3">
      <c r="A7812" s="74">
        <v>0.92977690969573046</v>
      </c>
    </row>
    <row r="7813" spans="1:1" x14ac:dyDescent="0.3">
      <c r="A7813" s="74">
        <v>0.97521897030549032</v>
      </c>
    </row>
    <row r="7814" spans="1:1" x14ac:dyDescent="0.3">
      <c r="A7814" s="74">
        <v>7.7639088106936857E-2</v>
      </c>
    </row>
    <row r="7815" spans="1:1" x14ac:dyDescent="0.3">
      <c r="A7815" s="74">
        <v>0.16672261726737267</v>
      </c>
    </row>
    <row r="7816" spans="1:1" x14ac:dyDescent="0.3">
      <c r="A7816" s="74">
        <v>0.87191381572923976</v>
      </c>
    </row>
    <row r="7817" spans="1:1" x14ac:dyDescent="0.3">
      <c r="A7817" s="74">
        <v>0.85433515427106543</v>
      </c>
    </row>
    <row r="7818" spans="1:1" x14ac:dyDescent="0.3">
      <c r="A7818" s="74">
        <v>6.7903683584093752E-2</v>
      </c>
    </row>
    <row r="7819" spans="1:1" x14ac:dyDescent="0.3">
      <c r="A7819" s="74">
        <v>8.0904568620868561E-2</v>
      </c>
    </row>
    <row r="7820" spans="1:1" x14ac:dyDescent="0.3">
      <c r="A7820" s="74">
        <v>0.17181920834986419</v>
      </c>
    </row>
    <row r="7821" spans="1:1" x14ac:dyDescent="0.3">
      <c r="A7821" s="74">
        <v>0.73528244880520033</v>
      </c>
    </row>
    <row r="7822" spans="1:1" x14ac:dyDescent="0.3">
      <c r="A7822" s="74">
        <v>0.35813470870082703</v>
      </c>
    </row>
    <row r="7823" spans="1:1" x14ac:dyDescent="0.3">
      <c r="A7823" s="74">
        <v>0.58470412305063024</v>
      </c>
    </row>
    <row r="7824" spans="1:1" x14ac:dyDescent="0.3">
      <c r="A7824" s="74">
        <v>1.5594958342234566E-2</v>
      </c>
    </row>
    <row r="7825" spans="1:1" x14ac:dyDescent="0.3">
      <c r="A7825" s="74">
        <v>0.70305490279854732</v>
      </c>
    </row>
    <row r="7826" spans="1:1" x14ac:dyDescent="0.3">
      <c r="A7826" s="74">
        <v>0.26432081057161166</v>
      </c>
    </row>
    <row r="7827" spans="1:1" x14ac:dyDescent="0.3">
      <c r="A7827" s="74">
        <v>0.51768547624134043</v>
      </c>
    </row>
    <row r="7828" spans="1:1" x14ac:dyDescent="0.3">
      <c r="A7828" s="74">
        <v>2.1668141727958008E-2</v>
      </c>
    </row>
    <row r="7829" spans="1:1" x14ac:dyDescent="0.3">
      <c r="A7829" s="74">
        <v>0.99053926206244092</v>
      </c>
    </row>
    <row r="7830" spans="1:1" x14ac:dyDescent="0.3">
      <c r="A7830" s="74">
        <v>0.32264168218024231</v>
      </c>
    </row>
    <row r="7831" spans="1:1" x14ac:dyDescent="0.3">
      <c r="A7831" s="74">
        <v>6.6896572771385845E-2</v>
      </c>
    </row>
    <row r="7832" spans="1:1" x14ac:dyDescent="0.3">
      <c r="A7832" s="74">
        <v>0.74260689107943967</v>
      </c>
    </row>
    <row r="7833" spans="1:1" x14ac:dyDescent="0.3">
      <c r="A7833" s="74">
        <v>9.88494521927549E-2</v>
      </c>
    </row>
    <row r="7834" spans="1:1" x14ac:dyDescent="0.3">
      <c r="A7834" s="74">
        <v>5.3498947111423077E-2</v>
      </c>
    </row>
    <row r="7835" spans="1:1" x14ac:dyDescent="0.3">
      <c r="A7835" s="74">
        <v>9.9154637287514877E-2</v>
      </c>
    </row>
    <row r="7836" spans="1:1" x14ac:dyDescent="0.3">
      <c r="A7836" s="74">
        <v>0.79345072786645099</v>
      </c>
    </row>
    <row r="7837" spans="1:1" x14ac:dyDescent="0.3">
      <c r="A7837" s="74">
        <v>3.6805322428052616E-2</v>
      </c>
    </row>
    <row r="7838" spans="1:1" x14ac:dyDescent="0.3">
      <c r="A7838" s="74">
        <v>0.36872463148899809</v>
      </c>
    </row>
    <row r="7839" spans="1:1" x14ac:dyDescent="0.3">
      <c r="A7839" s="74">
        <v>0.56526383251442003</v>
      </c>
    </row>
    <row r="7840" spans="1:1" x14ac:dyDescent="0.3">
      <c r="A7840" s="74">
        <v>0.7635731070894497</v>
      </c>
    </row>
    <row r="7841" spans="1:1" x14ac:dyDescent="0.3">
      <c r="A7841" s="74">
        <v>0.21048615985595265</v>
      </c>
    </row>
    <row r="7842" spans="1:1" x14ac:dyDescent="0.3">
      <c r="A7842" s="74">
        <v>2.6886806848353526E-2</v>
      </c>
    </row>
    <row r="7843" spans="1:1" x14ac:dyDescent="0.3">
      <c r="A7843" s="74">
        <v>0.75807977538377025</v>
      </c>
    </row>
    <row r="7844" spans="1:1" x14ac:dyDescent="0.3">
      <c r="A7844" s="74">
        <v>0.5679494613483077</v>
      </c>
    </row>
    <row r="7845" spans="1:1" x14ac:dyDescent="0.3">
      <c r="A7845" s="74">
        <v>0.99487289040803251</v>
      </c>
    </row>
    <row r="7846" spans="1:1" x14ac:dyDescent="0.3">
      <c r="A7846" s="74">
        <v>4.4404431287575916E-2</v>
      </c>
    </row>
    <row r="7847" spans="1:1" x14ac:dyDescent="0.3">
      <c r="A7847" s="74">
        <v>0.70513016144291518</v>
      </c>
    </row>
    <row r="7848" spans="1:1" x14ac:dyDescent="0.3">
      <c r="A7848" s="74">
        <v>0.39384136478774379</v>
      </c>
    </row>
    <row r="7849" spans="1:1" x14ac:dyDescent="0.3">
      <c r="A7849" s="74">
        <v>0.5178685872981964</v>
      </c>
    </row>
    <row r="7850" spans="1:1" x14ac:dyDescent="0.3">
      <c r="A7850" s="74">
        <v>0.46745200964384898</v>
      </c>
    </row>
    <row r="7851" spans="1:1" x14ac:dyDescent="0.3">
      <c r="A7851" s="74">
        <v>0.47746208075197605</v>
      </c>
    </row>
    <row r="7852" spans="1:1" x14ac:dyDescent="0.3">
      <c r="A7852" s="74">
        <v>0.89983825189977718</v>
      </c>
    </row>
    <row r="7853" spans="1:1" x14ac:dyDescent="0.3">
      <c r="A7853" s="74">
        <v>0.68907742545854056</v>
      </c>
    </row>
    <row r="7854" spans="1:1" x14ac:dyDescent="0.3">
      <c r="A7854" s="74">
        <v>0.41160313730277415</v>
      </c>
    </row>
    <row r="7855" spans="1:1" x14ac:dyDescent="0.3">
      <c r="A7855" s="74">
        <v>0.69548631244850001</v>
      </c>
    </row>
    <row r="7856" spans="1:1" x14ac:dyDescent="0.3">
      <c r="A7856" s="74">
        <v>0.82284005249183634</v>
      </c>
    </row>
    <row r="7857" spans="1:1" x14ac:dyDescent="0.3">
      <c r="A7857" s="74">
        <v>3.3570360423596911E-3</v>
      </c>
    </row>
    <row r="7858" spans="1:1" x14ac:dyDescent="0.3">
      <c r="A7858" s="74">
        <v>0.77547532578508871</v>
      </c>
    </row>
    <row r="7859" spans="1:1" x14ac:dyDescent="0.3">
      <c r="A7859" s="74">
        <v>1.3519699697866757E-2</v>
      </c>
    </row>
    <row r="7860" spans="1:1" x14ac:dyDescent="0.3">
      <c r="A7860" s="74">
        <v>0.64952543717764821</v>
      </c>
    </row>
    <row r="7861" spans="1:1" x14ac:dyDescent="0.3">
      <c r="A7861" s="74">
        <v>0.15152439954832606</v>
      </c>
    </row>
    <row r="7862" spans="1:1" x14ac:dyDescent="0.3">
      <c r="A7862" s="74">
        <v>0.53419598986785488</v>
      </c>
    </row>
    <row r="7863" spans="1:1" x14ac:dyDescent="0.3">
      <c r="A7863" s="74">
        <v>0.86410107730338448</v>
      </c>
    </row>
    <row r="7864" spans="1:1" x14ac:dyDescent="0.3">
      <c r="A7864" s="74">
        <v>0.50865199743644518</v>
      </c>
    </row>
    <row r="7865" spans="1:1" x14ac:dyDescent="0.3">
      <c r="A7865" s="74">
        <v>0.9685048982207709</v>
      </c>
    </row>
    <row r="7866" spans="1:1" x14ac:dyDescent="0.3">
      <c r="A7866" s="74">
        <v>1.9318216498306222E-2</v>
      </c>
    </row>
    <row r="7867" spans="1:1" x14ac:dyDescent="0.3">
      <c r="A7867" s="74">
        <v>0.24317148350474563</v>
      </c>
    </row>
    <row r="7868" spans="1:1" x14ac:dyDescent="0.3">
      <c r="A7868" s="74">
        <v>0.94021423993652153</v>
      </c>
    </row>
    <row r="7869" spans="1:1" x14ac:dyDescent="0.3">
      <c r="A7869" s="74">
        <v>0.75090792565691089</v>
      </c>
    </row>
    <row r="7870" spans="1:1" x14ac:dyDescent="0.3">
      <c r="A7870" s="74">
        <v>9.1433454390087585E-2</v>
      </c>
    </row>
    <row r="7871" spans="1:1" x14ac:dyDescent="0.3">
      <c r="A7871" s="74">
        <v>0.81768242439039274</v>
      </c>
    </row>
    <row r="7872" spans="1:1" x14ac:dyDescent="0.3">
      <c r="A7872" s="74">
        <v>0.69765312662129586</v>
      </c>
    </row>
    <row r="7873" spans="1:1" x14ac:dyDescent="0.3">
      <c r="A7873" s="74">
        <v>0.47502059999389629</v>
      </c>
    </row>
    <row r="7874" spans="1:1" x14ac:dyDescent="0.3">
      <c r="A7874" s="74">
        <v>0.61128574480422371</v>
      </c>
    </row>
    <row r="7875" spans="1:1" x14ac:dyDescent="0.3">
      <c r="A7875" s="74">
        <v>0.13663136692403943</v>
      </c>
    </row>
    <row r="7876" spans="1:1" x14ac:dyDescent="0.3">
      <c r="A7876" s="74">
        <v>0.23993652150028993</v>
      </c>
    </row>
    <row r="7877" spans="1:1" x14ac:dyDescent="0.3">
      <c r="A7877" s="74">
        <v>0.94625690481276892</v>
      </c>
    </row>
    <row r="7878" spans="1:1" x14ac:dyDescent="0.3">
      <c r="A7878" s="74">
        <v>0.1162755211035493</v>
      </c>
    </row>
    <row r="7879" spans="1:1" x14ac:dyDescent="0.3">
      <c r="A7879" s="74">
        <v>0.22696615497299111</v>
      </c>
    </row>
    <row r="7880" spans="1:1" x14ac:dyDescent="0.3">
      <c r="A7880" s="74">
        <v>6.8849757377849666E-2</v>
      </c>
    </row>
    <row r="7881" spans="1:1" x14ac:dyDescent="0.3">
      <c r="A7881" s="74">
        <v>0.41151158177434616</v>
      </c>
    </row>
    <row r="7882" spans="1:1" x14ac:dyDescent="0.3">
      <c r="A7882" s="74">
        <v>0.10824915311136205</v>
      </c>
    </row>
    <row r="7883" spans="1:1" x14ac:dyDescent="0.3">
      <c r="A7883" s="74">
        <v>0.35529648731955932</v>
      </c>
    </row>
    <row r="7884" spans="1:1" x14ac:dyDescent="0.3">
      <c r="A7884" s="74">
        <v>0.56868190557573173</v>
      </c>
    </row>
    <row r="7885" spans="1:1" x14ac:dyDescent="0.3">
      <c r="A7885" s="74">
        <v>0.66597491378521068</v>
      </c>
    </row>
    <row r="7886" spans="1:1" x14ac:dyDescent="0.3">
      <c r="A7886" s="74">
        <v>0.85860774559770503</v>
      </c>
    </row>
    <row r="7887" spans="1:1" x14ac:dyDescent="0.3">
      <c r="A7887" s="74">
        <v>0.2370372631000702</v>
      </c>
    </row>
    <row r="7888" spans="1:1" x14ac:dyDescent="0.3">
      <c r="A7888" s="74">
        <v>0.50367748039185767</v>
      </c>
    </row>
    <row r="7889" spans="1:1" x14ac:dyDescent="0.3">
      <c r="A7889" s="74">
        <v>0.184759056367687</v>
      </c>
    </row>
    <row r="7890" spans="1:1" x14ac:dyDescent="0.3">
      <c r="A7890" s="74">
        <v>0.13754692220831935</v>
      </c>
    </row>
    <row r="7891" spans="1:1" x14ac:dyDescent="0.3">
      <c r="A7891" s="74">
        <v>0.47413556321909239</v>
      </c>
    </row>
    <row r="7892" spans="1:1" x14ac:dyDescent="0.3">
      <c r="A7892" s="74">
        <v>0.83034760582293166</v>
      </c>
    </row>
    <row r="7893" spans="1:1" x14ac:dyDescent="0.3">
      <c r="A7893" s="74">
        <v>0.31180761131626333</v>
      </c>
    </row>
    <row r="7894" spans="1:1" x14ac:dyDescent="0.3">
      <c r="A7894" s="74">
        <v>0.77333903012176886</v>
      </c>
    </row>
    <row r="7895" spans="1:1" x14ac:dyDescent="0.3">
      <c r="A7895" s="74">
        <v>0.50230414746543783</v>
      </c>
    </row>
    <row r="7896" spans="1:1" x14ac:dyDescent="0.3">
      <c r="A7896" s="74">
        <v>0.98019348735007783</v>
      </c>
    </row>
    <row r="7897" spans="1:1" x14ac:dyDescent="0.3">
      <c r="A7897" s="74">
        <v>3.6133915219580676E-2</v>
      </c>
    </row>
    <row r="7898" spans="1:1" x14ac:dyDescent="0.3">
      <c r="A7898" s="74">
        <v>0.44773705252235479</v>
      </c>
    </row>
    <row r="7899" spans="1:1" x14ac:dyDescent="0.3">
      <c r="A7899" s="74">
        <v>0.82952360606707964</v>
      </c>
    </row>
    <row r="7900" spans="1:1" x14ac:dyDescent="0.3">
      <c r="A7900" s="74">
        <v>0.26963103122043519</v>
      </c>
    </row>
    <row r="7901" spans="1:1" x14ac:dyDescent="0.3">
      <c r="A7901" s="74">
        <v>0.38764610736411631</v>
      </c>
    </row>
    <row r="7902" spans="1:1" x14ac:dyDescent="0.3">
      <c r="A7902" s="74">
        <v>0.63408307138279363</v>
      </c>
    </row>
    <row r="7903" spans="1:1" x14ac:dyDescent="0.3">
      <c r="A7903" s="74">
        <v>0.84670552690206613</v>
      </c>
    </row>
    <row r="7904" spans="1:1" x14ac:dyDescent="0.3">
      <c r="A7904" s="74">
        <v>0.59288308359019748</v>
      </c>
    </row>
    <row r="7905" spans="1:1" x14ac:dyDescent="0.3">
      <c r="A7905" s="74">
        <v>0.9830317087313456</v>
      </c>
    </row>
    <row r="7906" spans="1:1" x14ac:dyDescent="0.3">
      <c r="A7906" s="74">
        <v>8.4353160191656243E-2</v>
      </c>
    </row>
    <row r="7907" spans="1:1" x14ac:dyDescent="0.3">
      <c r="A7907" s="74">
        <v>0.99185155796990876</v>
      </c>
    </row>
    <row r="7908" spans="1:1" x14ac:dyDescent="0.3">
      <c r="A7908" s="74">
        <v>5.4383983886226998E-2</v>
      </c>
    </row>
    <row r="7909" spans="1:1" x14ac:dyDescent="0.3">
      <c r="A7909" s="74">
        <v>0.7534409619434187</v>
      </c>
    </row>
    <row r="7910" spans="1:1" x14ac:dyDescent="0.3">
      <c r="A7910" s="74">
        <v>0.77108066042054502</v>
      </c>
    </row>
    <row r="7911" spans="1:1" x14ac:dyDescent="0.3">
      <c r="A7911" s="74">
        <v>0.54896694845423755</v>
      </c>
    </row>
    <row r="7912" spans="1:1" x14ac:dyDescent="0.3">
      <c r="A7912" s="74">
        <v>0.69707327494125182</v>
      </c>
    </row>
    <row r="7913" spans="1:1" x14ac:dyDescent="0.3">
      <c r="A7913" s="74">
        <v>0.38514358958708456</v>
      </c>
    </row>
    <row r="7914" spans="1:1" x14ac:dyDescent="0.3">
      <c r="A7914" s="74">
        <v>0.69075594347972047</v>
      </c>
    </row>
    <row r="7915" spans="1:1" x14ac:dyDescent="0.3">
      <c r="A7915" s="74">
        <v>0.86315500350962859</v>
      </c>
    </row>
    <row r="7916" spans="1:1" x14ac:dyDescent="0.3">
      <c r="A7916" s="74">
        <v>0.98239082003234957</v>
      </c>
    </row>
    <row r="7917" spans="1:1" x14ac:dyDescent="0.3">
      <c r="A7917" s="74">
        <v>0.50413525803399761</v>
      </c>
    </row>
    <row r="7918" spans="1:1" x14ac:dyDescent="0.3">
      <c r="A7918" s="74">
        <v>0.43467513046662803</v>
      </c>
    </row>
    <row r="7919" spans="1:1" x14ac:dyDescent="0.3">
      <c r="A7919" s="74">
        <v>0.25263222144230474</v>
      </c>
    </row>
    <row r="7920" spans="1:1" x14ac:dyDescent="0.3">
      <c r="A7920" s="74">
        <v>0.17850276192510758</v>
      </c>
    </row>
    <row r="7921" spans="1:1" x14ac:dyDescent="0.3">
      <c r="A7921" s="74">
        <v>0.13614307077242346</v>
      </c>
    </row>
    <row r="7922" spans="1:1" x14ac:dyDescent="0.3">
      <c r="A7922" s="74">
        <v>0.93383587145603808</v>
      </c>
    </row>
    <row r="7923" spans="1:1" x14ac:dyDescent="0.3">
      <c r="A7923" s="74">
        <v>0.39976195562608724</v>
      </c>
    </row>
    <row r="7924" spans="1:1" x14ac:dyDescent="0.3">
      <c r="A7924" s="74">
        <v>0.31339457380901514</v>
      </c>
    </row>
    <row r="7925" spans="1:1" x14ac:dyDescent="0.3">
      <c r="A7925" s="74">
        <v>0.47355571153904841</v>
      </c>
    </row>
    <row r="7926" spans="1:1" x14ac:dyDescent="0.3">
      <c r="A7926" s="74">
        <v>0.28351695303201391</v>
      </c>
    </row>
    <row r="7927" spans="1:1" x14ac:dyDescent="0.3">
      <c r="A7927" s="74">
        <v>0.50129703665272984</v>
      </c>
    </row>
    <row r="7928" spans="1:1" x14ac:dyDescent="0.3">
      <c r="A7928" s="74">
        <v>0.84786523026215399</v>
      </c>
    </row>
    <row r="7929" spans="1:1" x14ac:dyDescent="0.3">
      <c r="A7929" s="74">
        <v>0.47981200598162788</v>
      </c>
    </row>
    <row r="7930" spans="1:1" x14ac:dyDescent="0.3">
      <c r="A7930" s="74">
        <v>5.4750205999938961E-2</v>
      </c>
    </row>
    <row r="7931" spans="1:1" x14ac:dyDescent="0.3">
      <c r="A7931" s="74">
        <v>0.9600817896053957</v>
      </c>
    </row>
    <row r="7932" spans="1:1" x14ac:dyDescent="0.3">
      <c r="A7932" s="74">
        <v>0.72634052552873318</v>
      </c>
    </row>
    <row r="7933" spans="1:1" x14ac:dyDescent="0.3">
      <c r="A7933" s="74">
        <v>0.36332285531174657</v>
      </c>
    </row>
    <row r="7934" spans="1:1" x14ac:dyDescent="0.3">
      <c r="A7934" s="74">
        <v>0.99786370433668015</v>
      </c>
    </row>
    <row r="7935" spans="1:1" x14ac:dyDescent="0.3">
      <c r="A7935" s="74">
        <v>0.89870906704916531</v>
      </c>
    </row>
    <row r="7936" spans="1:1" x14ac:dyDescent="0.3">
      <c r="A7936" s="74">
        <v>0.96023438215277568</v>
      </c>
    </row>
    <row r="7937" spans="1:1" x14ac:dyDescent="0.3">
      <c r="A7937" s="74">
        <v>0.45155186620685445</v>
      </c>
    </row>
    <row r="7938" spans="1:1" x14ac:dyDescent="0.3">
      <c r="A7938" s="74">
        <v>0.54493850520340592</v>
      </c>
    </row>
    <row r="7939" spans="1:1" x14ac:dyDescent="0.3">
      <c r="A7939" s="74">
        <v>0.27698599200415053</v>
      </c>
    </row>
    <row r="7940" spans="1:1" x14ac:dyDescent="0.3">
      <c r="A7940" s="74">
        <v>0.40116580706198307</v>
      </c>
    </row>
    <row r="7941" spans="1:1" x14ac:dyDescent="0.3">
      <c r="A7941" s="74">
        <v>0.49681081575975827</v>
      </c>
    </row>
    <row r="7942" spans="1:1" x14ac:dyDescent="0.3">
      <c r="A7942" s="74">
        <v>1.7792291024506364E-2</v>
      </c>
    </row>
    <row r="7943" spans="1:1" x14ac:dyDescent="0.3">
      <c r="A7943" s="74">
        <v>0.89397869808038577</v>
      </c>
    </row>
    <row r="7944" spans="1:1" x14ac:dyDescent="0.3">
      <c r="A7944" s="74">
        <v>0.85973693044831689</v>
      </c>
    </row>
    <row r="7945" spans="1:1" x14ac:dyDescent="0.3">
      <c r="A7945" s="74">
        <v>0.94491409039582508</v>
      </c>
    </row>
    <row r="7946" spans="1:1" x14ac:dyDescent="0.3">
      <c r="A7946" s="74">
        <v>0.94665364543595687</v>
      </c>
    </row>
    <row r="7947" spans="1:1" x14ac:dyDescent="0.3">
      <c r="A7947" s="74">
        <v>5.5848872341074864E-2</v>
      </c>
    </row>
    <row r="7948" spans="1:1" x14ac:dyDescent="0.3">
      <c r="A7948" s="74">
        <v>0.22605059968871119</v>
      </c>
    </row>
    <row r="7949" spans="1:1" x14ac:dyDescent="0.3">
      <c r="A7949" s="74">
        <v>0.1979430524613178</v>
      </c>
    </row>
    <row r="7950" spans="1:1" x14ac:dyDescent="0.3">
      <c r="A7950" s="74">
        <v>0.40672017578661457</v>
      </c>
    </row>
    <row r="7951" spans="1:1" x14ac:dyDescent="0.3">
      <c r="A7951" s="74">
        <v>0.19165623950926236</v>
      </c>
    </row>
    <row r="7952" spans="1:1" x14ac:dyDescent="0.3">
      <c r="A7952" s="74">
        <v>0.74895474105044713</v>
      </c>
    </row>
    <row r="7953" spans="1:1" x14ac:dyDescent="0.3">
      <c r="A7953" s="74">
        <v>0.40269173253578294</v>
      </c>
    </row>
    <row r="7954" spans="1:1" x14ac:dyDescent="0.3">
      <c r="A7954" s="74">
        <v>0.77877132480849631</v>
      </c>
    </row>
    <row r="7955" spans="1:1" x14ac:dyDescent="0.3">
      <c r="A7955" s="74">
        <v>0.1968443861201819</v>
      </c>
    </row>
    <row r="7956" spans="1:1" x14ac:dyDescent="0.3">
      <c r="A7956" s="74">
        <v>0.12918485061189611</v>
      </c>
    </row>
    <row r="7957" spans="1:1" x14ac:dyDescent="0.3">
      <c r="A7957" s="74">
        <v>0.79519028290658289</v>
      </c>
    </row>
    <row r="7958" spans="1:1" x14ac:dyDescent="0.3">
      <c r="A7958" s="74">
        <v>0.83935056611835079</v>
      </c>
    </row>
    <row r="7959" spans="1:1" x14ac:dyDescent="0.3">
      <c r="A7959" s="74">
        <v>0.78710287789544353</v>
      </c>
    </row>
    <row r="7960" spans="1:1" x14ac:dyDescent="0.3">
      <c r="A7960" s="74">
        <v>0.58363597521897026</v>
      </c>
    </row>
    <row r="7961" spans="1:1" x14ac:dyDescent="0.3">
      <c r="A7961" s="74">
        <v>0.1337015900143437</v>
      </c>
    </row>
    <row r="7962" spans="1:1" x14ac:dyDescent="0.3">
      <c r="A7962" s="74">
        <v>0.58775597399822987</v>
      </c>
    </row>
    <row r="7963" spans="1:1" x14ac:dyDescent="0.3">
      <c r="A7963" s="74">
        <v>0.64281136509292891</v>
      </c>
    </row>
    <row r="7964" spans="1:1" x14ac:dyDescent="0.3">
      <c r="A7964" s="74">
        <v>0.53611865596484265</v>
      </c>
    </row>
    <row r="7965" spans="1:1" x14ac:dyDescent="0.3">
      <c r="A7965" s="74">
        <v>0.25043488876003295</v>
      </c>
    </row>
    <row r="7966" spans="1:1" x14ac:dyDescent="0.3">
      <c r="A7966" s="74">
        <v>0.71520126956999419</v>
      </c>
    </row>
    <row r="7967" spans="1:1" x14ac:dyDescent="0.3">
      <c r="A7967" s="74">
        <v>0.62623981444746235</v>
      </c>
    </row>
    <row r="7968" spans="1:1" x14ac:dyDescent="0.3">
      <c r="A7968" s="74">
        <v>9.1952269051179536E-2</v>
      </c>
    </row>
    <row r="7969" spans="1:1" x14ac:dyDescent="0.3">
      <c r="A7969" s="74">
        <v>0.25394451734977264</v>
      </c>
    </row>
    <row r="7970" spans="1:1" x14ac:dyDescent="0.3">
      <c r="A7970" s="74">
        <v>0.12320322275460066</v>
      </c>
    </row>
    <row r="7971" spans="1:1" x14ac:dyDescent="0.3">
      <c r="A7971" s="74">
        <v>0.85177159947508163</v>
      </c>
    </row>
    <row r="7972" spans="1:1" x14ac:dyDescent="0.3">
      <c r="A7972" s="74">
        <v>0.95147556993316451</v>
      </c>
    </row>
    <row r="7973" spans="1:1" x14ac:dyDescent="0.3">
      <c r="A7973" s="74">
        <v>0.41291543321024199</v>
      </c>
    </row>
    <row r="7974" spans="1:1" x14ac:dyDescent="0.3">
      <c r="A7974" s="74">
        <v>0.39674062318796349</v>
      </c>
    </row>
    <row r="7975" spans="1:1" x14ac:dyDescent="0.3">
      <c r="A7975" s="74">
        <v>0.891140476699118</v>
      </c>
    </row>
    <row r="7976" spans="1:1" x14ac:dyDescent="0.3">
      <c r="A7976" s="74">
        <v>0.91940061647389137</v>
      </c>
    </row>
    <row r="7977" spans="1:1" x14ac:dyDescent="0.3">
      <c r="A7977" s="74">
        <v>0.25305948057496874</v>
      </c>
    </row>
    <row r="7978" spans="1:1" x14ac:dyDescent="0.3">
      <c r="A7978" s="74">
        <v>0.63884395886104928</v>
      </c>
    </row>
    <row r="7979" spans="1:1" x14ac:dyDescent="0.3">
      <c r="A7979" s="74">
        <v>0.89471114230780968</v>
      </c>
    </row>
    <row r="7980" spans="1:1" x14ac:dyDescent="0.3">
      <c r="A7980" s="74">
        <v>0.66621906186101876</v>
      </c>
    </row>
    <row r="7981" spans="1:1" x14ac:dyDescent="0.3">
      <c r="A7981" s="74">
        <v>0.89806817835016939</v>
      </c>
    </row>
    <row r="7982" spans="1:1" x14ac:dyDescent="0.3">
      <c r="A7982" s="74">
        <v>0.57283242286446734</v>
      </c>
    </row>
    <row r="7983" spans="1:1" x14ac:dyDescent="0.3">
      <c r="A7983" s="74">
        <v>0.9099093600268563</v>
      </c>
    </row>
    <row r="7984" spans="1:1" x14ac:dyDescent="0.3">
      <c r="A7984" s="74">
        <v>0.89788506729331341</v>
      </c>
    </row>
    <row r="7985" spans="1:1" x14ac:dyDescent="0.3">
      <c r="A7985" s="74">
        <v>0.1857661671803949</v>
      </c>
    </row>
    <row r="7986" spans="1:1" x14ac:dyDescent="0.3">
      <c r="A7986" s="74">
        <v>0.31815546128727074</v>
      </c>
    </row>
    <row r="7987" spans="1:1" x14ac:dyDescent="0.3">
      <c r="A7987" s="74">
        <v>0.17822809533982362</v>
      </c>
    </row>
    <row r="7988" spans="1:1" x14ac:dyDescent="0.3">
      <c r="A7988" s="74">
        <v>0.58958708456678977</v>
      </c>
    </row>
    <row r="7989" spans="1:1" x14ac:dyDescent="0.3">
      <c r="A7989" s="74">
        <v>0.59144871364482554</v>
      </c>
    </row>
    <row r="7990" spans="1:1" x14ac:dyDescent="0.3">
      <c r="A7990" s="74">
        <v>0.74678792687765128</v>
      </c>
    </row>
    <row r="7991" spans="1:1" x14ac:dyDescent="0.3">
      <c r="A7991" s="74">
        <v>0.69197668385876032</v>
      </c>
    </row>
    <row r="7992" spans="1:1" x14ac:dyDescent="0.3">
      <c r="A7992" s="74">
        <v>0.44062623981444748</v>
      </c>
    </row>
    <row r="7993" spans="1:1" x14ac:dyDescent="0.3">
      <c r="A7993" s="74">
        <v>0.48829615161595508</v>
      </c>
    </row>
    <row r="7994" spans="1:1" x14ac:dyDescent="0.3">
      <c r="A7994" s="74">
        <v>0.82525101474044005</v>
      </c>
    </row>
    <row r="7995" spans="1:1" x14ac:dyDescent="0.3">
      <c r="A7995" s="74">
        <v>0.79210791344950715</v>
      </c>
    </row>
    <row r="7996" spans="1:1" x14ac:dyDescent="0.3">
      <c r="A7996" s="74">
        <v>0.20606097598193304</v>
      </c>
    </row>
    <row r="7997" spans="1:1" x14ac:dyDescent="0.3">
      <c r="A7997" s="74">
        <v>0.77776421399578843</v>
      </c>
    </row>
    <row r="7998" spans="1:1" x14ac:dyDescent="0.3">
      <c r="A7998" s="74">
        <v>0.84987945188756986</v>
      </c>
    </row>
    <row r="7999" spans="1:1" x14ac:dyDescent="0.3">
      <c r="A7999" s="74">
        <v>8.8137455366679898E-2</v>
      </c>
    </row>
    <row r="8000" spans="1:1" x14ac:dyDescent="0.3">
      <c r="A8000" s="74">
        <v>6.1555833613086336E-2</v>
      </c>
    </row>
    <row r="8001" spans="1:1" x14ac:dyDescent="0.3">
      <c r="A8001" s="74">
        <v>0.4196600238044374</v>
      </c>
    </row>
    <row r="8002" spans="1:1" x14ac:dyDescent="0.3">
      <c r="A8002" s="74">
        <v>0.98052919095431379</v>
      </c>
    </row>
    <row r="8003" spans="1:1" x14ac:dyDescent="0.3">
      <c r="A8003" s="74">
        <v>0.48197882015442367</v>
      </c>
    </row>
    <row r="8004" spans="1:1" x14ac:dyDescent="0.3">
      <c r="A8004" s="74">
        <v>0.65767387920773945</v>
      </c>
    </row>
    <row r="8005" spans="1:1" x14ac:dyDescent="0.3">
      <c r="A8005" s="74">
        <v>0.8945585497604297</v>
      </c>
    </row>
    <row r="8006" spans="1:1" x14ac:dyDescent="0.3">
      <c r="A8006" s="74">
        <v>0.97946104312265392</v>
      </c>
    </row>
    <row r="8007" spans="1:1" x14ac:dyDescent="0.3">
      <c r="A8007" s="74">
        <v>0.57588427381206697</v>
      </c>
    </row>
    <row r="8008" spans="1:1" x14ac:dyDescent="0.3">
      <c r="A8008" s="74">
        <v>1.9837031159398177E-2</v>
      </c>
    </row>
    <row r="8009" spans="1:1" x14ac:dyDescent="0.3">
      <c r="A8009" s="74">
        <v>0.12826929532761619</v>
      </c>
    </row>
    <row r="8010" spans="1:1" x14ac:dyDescent="0.3">
      <c r="A8010" s="74">
        <v>0.56157109286782436</v>
      </c>
    </row>
    <row r="8011" spans="1:1" x14ac:dyDescent="0.3">
      <c r="A8011" s="74">
        <v>0.24707785271767327</v>
      </c>
    </row>
    <row r="8012" spans="1:1" x14ac:dyDescent="0.3">
      <c r="A8012" s="74">
        <v>0.95056001464888451</v>
      </c>
    </row>
    <row r="8013" spans="1:1" x14ac:dyDescent="0.3">
      <c r="A8013" s="74">
        <v>0.91131321146275213</v>
      </c>
    </row>
    <row r="8014" spans="1:1" x14ac:dyDescent="0.3">
      <c r="A8014" s="74">
        <v>0.26230658894619585</v>
      </c>
    </row>
    <row r="8015" spans="1:1" x14ac:dyDescent="0.3">
      <c r="A8015" s="74">
        <v>0.66930143131809439</v>
      </c>
    </row>
    <row r="8016" spans="1:1" x14ac:dyDescent="0.3">
      <c r="A8016" s="74">
        <v>8.9327677236243783E-2</v>
      </c>
    </row>
    <row r="8017" spans="1:1" x14ac:dyDescent="0.3">
      <c r="A8017" s="74">
        <v>0.34308908352916045</v>
      </c>
    </row>
    <row r="8018" spans="1:1" x14ac:dyDescent="0.3">
      <c r="A8018" s="74">
        <v>0.22901089510788294</v>
      </c>
    </row>
    <row r="8019" spans="1:1" x14ac:dyDescent="0.3">
      <c r="A8019" s="74">
        <v>0.56282235175634021</v>
      </c>
    </row>
    <row r="8020" spans="1:1" x14ac:dyDescent="0.3">
      <c r="A8020" s="74">
        <v>0.28748435926389354</v>
      </c>
    </row>
    <row r="8021" spans="1:1" x14ac:dyDescent="0.3">
      <c r="A8021" s="74">
        <v>0.33323160496841336</v>
      </c>
    </row>
    <row r="8022" spans="1:1" x14ac:dyDescent="0.3">
      <c r="A8022" s="74">
        <v>0.84295175023651847</v>
      </c>
    </row>
    <row r="8023" spans="1:1" x14ac:dyDescent="0.3">
      <c r="A8023" s="74">
        <v>0.95449690237128815</v>
      </c>
    </row>
    <row r="8024" spans="1:1" x14ac:dyDescent="0.3">
      <c r="A8024" s="74">
        <v>0.45329142124698629</v>
      </c>
    </row>
    <row r="8025" spans="1:1" x14ac:dyDescent="0.3">
      <c r="A8025" s="74">
        <v>0.69032868434705652</v>
      </c>
    </row>
    <row r="8026" spans="1:1" x14ac:dyDescent="0.3">
      <c r="A8026" s="74">
        <v>0.57707449568163094</v>
      </c>
    </row>
    <row r="8027" spans="1:1" x14ac:dyDescent="0.3">
      <c r="A8027" s="74">
        <v>0.22846156193731498</v>
      </c>
    </row>
    <row r="8028" spans="1:1" x14ac:dyDescent="0.3">
      <c r="A8028" s="74">
        <v>0.52455214087343971</v>
      </c>
    </row>
    <row r="8029" spans="1:1" x14ac:dyDescent="0.3">
      <c r="A8029" s="74">
        <v>0.83025605029450367</v>
      </c>
    </row>
    <row r="8030" spans="1:1" x14ac:dyDescent="0.3">
      <c r="A8030" s="74">
        <v>0.99682607501449627</v>
      </c>
    </row>
    <row r="8031" spans="1:1" x14ac:dyDescent="0.3">
      <c r="A8031" s="74">
        <v>0.74956511123996705</v>
      </c>
    </row>
    <row r="8032" spans="1:1" x14ac:dyDescent="0.3">
      <c r="A8032" s="74">
        <v>0.72377697073274938</v>
      </c>
    </row>
    <row r="8033" spans="1:1" x14ac:dyDescent="0.3">
      <c r="A8033" s="74">
        <v>0.63457136753440957</v>
      </c>
    </row>
    <row r="8034" spans="1:1" x14ac:dyDescent="0.3">
      <c r="A8034" s="74">
        <v>0.30945768608661151</v>
      </c>
    </row>
    <row r="8035" spans="1:1" x14ac:dyDescent="0.3">
      <c r="A8035" s="74">
        <v>0.83977782525101474</v>
      </c>
    </row>
    <row r="8036" spans="1:1" x14ac:dyDescent="0.3">
      <c r="A8036" s="74">
        <v>0.7533799249244667</v>
      </c>
    </row>
    <row r="8037" spans="1:1" x14ac:dyDescent="0.3">
      <c r="A8037" s="74">
        <v>0.49079866939298683</v>
      </c>
    </row>
    <row r="8038" spans="1:1" x14ac:dyDescent="0.3">
      <c r="A8038" s="74">
        <v>0.3686635944700461</v>
      </c>
    </row>
    <row r="8039" spans="1:1" x14ac:dyDescent="0.3">
      <c r="A8039" s="74">
        <v>0.38984344004638816</v>
      </c>
    </row>
    <row r="8040" spans="1:1" x14ac:dyDescent="0.3">
      <c r="A8040" s="74">
        <v>8.6153752250740068E-2</v>
      </c>
    </row>
    <row r="8041" spans="1:1" x14ac:dyDescent="0.3">
      <c r="A8041" s="74">
        <v>4.5350505081331829E-2</v>
      </c>
    </row>
    <row r="8042" spans="1:1" x14ac:dyDescent="0.3">
      <c r="A8042" s="74">
        <v>0.54026917325357826</v>
      </c>
    </row>
    <row r="8043" spans="1:1" x14ac:dyDescent="0.3">
      <c r="A8043" s="74">
        <v>0.88665425580614643</v>
      </c>
    </row>
    <row r="8044" spans="1:1" x14ac:dyDescent="0.3">
      <c r="A8044" s="74">
        <v>8.0263679921872624E-3</v>
      </c>
    </row>
    <row r="8045" spans="1:1" x14ac:dyDescent="0.3">
      <c r="A8045" s="74">
        <v>0.70085757011627547</v>
      </c>
    </row>
    <row r="8046" spans="1:1" x14ac:dyDescent="0.3">
      <c r="A8046" s="74">
        <v>0.33576464125492111</v>
      </c>
    </row>
    <row r="8047" spans="1:1" x14ac:dyDescent="0.3">
      <c r="A8047" s="74">
        <v>0.13803521835993529</v>
      </c>
    </row>
    <row r="8048" spans="1:1" x14ac:dyDescent="0.3">
      <c r="A8048" s="74">
        <v>0.56877346110415972</v>
      </c>
    </row>
    <row r="8049" spans="1:1" x14ac:dyDescent="0.3">
      <c r="A8049" s="74">
        <v>0.38856166264839626</v>
      </c>
    </row>
    <row r="8050" spans="1:1" x14ac:dyDescent="0.3">
      <c r="A8050" s="74">
        <v>0.21955015717032381</v>
      </c>
    </row>
    <row r="8051" spans="1:1" x14ac:dyDescent="0.3">
      <c r="A8051" s="74">
        <v>0.47590563676870024</v>
      </c>
    </row>
    <row r="8052" spans="1:1" x14ac:dyDescent="0.3">
      <c r="A8052" s="74">
        <v>9.7201452681051057E-2</v>
      </c>
    </row>
    <row r="8053" spans="1:1" x14ac:dyDescent="0.3">
      <c r="A8053" s="74">
        <v>0.64778588213751642</v>
      </c>
    </row>
    <row r="8054" spans="1:1" x14ac:dyDescent="0.3">
      <c r="A8054" s="74">
        <v>0.49623096407971434</v>
      </c>
    </row>
    <row r="8055" spans="1:1" x14ac:dyDescent="0.3">
      <c r="A8055" s="74">
        <v>0.7193823053682058</v>
      </c>
    </row>
    <row r="8056" spans="1:1" x14ac:dyDescent="0.3">
      <c r="A8056" s="74">
        <v>0.43733024079103977</v>
      </c>
    </row>
    <row r="8057" spans="1:1" x14ac:dyDescent="0.3">
      <c r="A8057" s="74">
        <v>0.54277169103061007</v>
      </c>
    </row>
    <row r="8058" spans="1:1" x14ac:dyDescent="0.3">
      <c r="A8058" s="74">
        <v>0.68428601947080903</v>
      </c>
    </row>
    <row r="8059" spans="1:1" x14ac:dyDescent="0.3">
      <c r="A8059" s="74">
        <v>0.67873165074617758</v>
      </c>
    </row>
    <row r="8060" spans="1:1" x14ac:dyDescent="0.3">
      <c r="A8060" s="74">
        <v>0.56108279671620842</v>
      </c>
    </row>
    <row r="8061" spans="1:1" x14ac:dyDescent="0.3">
      <c r="A8061" s="74">
        <v>0.44920194097720267</v>
      </c>
    </row>
    <row r="8062" spans="1:1" x14ac:dyDescent="0.3">
      <c r="A8062" s="74">
        <v>0.28226569414349806</v>
      </c>
    </row>
    <row r="8063" spans="1:1" x14ac:dyDescent="0.3">
      <c r="A8063" s="74">
        <v>0.4817346720786157</v>
      </c>
    </row>
    <row r="8064" spans="1:1" x14ac:dyDescent="0.3">
      <c r="A8064" s="74">
        <v>0.71456038087099827</v>
      </c>
    </row>
    <row r="8065" spans="1:1" x14ac:dyDescent="0.3">
      <c r="A8065" s="74">
        <v>0.24066896572771385</v>
      </c>
    </row>
    <row r="8066" spans="1:1" x14ac:dyDescent="0.3">
      <c r="A8066" s="74">
        <v>0.33396404919583728</v>
      </c>
    </row>
    <row r="8067" spans="1:1" x14ac:dyDescent="0.3">
      <c r="A8067" s="74">
        <v>0.50349436933500169</v>
      </c>
    </row>
    <row r="8068" spans="1:1" x14ac:dyDescent="0.3">
      <c r="A8068" s="74">
        <v>0.75350199896237069</v>
      </c>
    </row>
    <row r="8069" spans="1:1" x14ac:dyDescent="0.3">
      <c r="A8069" s="74">
        <v>0.90701010162663653</v>
      </c>
    </row>
    <row r="8070" spans="1:1" x14ac:dyDescent="0.3">
      <c r="A8070" s="74">
        <v>0.69847712637714776</v>
      </c>
    </row>
    <row r="8071" spans="1:1" x14ac:dyDescent="0.3">
      <c r="A8071" s="74">
        <v>0.18091372417371135</v>
      </c>
    </row>
    <row r="8072" spans="1:1" x14ac:dyDescent="0.3">
      <c r="A8072" s="74">
        <v>0.82464064455092012</v>
      </c>
    </row>
    <row r="8073" spans="1:1" x14ac:dyDescent="0.3">
      <c r="A8073" s="74">
        <v>0.13547166356395154</v>
      </c>
    </row>
    <row r="8074" spans="1:1" x14ac:dyDescent="0.3">
      <c r="A8074" s="74">
        <v>0.43159276100955229</v>
      </c>
    </row>
    <row r="8075" spans="1:1" x14ac:dyDescent="0.3">
      <c r="A8075" s="74">
        <v>0.49336222418897063</v>
      </c>
    </row>
    <row r="8076" spans="1:1" x14ac:dyDescent="0.3">
      <c r="A8076" s="74">
        <v>4.8829615161595508E-2</v>
      </c>
    </row>
    <row r="8077" spans="1:1" x14ac:dyDescent="0.3">
      <c r="A8077" s="74">
        <v>0.8861049226355785</v>
      </c>
    </row>
    <row r="8078" spans="1:1" x14ac:dyDescent="0.3">
      <c r="A8078" s="74">
        <v>0.18506424146244699</v>
      </c>
    </row>
    <row r="8079" spans="1:1" x14ac:dyDescent="0.3">
      <c r="A8079" s="74">
        <v>0.39060640278328806</v>
      </c>
    </row>
    <row r="8080" spans="1:1" x14ac:dyDescent="0.3">
      <c r="A8080" s="74">
        <v>0.36271248512222665</v>
      </c>
    </row>
    <row r="8081" spans="1:1" x14ac:dyDescent="0.3">
      <c r="A8081" s="74">
        <v>0.4923551133762627</v>
      </c>
    </row>
    <row r="8082" spans="1:1" x14ac:dyDescent="0.3">
      <c r="A8082" s="74">
        <v>2.9297769096957305E-2</v>
      </c>
    </row>
    <row r="8083" spans="1:1" x14ac:dyDescent="0.3">
      <c r="A8083" s="74">
        <v>0.9489730521561327</v>
      </c>
    </row>
    <row r="8084" spans="1:1" x14ac:dyDescent="0.3">
      <c r="A8084" s="74">
        <v>0.17426068910794396</v>
      </c>
    </row>
    <row r="8085" spans="1:1" x14ac:dyDescent="0.3">
      <c r="A8085" s="74">
        <v>0.31852168340098269</v>
      </c>
    </row>
    <row r="8086" spans="1:1" x14ac:dyDescent="0.3">
      <c r="A8086" s="74">
        <v>0.60634174626911219</v>
      </c>
    </row>
    <row r="8087" spans="1:1" x14ac:dyDescent="0.3">
      <c r="A8087" s="74">
        <v>0.53767509994811857</v>
      </c>
    </row>
    <row r="8088" spans="1:1" x14ac:dyDescent="0.3">
      <c r="A8088" s="74">
        <v>0.98965422528763691</v>
      </c>
    </row>
    <row r="8089" spans="1:1" x14ac:dyDescent="0.3">
      <c r="A8089" s="74">
        <v>0.50486770226142152</v>
      </c>
    </row>
    <row r="8090" spans="1:1" x14ac:dyDescent="0.3">
      <c r="A8090" s="74">
        <v>1.9196142460402233E-2</v>
      </c>
    </row>
    <row r="8091" spans="1:1" x14ac:dyDescent="0.3">
      <c r="A8091" s="74">
        <v>0.77596362193670465</v>
      </c>
    </row>
    <row r="8092" spans="1:1" x14ac:dyDescent="0.3">
      <c r="A8092" s="74">
        <v>0.66655476546525472</v>
      </c>
    </row>
    <row r="8093" spans="1:1" x14ac:dyDescent="0.3">
      <c r="A8093" s="74">
        <v>0.83214819788201544</v>
      </c>
    </row>
    <row r="8094" spans="1:1" x14ac:dyDescent="0.3">
      <c r="A8094" s="74">
        <v>0.36368907742545853</v>
      </c>
    </row>
    <row r="8095" spans="1:1" x14ac:dyDescent="0.3">
      <c r="A8095" s="74">
        <v>0.56236457411420027</v>
      </c>
    </row>
    <row r="8096" spans="1:1" x14ac:dyDescent="0.3">
      <c r="A8096" s="74">
        <v>0.45115512558366649</v>
      </c>
    </row>
    <row r="8097" spans="1:1" x14ac:dyDescent="0.3">
      <c r="A8097" s="74">
        <v>0.23624378185369427</v>
      </c>
    </row>
    <row r="8098" spans="1:1" x14ac:dyDescent="0.3">
      <c r="A8098" s="74">
        <v>0.30915250099185154</v>
      </c>
    </row>
    <row r="8099" spans="1:1" x14ac:dyDescent="0.3">
      <c r="A8099" s="74">
        <v>0.95782341990417186</v>
      </c>
    </row>
    <row r="8100" spans="1:1" x14ac:dyDescent="0.3">
      <c r="A8100" s="74">
        <v>0.45417645802179024</v>
      </c>
    </row>
    <row r="8101" spans="1:1" x14ac:dyDescent="0.3">
      <c r="A8101" s="74">
        <v>4.6998504593035676E-3</v>
      </c>
    </row>
    <row r="8102" spans="1:1" x14ac:dyDescent="0.3">
      <c r="A8102" s="74">
        <v>0.63411358989226962</v>
      </c>
    </row>
    <row r="8103" spans="1:1" x14ac:dyDescent="0.3">
      <c r="A8103" s="74">
        <v>0.2032532731101413</v>
      </c>
    </row>
    <row r="8104" spans="1:1" x14ac:dyDescent="0.3">
      <c r="A8104" s="74">
        <v>0.7228003784295175</v>
      </c>
    </row>
    <row r="8105" spans="1:1" x14ac:dyDescent="0.3">
      <c r="A8105" s="74">
        <v>0.18591875972777488</v>
      </c>
    </row>
    <row r="8106" spans="1:1" x14ac:dyDescent="0.3">
      <c r="A8106" s="74">
        <v>0.12350840784936064</v>
      </c>
    </row>
    <row r="8107" spans="1:1" x14ac:dyDescent="0.3">
      <c r="A8107" s="74">
        <v>0.65343180639057585</v>
      </c>
    </row>
    <row r="8108" spans="1:1" x14ac:dyDescent="0.3">
      <c r="A8108" s="74">
        <v>0.56447035126804412</v>
      </c>
    </row>
    <row r="8109" spans="1:1" x14ac:dyDescent="0.3">
      <c r="A8109" s="74">
        <v>0.24265266884365366</v>
      </c>
    </row>
    <row r="8110" spans="1:1" x14ac:dyDescent="0.3">
      <c r="A8110" s="74">
        <v>0.73332926419873656</v>
      </c>
    </row>
    <row r="8111" spans="1:1" x14ac:dyDescent="0.3">
      <c r="A8111" s="74">
        <v>0.90771202734458445</v>
      </c>
    </row>
    <row r="8112" spans="1:1" x14ac:dyDescent="0.3">
      <c r="A8112" s="74">
        <v>0.27909176915799433</v>
      </c>
    </row>
    <row r="8113" spans="1:1" x14ac:dyDescent="0.3">
      <c r="A8113" s="74">
        <v>0.48088015381328775</v>
      </c>
    </row>
    <row r="8114" spans="1:1" x14ac:dyDescent="0.3">
      <c r="A8114" s="74">
        <v>0.42899868770409255</v>
      </c>
    </row>
    <row r="8115" spans="1:1" x14ac:dyDescent="0.3">
      <c r="A8115" s="74">
        <v>0.91973632007812733</v>
      </c>
    </row>
    <row r="8116" spans="1:1" x14ac:dyDescent="0.3">
      <c r="A8116" s="74">
        <v>0.95544297616504414</v>
      </c>
    </row>
    <row r="8117" spans="1:1" x14ac:dyDescent="0.3">
      <c r="A8117" s="74">
        <v>0.28513443403424177</v>
      </c>
    </row>
    <row r="8118" spans="1:1" x14ac:dyDescent="0.3">
      <c r="A8118" s="74">
        <v>0.60417493209631645</v>
      </c>
    </row>
    <row r="8119" spans="1:1" x14ac:dyDescent="0.3">
      <c r="A8119" s="74">
        <v>0.36667989135410628</v>
      </c>
    </row>
    <row r="8120" spans="1:1" x14ac:dyDescent="0.3">
      <c r="A8120" s="74">
        <v>0.48835718863490707</v>
      </c>
    </row>
    <row r="8121" spans="1:1" x14ac:dyDescent="0.3">
      <c r="A8121" s="74">
        <v>0.69209875789666431</v>
      </c>
    </row>
    <row r="8122" spans="1:1" x14ac:dyDescent="0.3">
      <c r="A8122" s="74">
        <v>0.48539689321573537</v>
      </c>
    </row>
    <row r="8123" spans="1:1" x14ac:dyDescent="0.3">
      <c r="A8123" s="74">
        <v>5.9419537949766531E-2</v>
      </c>
    </row>
    <row r="8124" spans="1:1" x14ac:dyDescent="0.3">
      <c r="A8124" s="74">
        <v>0.47297585985900448</v>
      </c>
    </row>
    <row r="8125" spans="1:1" x14ac:dyDescent="0.3">
      <c r="A8125" s="74">
        <v>0.33280434583574936</v>
      </c>
    </row>
    <row r="8126" spans="1:1" x14ac:dyDescent="0.3">
      <c r="A8126" s="74">
        <v>0.42982268745994445</v>
      </c>
    </row>
    <row r="8127" spans="1:1" x14ac:dyDescent="0.3">
      <c r="A8127" s="74">
        <v>0.6751915036469619</v>
      </c>
    </row>
    <row r="8128" spans="1:1" x14ac:dyDescent="0.3">
      <c r="A8128" s="74">
        <v>0.13205359050263984</v>
      </c>
    </row>
    <row r="8129" spans="1:1" x14ac:dyDescent="0.3">
      <c r="A8129" s="74">
        <v>0.27585680715353861</v>
      </c>
    </row>
    <row r="8130" spans="1:1" x14ac:dyDescent="0.3">
      <c r="A8130" s="74">
        <v>0.52137821588793598</v>
      </c>
    </row>
    <row r="8131" spans="1:1" x14ac:dyDescent="0.3">
      <c r="A8131" s="74">
        <v>0.5935544907986694</v>
      </c>
    </row>
    <row r="8132" spans="1:1" x14ac:dyDescent="0.3">
      <c r="A8132" s="74">
        <v>0.9328287606433302</v>
      </c>
    </row>
    <row r="8133" spans="1:1" x14ac:dyDescent="0.3">
      <c r="A8133" s="74">
        <v>0.80175176244392221</v>
      </c>
    </row>
    <row r="8134" spans="1:1" x14ac:dyDescent="0.3">
      <c r="A8134" s="74">
        <v>0.37214270455030979</v>
      </c>
    </row>
    <row r="8135" spans="1:1" x14ac:dyDescent="0.3">
      <c r="A8135" s="74">
        <v>0.11728263191625721</v>
      </c>
    </row>
    <row r="8136" spans="1:1" x14ac:dyDescent="0.3">
      <c r="A8136" s="74">
        <v>4.9439985351115455E-2</v>
      </c>
    </row>
    <row r="8137" spans="1:1" x14ac:dyDescent="0.3">
      <c r="A8137" s="74">
        <v>0.6403393658253731</v>
      </c>
    </row>
    <row r="8138" spans="1:1" x14ac:dyDescent="0.3">
      <c r="A8138" s="74">
        <v>0.53520310068056276</v>
      </c>
    </row>
    <row r="8139" spans="1:1" x14ac:dyDescent="0.3">
      <c r="A8139" s="74">
        <v>0.85921811578722496</v>
      </c>
    </row>
    <row r="8140" spans="1:1" x14ac:dyDescent="0.3">
      <c r="A8140" s="74">
        <v>0.32755516220587788</v>
      </c>
    </row>
    <row r="8141" spans="1:1" x14ac:dyDescent="0.3">
      <c r="A8141" s="74">
        <v>0.70244453260902739</v>
      </c>
    </row>
    <row r="8142" spans="1:1" x14ac:dyDescent="0.3">
      <c r="A8142" s="74">
        <v>0.43482772301400802</v>
      </c>
    </row>
    <row r="8143" spans="1:1" x14ac:dyDescent="0.3">
      <c r="A8143" s="74">
        <v>0.57628101443525503</v>
      </c>
    </row>
    <row r="8144" spans="1:1" x14ac:dyDescent="0.3">
      <c r="A8144" s="74">
        <v>0.90697958311716054</v>
      </c>
    </row>
    <row r="8145" spans="1:1" x14ac:dyDescent="0.3">
      <c r="A8145" s="74">
        <v>0.83681752983184299</v>
      </c>
    </row>
    <row r="8146" spans="1:1" x14ac:dyDescent="0.3">
      <c r="A8146" s="74">
        <v>0.2206488235114597</v>
      </c>
    </row>
    <row r="8147" spans="1:1" x14ac:dyDescent="0.3">
      <c r="A8147" s="74">
        <v>0.23221533860286264</v>
      </c>
    </row>
    <row r="8148" spans="1:1" x14ac:dyDescent="0.3">
      <c r="A8148" s="74">
        <v>0.15872676778466141</v>
      </c>
    </row>
    <row r="8149" spans="1:1" x14ac:dyDescent="0.3">
      <c r="A8149" s="74">
        <v>0.64363536484878081</v>
      </c>
    </row>
    <row r="8150" spans="1:1" x14ac:dyDescent="0.3">
      <c r="A8150" s="74">
        <v>0.45185705130161441</v>
      </c>
    </row>
    <row r="8151" spans="1:1" x14ac:dyDescent="0.3">
      <c r="A8151" s="74">
        <v>0.56990264595477158</v>
      </c>
    </row>
    <row r="8152" spans="1:1" x14ac:dyDescent="0.3">
      <c r="A8152" s="74">
        <v>9.2959379863887442E-2</v>
      </c>
    </row>
    <row r="8153" spans="1:1" x14ac:dyDescent="0.3">
      <c r="A8153" s="74">
        <v>0.87615588854640336</v>
      </c>
    </row>
    <row r="8154" spans="1:1" x14ac:dyDescent="0.3">
      <c r="A8154" s="74">
        <v>1.7670216986602375E-2</v>
      </c>
    </row>
    <row r="8155" spans="1:1" x14ac:dyDescent="0.3">
      <c r="A8155" s="74">
        <v>0.97473067415387438</v>
      </c>
    </row>
    <row r="8156" spans="1:1" x14ac:dyDescent="0.3">
      <c r="A8156" s="74">
        <v>0.8937650685140538</v>
      </c>
    </row>
    <row r="8157" spans="1:1" x14ac:dyDescent="0.3">
      <c r="A8157" s="74">
        <v>0.46122623371074556</v>
      </c>
    </row>
    <row r="8158" spans="1:1" x14ac:dyDescent="0.3">
      <c r="A8158" s="74">
        <v>0.20062868129520553</v>
      </c>
    </row>
    <row r="8159" spans="1:1" x14ac:dyDescent="0.3">
      <c r="A8159" s="74">
        <v>0.91036713766899624</v>
      </c>
    </row>
    <row r="8160" spans="1:1" x14ac:dyDescent="0.3">
      <c r="A8160" s="74">
        <v>0.73702200384533223</v>
      </c>
    </row>
    <row r="8161" spans="1:1" x14ac:dyDescent="0.3">
      <c r="A8161" s="74">
        <v>0.67030854213080238</v>
      </c>
    </row>
    <row r="8162" spans="1:1" x14ac:dyDescent="0.3">
      <c r="A8162" s="74">
        <v>0.2882778405102695</v>
      </c>
    </row>
    <row r="8163" spans="1:1" x14ac:dyDescent="0.3">
      <c r="A8163" s="74">
        <v>0.70784630878627885</v>
      </c>
    </row>
    <row r="8164" spans="1:1" x14ac:dyDescent="0.3">
      <c r="A8164" s="74">
        <v>0.54808191167943354</v>
      </c>
    </row>
    <row r="8165" spans="1:1" x14ac:dyDescent="0.3">
      <c r="A8165" s="74">
        <v>0.47221289712210457</v>
      </c>
    </row>
    <row r="8166" spans="1:1" x14ac:dyDescent="0.3">
      <c r="A8166" s="74">
        <v>0.6403393658253731</v>
      </c>
    </row>
    <row r="8167" spans="1:1" x14ac:dyDescent="0.3">
      <c r="A8167" s="74">
        <v>0.98965422528763691</v>
      </c>
    </row>
    <row r="8168" spans="1:1" x14ac:dyDescent="0.3">
      <c r="A8168" s="74">
        <v>0.85467085787530139</v>
      </c>
    </row>
    <row r="8169" spans="1:1" x14ac:dyDescent="0.3">
      <c r="A8169" s="74">
        <v>0.59855952635273291</v>
      </c>
    </row>
    <row r="8170" spans="1:1" x14ac:dyDescent="0.3">
      <c r="A8170" s="74">
        <v>0.61711478011413923</v>
      </c>
    </row>
    <row r="8171" spans="1:1" x14ac:dyDescent="0.3">
      <c r="A8171" s="74">
        <v>0.50944547868282108</v>
      </c>
    </row>
    <row r="8172" spans="1:1" x14ac:dyDescent="0.3">
      <c r="A8172" s="74">
        <v>0.39213232825708794</v>
      </c>
    </row>
    <row r="8173" spans="1:1" x14ac:dyDescent="0.3">
      <c r="A8173" s="74">
        <v>0.35355693227942747</v>
      </c>
    </row>
    <row r="8174" spans="1:1" x14ac:dyDescent="0.3">
      <c r="A8174" s="74">
        <v>0.27521591845454269</v>
      </c>
    </row>
    <row r="8175" spans="1:1" x14ac:dyDescent="0.3">
      <c r="A8175" s="74">
        <v>0.68959624011963261</v>
      </c>
    </row>
    <row r="8176" spans="1:1" x14ac:dyDescent="0.3">
      <c r="A8176" s="74">
        <v>0.61674855800042727</v>
      </c>
    </row>
    <row r="8177" spans="1:1" x14ac:dyDescent="0.3">
      <c r="A8177" s="74">
        <v>0.6990264595477157</v>
      </c>
    </row>
    <row r="8178" spans="1:1" x14ac:dyDescent="0.3">
      <c r="A8178" s="74">
        <v>0.23752555925168614</v>
      </c>
    </row>
    <row r="8179" spans="1:1" x14ac:dyDescent="0.3">
      <c r="A8179" s="74">
        <v>0.63667714468825343</v>
      </c>
    </row>
    <row r="8180" spans="1:1" x14ac:dyDescent="0.3">
      <c r="A8180" s="74">
        <v>0.78341013824884798</v>
      </c>
    </row>
    <row r="8181" spans="1:1" x14ac:dyDescent="0.3">
      <c r="A8181" s="74">
        <v>0.64613788262581251</v>
      </c>
    </row>
    <row r="8182" spans="1:1" x14ac:dyDescent="0.3">
      <c r="A8182" s="74">
        <v>0.64284188360240491</v>
      </c>
    </row>
    <row r="8183" spans="1:1" x14ac:dyDescent="0.3">
      <c r="A8183" s="74">
        <v>0.91711172826319165</v>
      </c>
    </row>
    <row r="8184" spans="1:1" x14ac:dyDescent="0.3">
      <c r="A8184" s="74">
        <v>0.74413281655323948</v>
      </c>
    </row>
    <row r="8185" spans="1:1" x14ac:dyDescent="0.3">
      <c r="A8185" s="74">
        <v>0.48506118961149935</v>
      </c>
    </row>
    <row r="8186" spans="1:1" x14ac:dyDescent="0.3">
      <c r="A8186" s="74">
        <v>0.58214056825464644</v>
      </c>
    </row>
    <row r="8187" spans="1:1" x14ac:dyDescent="0.3">
      <c r="A8187" s="74">
        <v>0.87365337076937166</v>
      </c>
    </row>
    <row r="8188" spans="1:1" x14ac:dyDescent="0.3">
      <c r="A8188" s="74">
        <v>0.12341685232093265</v>
      </c>
    </row>
    <row r="8189" spans="1:1" x14ac:dyDescent="0.3">
      <c r="A8189" s="74">
        <v>0.88363292336802268</v>
      </c>
    </row>
    <row r="8190" spans="1:1" x14ac:dyDescent="0.3">
      <c r="A8190" s="74">
        <v>0.92733542893765064</v>
      </c>
    </row>
    <row r="8191" spans="1:1" x14ac:dyDescent="0.3">
      <c r="A8191" s="74">
        <v>0.76418347727896974</v>
      </c>
    </row>
    <row r="8192" spans="1:1" x14ac:dyDescent="0.3">
      <c r="A8192" s="74">
        <v>2.7008880886257514E-2</v>
      </c>
    </row>
    <row r="8193" spans="1:1" x14ac:dyDescent="0.3">
      <c r="A8193" s="74">
        <v>0.38660847804193244</v>
      </c>
    </row>
    <row r="8194" spans="1:1" x14ac:dyDescent="0.3">
      <c r="A8194" s="74">
        <v>0.95873897518845175</v>
      </c>
    </row>
    <row r="8195" spans="1:1" x14ac:dyDescent="0.3">
      <c r="A8195" s="74">
        <v>0.50407422101504562</v>
      </c>
    </row>
    <row r="8196" spans="1:1" x14ac:dyDescent="0.3">
      <c r="A8196" s="74">
        <v>0.93981749931333358</v>
      </c>
    </row>
    <row r="8197" spans="1:1" x14ac:dyDescent="0.3">
      <c r="A8197" s="74">
        <v>0.34638508255256811</v>
      </c>
    </row>
    <row r="8198" spans="1:1" x14ac:dyDescent="0.3">
      <c r="A8198" s="74">
        <v>0.69774468214972385</v>
      </c>
    </row>
    <row r="8199" spans="1:1" x14ac:dyDescent="0.3">
      <c r="A8199" s="74">
        <v>0.29319132053590502</v>
      </c>
    </row>
    <row r="8200" spans="1:1" x14ac:dyDescent="0.3">
      <c r="A8200" s="74">
        <v>0.96972563859981076</v>
      </c>
    </row>
    <row r="8201" spans="1:1" x14ac:dyDescent="0.3">
      <c r="A8201" s="74">
        <v>0.81670583208716085</v>
      </c>
    </row>
    <row r="8202" spans="1:1" x14ac:dyDescent="0.3">
      <c r="A8202" s="74">
        <v>0.35093234046449173</v>
      </c>
    </row>
    <row r="8203" spans="1:1" x14ac:dyDescent="0.3">
      <c r="A8203" s="74">
        <v>0.90908536027100439</v>
      </c>
    </row>
    <row r="8204" spans="1:1" x14ac:dyDescent="0.3">
      <c r="A8204" s="74">
        <v>9.3356120487075409E-2</v>
      </c>
    </row>
    <row r="8205" spans="1:1" x14ac:dyDescent="0.3">
      <c r="A8205" s="74">
        <v>0.44038209173863946</v>
      </c>
    </row>
    <row r="8206" spans="1:1" x14ac:dyDescent="0.3">
      <c r="A8206" s="74">
        <v>0.77135532700582898</v>
      </c>
    </row>
    <row r="8207" spans="1:1" x14ac:dyDescent="0.3">
      <c r="A8207" s="74">
        <v>0.94711142307809681</v>
      </c>
    </row>
    <row r="8208" spans="1:1" x14ac:dyDescent="0.3">
      <c r="A8208" s="74">
        <v>0.56001464888454844</v>
      </c>
    </row>
    <row r="8209" spans="1:1" x14ac:dyDescent="0.3">
      <c r="A8209" s="74">
        <v>0.86272774437696464</v>
      </c>
    </row>
    <row r="8210" spans="1:1" x14ac:dyDescent="0.3">
      <c r="A8210" s="74">
        <v>0.34409619434186833</v>
      </c>
    </row>
    <row r="8211" spans="1:1" x14ac:dyDescent="0.3">
      <c r="A8211" s="74">
        <v>0.78957487716299934</v>
      </c>
    </row>
    <row r="8212" spans="1:1" x14ac:dyDescent="0.3">
      <c r="A8212" s="74">
        <v>0.10998870815149388</v>
      </c>
    </row>
    <row r="8213" spans="1:1" x14ac:dyDescent="0.3">
      <c r="A8213" s="74">
        <v>0.70113223670155944</v>
      </c>
    </row>
    <row r="8214" spans="1:1" x14ac:dyDescent="0.3">
      <c r="A8214" s="74">
        <v>0.20172734763634145</v>
      </c>
    </row>
    <row r="8215" spans="1:1" x14ac:dyDescent="0.3">
      <c r="A8215" s="74">
        <v>0.58433790093691829</v>
      </c>
    </row>
    <row r="8216" spans="1:1" x14ac:dyDescent="0.3">
      <c r="A8216" s="74">
        <v>0.16370128482924895</v>
      </c>
    </row>
    <row r="8217" spans="1:1" x14ac:dyDescent="0.3">
      <c r="A8217" s="74">
        <v>0.60301522873622848</v>
      </c>
    </row>
    <row r="8218" spans="1:1" x14ac:dyDescent="0.3">
      <c r="A8218" s="74">
        <v>0.1760307626575518</v>
      </c>
    </row>
    <row r="8219" spans="1:1" x14ac:dyDescent="0.3">
      <c r="A8219" s="74">
        <v>1.4221625415814692E-2</v>
      </c>
    </row>
    <row r="8220" spans="1:1" x14ac:dyDescent="0.3">
      <c r="A8220" s="74">
        <v>0.63780632953886529</v>
      </c>
    </row>
    <row r="8221" spans="1:1" x14ac:dyDescent="0.3">
      <c r="A8221" s="74">
        <v>0.42252876369518111</v>
      </c>
    </row>
    <row r="8222" spans="1:1" x14ac:dyDescent="0.3">
      <c r="A8222" s="74">
        <v>0.39237647633289591</v>
      </c>
    </row>
    <row r="8223" spans="1:1" x14ac:dyDescent="0.3">
      <c r="A8223" s="74">
        <v>0.1392254402294992</v>
      </c>
    </row>
    <row r="8224" spans="1:1" x14ac:dyDescent="0.3">
      <c r="A8224" s="74">
        <v>0.54426709799493389</v>
      </c>
    </row>
    <row r="8225" spans="1:1" x14ac:dyDescent="0.3">
      <c r="A8225" s="74">
        <v>4.8036133915219582E-2</v>
      </c>
    </row>
    <row r="8226" spans="1:1" x14ac:dyDescent="0.3">
      <c r="A8226" s="74">
        <v>0.91286965544602805</v>
      </c>
    </row>
    <row r="8227" spans="1:1" x14ac:dyDescent="0.3">
      <c r="A8227" s="74">
        <v>9.1830195013275551E-2</v>
      </c>
    </row>
    <row r="8228" spans="1:1" x14ac:dyDescent="0.3">
      <c r="A8228" s="74">
        <v>2.9175695059053316E-2</v>
      </c>
    </row>
    <row r="8229" spans="1:1" x14ac:dyDescent="0.3">
      <c r="A8229" s="74">
        <v>0.91088595233008818</v>
      </c>
    </row>
    <row r="8230" spans="1:1" x14ac:dyDescent="0.3">
      <c r="A8230" s="74">
        <v>0.3346354564043092</v>
      </c>
    </row>
    <row r="8231" spans="1:1" x14ac:dyDescent="0.3">
      <c r="A8231" s="74">
        <v>0.90716269417401652</v>
      </c>
    </row>
    <row r="8232" spans="1:1" x14ac:dyDescent="0.3">
      <c r="A8232" s="74">
        <v>7.1718497268593402E-3</v>
      </c>
    </row>
    <row r="8233" spans="1:1" x14ac:dyDescent="0.3">
      <c r="A8233" s="74">
        <v>0.70708334604937895</v>
      </c>
    </row>
    <row r="8234" spans="1:1" x14ac:dyDescent="0.3">
      <c r="A8234" s="74">
        <v>0.74956511123996705</v>
      </c>
    </row>
    <row r="8235" spans="1:1" x14ac:dyDescent="0.3">
      <c r="A8235" s="74">
        <v>0.26920377208777124</v>
      </c>
    </row>
    <row r="8236" spans="1:1" x14ac:dyDescent="0.3">
      <c r="A8236" s="74">
        <v>4.7700430310983609E-2</v>
      </c>
    </row>
    <row r="8237" spans="1:1" x14ac:dyDescent="0.3">
      <c r="A8237" s="74">
        <v>0.36356700338755454</v>
      </c>
    </row>
    <row r="8238" spans="1:1" x14ac:dyDescent="0.3">
      <c r="A8238" s="74">
        <v>0.97128208258308668</v>
      </c>
    </row>
    <row r="8239" spans="1:1" x14ac:dyDescent="0.3">
      <c r="A8239" s="74">
        <v>0.45445112460707421</v>
      </c>
    </row>
    <row r="8240" spans="1:1" x14ac:dyDescent="0.3">
      <c r="A8240" s="74">
        <v>0.66963713492233035</v>
      </c>
    </row>
    <row r="8241" spans="1:1" x14ac:dyDescent="0.3">
      <c r="A8241" s="74">
        <v>0.77932065797906436</v>
      </c>
    </row>
    <row r="8242" spans="1:1" x14ac:dyDescent="0.3">
      <c r="A8242" s="74">
        <v>0.43610950041199986</v>
      </c>
    </row>
    <row r="8243" spans="1:1" x14ac:dyDescent="0.3">
      <c r="A8243" s="74">
        <v>0.25366985076448867</v>
      </c>
    </row>
    <row r="8244" spans="1:1" x14ac:dyDescent="0.3">
      <c r="A8244" s="74">
        <v>0.70024719992675555</v>
      </c>
    </row>
    <row r="8245" spans="1:1" x14ac:dyDescent="0.3">
      <c r="A8245" s="74">
        <v>0.37330240791039765</v>
      </c>
    </row>
    <row r="8246" spans="1:1" x14ac:dyDescent="0.3">
      <c r="A8246" s="74">
        <v>0.684499649037141</v>
      </c>
    </row>
    <row r="8247" spans="1:1" x14ac:dyDescent="0.3">
      <c r="A8247" s="74">
        <v>0.15381328775902586</v>
      </c>
    </row>
    <row r="8248" spans="1:1" x14ac:dyDescent="0.3">
      <c r="A8248" s="74">
        <v>0.85497604297006136</v>
      </c>
    </row>
    <row r="8249" spans="1:1" x14ac:dyDescent="0.3">
      <c r="A8249" s="74">
        <v>0.97051911984618666</v>
      </c>
    </row>
    <row r="8250" spans="1:1" x14ac:dyDescent="0.3">
      <c r="A8250" s="74">
        <v>0.82799768059327983</v>
      </c>
    </row>
    <row r="8251" spans="1:1" x14ac:dyDescent="0.3">
      <c r="A8251" s="74">
        <v>0.56080813013092445</v>
      </c>
    </row>
    <row r="8252" spans="1:1" x14ac:dyDescent="0.3">
      <c r="A8252" s="74">
        <v>0.19400616473891416</v>
      </c>
    </row>
    <row r="8253" spans="1:1" x14ac:dyDescent="0.3">
      <c r="A8253" s="74">
        <v>5.6703390606402782E-2</v>
      </c>
    </row>
    <row r="8254" spans="1:1" x14ac:dyDescent="0.3">
      <c r="A8254" s="74">
        <v>0.90951261940366834</v>
      </c>
    </row>
    <row r="8255" spans="1:1" x14ac:dyDescent="0.3">
      <c r="A8255" s="74">
        <v>0.3444013794366283</v>
      </c>
    </row>
    <row r="8256" spans="1:1" x14ac:dyDescent="0.3">
      <c r="A8256" s="74">
        <v>0.6122623371074557</v>
      </c>
    </row>
    <row r="8257" spans="1:1" x14ac:dyDescent="0.3">
      <c r="A8257" s="74">
        <v>0.93423261207922603</v>
      </c>
    </row>
    <row r="8258" spans="1:1" x14ac:dyDescent="0.3">
      <c r="A8258" s="74">
        <v>0.56202887050996431</v>
      </c>
    </row>
    <row r="8259" spans="1:1" x14ac:dyDescent="0.3">
      <c r="A8259" s="74">
        <v>0.48701437421796318</v>
      </c>
    </row>
    <row r="8260" spans="1:1" x14ac:dyDescent="0.3">
      <c r="A8260" s="74">
        <v>1.8555253761406293E-2</v>
      </c>
    </row>
    <row r="8261" spans="1:1" x14ac:dyDescent="0.3">
      <c r="A8261" s="74">
        <v>0.80846583452864162</v>
      </c>
    </row>
    <row r="8262" spans="1:1" x14ac:dyDescent="0.3">
      <c r="A8262" s="74">
        <v>0.87255470442823568</v>
      </c>
    </row>
    <row r="8263" spans="1:1" x14ac:dyDescent="0.3">
      <c r="A8263" s="74">
        <v>0.11685537278359324</v>
      </c>
    </row>
    <row r="8264" spans="1:1" x14ac:dyDescent="0.3">
      <c r="A8264" s="74">
        <v>0.36082033753471482</v>
      </c>
    </row>
    <row r="8265" spans="1:1" x14ac:dyDescent="0.3">
      <c r="A8265" s="74">
        <v>0.33832819605090486</v>
      </c>
    </row>
    <row r="8266" spans="1:1" x14ac:dyDescent="0.3">
      <c r="A8266" s="74">
        <v>0.85726493118076108</v>
      </c>
    </row>
    <row r="8267" spans="1:1" x14ac:dyDescent="0.3">
      <c r="A8267" s="74">
        <v>0.70735801263466291</v>
      </c>
    </row>
    <row r="8268" spans="1:1" x14ac:dyDescent="0.3">
      <c r="A8268" s="74">
        <v>0.15283669545579395</v>
      </c>
    </row>
    <row r="8269" spans="1:1" x14ac:dyDescent="0.3">
      <c r="A8269" s="74">
        <v>0.68001342814416943</v>
      </c>
    </row>
    <row r="8270" spans="1:1" x14ac:dyDescent="0.3">
      <c r="A8270" s="74">
        <v>0.45432905056917022</v>
      </c>
    </row>
    <row r="8271" spans="1:1" x14ac:dyDescent="0.3">
      <c r="A8271" s="74">
        <v>0.72368541520432139</v>
      </c>
    </row>
    <row r="8272" spans="1:1" x14ac:dyDescent="0.3">
      <c r="A8272" s="74">
        <v>0.65971861934263132</v>
      </c>
    </row>
    <row r="8273" spans="1:1" x14ac:dyDescent="0.3">
      <c r="A8273" s="74">
        <v>0.55647450178533275</v>
      </c>
    </row>
    <row r="8274" spans="1:1" x14ac:dyDescent="0.3">
      <c r="A8274" s="74">
        <v>0.44062623981444748</v>
      </c>
    </row>
    <row r="8275" spans="1:1" x14ac:dyDescent="0.3">
      <c r="A8275" s="74">
        <v>0.49797051911984619</v>
      </c>
    </row>
    <row r="8276" spans="1:1" x14ac:dyDescent="0.3">
      <c r="A8276" s="74">
        <v>0.39719840083010344</v>
      </c>
    </row>
    <row r="8277" spans="1:1" x14ac:dyDescent="0.3">
      <c r="A8277" s="74">
        <v>0.38361766411328468</v>
      </c>
    </row>
    <row r="8278" spans="1:1" x14ac:dyDescent="0.3">
      <c r="A8278" s="74">
        <v>0.17825861384929961</v>
      </c>
    </row>
    <row r="8279" spans="1:1" x14ac:dyDescent="0.3">
      <c r="A8279" s="74">
        <v>0.61418500320444347</v>
      </c>
    </row>
    <row r="8280" spans="1:1" x14ac:dyDescent="0.3">
      <c r="A8280" s="74">
        <v>0.10226752525406659</v>
      </c>
    </row>
    <row r="8281" spans="1:1" x14ac:dyDescent="0.3">
      <c r="A8281" s="74">
        <v>0.98425244911038545</v>
      </c>
    </row>
    <row r="8282" spans="1:1" x14ac:dyDescent="0.3">
      <c r="A8282" s="74">
        <v>0.597766045106357</v>
      </c>
    </row>
    <row r="8283" spans="1:1" x14ac:dyDescent="0.3">
      <c r="A8283" s="74">
        <v>0.58391064180425423</v>
      </c>
    </row>
    <row r="8284" spans="1:1" x14ac:dyDescent="0.3">
      <c r="A8284" s="74">
        <v>0.83037812433240765</v>
      </c>
    </row>
    <row r="8285" spans="1:1" x14ac:dyDescent="0.3">
      <c r="A8285" s="74">
        <v>0.92120120853297527</v>
      </c>
    </row>
    <row r="8286" spans="1:1" x14ac:dyDescent="0.3">
      <c r="A8286" s="74">
        <v>0.32367931150242624</v>
      </c>
    </row>
    <row r="8287" spans="1:1" x14ac:dyDescent="0.3">
      <c r="A8287" s="74">
        <v>9.4729453413495285E-2</v>
      </c>
    </row>
    <row r="8288" spans="1:1" x14ac:dyDescent="0.3">
      <c r="A8288" s="74">
        <v>0.33576464125492111</v>
      </c>
    </row>
    <row r="8289" spans="1:1" x14ac:dyDescent="0.3">
      <c r="A8289" s="74">
        <v>0.98086489455854975</v>
      </c>
    </row>
    <row r="8290" spans="1:1" x14ac:dyDescent="0.3">
      <c r="A8290" s="74">
        <v>0.34888760032959992</v>
      </c>
    </row>
    <row r="8291" spans="1:1" x14ac:dyDescent="0.3">
      <c r="A8291" s="74">
        <v>0.61174352244636376</v>
      </c>
    </row>
    <row r="8292" spans="1:1" x14ac:dyDescent="0.3">
      <c r="A8292" s="74">
        <v>0.391644032105472</v>
      </c>
    </row>
    <row r="8293" spans="1:1" x14ac:dyDescent="0.3">
      <c r="A8293" s="74">
        <v>0.83828241828669092</v>
      </c>
    </row>
    <row r="8294" spans="1:1" x14ac:dyDescent="0.3">
      <c r="A8294" s="74">
        <v>0.16425061799981688</v>
      </c>
    </row>
    <row r="8295" spans="1:1" x14ac:dyDescent="0.3">
      <c r="A8295" s="74">
        <v>0.61403241065706349</v>
      </c>
    </row>
    <row r="8296" spans="1:1" x14ac:dyDescent="0.3">
      <c r="A8296" s="74">
        <v>0.20569475386822109</v>
      </c>
    </row>
    <row r="8297" spans="1:1" x14ac:dyDescent="0.3">
      <c r="A8297" s="74">
        <v>0.43531601916562396</v>
      </c>
    </row>
    <row r="8298" spans="1:1" x14ac:dyDescent="0.3">
      <c r="A8298" s="74">
        <v>0.74941251869258707</v>
      </c>
    </row>
    <row r="8299" spans="1:1" x14ac:dyDescent="0.3">
      <c r="A8299" s="74">
        <v>0.24713888973662526</v>
      </c>
    </row>
    <row r="8300" spans="1:1" x14ac:dyDescent="0.3">
      <c r="A8300" s="74">
        <v>0.58778649250770587</v>
      </c>
    </row>
    <row r="8301" spans="1:1" x14ac:dyDescent="0.3">
      <c r="A8301" s="74">
        <v>0.10281685842463455</v>
      </c>
    </row>
    <row r="8302" spans="1:1" x14ac:dyDescent="0.3">
      <c r="A8302" s="74">
        <v>0.33115634632404556</v>
      </c>
    </row>
    <row r="8303" spans="1:1" x14ac:dyDescent="0.3">
      <c r="A8303" s="74">
        <v>0.67296365245521406</v>
      </c>
    </row>
    <row r="8304" spans="1:1" x14ac:dyDescent="0.3">
      <c r="A8304" s="74">
        <v>2.5605029450361645E-2</v>
      </c>
    </row>
    <row r="8305" spans="1:1" x14ac:dyDescent="0.3">
      <c r="A8305" s="74">
        <v>0.95809808648945582</v>
      </c>
    </row>
    <row r="8306" spans="1:1" x14ac:dyDescent="0.3">
      <c r="A8306" s="74">
        <v>0.31580553605761896</v>
      </c>
    </row>
    <row r="8307" spans="1:1" x14ac:dyDescent="0.3">
      <c r="A8307" s="74">
        <v>0.89770195623645743</v>
      </c>
    </row>
    <row r="8308" spans="1:1" x14ac:dyDescent="0.3">
      <c r="A8308" s="74">
        <v>0.32508316293832207</v>
      </c>
    </row>
    <row r="8309" spans="1:1" x14ac:dyDescent="0.3">
      <c r="A8309" s="74">
        <v>0.60924100466933195</v>
      </c>
    </row>
    <row r="8310" spans="1:1" x14ac:dyDescent="0.3">
      <c r="A8310" s="74">
        <v>0.30143131809442425</v>
      </c>
    </row>
    <row r="8311" spans="1:1" x14ac:dyDescent="0.3">
      <c r="A8311" s="74">
        <v>0.36008789330729085</v>
      </c>
    </row>
    <row r="8312" spans="1:1" x14ac:dyDescent="0.3">
      <c r="A8312" s="74">
        <v>0.97134311960203867</v>
      </c>
    </row>
    <row r="8313" spans="1:1" x14ac:dyDescent="0.3">
      <c r="A8313" s="74">
        <v>0.6972563859981078</v>
      </c>
    </row>
    <row r="8314" spans="1:1" x14ac:dyDescent="0.3">
      <c r="A8314" s="74">
        <v>0.57646412549211101</v>
      </c>
    </row>
    <row r="8315" spans="1:1" x14ac:dyDescent="0.3">
      <c r="A8315" s="74">
        <v>6.0365611743522445E-2</v>
      </c>
    </row>
    <row r="8316" spans="1:1" x14ac:dyDescent="0.3">
      <c r="A8316" s="74">
        <v>0.86645100253303631</v>
      </c>
    </row>
    <row r="8317" spans="1:1" x14ac:dyDescent="0.3">
      <c r="A8317" s="74">
        <v>0.30719931638538772</v>
      </c>
    </row>
    <row r="8318" spans="1:1" x14ac:dyDescent="0.3">
      <c r="A8318" s="74">
        <v>1.1108737449262978E-2</v>
      </c>
    </row>
    <row r="8319" spans="1:1" x14ac:dyDescent="0.3">
      <c r="A8319" s="74">
        <v>0.51158177434614094</v>
      </c>
    </row>
    <row r="8320" spans="1:1" x14ac:dyDescent="0.3">
      <c r="A8320" s="74">
        <v>0.60072634052552876</v>
      </c>
    </row>
    <row r="8321" spans="1:1" x14ac:dyDescent="0.3">
      <c r="A8321" s="74">
        <v>0.78002258369701227</v>
      </c>
    </row>
    <row r="8322" spans="1:1" x14ac:dyDescent="0.3">
      <c r="A8322" s="74">
        <v>0.74733726004821921</v>
      </c>
    </row>
    <row r="8323" spans="1:1" x14ac:dyDescent="0.3">
      <c r="A8323" s="74">
        <v>0.29435102389599294</v>
      </c>
    </row>
    <row r="8324" spans="1:1" x14ac:dyDescent="0.3">
      <c r="A8324" s="74">
        <v>0.913296914578692</v>
      </c>
    </row>
    <row r="8325" spans="1:1" x14ac:dyDescent="0.3">
      <c r="A8325" s="74">
        <v>0.95559556871242413</v>
      </c>
    </row>
    <row r="8326" spans="1:1" x14ac:dyDescent="0.3">
      <c r="A8326" s="74">
        <v>0.59379863887447737</v>
      </c>
    </row>
    <row r="8327" spans="1:1" x14ac:dyDescent="0.3">
      <c r="A8327" s="74">
        <v>0.49647511215552231</v>
      </c>
    </row>
    <row r="8328" spans="1:1" x14ac:dyDescent="0.3">
      <c r="A8328" s="74">
        <v>0.49815363017670217</v>
      </c>
    </row>
    <row r="8329" spans="1:1" x14ac:dyDescent="0.3">
      <c r="A8329" s="74">
        <v>0.37913144322031311</v>
      </c>
    </row>
    <row r="8330" spans="1:1" x14ac:dyDescent="0.3">
      <c r="A8330" s="74">
        <v>0.53273110141300695</v>
      </c>
    </row>
    <row r="8331" spans="1:1" x14ac:dyDescent="0.3">
      <c r="A8331" s="74">
        <v>0.81856746116519674</v>
      </c>
    </row>
    <row r="8332" spans="1:1" x14ac:dyDescent="0.3">
      <c r="A8332" s="74">
        <v>0.81270790734580522</v>
      </c>
    </row>
    <row r="8333" spans="1:1" x14ac:dyDescent="0.3">
      <c r="A8333" s="74">
        <v>0.50141911069063383</v>
      </c>
    </row>
    <row r="8334" spans="1:1" x14ac:dyDescent="0.3">
      <c r="A8334" s="74">
        <v>0.24359874263740958</v>
      </c>
    </row>
    <row r="8335" spans="1:1" x14ac:dyDescent="0.3">
      <c r="A8335" s="74">
        <v>0.62678914761803028</v>
      </c>
    </row>
    <row r="8336" spans="1:1" x14ac:dyDescent="0.3">
      <c r="A8336" s="74">
        <v>4.3946653645435957E-2</v>
      </c>
    </row>
    <row r="8337" spans="1:1" x14ac:dyDescent="0.3">
      <c r="A8337" s="74">
        <v>0.4043702505569628</v>
      </c>
    </row>
    <row r="8338" spans="1:1" x14ac:dyDescent="0.3">
      <c r="A8338" s="74">
        <v>5.1240577410199287E-2</v>
      </c>
    </row>
    <row r="8339" spans="1:1" x14ac:dyDescent="0.3">
      <c r="A8339" s="74">
        <v>0.73436689352092044</v>
      </c>
    </row>
    <row r="8340" spans="1:1" x14ac:dyDescent="0.3">
      <c r="A8340" s="74">
        <v>0.8894924771874142</v>
      </c>
    </row>
    <row r="8341" spans="1:1" x14ac:dyDescent="0.3">
      <c r="A8341" s="74">
        <v>8.36512344737083E-2</v>
      </c>
    </row>
    <row r="8342" spans="1:1" x14ac:dyDescent="0.3">
      <c r="A8342" s="74">
        <v>0.20365001373332928</v>
      </c>
    </row>
    <row r="8343" spans="1:1" x14ac:dyDescent="0.3">
      <c r="A8343" s="74">
        <v>0.19263283181249427</v>
      </c>
    </row>
    <row r="8344" spans="1:1" x14ac:dyDescent="0.3">
      <c r="A8344" s="74">
        <v>0.30903042695394756</v>
      </c>
    </row>
    <row r="8345" spans="1:1" x14ac:dyDescent="0.3">
      <c r="A8345" s="74">
        <v>0.81872005371257672</v>
      </c>
    </row>
    <row r="8346" spans="1:1" x14ac:dyDescent="0.3">
      <c r="A8346" s="74">
        <v>0.88641010773033846</v>
      </c>
    </row>
    <row r="8347" spans="1:1" x14ac:dyDescent="0.3">
      <c r="A8347" s="74">
        <v>0.87325663014618371</v>
      </c>
    </row>
    <row r="8348" spans="1:1" x14ac:dyDescent="0.3">
      <c r="A8348" s="74">
        <v>0.9030732139042329</v>
      </c>
    </row>
    <row r="8349" spans="1:1" x14ac:dyDescent="0.3">
      <c r="A8349" s="74">
        <v>0.66228217413861512</v>
      </c>
    </row>
    <row r="8350" spans="1:1" x14ac:dyDescent="0.3">
      <c r="A8350" s="74">
        <v>0.87932981353190709</v>
      </c>
    </row>
    <row r="8351" spans="1:1" x14ac:dyDescent="0.3">
      <c r="A8351" s="74">
        <v>0.12253181554612873</v>
      </c>
    </row>
    <row r="8352" spans="1:1" x14ac:dyDescent="0.3">
      <c r="A8352" s="74">
        <v>7.440412610248115E-2</v>
      </c>
    </row>
    <row r="8353" spans="1:1" x14ac:dyDescent="0.3">
      <c r="A8353" s="74">
        <v>0.58000427259132659</v>
      </c>
    </row>
    <row r="8354" spans="1:1" x14ac:dyDescent="0.3">
      <c r="A8354" s="74">
        <v>0.26242866298409984</v>
      </c>
    </row>
    <row r="8355" spans="1:1" x14ac:dyDescent="0.3">
      <c r="A8355" s="74">
        <v>0.26947843867305521</v>
      </c>
    </row>
    <row r="8356" spans="1:1" x14ac:dyDescent="0.3">
      <c r="A8356" s="74">
        <v>0.62959685048982206</v>
      </c>
    </row>
    <row r="8357" spans="1:1" x14ac:dyDescent="0.3">
      <c r="A8357" s="74">
        <v>0.27201147495956296</v>
      </c>
    </row>
    <row r="8358" spans="1:1" x14ac:dyDescent="0.3">
      <c r="A8358" s="74">
        <v>7.6448866237372973E-2</v>
      </c>
    </row>
    <row r="8359" spans="1:1" x14ac:dyDescent="0.3">
      <c r="A8359" s="74">
        <v>0.26841029084139528</v>
      </c>
    </row>
    <row r="8360" spans="1:1" x14ac:dyDescent="0.3">
      <c r="A8360" s="74">
        <v>0.97570726645710626</v>
      </c>
    </row>
    <row r="8361" spans="1:1" x14ac:dyDescent="0.3">
      <c r="A8361" s="74">
        <v>0.20712912381359294</v>
      </c>
    </row>
    <row r="8362" spans="1:1" x14ac:dyDescent="0.3">
      <c r="A8362" s="74">
        <v>0.34513382366405226</v>
      </c>
    </row>
    <row r="8363" spans="1:1" x14ac:dyDescent="0.3">
      <c r="A8363" s="74">
        <v>0.25772881252479629</v>
      </c>
    </row>
    <row r="8364" spans="1:1" x14ac:dyDescent="0.3">
      <c r="A8364" s="74">
        <v>0.56904812768944368</v>
      </c>
    </row>
    <row r="8365" spans="1:1" x14ac:dyDescent="0.3">
      <c r="A8365" s="74">
        <v>0.9013946958830531</v>
      </c>
    </row>
    <row r="8366" spans="1:1" x14ac:dyDescent="0.3">
      <c r="A8366" s="74">
        <v>0.36472670674764246</v>
      </c>
    </row>
    <row r="8367" spans="1:1" x14ac:dyDescent="0.3">
      <c r="A8367" s="74">
        <v>0.31580553605761896</v>
      </c>
    </row>
    <row r="8368" spans="1:1" x14ac:dyDescent="0.3">
      <c r="A8368" s="74">
        <v>0.77260658589434494</v>
      </c>
    </row>
    <row r="8369" spans="1:1" x14ac:dyDescent="0.3">
      <c r="A8369" s="74">
        <v>0.97170934171575063</v>
      </c>
    </row>
    <row r="8370" spans="1:1" x14ac:dyDescent="0.3">
      <c r="A8370" s="74">
        <v>0.66765343180639058</v>
      </c>
    </row>
    <row r="8371" spans="1:1" x14ac:dyDescent="0.3">
      <c r="A8371" s="74">
        <v>0.19568468276009399</v>
      </c>
    </row>
    <row r="8372" spans="1:1" x14ac:dyDescent="0.3">
      <c r="A8372" s="74">
        <v>0.77712332529679251</v>
      </c>
    </row>
    <row r="8373" spans="1:1" x14ac:dyDescent="0.3">
      <c r="A8373" s="74">
        <v>0.9965514084292123</v>
      </c>
    </row>
    <row r="8374" spans="1:1" x14ac:dyDescent="0.3">
      <c r="A8374" s="74">
        <v>0.56587420270393995</v>
      </c>
    </row>
    <row r="8375" spans="1:1" x14ac:dyDescent="0.3">
      <c r="A8375" s="74">
        <v>0.31907101657155063</v>
      </c>
    </row>
    <row r="8376" spans="1:1" x14ac:dyDescent="0.3">
      <c r="A8376" s="74">
        <v>0.74358348338267155</v>
      </c>
    </row>
    <row r="8377" spans="1:1" x14ac:dyDescent="0.3">
      <c r="A8377" s="74">
        <v>0.71413312173833432</v>
      </c>
    </row>
    <row r="8378" spans="1:1" x14ac:dyDescent="0.3">
      <c r="A8378" s="74">
        <v>0.6811120944853053</v>
      </c>
    </row>
    <row r="8379" spans="1:1" x14ac:dyDescent="0.3">
      <c r="A8379" s="74">
        <v>0.81185338908047733</v>
      </c>
    </row>
    <row r="8380" spans="1:1" x14ac:dyDescent="0.3">
      <c r="A8380" s="74">
        <v>0.8223212378307444</v>
      </c>
    </row>
    <row r="8381" spans="1:1" x14ac:dyDescent="0.3">
      <c r="A8381" s="74">
        <v>0.5901364177373577</v>
      </c>
    </row>
    <row r="8382" spans="1:1" x14ac:dyDescent="0.3">
      <c r="A8382" s="74">
        <v>0.36698507644886624</v>
      </c>
    </row>
    <row r="8383" spans="1:1" x14ac:dyDescent="0.3">
      <c r="A8383" s="74">
        <v>0.8614459669789728</v>
      </c>
    </row>
    <row r="8384" spans="1:1" x14ac:dyDescent="0.3">
      <c r="A8384" s="74">
        <v>0.20529801324503311</v>
      </c>
    </row>
    <row r="8385" spans="1:1" x14ac:dyDescent="0.3">
      <c r="A8385" s="74">
        <v>0.28531754509109775</v>
      </c>
    </row>
    <row r="8386" spans="1:1" x14ac:dyDescent="0.3">
      <c r="A8386" s="74">
        <v>0.43058565019684436</v>
      </c>
    </row>
    <row r="8387" spans="1:1" x14ac:dyDescent="0.3">
      <c r="A8387" s="74">
        <v>0.17801446577349161</v>
      </c>
    </row>
    <row r="8388" spans="1:1" x14ac:dyDescent="0.3">
      <c r="A8388" s="74">
        <v>0.86803796502578812</v>
      </c>
    </row>
    <row r="8389" spans="1:1" x14ac:dyDescent="0.3">
      <c r="A8389" s="74">
        <v>5.5330057679982912E-2</v>
      </c>
    </row>
    <row r="8390" spans="1:1" x14ac:dyDescent="0.3">
      <c r="A8390" s="74">
        <v>5.8748130741294598E-2</v>
      </c>
    </row>
    <row r="8391" spans="1:1" x14ac:dyDescent="0.3">
      <c r="A8391" s="74">
        <v>0.84023560289315469</v>
      </c>
    </row>
    <row r="8392" spans="1:1" x14ac:dyDescent="0.3">
      <c r="A8392" s="74">
        <v>0.15707876827295755</v>
      </c>
    </row>
    <row r="8393" spans="1:1" x14ac:dyDescent="0.3">
      <c r="A8393" s="74">
        <v>0.61293374431592762</v>
      </c>
    </row>
    <row r="8394" spans="1:1" x14ac:dyDescent="0.3">
      <c r="A8394" s="74">
        <v>0.35584582049012725</v>
      </c>
    </row>
    <row r="8395" spans="1:1" x14ac:dyDescent="0.3">
      <c r="A8395" s="74">
        <v>0.30710776085695973</v>
      </c>
    </row>
    <row r="8396" spans="1:1" x14ac:dyDescent="0.3">
      <c r="A8396" s="74">
        <v>0.87954344309823906</v>
      </c>
    </row>
    <row r="8397" spans="1:1" x14ac:dyDescent="0.3">
      <c r="A8397" s="74">
        <v>0.48463393047883541</v>
      </c>
    </row>
    <row r="8398" spans="1:1" x14ac:dyDescent="0.3">
      <c r="A8398" s="74">
        <v>0.39890743736075929</v>
      </c>
    </row>
    <row r="8399" spans="1:1" x14ac:dyDescent="0.3">
      <c r="A8399" s="74">
        <v>0.87710196234015936</v>
      </c>
    </row>
    <row r="8400" spans="1:1" x14ac:dyDescent="0.3">
      <c r="A8400" s="74">
        <v>5.0630207220679339E-2</v>
      </c>
    </row>
    <row r="8401" spans="1:1" x14ac:dyDescent="0.3">
      <c r="A8401" s="74">
        <v>0.39274269844660786</v>
      </c>
    </row>
    <row r="8402" spans="1:1" x14ac:dyDescent="0.3">
      <c r="A8402" s="74">
        <v>0.21698660237434003</v>
      </c>
    </row>
    <row r="8403" spans="1:1" x14ac:dyDescent="0.3">
      <c r="A8403" s="74">
        <v>0.37568285164952542</v>
      </c>
    </row>
    <row r="8404" spans="1:1" x14ac:dyDescent="0.3">
      <c r="A8404" s="74">
        <v>0.95602282784508807</v>
      </c>
    </row>
    <row r="8405" spans="1:1" x14ac:dyDescent="0.3">
      <c r="A8405" s="74">
        <v>0.69383831293679621</v>
      </c>
    </row>
    <row r="8406" spans="1:1" x14ac:dyDescent="0.3">
      <c r="A8406" s="74">
        <v>0.60023804437391282</v>
      </c>
    </row>
    <row r="8407" spans="1:1" x14ac:dyDescent="0.3">
      <c r="A8407" s="74">
        <v>0.35291604358043155</v>
      </c>
    </row>
    <row r="8408" spans="1:1" x14ac:dyDescent="0.3">
      <c r="A8408" s="74">
        <v>0.68437757499923701</v>
      </c>
    </row>
    <row r="8409" spans="1:1" x14ac:dyDescent="0.3">
      <c r="A8409" s="74">
        <v>0.40522476882229069</v>
      </c>
    </row>
    <row r="8410" spans="1:1" x14ac:dyDescent="0.3">
      <c r="A8410" s="74">
        <v>0.14539017914365063</v>
      </c>
    </row>
    <row r="8411" spans="1:1" x14ac:dyDescent="0.3">
      <c r="A8411" s="74">
        <v>0.57170323801385536</v>
      </c>
    </row>
    <row r="8412" spans="1:1" x14ac:dyDescent="0.3">
      <c r="A8412" s="74">
        <v>0.78753013702810759</v>
      </c>
    </row>
    <row r="8413" spans="1:1" x14ac:dyDescent="0.3">
      <c r="A8413" s="74">
        <v>0.85082552568132574</v>
      </c>
    </row>
    <row r="8414" spans="1:1" x14ac:dyDescent="0.3">
      <c r="A8414" s="74">
        <v>0.44407483138523512</v>
      </c>
    </row>
    <row r="8415" spans="1:1" x14ac:dyDescent="0.3">
      <c r="A8415" s="74">
        <v>6.8330942716757714E-2</v>
      </c>
    </row>
    <row r="8416" spans="1:1" x14ac:dyDescent="0.3">
      <c r="A8416" s="74">
        <v>0.22309030426953946</v>
      </c>
    </row>
    <row r="8417" spans="1:1" x14ac:dyDescent="0.3">
      <c r="A8417" s="74">
        <v>0.45683156834620198</v>
      </c>
    </row>
    <row r="8418" spans="1:1" x14ac:dyDescent="0.3">
      <c r="A8418" s="74">
        <v>0.81945249794000063</v>
      </c>
    </row>
    <row r="8419" spans="1:1" x14ac:dyDescent="0.3">
      <c r="A8419" s="74">
        <v>0.56706442457350381</v>
      </c>
    </row>
    <row r="8420" spans="1:1" x14ac:dyDescent="0.3">
      <c r="A8420" s="74">
        <v>0.23718985564745018</v>
      </c>
    </row>
    <row r="8421" spans="1:1" x14ac:dyDescent="0.3">
      <c r="A8421" s="74">
        <v>0.72966704306161689</v>
      </c>
    </row>
    <row r="8422" spans="1:1" x14ac:dyDescent="0.3">
      <c r="A8422" s="74">
        <v>0.51850947599719233</v>
      </c>
    </row>
    <row r="8423" spans="1:1" x14ac:dyDescent="0.3">
      <c r="A8423" s="74">
        <v>0.52858058412427134</v>
      </c>
    </row>
    <row r="8424" spans="1:1" x14ac:dyDescent="0.3">
      <c r="A8424" s="74">
        <v>0.34244819483016448</v>
      </c>
    </row>
    <row r="8425" spans="1:1" x14ac:dyDescent="0.3">
      <c r="A8425" s="74">
        <v>0.94634846034119691</v>
      </c>
    </row>
    <row r="8426" spans="1:1" x14ac:dyDescent="0.3">
      <c r="A8426" s="74">
        <v>0.7652821436201056</v>
      </c>
    </row>
    <row r="8427" spans="1:1" x14ac:dyDescent="0.3">
      <c r="A8427" s="74">
        <v>0.61537522507400744</v>
      </c>
    </row>
    <row r="8428" spans="1:1" x14ac:dyDescent="0.3">
      <c r="A8428" s="74">
        <v>4.8097170934171575E-2</v>
      </c>
    </row>
    <row r="8429" spans="1:1" x14ac:dyDescent="0.3">
      <c r="A8429" s="74">
        <v>0.5893124179815058</v>
      </c>
    </row>
    <row r="8430" spans="1:1" x14ac:dyDescent="0.3">
      <c r="A8430" s="74">
        <v>0.58171330912198249</v>
      </c>
    </row>
    <row r="8431" spans="1:1" x14ac:dyDescent="0.3">
      <c r="A8431" s="74">
        <v>0.8537553025910215</v>
      </c>
    </row>
    <row r="8432" spans="1:1" x14ac:dyDescent="0.3">
      <c r="A8432" s="74">
        <v>0.49845881527146213</v>
      </c>
    </row>
    <row r="8433" spans="1:1" x14ac:dyDescent="0.3">
      <c r="A8433" s="74">
        <v>5.6428724021118808E-2</v>
      </c>
    </row>
    <row r="8434" spans="1:1" x14ac:dyDescent="0.3">
      <c r="A8434" s="74">
        <v>0.78258613849299596</v>
      </c>
    </row>
    <row r="8435" spans="1:1" x14ac:dyDescent="0.3">
      <c r="A8435" s="74">
        <v>0.27460554826502276</v>
      </c>
    </row>
    <row r="8436" spans="1:1" x14ac:dyDescent="0.3">
      <c r="A8436" s="74">
        <v>0.67543565172276987</v>
      </c>
    </row>
    <row r="8437" spans="1:1" x14ac:dyDescent="0.3">
      <c r="A8437" s="74">
        <v>0.67772453993346959</v>
      </c>
    </row>
    <row r="8438" spans="1:1" x14ac:dyDescent="0.3">
      <c r="A8438" s="74">
        <v>5.0111392559587388E-2</v>
      </c>
    </row>
    <row r="8439" spans="1:1" x14ac:dyDescent="0.3">
      <c r="A8439" s="74">
        <v>0.31397442548905913</v>
      </c>
    </row>
    <row r="8440" spans="1:1" x14ac:dyDescent="0.3">
      <c r="A8440" s="74">
        <v>0.32212286751915037</v>
      </c>
    </row>
    <row r="8441" spans="1:1" x14ac:dyDescent="0.3">
      <c r="A8441" s="74">
        <v>0.56999420148319957</v>
      </c>
    </row>
    <row r="8442" spans="1:1" x14ac:dyDescent="0.3">
      <c r="A8442" s="74">
        <v>0.49537644581438645</v>
      </c>
    </row>
    <row r="8443" spans="1:1" x14ac:dyDescent="0.3">
      <c r="A8443" s="74">
        <v>0.75463118381298255</v>
      </c>
    </row>
    <row r="8444" spans="1:1" x14ac:dyDescent="0.3">
      <c r="A8444" s="74">
        <v>0.24326303903317362</v>
      </c>
    </row>
    <row r="8445" spans="1:1" x14ac:dyDescent="0.3">
      <c r="A8445" s="74">
        <v>0.36057618945890685</v>
      </c>
    </row>
    <row r="8446" spans="1:1" x14ac:dyDescent="0.3">
      <c r="A8446" s="74">
        <v>0.61180455946531576</v>
      </c>
    </row>
    <row r="8447" spans="1:1" x14ac:dyDescent="0.3">
      <c r="A8447" s="74">
        <v>0.48963896603289897</v>
      </c>
    </row>
    <row r="8448" spans="1:1" x14ac:dyDescent="0.3">
      <c r="A8448" s="74">
        <v>0.13882869960631122</v>
      </c>
    </row>
    <row r="8449" spans="1:1" x14ac:dyDescent="0.3">
      <c r="A8449" s="74">
        <v>0.31150242622150331</v>
      </c>
    </row>
    <row r="8450" spans="1:1" x14ac:dyDescent="0.3">
      <c r="A8450" s="74">
        <v>2.7863399151585436E-2</v>
      </c>
    </row>
    <row r="8451" spans="1:1" x14ac:dyDescent="0.3">
      <c r="A8451" s="74">
        <v>0.88998077333903014</v>
      </c>
    </row>
    <row r="8452" spans="1:1" x14ac:dyDescent="0.3">
      <c r="A8452" s="74">
        <v>0.62700277718436237</v>
      </c>
    </row>
    <row r="8453" spans="1:1" x14ac:dyDescent="0.3">
      <c r="A8453" s="74">
        <v>0.87527085177159947</v>
      </c>
    </row>
    <row r="8454" spans="1:1" x14ac:dyDescent="0.3">
      <c r="A8454" s="74">
        <v>0.96475112155522325</v>
      </c>
    </row>
    <row r="8455" spans="1:1" x14ac:dyDescent="0.3">
      <c r="A8455" s="74">
        <v>5.6337168492690819E-2</v>
      </c>
    </row>
    <row r="8456" spans="1:1" x14ac:dyDescent="0.3">
      <c r="A8456" s="74">
        <v>0.61305581835383161</v>
      </c>
    </row>
    <row r="8457" spans="1:1" x14ac:dyDescent="0.3">
      <c r="A8457" s="74">
        <v>0.21347697378460037</v>
      </c>
    </row>
    <row r="8458" spans="1:1" x14ac:dyDescent="0.3">
      <c r="A8458" s="74">
        <v>0.80513931699575791</v>
      </c>
    </row>
    <row r="8459" spans="1:1" x14ac:dyDescent="0.3">
      <c r="A8459" s="74">
        <v>0.73747978148747217</v>
      </c>
    </row>
    <row r="8460" spans="1:1" x14ac:dyDescent="0.3">
      <c r="A8460" s="74">
        <v>0.66002380443739128</v>
      </c>
    </row>
    <row r="8461" spans="1:1" x14ac:dyDescent="0.3">
      <c r="A8461" s="74">
        <v>0.70979949339274273</v>
      </c>
    </row>
    <row r="8462" spans="1:1" x14ac:dyDescent="0.3">
      <c r="A8462" s="74">
        <v>0.68001342814416943</v>
      </c>
    </row>
    <row r="8463" spans="1:1" x14ac:dyDescent="0.3">
      <c r="A8463" s="74">
        <v>0.19528794213690603</v>
      </c>
    </row>
    <row r="8464" spans="1:1" x14ac:dyDescent="0.3">
      <c r="A8464" s="74">
        <v>0.51765495773186443</v>
      </c>
    </row>
    <row r="8465" spans="1:1" x14ac:dyDescent="0.3">
      <c r="A8465" s="74">
        <v>7.93481246375927E-3</v>
      </c>
    </row>
    <row r="8466" spans="1:1" x14ac:dyDescent="0.3">
      <c r="A8466" s="74">
        <v>0.47886593218787193</v>
      </c>
    </row>
    <row r="8467" spans="1:1" x14ac:dyDescent="0.3">
      <c r="A8467" s="74">
        <v>0.79891354106265455</v>
      </c>
    </row>
    <row r="8468" spans="1:1" x14ac:dyDescent="0.3">
      <c r="A8468" s="74">
        <v>0.46589556566057316</v>
      </c>
    </row>
    <row r="8469" spans="1:1" x14ac:dyDescent="0.3">
      <c r="A8469" s="74">
        <v>0.60670796838282415</v>
      </c>
    </row>
    <row r="8470" spans="1:1" x14ac:dyDescent="0.3">
      <c r="A8470" s="74">
        <v>0.19022186956389051</v>
      </c>
    </row>
    <row r="8471" spans="1:1" x14ac:dyDescent="0.3">
      <c r="A8471" s="74">
        <v>0.62825403607287822</v>
      </c>
    </row>
    <row r="8472" spans="1:1" x14ac:dyDescent="0.3">
      <c r="A8472" s="74">
        <v>0.62871181371501816</v>
      </c>
    </row>
    <row r="8473" spans="1:1" x14ac:dyDescent="0.3">
      <c r="A8473" s="74">
        <v>0.54264961699270609</v>
      </c>
    </row>
    <row r="8474" spans="1:1" x14ac:dyDescent="0.3">
      <c r="A8474" s="74">
        <v>0.97836237678151794</v>
      </c>
    </row>
    <row r="8475" spans="1:1" x14ac:dyDescent="0.3">
      <c r="A8475" s="74">
        <v>0.86867885372478404</v>
      </c>
    </row>
    <row r="8476" spans="1:1" x14ac:dyDescent="0.3">
      <c r="A8476" s="74">
        <v>0.91543321024201174</v>
      </c>
    </row>
    <row r="8477" spans="1:1" x14ac:dyDescent="0.3">
      <c r="A8477" s="74">
        <v>0.19193090609454636</v>
      </c>
    </row>
    <row r="8478" spans="1:1" x14ac:dyDescent="0.3">
      <c r="A8478" s="74">
        <v>0.90270699179052094</v>
      </c>
    </row>
    <row r="8479" spans="1:1" x14ac:dyDescent="0.3">
      <c r="A8479" s="74">
        <v>0.27787102877895442</v>
      </c>
    </row>
    <row r="8480" spans="1:1" x14ac:dyDescent="0.3">
      <c r="A8480" s="74">
        <v>0.74474318674275952</v>
      </c>
    </row>
    <row r="8481" spans="1:1" x14ac:dyDescent="0.3">
      <c r="A8481" s="74">
        <v>0.72267830439161351</v>
      </c>
    </row>
    <row r="8482" spans="1:1" x14ac:dyDescent="0.3">
      <c r="A8482" s="74">
        <v>0.68602557451094093</v>
      </c>
    </row>
    <row r="8483" spans="1:1" x14ac:dyDescent="0.3">
      <c r="A8483" s="74">
        <v>0.50636310922574546</v>
      </c>
    </row>
    <row r="8484" spans="1:1" x14ac:dyDescent="0.3">
      <c r="A8484" s="74">
        <v>0.20856349375896482</v>
      </c>
    </row>
    <row r="8485" spans="1:1" x14ac:dyDescent="0.3">
      <c r="A8485" s="74">
        <v>0.22876674703207495</v>
      </c>
    </row>
    <row r="8486" spans="1:1" x14ac:dyDescent="0.3">
      <c r="A8486" s="74">
        <v>0.43769646290475173</v>
      </c>
    </row>
    <row r="8487" spans="1:1" x14ac:dyDescent="0.3">
      <c r="A8487" s="74">
        <v>0.5526902066103091</v>
      </c>
    </row>
    <row r="8488" spans="1:1" x14ac:dyDescent="0.3">
      <c r="A8488" s="74">
        <v>0.83144627216406752</v>
      </c>
    </row>
    <row r="8489" spans="1:1" x14ac:dyDescent="0.3">
      <c r="A8489" s="74">
        <v>7.672353282265694E-2</v>
      </c>
    </row>
    <row r="8490" spans="1:1" x14ac:dyDescent="0.3">
      <c r="A8490" s="74">
        <v>0.73836481826227607</v>
      </c>
    </row>
    <row r="8491" spans="1:1" x14ac:dyDescent="0.3">
      <c r="A8491" s="74">
        <v>0.13455610827967163</v>
      </c>
    </row>
    <row r="8492" spans="1:1" x14ac:dyDescent="0.3">
      <c r="A8492" s="74">
        <v>0.5816522721030305</v>
      </c>
    </row>
    <row r="8493" spans="1:1" x14ac:dyDescent="0.3">
      <c r="A8493" s="74">
        <v>0.49671926023133028</v>
      </c>
    </row>
    <row r="8494" spans="1:1" x14ac:dyDescent="0.3">
      <c r="A8494" s="74">
        <v>0.99191259498886075</v>
      </c>
    </row>
    <row r="8495" spans="1:1" x14ac:dyDescent="0.3">
      <c r="A8495" s="74">
        <v>0.25742362743003633</v>
      </c>
    </row>
    <row r="8496" spans="1:1" x14ac:dyDescent="0.3">
      <c r="A8496" s="74">
        <v>0.29111606189153721</v>
      </c>
    </row>
    <row r="8497" spans="1:1" x14ac:dyDescent="0.3">
      <c r="A8497" s="74">
        <v>0.94866786706137274</v>
      </c>
    </row>
    <row r="8498" spans="1:1" x14ac:dyDescent="0.3">
      <c r="A8498" s="74">
        <v>0.45167394024475843</v>
      </c>
    </row>
    <row r="8499" spans="1:1" x14ac:dyDescent="0.3">
      <c r="A8499" s="74">
        <v>0.76140629291665396</v>
      </c>
    </row>
    <row r="8500" spans="1:1" x14ac:dyDescent="0.3">
      <c r="A8500" s="74">
        <v>0.13916440321054721</v>
      </c>
    </row>
    <row r="8501" spans="1:1" x14ac:dyDescent="0.3">
      <c r="A8501" s="74">
        <v>0.29541917172765281</v>
      </c>
    </row>
    <row r="8502" spans="1:1" x14ac:dyDescent="0.3">
      <c r="A8502" s="74">
        <v>0.82644123661000402</v>
      </c>
    </row>
    <row r="8503" spans="1:1" x14ac:dyDescent="0.3">
      <c r="A8503" s="74">
        <v>0.12802514725180822</v>
      </c>
    </row>
    <row r="8504" spans="1:1" x14ac:dyDescent="0.3">
      <c r="A8504" s="74">
        <v>0.35731070894497513</v>
      </c>
    </row>
    <row r="8505" spans="1:1" x14ac:dyDescent="0.3">
      <c r="A8505" s="74">
        <v>0.31363872188482317</v>
      </c>
    </row>
    <row r="8506" spans="1:1" x14ac:dyDescent="0.3">
      <c r="A8506" s="74">
        <v>0.87285988952299565</v>
      </c>
    </row>
    <row r="8507" spans="1:1" x14ac:dyDescent="0.3">
      <c r="A8507" s="74">
        <v>0.32816553239539781</v>
      </c>
    </row>
    <row r="8508" spans="1:1" x14ac:dyDescent="0.3">
      <c r="A8508" s="74">
        <v>0.81099887081514943</v>
      </c>
    </row>
    <row r="8509" spans="1:1" x14ac:dyDescent="0.3">
      <c r="A8509" s="74">
        <v>0.57362590411084324</v>
      </c>
    </row>
    <row r="8510" spans="1:1" x14ac:dyDescent="0.3">
      <c r="A8510" s="74">
        <v>0.88039796136356696</v>
      </c>
    </row>
    <row r="8511" spans="1:1" x14ac:dyDescent="0.3">
      <c r="A8511" s="74">
        <v>0.99191259498886075</v>
      </c>
    </row>
    <row r="8512" spans="1:1" x14ac:dyDescent="0.3">
      <c r="A8512" s="74">
        <v>0.61427655873287146</v>
      </c>
    </row>
    <row r="8513" spans="1:1" x14ac:dyDescent="0.3">
      <c r="A8513" s="74">
        <v>0.21985534226508377</v>
      </c>
    </row>
    <row r="8514" spans="1:1" x14ac:dyDescent="0.3">
      <c r="A8514" s="74">
        <v>0.45518356883449812</v>
      </c>
    </row>
    <row r="8515" spans="1:1" x14ac:dyDescent="0.3">
      <c r="A8515" s="74">
        <v>0.68214972380748928</v>
      </c>
    </row>
    <row r="8516" spans="1:1" x14ac:dyDescent="0.3">
      <c r="A8516" s="74">
        <v>0.43430890835291602</v>
      </c>
    </row>
    <row r="8517" spans="1:1" x14ac:dyDescent="0.3">
      <c r="A8517" s="74">
        <v>0.68297372356334118</v>
      </c>
    </row>
    <row r="8518" spans="1:1" x14ac:dyDescent="0.3">
      <c r="A8518" s="74">
        <v>0.50895718253120514</v>
      </c>
    </row>
    <row r="8519" spans="1:1" x14ac:dyDescent="0.3">
      <c r="A8519" s="74">
        <v>0.55302591021454517</v>
      </c>
    </row>
    <row r="8520" spans="1:1" x14ac:dyDescent="0.3">
      <c r="A8520" s="74">
        <v>0.64137699514755697</v>
      </c>
    </row>
    <row r="8521" spans="1:1" x14ac:dyDescent="0.3">
      <c r="A8521" s="74">
        <v>0.85470137638477739</v>
      </c>
    </row>
    <row r="8522" spans="1:1" x14ac:dyDescent="0.3">
      <c r="A8522" s="74">
        <v>0.85912656025879697</v>
      </c>
    </row>
    <row r="8523" spans="1:1" x14ac:dyDescent="0.3">
      <c r="A8523" s="74">
        <v>0.17407757805108798</v>
      </c>
    </row>
    <row r="8524" spans="1:1" x14ac:dyDescent="0.3">
      <c r="A8524" s="74">
        <v>0.96075319681386762</v>
      </c>
    </row>
    <row r="8525" spans="1:1" x14ac:dyDescent="0.3">
      <c r="A8525" s="74">
        <v>0.75695059053315839</v>
      </c>
    </row>
    <row r="8526" spans="1:1" x14ac:dyDescent="0.3">
      <c r="A8526" s="74">
        <v>0.34669026764732813</v>
      </c>
    </row>
    <row r="8527" spans="1:1" x14ac:dyDescent="0.3">
      <c r="A8527" s="74">
        <v>0.80211798455763417</v>
      </c>
    </row>
    <row r="8528" spans="1:1" x14ac:dyDescent="0.3">
      <c r="A8528" s="74">
        <v>0.78292184209723192</v>
      </c>
    </row>
    <row r="8529" spans="1:1" x14ac:dyDescent="0.3">
      <c r="A8529" s="74">
        <v>0.23624378185369427</v>
      </c>
    </row>
    <row r="8530" spans="1:1" x14ac:dyDescent="0.3">
      <c r="A8530" s="74">
        <v>0.87792596209601126</v>
      </c>
    </row>
    <row r="8531" spans="1:1" x14ac:dyDescent="0.3">
      <c r="A8531" s="74">
        <v>0.881008331553087</v>
      </c>
    </row>
    <row r="8532" spans="1:1" x14ac:dyDescent="0.3">
      <c r="A8532" s="74">
        <v>0.7882930997650075</v>
      </c>
    </row>
    <row r="8533" spans="1:1" x14ac:dyDescent="0.3">
      <c r="A8533" s="74">
        <v>0.71486556596575823</v>
      </c>
    </row>
    <row r="8534" spans="1:1" x14ac:dyDescent="0.3">
      <c r="A8534" s="74">
        <v>0.2959074678792688</v>
      </c>
    </row>
    <row r="8535" spans="1:1" x14ac:dyDescent="0.3">
      <c r="A8535" s="74">
        <v>5.1789910580767234E-2</v>
      </c>
    </row>
    <row r="8536" spans="1:1" x14ac:dyDescent="0.3">
      <c r="A8536" s="74">
        <v>4.2390209662160103E-2</v>
      </c>
    </row>
    <row r="8537" spans="1:1" x14ac:dyDescent="0.3">
      <c r="A8537" s="74">
        <v>0.52974028748435931</v>
      </c>
    </row>
    <row r="8538" spans="1:1" x14ac:dyDescent="0.3">
      <c r="A8538" s="74">
        <v>0.48872341074861902</v>
      </c>
    </row>
    <row r="8539" spans="1:1" x14ac:dyDescent="0.3">
      <c r="A8539" s="74">
        <v>0.45365764336069825</v>
      </c>
    </row>
    <row r="8540" spans="1:1" x14ac:dyDescent="0.3">
      <c r="A8540" s="74">
        <v>0.21832941679128393</v>
      </c>
    </row>
    <row r="8541" spans="1:1" x14ac:dyDescent="0.3">
      <c r="A8541" s="74">
        <v>0.89071321756645405</v>
      </c>
    </row>
    <row r="8542" spans="1:1" x14ac:dyDescent="0.3">
      <c r="A8542" s="74">
        <v>0.63994262520218514</v>
      </c>
    </row>
    <row r="8543" spans="1:1" x14ac:dyDescent="0.3">
      <c r="A8543" s="74">
        <v>0.59678945280312512</v>
      </c>
    </row>
    <row r="8544" spans="1:1" x14ac:dyDescent="0.3">
      <c r="A8544" s="74">
        <v>0.1021759697256386</v>
      </c>
    </row>
    <row r="8545" spans="1:1" x14ac:dyDescent="0.3">
      <c r="A8545" s="74">
        <v>0.98886074404126101</v>
      </c>
    </row>
    <row r="8546" spans="1:1" x14ac:dyDescent="0.3">
      <c r="A8546" s="74">
        <v>2.8077028717917417E-2</v>
      </c>
    </row>
    <row r="8547" spans="1:1" x14ac:dyDescent="0.3">
      <c r="A8547" s="74">
        <v>0.58940397350993379</v>
      </c>
    </row>
    <row r="8548" spans="1:1" x14ac:dyDescent="0.3">
      <c r="A8548" s="74">
        <v>3.7842951750236518E-2</v>
      </c>
    </row>
    <row r="8549" spans="1:1" x14ac:dyDescent="0.3">
      <c r="A8549" s="74">
        <v>0.28693502609332561</v>
      </c>
    </row>
    <row r="8550" spans="1:1" x14ac:dyDescent="0.3">
      <c r="A8550" s="74">
        <v>0.28125858333079012</v>
      </c>
    </row>
    <row r="8551" spans="1:1" x14ac:dyDescent="0.3">
      <c r="A8551" s="74">
        <v>0.99899288918729212</v>
      </c>
    </row>
    <row r="8552" spans="1:1" x14ac:dyDescent="0.3">
      <c r="A8552" s="74">
        <v>0.46797082430494097</v>
      </c>
    </row>
    <row r="8553" spans="1:1" x14ac:dyDescent="0.3">
      <c r="A8553" s="74">
        <v>0.52220221564378799</v>
      </c>
    </row>
    <row r="8554" spans="1:1" x14ac:dyDescent="0.3">
      <c r="A8554" s="74">
        <v>0.49284340952787864</v>
      </c>
    </row>
    <row r="8555" spans="1:1" x14ac:dyDescent="0.3">
      <c r="A8555" s="74">
        <v>0.12973418378246407</v>
      </c>
    </row>
    <row r="8556" spans="1:1" x14ac:dyDescent="0.3">
      <c r="A8556" s="74">
        <v>0.22626422925504319</v>
      </c>
    </row>
    <row r="8557" spans="1:1" x14ac:dyDescent="0.3">
      <c r="A8557" s="74">
        <v>0.45365764336069825</v>
      </c>
    </row>
    <row r="8558" spans="1:1" x14ac:dyDescent="0.3">
      <c r="A8558" s="74">
        <v>0.10498367259743034</v>
      </c>
    </row>
    <row r="8559" spans="1:1" x14ac:dyDescent="0.3">
      <c r="A8559" s="74">
        <v>0.99758903775139618</v>
      </c>
    </row>
    <row r="8560" spans="1:1" x14ac:dyDescent="0.3">
      <c r="A8560" s="74">
        <v>0.73845637379070406</v>
      </c>
    </row>
    <row r="8561" spans="1:1" x14ac:dyDescent="0.3">
      <c r="A8561" s="74">
        <v>0.88467055269020656</v>
      </c>
    </row>
    <row r="8562" spans="1:1" x14ac:dyDescent="0.3">
      <c r="A8562" s="74">
        <v>0.9659413434247871</v>
      </c>
    </row>
    <row r="8563" spans="1:1" x14ac:dyDescent="0.3">
      <c r="A8563" s="74">
        <v>0.78301339762565991</v>
      </c>
    </row>
    <row r="8564" spans="1:1" x14ac:dyDescent="0.3">
      <c r="A8564" s="74">
        <v>0.78749961851863159</v>
      </c>
    </row>
    <row r="8565" spans="1:1" x14ac:dyDescent="0.3">
      <c r="A8565" s="74">
        <v>0.99221778008362072</v>
      </c>
    </row>
    <row r="8566" spans="1:1" x14ac:dyDescent="0.3">
      <c r="A8566" s="74">
        <v>0.46708578753013702</v>
      </c>
    </row>
    <row r="8567" spans="1:1" x14ac:dyDescent="0.3">
      <c r="A8567" s="74">
        <v>4.4373912778099919E-2</v>
      </c>
    </row>
    <row r="8568" spans="1:1" x14ac:dyDescent="0.3">
      <c r="A8568" s="74">
        <v>0.99960325937681205</v>
      </c>
    </row>
    <row r="8569" spans="1:1" x14ac:dyDescent="0.3">
      <c r="A8569" s="74">
        <v>0.49391155735953857</v>
      </c>
    </row>
    <row r="8570" spans="1:1" x14ac:dyDescent="0.3">
      <c r="A8570" s="74">
        <v>0.16702780236213263</v>
      </c>
    </row>
    <row r="8571" spans="1:1" x14ac:dyDescent="0.3">
      <c r="A8571" s="74">
        <v>0.4719382305368206</v>
      </c>
    </row>
    <row r="8572" spans="1:1" x14ac:dyDescent="0.3">
      <c r="A8572" s="74">
        <v>0.70708334604937895</v>
      </c>
    </row>
    <row r="8573" spans="1:1" x14ac:dyDescent="0.3">
      <c r="A8573" s="74">
        <v>0.68437757499923701</v>
      </c>
    </row>
    <row r="8574" spans="1:1" x14ac:dyDescent="0.3">
      <c r="A8574" s="74">
        <v>0.80751976073488574</v>
      </c>
    </row>
    <row r="8575" spans="1:1" x14ac:dyDescent="0.3">
      <c r="A8575" s="74">
        <v>0.46391186254463335</v>
      </c>
    </row>
    <row r="8576" spans="1:1" x14ac:dyDescent="0.3">
      <c r="A8576" s="74">
        <v>0.34446241645558029</v>
      </c>
    </row>
    <row r="8577" spans="1:1" x14ac:dyDescent="0.3">
      <c r="A8577" s="74">
        <v>0.87173070467238378</v>
      </c>
    </row>
    <row r="8578" spans="1:1" x14ac:dyDescent="0.3">
      <c r="A8578" s="74">
        <v>0.12854396191290018</v>
      </c>
    </row>
    <row r="8579" spans="1:1" x14ac:dyDescent="0.3">
      <c r="A8579" s="74">
        <v>0.3065279091769158</v>
      </c>
    </row>
    <row r="8580" spans="1:1" x14ac:dyDescent="0.3">
      <c r="A8580" s="74">
        <v>3.4119693594164863E-2</v>
      </c>
    </row>
    <row r="8581" spans="1:1" x14ac:dyDescent="0.3">
      <c r="A8581" s="74">
        <v>0.24600970488601337</v>
      </c>
    </row>
    <row r="8582" spans="1:1" x14ac:dyDescent="0.3">
      <c r="A8582" s="74">
        <v>0.38868373668630024</v>
      </c>
    </row>
    <row r="8583" spans="1:1" x14ac:dyDescent="0.3">
      <c r="A8583" s="74">
        <v>0.23844111453596606</v>
      </c>
    </row>
    <row r="8584" spans="1:1" x14ac:dyDescent="0.3">
      <c r="A8584" s="74">
        <v>0.51750236518448434</v>
      </c>
    </row>
    <row r="8585" spans="1:1" x14ac:dyDescent="0.3">
      <c r="A8585" s="74">
        <v>0.71034882656331066</v>
      </c>
    </row>
    <row r="8586" spans="1:1" x14ac:dyDescent="0.3">
      <c r="A8586" s="74">
        <v>0.99627674184392834</v>
      </c>
    </row>
    <row r="8587" spans="1:1" x14ac:dyDescent="0.3">
      <c r="A8587" s="74">
        <v>0.18143253883480331</v>
      </c>
    </row>
    <row r="8588" spans="1:1" x14ac:dyDescent="0.3">
      <c r="A8588" s="74">
        <v>8.8381603442487869E-2</v>
      </c>
    </row>
    <row r="8589" spans="1:1" x14ac:dyDescent="0.3">
      <c r="A8589" s="74">
        <v>0.70619830927457505</v>
      </c>
    </row>
    <row r="8590" spans="1:1" x14ac:dyDescent="0.3">
      <c r="A8590" s="74">
        <v>0.15869624927518541</v>
      </c>
    </row>
    <row r="8591" spans="1:1" x14ac:dyDescent="0.3">
      <c r="A8591" s="74">
        <v>0.41825617236854151</v>
      </c>
    </row>
    <row r="8592" spans="1:1" x14ac:dyDescent="0.3">
      <c r="A8592" s="74">
        <v>0.68428601947080903</v>
      </c>
    </row>
    <row r="8593" spans="1:1" x14ac:dyDescent="0.3">
      <c r="A8593" s="74">
        <v>0.56404309213538006</v>
      </c>
    </row>
    <row r="8594" spans="1:1" x14ac:dyDescent="0.3">
      <c r="A8594" s="74">
        <v>0.95513779107028418</v>
      </c>
    </row>
    <row r="8595" spans="1:1" x14ac:dyDescent="0.3">
      <c r="A8595" s="74">
        <v>0.99890133365886413</v>
      </c>
    </row>
    <row r="8596" spans="1:1" x14ac:dyDescent="0.3">
      <c r="A8596" s="74">
        <v>0.79232154301583912</v>
      </c>
    </row>
    <row r="8597" spans="1:1" x14ac:dyDescent="0.3">
      <c r="A8597" s="74">
        <v>0.41090121158482618</v>
      </c>
    </row>
    <row r="8598" spans="1:1" x14ac:dyDescent="0.3">
      <c r="A8598" s="74">
        <v>0.73958555864131592</v>
      </c>
    </row>
    <row r="8599" spans="1:1" x14ac:dyDescent="0.3">
      <c r="A8599" s="74">
        <v>0.15680410168767359</v>
      </c>
    </row>
    <row r="8600" spans="1:1" x14ac:dyDescent="0.3">
      <c r="A8600" s="74">
        <v>0.32584612567522203</v>
      </c>
    </row>
    <row r="8601" spans="1:1" x14ac:dyDescent="0.3">
      <c r="A8601" s="74">
        <v>0.16537980285042878</v>
      </c>
    </row>
    <row r="8602" spans="1:1" x14ac:dyDescent="0.3">
      <c r="A8602" s="74">
        <v>0.28006836146122621</v>
      </c>
    </row>
    <row r="8603" spans="1:1" x14ac:dyDescent="0.3">
      <c r="A8603" s="74">
        <v>0.51609851374858851</v>
      </c>
    </row>
    <row r="8604" spans="1:1" x14ac:dyDescent="0.3">
      <c r="A8604" s="74">
        <v>0.12796411023285623</v>
      </c>
    </row>
    <row r="8605" spans="1:1" x14ac:dyDescent="0.3">
      <c r="A8605" s="74">
        <v>0.65218054750206</v>
      </c>
    </row>
    <row r="8606" spans="1:1" x14ac:dyDescent="0.3">
      <c r="A8606" s="74">
        <v>0.54057435834833822</v>
      </c>
    </row>
    <row r="8607" spans="1:1" x14ac:dyDescent="0.3">
      <c r="A8607" s="74">
        <v>0.37083040864284189</v>
      </c>
    </row>
    <row r="8608" spans="1:1" x14ac:dyDescent="0.3">
      <c r="A8608" s="74">
        <v>0.25833918271431622</v>
      </c>
    </row>
    <row r="8609" spans="1:1" x14ac:dyDescent="0.3">
      <c r="A8609" s="74">
        <v>0.36671040986358228</v>
      </c>
    </row>
    <row r="8610" spans="1:1" x14ac:dyDescent="0.3">
      <c r="A8610" s="74">
        <v>0.51173436689352092</v>
      </c>
    </row>
    <row r="8611" spans="1:1" x14ac:dyDescent="0.3">
      <c r="A8611" s="74">
        <v>0.81810968352305669</v>
      </c>
    </row>
    <row r="8612" spans="1:1" x14ac:dyDescent="0.3">
      <c r="A8612" s="74">
        <v>0.71922971282082582</v>
      </c>
    </row>
    <row r="8613" spans="1:1" x14ac:dyDescent="0.3">
      <c r="A8613" s="74">
        <v>0.9217810602130192</v>
      </c>
    </row>
    <row r="8614" spans="1:1" x14ac:dyDescent="0.3">
      <c r="A8614" s="74">
        <v>0.99649037141026031</v>
      </c>
    </row>
    <row r="8615" spans="1:1" x14ac:dyDescent="0.3">
      <c r="A8615" s="74">
        <v>2.5574510940885649E-2</v>
      </c>
    </row>
    <row r="8616" spans="1:1" x14ac:dyDescent="0.3">
      <c r="A8616" s="74">
        <v>0.77752006591998046</v>
      </c>
    </row>
    <row r="8617" spans="1:1" x14ac:dyDescent="0.3">
      <c r="A8617" s="74">
        <v>0.70650349436933502</v>
      </c>
    </row>
    <row r="8618" spans="1:1" x14ac:dyDescent="0.3">
      <c r="A8618" s="74">
        <v>0.75731681264687034</v>
      </c>
    </row>
    <row r="8619" spans="1:1" x14ac:dyDescent="0.3">
      <c r="A8619" s="74">
        <v>0.41535691396832181</v>
      </c>
    </row>
    <row r="8620" spans="1:1" x14ac:dyDescent="0.3">
      <c r="A8620" s="74">
        <v>0.53862117374187446</v>
      </c>
    </row>
    <row r="8621" spans="1:1" x14ac:dyDescent="0.3">
      <c r="A8621" s="74">
        <v>0.79021576586199527</v>
      </c>
    </row>
    <row r="8622" spans="1:1" x14ac:dyDescent="0.3">
      <c r="A8622" s="74">
        <v>0.93084505752739033</v>
      </c>
    </row>
    <row r="8623" spans="1:1" x14ac:dyDescent="0.3">
      <c r="A8623" s="74">
        <v>4.4862208929715874E-2</v>
      </c>
    </row>
    <row r="8624" spans="1:1" x14ac:dyDescent="0.3">
      <c r="A8624" s="74">
        <v>0.92834253975035863</v>
      </c>
    </row>
    <row r="8625" spans="1:1" x14ac:dyDescent="0.3">
      <c r="A8625" s="74">
        <v>0.60081789605395675</v>
      </c>
    </row>
    <row r="8626" spans="1:1" x14ac:dyDescent="0.3">
      <c r="A8626" s="74">
        <v>0.11633655812250129</v>
      </c>
    </row>
    <row r="8627" spans="1:1" x14ac:dyDescent="0.3">
      <c r="A8627" s="74">
        <v>0.96639912106692705</v>
      </c>
    </row>
    <row r="8628" spans="1:1" x14ac:dyDescent="0.3">
      <c r="A8628" s="74">
        <v>0.73952452162236393</v>
      </c>
    </row>
    <row r="8629" spans="1:1" x14ac:dyDescent="0.3">
      <c r="A8629" s="74">
        <v>0.41065706350901821</v>
      </c>
    </row>
    <row r="8630" spans="1:1" x14ac:dyDescent="0.3">
      <c r="A8630" s="74">
        <v>4.4282357249671923E-2</v>
      </c>
    </row>
    <row r="8631" spans="1:1" x14ac:dyDescent="0.3">
      <c r="A8631" s="74">
        <v>0.84630878627887818</v>
      </c>
    </row>
    <row r="8632" spans="1:1" x14ac:dyDescent="0.3">
      <c r="A8632" s="74">
        <v>0.89931943723868524</v>
      </c>
    </row>
    <row r="8633" spans="1:1" x14ac:dyDescent="0.3">
      <c r="A8633" s="74">
        <v>0.1596423230689413</v>
      </c>
    </row>
    <row r="8634" spans="1:1" x14ac:dyDescent="0.3">
      <c r="A8634" s="74">
        <v>0.23139133884701071</v>
      </c>
    </row>
    <row r="8635" spans="1:1" x14ac:dyDescent="0.3">
      <c r="A8635" s="74">
        <v>0.62541581469161045</v>
      </c>
    </row>
    <row r="8636" spans="1:1" x14ac:dyDescent="0.3">
      <c r="A8636" s="74">
        <v>0.61317789239173559</v>
      </c>
    </row>
    <row r="8637" spans="1:1" x14ac:dyDescent="0.3">
      <c r="A8637" s="74">
        <v>0.64787743766594441</v>
      </c>
    </row>
    <row r="8638" spans="1:1" x14ac:dyDescent="0.3">
      <c r="A8638" s="74">
        <v>0.52787865840632342</v>
      </c>
    </row>
    <row r="8639" spans="1:1" x14ac:dyDescent="0.3">
      <c r="A8639" s="74">
        <v>0.50141911069063383</v>
      </c>
    </row>
    <row r="8640" spans="1:1" x14ac:dyDescent="0.3">
      <c r="A8640" s="74">
        <v>0.54231391338847013</v>
      </c>
    </row>
    <row r="8641" spans="1:1" x14ac:dyDescent="0.3">
      <c r="A8641" s="74">
        <v>0.6284066286202582</v>
      </c>
    </row>
    <row r="8642" spans="1:1" x14ac:dyDescent="0.3">
      <c r="A8642" s="74">
        <v>0.96398815881832334</v>
      </c>
    </row>
    <row r="8643" spans="1:1" x14ac:dyDescent="0.3">
      <c r="A8643" s="74">
        <v>1.5015106662190619E-2</v>
      </c>
    </row>
    <row r="8644" spans="1:1" x14ac:dyDescent="0.3">
      <c r="A8644" s="74">
        <v>0.67055269020661035</v>
      </c>
    </row>
    <row r="8645" spans="1:1" x14ac:dyDescent="0.3">
      <c r="A8645" s="74">
        <v>0.83199560533463546</v>
      </c>
    </row>
    <row r="8646" spans="1:1" x14ac:dyDescent="0.3">
      <c r="A8646" s="74">
        <v>0.80120242927335428</v>
      </c>
    </row>
    <row r="8647" spans="1:1" x14ac:dyDescent="0.3">
      <c r="A8647" s="74">
        <v>0.52082888271736805</v>
      </c>
    </row>
    <row r="8648" spans="1:1" x14ac:dyDescent="0.3">
      <c r="A8648" s="74">
        <v>1.6815698721274454E-2</v>
      </c>
    </row>
    <row r="8649" spans="1:1" x14ac:dyDescent="0.3">
      <c r="A8649" s="74">
        <v>0.45429853205969423</v>
      </c>
    </row>
    <row r="8650" spans="1:1" x14ac:dyDescent="0.3">
      <c r="A8650" s="74">
        <v>0.19513534958952605</v>
      </c>
    </row>
    <row r="8651" spans="1:1" x14ac:dyDescent="0.3">
      <c r="A8651" s="74">
        <v>0.8239692373424482</v>
      </c>
    </row>
    <row r="8652" spans="1:1" x14ac:dyDescent="0.3">
      <c r="A8652" s="74">
        <v>0.84960478530228578</v>
      </c>
    </row>
    <row r="8653" spans="1:1" x14ac:dyDescent="0.3">
      <c r="A8653" s="74">
        <v>0.13754692220831935</v>
      </c>
    </row>
    <row r="8654" spans="1:1" x14ac:dyDescent="0.3">
      <c r="A8654" s="74">
        <v>0.3758049256874294</v>
      </c>
    </row>
    <row r="8655" spans="1:1" x14ac:dyDescent="0.3">
      <c r="A8655" s="74">
        <v>0.26441236610003965</v>
      </c>
    </row>
    <row r="8656" spans="1:1" x14ac:dyDescent="0.3">
      <c r="A8656" s="74">
        <v>0.55967894528031248</v>
      </c>
    </row>
    <row r="8657" spans="1:1" x14ac:dyDescent="0.3">
      <c r="A8657" s="74">
        <v>0.97766045106357002</v>
      </c>
    </row>
    <row r="8658" spans="1:1" x14ac:dyDescent="0.3">
      <c r="A8658" s="74">
        <v>0.75154881435590681</v>
      </c>
    </row>
    <row r="8659" spans="1:1" x14ac:dyDescent="0.3">
      <c r="A8659" s="74">
        <v>2.9511398663289286E-2</v>
      </c>
    </row>
    <row r="8660" spans="1:1" x14ac:dyDescent="0.3">
      <c r="A8660" s="74">
        <v>0.84716330454420607</v>
      </c>
    </row>
    <row r="8661" spans="1:1" x14ac:dyDescent="0.3">
      <c r="A8661" s="74">
        <v>0.58738975188451792</v>
      </c>
    </row>
    <row r="8662" spans="1:1" x14ac:dyDescent="0.3">
      <c r="A8662" s="74">
        <v>0.84347056489761041</v>
      </c>
    </row>
    <row r="8663" spans="1:1" x14ac:dyDescent="0.3">
      <c r="A8663" s="74">
        <v>0.97643971068453017</v>
      </c>
    </row>
    <row r="8664" spans="1:1" x14ac:dyDescent="0.3">
      <c r="A8664" s="74">
        <v>0.37943662831507308</v>
      </c>
    </row>
    <row r="8665" spans="1:1" x14ac:dyDescent="0.3">
      <c r="A8665" s="74">
        <v>0.74840540787987919</v>
      </c>
    </row>
    <row r="8666" spans="1:1" x14ac:dyDescent="0.3">
      <c r="A8666" s="74">
        <v>0.45585497604297004</v>
      </c>
    </row>
    <row r="8667" spans="1:1" x14ac:dyDescent="0.3">
      <c r="A8667" s="74">
        <v>0.74544511246070744</v>
      </c>
    </row>
    <row r="8668" spans="1:1" x14ac:dyDescent="0.3">
      <c r="A8668" s="74">
        <v>0.57594531083101896</v>
      </c>
    </row>
    <row r="8669" spans="1:1" x14ac:dyDescent="0.3">
      <c r="A8669" s="74">
        <v>0.68144779808954126</v>
      </c>
    </row>
    <row r="8670" spans="1:1" x14ac:dyDescent="0.3">
      <c r="A8670" s="74">
        <v>0.98941007721182894</v>
      </c>
    </row>
    <row r="8671" spans="1:1" x14ac:dyDescent="0.3">
      <c r="A8671" s="74">
        <v>0.44572283089693898</v>
      </c>
    </row>
    <row r="8672" spans="1:1" x14ac:dyDescent="0.3">
      <c r="A8672" s="74">
        <v>0.67610705893124179</v>
      </c>
    </row>
    <row r="8673" spans="1:1" x14ac:dyDescent="0.3">
      <c r="A8673" s="74">
        <v>0.46757408368175296</v>
      </c>
    </row>
    <row r="8674" spans="1:1" x14ac:dyDescent="0.3">
      <c r="A8674" s="74">
        <v>0.30289620654927213</v>
      </c>
    </row>
    <row r="8675" spans="1:1" x14ac:dyDescent="0.3">
      <c r="A8675" s="74">
        <v>0.69444868312631614</v>
      </c>
    </row>
    <row r="8676" spans="1:1" x14ac:dyDescent="0.3">
      <c r="A8676" s="74">
        <v>0.74678792687765128</v>
      </c>
    </row>
    <row r="8677" spans="1:1" x14ac:dyDescent="0.3">
      <c r="A8677" s="74">
        <v>0.65080721457564017</v>
      </c>
    </row>
    <row r="8678" spans="1:1" x14ac:dyDescent="0.3">
      <c r="A8678" s="74">
        <v>3.0579546494949188E-2</v>
      </c>
    </row>
    <row r="8679" spans="1:1" x14ac:dyDescent="0.3">
      <c r="A8679" s="74">
        <v>0.29078035828730125</v>
      </c>
    </row>
    <row r="8680" spans="1:1" x14ac:dyDescent="0.3">
      <c r="A8680" s="74">
        <v>0.78545487838373973</v>
      </c>
    </row>
    <row r="8681" spans="1:1" x14ac:dyDescent="0.3">
      <c r="A8681" s="74">
        <v>0.55351420636616111</v>
      </c>
    </row>
    <row r="8682" spans="1:1" x14ac:dyDescent="0.3">
      <c r="A8682" s="74">
        <v>0.7602465895565661</v>
      </c>
    </row>
    <row r="8683" spans="1:1" x14ac:dyDescent="0.3">
      <c r="A8683" s="74">
        <v>0.30588702047791988</v>
      </c>
    </row>
    <row r="8684" spans="1:1" x14ac:dyDescent="0.3">
      <c r="A8684" s="74">
        <v>0.57533494064149904</v>
      </c>
    </row>
    <row r="8685" spans="1:1" x14ac:dyDescent="0.3">
      <c r="A8685" s="74">
        <v>0.33643604846339303</v>
      </c>
    </row>
    <row r="8686" spans="1:1" x14ac:dyDescent="0.3">
      <c r="A8686" s="74">
        <v>0.97915585802789395</v>
      </c>
    </row>
    <row r="8687" spans="1:1" x14ac:dyDescent="0.3">
      <c r="A8687" s="74">
        <v>0.87008270516067998</v>
      </c>
    </row>
    <row r="8688" spans="1:1" x14ac:dyDescent="0.3">
      <c r="A8688" s="74">
        <v>0.44865260780663474</v>
      </c>
    </row>
    <row r="8689" spans="1:1" x14ac:dyDescent="0.3">
      <c r="A8689" s="74">
        <v>0.33341471602526934</v>
      </c>
    </row>
    <row r="8690" spans="1:1" x14ac:dyDescent="0.3">
      <c r="A8690" s="74">
        <v>0.19394512771996217</v>
      </c>
    </row>
    <row r="8691" spans="1:1" x14ac:dyDescent="0.3">
      <c r="A8691" s="74">
        <v>0.43852046266060368</v>
      </c>
    </row>
    <row r="8692" spans="1:1" x14ac:dyDescent="0.3">
      <c r="A8692" s="74">
        <v>0.61442915128025144</v>
      </c>
    </row>
    <row r="8693" spans="1:1" x14ac:dyDescent="0.3">
      <c r="A8693" s="74">
        <v>0.69335001678518016</v>
      </c>
    </row>
    <row r="8694" spans="1:1" x14ac:dyDescent="0.3">
      <c r="A8694" s="74">
        <v>0.13037507248146002</v>
      </c>
    </row>
    <row r="8695" spans="1:1" x14ac:dyDescent="0.3">
      <c r="A8695" s="74">
        <v>0.81698049867244482</v>
      </c>
    </row>
    <row r="8696" spans="1:1" x14ac:dyDescent="0.3">
      <c r="A8696" s="74">
        <v>0.20688497573778497</v>
      </c>
    </row>
    <row r="8697" spans="1:1" x14ac:dyDescent="0.3">
      <c r="A8697" s="74">
        <v>0.8596758934293649</v>
      </c>
    </row>
    <row r="8698" spans="1:1" x14ac:dyDescent="0.3">
      <c r="A8698" s="74">
        <v>0.41950743125705742</v>
      </c>
    </row>
    <row r="8699" spans="1:1" x14ac:dyDescent="0.3">
      <c r="A8699" s="74">
        <v>0.72801904354991298</v>
      </c>
    </row>
    <row r="8700" spans="1:1" x14ac:dyDescent="0.3">
      <c r="A8700" s="74">
        <v>0.71092867824335459</v>
      </c>
    </row>
    <row r="8701" spans="1:1" x14ac:dyDescent="0.3">
      <c r="A8701" s="74">
        <v>0.9192175054170354</v>
      </c>
    </row>
    <row r="8702" spans="1:1" x14ac:dyDescent="0.3">
      <c r="A8702" s="74">
        <v>0.67632068849757376</v>
      </c>
    </row>
    <row r="8703" spans="1:1" x14ac:dyDescent="0.3">
      <c r="A8703" s="74">
        <v>0.2000793481246376</v>
      </c>
    </row>
    <row r="8704" spans="1:1" x14ac:dyDescent="0.3">
      <c r="A8704" s="74">
        <v>0.92071291238135933</v>
      </c>
    </row>
    <row r="8705" spans="1:1" x14ac:dyDescent="0.3">
      <c r="A8705" s="74">
        <v>0.35126804406872769</v>
      </c>
    </row>
    <row r="8706" spans="1:1" x14ac:dyDescent="0.3">
      <c r="A8706" s="74">
        <v>0.37745292519913326</v>
      </c>
    </row>
    <row r="8707" spans="1:1" x14ac:dyDescent="0.3">
      <c r="A8707" s="74">
        <v>0.55967894528031248</v>
      </c>
    </row>
    <row r="8708" spans="1:1" x14ac:dyDescent="0.3">
      <c r="A8708" s="74">
        <v>8.7740714743491932E-2</v>
      </c>
    </row>
    <row r="8709" spans="1:1" x14ac:dyDescent="0.3">
      <c r="A8709" s="74">
        <v>0.20847193823053681</v>
      </c>
    </row>
    <row r="8710" spans="1:1" x14ac:dyDescent="0.3">
      <c r="A8710" s="74">
        <v>0.44373912778099917</v>
      </c>
    </row>
    <row r="8711" spans="1:1" x14ac:dyDescent="0.3">
      <c r="A8711" s="74">
        <v>0.30838953825495163</v>
      </c>
    </row>
    <row r="8712" spans="1:1" x14ac:dyDescent="0.3">
      <c r="A8712" s="74">
        <v>0.41468550675984983</v>
      </c>
    </row>
    <row r="8713" spans="1:1" x14ac:dyDescent="0.3">
      <c r="A8713" s="74">
        <v>0.26032288583025603</v>
      </c>
    </row>
    <row r="8714" spans="1:1" x14ac:dyDescent="0.3">
      <c r="A8714" s="74">
        <v>0.93429364909817803</v>
      </c>
    </row>
    <row r="8715" spans="1:1" x14ac:dyDescent="0.3">
      <c r="A8715" s="74">
        <v>0.66609698782311477</v>
      </c>
    </row>
    <row r="8716" spans="1:1" x14ac:dyDescent="0.3">
      <c r="A8716" s="74">
        <v>0.5510116885891293</v>
      </c>
    </row>
    <row r="8717" spans="1:1" x14ac:dyDescent="0.3">
      <c r="A8717" s="74">
        <v>0.13116855372783592</v>
      </c>
    </row>
    <row r="8718" spans="1:1" x14ac:dyDescent="0.3">
      <c r="A8718" s="74">
        <v>0.75777459028901029</v>
      </c>
    </row>
    <row r="8719" spans="1:1" x14ac:dyDescent="0.3">
      <c r="A8719" s="74">
        <v>6.1281167027802362E-2</v>
      </c>
    </row>
    <row r="8720" spans="1:1" x14ac:dyDescent="0.3">
      <c r="A8720" s="74">
        <v>0.24692526017029329</v>
      </c>
    </row>
    <row r="8721" spans="1:1" x14ac:dyDescent="0.3">
      <c r="A8721" s="74">
        <v>0.96334727011932741</v>
      </c>
    </row>
    <row r="8722" spans="1:1" x14ac:dyDescent="0.3">
      <c r="A8722" s="74">
        <v>0.80813013092440567</v>
      </c>
    </row>
    <row r="8723" spans="1:1" x14ac:dyDescent="0.3">
      <c r="A8723" s="74">
        <v>0.34986419263283181</v>
      </c>
    </row>
    <row r="8724" spans="1:1" x14ac:dyDescent="0.3">
      <c r="A8724" s="74">
        <v>0.82192449720755634</v>
      </c>
    </row>
    <row r="8725" spans="1:1" x14ac:dyDescent="0.3">
      <c r="A8725" s="74">
        <v>0.6369212927640614</v>
      </c>
    </row>
    <row r="8726" spans="1:1" x14ac:dyDescent="0.3">
      <c r="A8726" s="74">
        <v>0.42982268745994445</v>
      </c>
    </row>
    <row r="8727" spans="1:1" x14ac:dyDescent="0.3">
      <c r="A8727" s="74">
        <v>4.3885616626483964E-2</v>
      </c>
    </row>
    <row r="8728" spans="1:1" x14ac:dyDescent="0.3">
      <c r="A8728" s="74">
        <v>0.60359508041627252</v>
      </c>
    </row>
    <row r="8729" spans="1:1" x14ac:dyDescent="0.3">
      <c r="A8729" s="74">
        <v>7.7608569597460861E-2</v>
      </c>
    </row>
    <row r="8730" spans="1:1" x14ac:dyDescent="0.3">
      <c r="A8730" s="74">
        <v>0.61964781640064703</v>
      </c>
    </row>
    <row r="8731" spans="1:1" x14ac:dyDescent="0.3">
      <c r="A8731" s="74">
        <v>0.33115634632404556</v>
      </c>
    </row>
    <row r="8732" spans="1:1" x14ac:dyDescent="0.3">
      <c r="A8732" s="74">
        <v>0.99392681661427651</v>
      </c>
    </row>
    <row r="8733" spans="1:1" x14ac:dyDescent="0.3">
      <c r="A8733" s="74">
        <v>0.68361461226233711</v>
      </c>
    </row>
    <row r="8734" spans="1:1" x14ac:dyDescent="0.3">
      <c r="A8734" s="74">
        <v>0.87115085299233985</v>
      </c>
    </row>
    <row r="8735" spans="1:1" x14ac:dyDescent="0.3">
      <c r="A8735" s="74">
        <v>0.16708883938108463</v>
      </c>
    </row>
    <row r="8736" spans="1:1" x14ac:dyDescent="0.3">
      <c r="A8736" s="74">
        <v>0.31836909085360271</v>
      </c>
    </row>
    <row r="8737" spans="1:1" x14ac:dyDescent="0.3">
      <c r="A8737" s="74">
        <v>0.40278328806421093</v>
      </c>
    </row>
    <row r="8738" spans="1:1" x14ac:dyDescent="0.3">
      <c r="A8738" s="74">
        <v>6.7690054017761778E-2</v>
      </c>
    </row>
    <row r="8739" spans="1:1" x14ac:dyDescent="0.3">
      <c r="A8739" s="74">
        <v>0.22034363841669974</v>
      </c>
    </row>
    <row r="8740" spans="1:1" x14ac:dyDescent="0.3">
      <c r="A8740" s="74">
        <v>0.11462752159184546</v>
      </c>
    </row>
    <row r="8741" spans="1:1" x14ac:dyDescent="0.3">
      <c r="A8741" s="74">
        <v>0.49162266914883879</v>
      </c>
    </row>
    <row r="8742" spans="1:1" x14ac:dyDescent="0.3">
      <c r="A8742" s="74">
        <v>0.33091219824823753</v>
      </c>
    </row>
    <row r="8743" spans="1:1" x14ac:dyDescent="0.3">
      <c r="A8743" s="74">
        <v>0.95275734733115636</v>
      </c>
    </row>
    <row r="8744" spans="1:1" x14ac:dyDescent="0.3">
      <c r="A8744" s="74">
        <v>1.7090365306558428E-2</v>
      </c>
    </row>
    <row r="8745" spans="1:1" x14ac:dyDescent="0.3">
      <c r="A8745" s="74">
        <v>0.48707541123691517</v>
      </c>
    </row>
    <row r="8746" spans="1:1" x14ac:dyDescent="0.3">
      <c r="A8746" s="74">
        <v>0.23017059846797083</v>
      </c>
    </row>
    <row r="8747" spans="1:1" x14ac:dyDescent="0.3">
      <c r="A8747" s="74">
        <v>0.61577196569719539</v>
      </c>
    </row>
    <row r="8748" spans="1:1" x14ac:dyDescent="0.3">
      <c r="A8748" s="74">
        <v>0.89306314279610588</v>
      </c>
    </row>
    <row r="8749" spans="1:1" x14ac:dyDescent="0.3">
      <c r="A8749" s="74">
        <v>0.42243720816675312</v>
      </c>
    </row>
    <row r="8750" spans="1:1" x14ac:dyDescent="0.3">
      <c r="A8750" s="74">
        <v>0.25971251564073611</v>
      </c>
    </row>
    <row r="8751" spans="1:1" x14ac:dyDescent="0.3">
      <c r="A8751" s="74">
        <v>0.44380016479995116</v>
      </c>
    </row>
    <row r="8752" spans="1:1" x14ac:dyDescent="0.3">
      <c r="A8752" s="74">
        <v>0.38734092226935635</v>
      </c>
    </row>
    <row r="8753" spans="1:1" x14ac:dyDescent="0.3">
      <c r="A8753" s="74">
        <v>0.81881160924100471</v>
      </c>
    </row>
    <row r="8754" spans="1:1" x14ac:dyDescent="0.3">
      <c r="A8754" s="74">
        <v>0.98980681783501689</v>
      </c>
    </row>
    <row r="8755" spans="1:1" x14ac:dyDescent="0.3">
      <c r="A8755" s="74">
        <v>0.82634968108157603</v>
      </c>
    </row>
    <row r="8756" spans="1:1" x14ac:dyDescent="0.3">
      <c r="A8756" s="74">
        <v>0.53132724997711112</v>
      </c>
    </row>
    <row r="8757" spans="1:1" x14ac:dyDescent="0.3">
      <c r="A8757" s="74">
        <v>0.48283333841975157</v>
      </c>
    </row>
    <row r="8758" spans="1:1" x14ac:dyDescent="0.3">
      <c r="A8758" s="74">
        <v>0.7976317636646626</v>
      </c>
    </row>
    <row r="8759" spans="1:1" x14ac:dyDescent="0.3">
      <c r="A8759" s="74">
        <v>0.73955504013183992</v>
      </c>
    </row>
    <row r="8760" spans="1:1" x14ac:dyDescent="0.3">
      <c r="A8760" s="74">
        <v>0.57267983031708736</v>
      </c>
    </row>
    <row r="8761" spans="1:1" x14ac:dyDescent="0.3">
      <c r="A8761" s="74">
        <v>0.64278084658345291</v>
      </c>
    </row>
    <row r="8762" spans="1:1" x14ac:dyDescent="0.3">
      <c r="A8762" s="74">
        <v>0.58485671559801022</v>
      </c>
    </row>
    <row r="8763" spans="1:1" x14ac:dyDescent="0.3">
      <c r="A8763" s="74">
        <v>0.21918393505661182</v>
      </c>
    </row>
    <row r="8764" spans="1:1" x14ac:dyDescent="0.3">
      <c r="A8764" s="74">
        <v>0.6819971312601093</v>
      </c>
    </row>
    <row r="8765" spans="1:1" x14ac:dyDescent="0.3">
      <c r="A8765" s="74">
        <v>0.45344401379436627</v>
      </c>
    </row>
    <row r="8766" spans="1:1" x14ac:dyDescent="0.3">
      <c r="A8766" s="74">
        <v>0.38755455183568832</v>
      </c>
    </row>
    <row r="8767" spans="1:1" x14ac:dyDescent="0.3">
      <c r="A8767" s="74">
        <v>0.15561387981810967</v>
      </c>
    </row>
    <row r="8768" spans="1:1" x14ac:dyDescent="0.3">
      <c r="A8768" s="74">
        <v>0.69255653553880425</v>
      </c>
    </row>
    <row r="8769" spans="1:1" x14ac:dyDescent="0.3">
      <c r="A8769" s="74">
        <v>0.40162358470412307</v>
      </c>
    </row>
    <row r="8770" spans="1:1" x14ac:dyDescent="0.3">
      <c r="A8770" s="74">
        <v>0.28501235999633778</v>
      </c>
    </row>
    <row r="8771" spans="1:1" x14ac:dyDescent="0.3">
      <c r="A8771" s="74">
        <v>0.19232764671773431</v>
      </c>
    </row>
    <row r="8772" spans="1:1" x14ac:dyDescent="0.3">
      <c r="A8772" s="74">
        <v>0.52986236152226329</v>
      </c>
    </row>
    <row r="8773" spans="1:1" x14ac:dyDescent="0.3">
      <c r="A8773" s="74">
        <v>0.64302499465926088</v>
      </c>
    </row>
    <row r="8774" spans="1:1" x14ac:dyDescent="0.3">
      <c r="A8774" s="74">
        <v>0.51362651448103269</v>
      </c>
    </row>
    <row r="8775" spans="1:1" x14ac:dyDescent="0.3">
      <c r="A8775" s="74">
        <v>9.2776268807031465E-3</v>
      </c>
    </row>
    <row r="8776" spans="1:1" x14ac:dyDescent="0.3">
      <c r="A8776" s="74">
        <v>0.48652607806634723</v>
      </c>
    </row>
    <row r="8777" spans="1:1" x14ac:dyDescent="0.3">
      <c r="A8777" s="74">
        <v>0.80233161412396614</v>
      </c>
    </row>
    <row r="8778" spans="1:1" x14ac:dyDescent="0.3">
      <c r="A8778" s="74">
        <v>0.19211401715140233</v>
      </c>
    </row>
    <row r="8779" spans="1:1" x14ac:dyDescent="0.3">
      <c r="A8779" s="74">
        <v>0.77233191930906098</v>
      </c>
    </row>
    <row r="8780" spans="1:1" x14ac:dyDescent="0.3">
      <c r="A8780" s="74">
        <v>0.99923703726310009</v>
      </c>
    </row>
    <row r="8781" spans="1:1" x14ac:dyDescent="0.3">
      <c r="A8781" s="74">
        <v>0.26709799493392744</v>
      </c>
    </row>
    <row r="8782" spans="1:1" x14ac:dyDescent="0.3">
      <c r="A8782" s="74">
        <v>0.56434827723014003</v>
      </c>
    </row>
    <row r="8783" spans="1:1" x14ac:dyDescent="0.3">
      <c r="A8783" s="74">
        <v>2.9572435682241278E-2</v>
      </c>
    </row>
    <row r="8784" spans="1:1" x14ac:dyDescent="0.3">
      <c r="A8784" s="74">
        <v>8.3986938077944273E-2</v>
      </c>
    </row>
    <row r="8785" spans="1:1" x14ac:dyDescent="0.3">
      <c r="A8785" s="74">
        <v>0.50749229407635732</v>
      </c>
    </row>
    <row r="8786" spans="1:1" x14ac:dyDescent="0.3">
      <c r="A8786" s="74">
        <v>0.16592913602099674</v>
      </c>
    </row>
    <row r="8787" spans="1:1" x14ac:dyDescent="0.3">
      <c r="A8787" s="74">
        <v>0.83690908536027098</v>
      </c>
    </row>
    <row r="8788" spans="1:1" x14ac:dyDescent="0.3">
      <c r="A8788" s="74">
        <v>8.5726493118076119E-2</v>
      </c>
    </row>
    <row r="8789" spans="1:1" x14ac:dyDescent="0.3">
      <c r="A8789" s="74">
        <v>0.45200964384899439</v>
      </c>
    </row>
    <row r="8790" spans="1:1" x14ac:dyDescent="0.3">
      <c r="A8790" s="74">
        <v>0.82094790490432445</v>
      </c>
    </row>
    <row r="8791" spans="1:1" x14ac:dyDescent="0.3">
      <c r="A8791" s="74">
        <v>0.3924069948423719</v>
      </c>
    </row>
    <row r="8792" spans="1:1" x14ac:dyDescent="0.3">
      <c r="A8792" s="74">
        <v>0.89864803003021332</v>
      </c>
    </row>
    <row r="8793" spans="1:1" x14ac:dyDescent="0.3">
      <c r="A8793" s="74">
        <v>0.45182653279213841</v>
      </c>
    </row>
    <row r="8794" spans="1:1" x14ac:dyDescent="0.3">
      <c r="A8794" s="74">
        <v>0.87493514816736351</v>
      </c>
    </row>
    <row r="8795" spans="1:1" x14ac:dyDescent="0.3">
      <c r="A8795" s="74">
        <v>0.96267586291085538</v>
      </c>
    </row>
    <row r="8796" spans="1:1" x14ac:dyDescent="0.3">
      <c r="A8796" s="74">
        <v>0.31345561082796713</v>
      </c>
    </row>
    <row r="8797" spans="1:1" x14ac:dyDescent="0.3">
      <c r="A8797" s="74">
        <v>0.86373485518967252</v>
      </c>
    </row>
    <row r="8798" spans="1:1" x14ac:dyDescent="0.3">
      <c r="A8798" s="74">
        <v>0.5705740531632435</v>
      </c>
    </row>
    <row r="8799" spans="1:1" x14ac:dyDescent="0.3">
      <c r="A8799" s="74">
        <v>0.38071840571306498</v>
      </c>
    </row>
    <row r="8800" spans="1:1" x14ac:dyDescent="0.3">
      <c r="A8800" s="74">
        <v>0.6479995117038484</v>
      </c>
    </row>
    <row r="8801" spans="1:1" x14ac:dyDescent="0.3">
      <c r="A8801" s="74">
        <v>0.78362376781517995</v>
      </c>
    </row>
    <row r="8802" spans="1:1" x14ac:dyDescent="0.3">
      <c r="A8802" s="74">
        <v>0.97207556382946259</v>
      </c>
    </row>
    <row r="8803" spans="1:1" x14ac:dyDescent="0.3">
      <c r="A8803" s="74">
        <v>0.89776299325540942</v>
      </c>
    </row>
    <row r="8804" spans="1:1" x14ac:dyDescent="0.3">
      <c r="A8804" s="74">
        <v>0.31702627643665882</v>
      </c>
    </row>
    <row r="8805" spans="1:1" x14ac:dyDescent="0.3">
      <c r="A8805" s="74">
        <v>0.96182134464552749</v>
      </c>
    </row>
    <row r="8806" spans="1:1" x14ac:dyDescent="0.3">
      <c r="A8806" s="74">
        <v>0.34467604602191226</v>
      </c>
    </row>
    <row r="8807" spans="1:1" x14ac:dyDescent="0.3">
      <c r="A8807" s="74">
        <v>0.66969817194128234</v>
      </c>
    </row>
    <row r="8808" spans="1:1" x14ac:dyDescent="0.3">
      <c r="A8808" s="74">
        <v>0.49794000061037019</v>
      </c>
    </row>
    <row r="8809" spans="1:1" x14ac:dyDescent="0.3">
      <c r="A8809" s="74">
        <v>0.43095187231055637</v>
      </c>
    </row>
    <row r="8810" spans="1:1" x14ac:dyDescent="0.3">
      <c r="A8810" s="74">
        <v>0.39558091982787563</v>
      </c>
    </row>
    <row r="8811" spans="1:1" x14ac:dyDescent="0.3">
      <c r="A8811" s="74">
        <v>0.65944395275734735</v>
      </c>
    </row>
    <row r="8812" spans="1:1" x14ac:dyDescent="0.3">
      <c r="A8812" s="74">
        <v>0.5484481337931455</v>
      </c>
    </row>
    <row r="8813" spans="1:1" x14ac:dyDescent="0.3">
      <c r="A8813" s="74">
        <v>0.87832270271919921</v>
      </c>
    </row>
    <row r="8814" spans="1:1" x14ac:dyDescent="0.3">
      <c r="A8814" s="74">
        <v>0.28229621265297405</v>
      </c>
    </row>
    <row r="8815" spans="1:1" x14ac:dyDescent="0.3">
      <c r="A8815" s="74">
        <v>0.23685415204321422</v>
      </c>
    </row>
    <row r="8816" spans="1:1" x14ac:dyDescent="0.3">
      <c r="A8816" s="74">
        <v>0.33225501266518143</v>
      </c>
    </row>
    <row r="8817" spans="1:1" x14ac:dyDescent="0.3">
      <c r="A8817" s="74">
        <v>0.29328287606433301</v>
      </c>
    </row>
    <row r="8818" spans="1:1" x14ac:dyDescent="0.3">
      <c r="A8818" s="74">
        <v>0.79485457930234682</v>
      </c>
    </row>
    <row r="8819" spans="1:1" x14ac:dyDescent="0.3">
      <c r="A8819" s="74">
        <v>0.25678273873104035</v>
      </c>
    </row>
    <row r="8820" spans="1:1" x14ac:dyDescent="0.3">
      <c r="A8820" s="74">
        <v>0.10937833796197394</v>
      </c>
    </row>
    <row r="8821" spans="1:1" x14ac:dyDescent="0.3">
      <c r="A8821" s="74">
        <v>0.92172002319406721</v>
      </c>
    </row>
    <row r="8822" spans="1:1" x14ac:dyDescent="0.3">
      <c r="A8822" s="74">
        <v>0.6182134464552751</v>
      </c>
    </row>
    <row r="8823" spans="1:1" x14ac:dyDescent="0.3">
      <c r="A8823" s="74">
        <v>0.89730521561326948</v>
      </c>
    </row>
    <row r="8824" spans="1:1" x14ac:dyDescent="0.3">
      <c r="A8824" s="74">
        <v>0.14709921567430648</v>
      </c>
    </row>
    <row r="8825" spans="1:1" x14ac:dyDescent="0.3">
      <c r="A8825" s="74">
        <v>5.7802056947538684E-2</v>
      </c>
    </row>
    <row r="8826" spans="1:1" x14ac:dyDescent="0.3">
      <c r="A8826" s="74">
        <v>8.0935087130344557E-2</v>
      </c>
    </row>
    <row r="8827" spans="1:1" x14ac:dyDescent="0.3">
      <c r="A8827" s="74">
        <v>3.8392284920804466E-2</v>
      </c>
    </row>
    <row r="8828" spans="1:1" x14ac:dyDescent="0.3">
      <c r="A8828" s="74">
        <v>0.70796838282418284</v>
      </c>
    </row>
    <row r="8829" spans="1:1" x14ac:dyDescent="0.3">
      <c r="A8829" s="74">
        <v>0.70571001312295911</v>
      </c>
    </row>
    <row r="8830" spans="1:1" x14ac:dyDescent="0.3">
      <c r="A8830" s="74">
        <v>0.29636524552140875</v>
      </c>
    </row>
    <row r="8831" spans="1:1" x14ac:dyDescent="0.3">
      <c r="A8831" s="74">
        <v>0.46372875148777731</v>
      </c>
    </row>
    <row r="8832" spans="1:1" x14ac:dyDescent="0.3">
      <c r="A8832" s="74">
        <v>0.57072664571062348</v>
      </c>
    </row>
    <row r="8833" spans="1:1" x14ac:dyDescent="0.3">
      <c r="A8833" s="74">
        <v>0.64079714346751304</v>
      </c>
    </row>
    <row r="8834" spans="1:1" x14ac:dyDescent="0.3">
      <c r="A8834" s="74">
        <v>0.10266426587725455</v>
      </c>
    </row>
    <row r="8835" spans="1:1" x14ac:dyDescent="0.3">
      <c r="A8835" s="74">
        <v>0.66499832148197879</v>
      </c>
    </row>
    <row r="8836" spans="1:1" x14ac:dyDescent="0.3">
      <c r="A8836" s="74">
        <v>0.74101992858668786</v>
      </c>
    </row>
    <row r="8837" spans="1:1" x14ac:dyDescent="0.3">
      <c r="A8837" s="74">
        <v>0.90325632496108887</v>
      </c>
    </row>
    <row r="8838" spans="1:1" x14ac:dyDescent="0.3">
      <c r="A8838" s="74">
        <v>0.70809045686208683</v>
      </c>
    </row>
    <row r="8839" spans="1:1" x14ac:dyDescent="0.3">
      <c r="A8839" s="74">
        <v>0.53178502761925106</v>
      </c>
    </row>
    <row r="8840" spans="1:1" x14ac:dyDescent="0.3">
      <c r="A8840" s="74">
        <v>0.50770592364268929</v>
      </c>
    </row>
    <row r="8841" spans="1:1" x14ac:dyDescent="0.3">
      <c r="A8841" s="74">
        <v>0.25406659138767662</v>
      </c>
    </row>
    <row r="8842" spans="1:1" x14ac:dyDescent="0.3">
      <c r="A8842" s="74">
        <v>0.44724875637073885</v>
      </c>
    </row>
    <row r="8843" spans="1:1" x14ac:dyDescent="0.3">
      <c r="A8843" s="74">
        <v>0.70708334604937895</v>
      </c>
    </row>
    <row r="8844" spans="1:1" x14ac:dyDescent="0.3">
      <c r="A8844" s="74">
        <v>0.50093081453901789</v>
      </c>
    </row>
    <row r="8845" spans="1:1" x14ac:dyDescent="0.3">
      <c r="A8845" s="74">
        <v>0.62544633320108645</v>
      </c>
    </row>
    <row r="8846" spans="1:1" x14ac:dyDescent="0.3">
      <c r="A8846" s="74">
        <v>0.55534531693472089</v>
      </c>
    </row>
    <row r="8847" spans="1:1" x14ac:dyDescent="0.3">
      <c r="A8847" s="74">
        <v>0.89004181035798213</v>
      </c>
    </row>
    <row r="8848" spans="1:1" x14ac:dyDescent="0.3">
      <c r="A8848" s="74">
        <v>0.90874965666676844</v>
      </c>
    </row>
    <row r="8849" spans="1:1" x14ac:dyDescent="0.3">
      <c r="A8849" s="74">
        <v>9.6407971434675124E-2</v>
      </c>
    </row>
    <row r="8850" spans="1:1" x14ac:dyDescent="0.3">
      <c r="A8850" s="74">
        <v>0.36597796563615831</v>
      </c>
    </row>
    <row r="8851" spans="1:1" x14ac:dyDescent="0.3">
      <c r="A8851" s="74">
        <v>0.86754966887417218</v>
      </c>
    </row>
    <row r="8852" spans="1:1" x14ac:dyDescent="0.3">
      <c r="A8852" s="74">
        <v>0.50776696066164129</v>
      </c>
    </row>
    <row r="8853" spans="1:1" x14ac:dyDescent="0.3">
      <c r="A8853" s="74">
        <v>0.42530594805749689</v>
      </c>
    </row>
    <row r="8854" spans="1:1" x14ac:dyDescent="0.3">
      <c r="A8854" s="74">
        <v>0.83910641804254282</v>
      </c>
    </row>
    <row r="8855" spans="1:1" x14ac:dyDescent="0.3">
      <c r="A8855" s="74">
        <v>0.55516220587786491</v>
      </c>
    </row>
    <row r="8856" spans="1:1" x14ac:dyDescent="0.3">
      <c r="A8856" s="74">
        <v>0.66502883999145479</v>
      </c>
    </row>
    <row r="8857" spans="1:1" x14ac:dyDescent="0.3">
      <c r="A8857" s="74">
        <v>0.66991180150761431</v>
      </c>
    </row>
    <row r="8858" spans="1:1" x14ac:dyDescent="0.3">
      <c r="A8858" s="74">
        <v>0.82522049623096405</v>
      </c>
    </row>
    <row r="8859" spans="1:1" x14ac:dyDescent="0.3">
      <c r="A8859" s="74">
        <v>0.82949308755760365</v>
      </c>
    </row>
    <row r="8860" spans="1:1" x14ac:dyDescent="0.3">
      <c r="A8860" s="74">
        <v>0.96630756553849906</v>
      </c>
    </row>
    <row r="8861" spans="1:1" x14ac:dyDescent="0.3">
      <c r="A8861" s="74">
        <v>0.9268776512955107</v>
      </c>
    </row>
    <row r="8862" spans="1:1" x14ac:dyDescent="0.3">
      <c r="A8862" s="74">
        <v>0.97247230445265054</v>
      </c>
    </row>
    <row r="8863" spans="1:1" x14ac:dyDescent="0.3">
      <c r="A8863" s="74">
        <v>0.43226416821802421</v>
      </c>
    </row>
    <row r="8864" spans="1:1" x14ac:dyDescent="0.3">
      <c r="A8864" s="74">
        <v>0.62791833246864226</v>
      </c>
    </row>
    <row r="8865" spans="1:1" x14ac:dyDescent="0.3">
      <c r="A8865" s="74">
        <v>0.72145756401257366</v>
      </c>
    </row>
    <row r="8866" spans="1:1" x14ac:dyDescent="0.3">
      <c r="A8866" s="74">
        <v>0.6820276497695853</v>
      </c>
    </row>
    <row r="8867" spans="1:1" x14ac:dyDescent="0.3">
      <c r="A8867" s="74">
        <v>0.72869045075838501</v>
      </c>
    </row>
    <row r="8868" spans="1:1" x14ac:dyDescent="0.3">
      <c r="A8868" s="74">
        <v>0.34800256355479597</v>
      </c>
    </row>
    <row r="8869" spans="1:1" x14ac:dyDescent="0.3">
      <c r="A8869" s="74">
        <v>7.8951384014404741E-2</v>
      </c>
    </row>
    <row r="8870" spans="1:1" x14ac:dyDescent="0.3">
      <c r="A8870" s="74">
        <v>1.913510544145024E-2</v>
      </c>
    </row>
    <row r="8871" spans="1:1" x14ac:dyDescent="0.3">
      <c r="A8871" s="74">
        <v>0.59978026673177287</v>
      </c>
    </row>
    <row r="8872" spans="1:1" x14ac:dyDescent="0.3">
      <c r="A8872" s="74">
        <v>0.75331888790551471</v>
      </c>
    </row>
    <row r="8873" spans="1:1" x14ac:dyDescent="0.3">
      <c r="A8873" s="74">
        <v>0.80904568620868555</v>
      </c>
    </row>
    <row r="8874" spans="1:1" x14ac:dyDescent="0.3">
      <c r="A8874" s="74">
        <v>0.98504593035676136</v>
      </c>
    </row>
    <row r="8875" spans="1:1" x14ac:dyDescent="0.3">
      <c r="A8875" s="74">
        <v>0.25135044404431289</v>
      </c>
    </row>
    <row r="8876" spans="1:1" x14ac:dyDescent="0.3">
      <c r="A8876" s="74">
        <v>9.8117007965330974E-2</v>
      </c>
    </row>
    <row r="8877" spans="1:1" x14ac:dyDescent="0.3">
      <c r="A8877" s="74">
        <v>3.4089175084688866E-2</v>
      </c>
    </row>
    <row r="8878" spans="1:1" x14ac:dyDescent="0.3">
      <c r="A8878" s="74">
        <v>5.6611835077974793E-2</v>
      </c>
    </row>
    <row r="8879" spans="1:1" x14ac:dyDescent="0.3">
      <c r="A8879" s="74">
        <v>0.21985534226508377</v>
      </c>
    </row>
    <row r="8880" spans="1:1" x14ac:dyDescent="0.3">
      <c r="A8880" s="74">
        <v>0.37128818628498184</v>
      </c>
    </row>
    <row r="8881" spans="1:1" x14ac:dyDescent="0.3">
      <c r="A8881" s="74">
        <v>0.49324015015106665</v>
      </c>
    </row>
    <row r="8882" spans="1:1" x14ac:dyDescent="0.3">
      <c r="A8882" s="74">
        <v>0.4001281777397992</v>
      </c>
    </row>
    <row r="8883" spans="1:1" x14ac:dyDescent="0.3">
      <c r="A8883" s="74">
        <v>0.35685293130283519</v>
      </c>
    </row>
    <row r="8884" spans="1:1" x14ac:dyDescent="0.3">
      <c r="A8884" s="74">
        <v>0.46769615771965695</v>
      </c>
    </row>
    <row r="8885" spans="1:1" x14ac:dyDescent="0.3">
      <c r="A8885" s="74">
        <v>0.65254676961577196</v>
      </c>
    </row>
    <row r="8886" spans="1:1" x14ac:dyDescent="0.3">
      <c r="A8886" s="74">
        <v>0.66447950682088686</v>
      </c>
    </row>
    <row r="8887" spans="1:1" x14ac:dyDescent="0.3">
      <c r="A8887" s="74">
        <v>7.3366496780297247E-2</v>
      </c>
    </row>
    <row r="8888" spans="1:1" x14ac:dyDescent="0.3">
      <c r="A8888" s="74">
        <v>0.58058412427137063</v>
      </c>
    </row>
    <row r="8889" spans="1:1" x14ac:dyDescent="0.3">
      <c r="A8889" s="74">
        <v>0.15359965819269386</v>
      </c>
    </row>
    <row r="8890" spans="1:1" x14ac:dyDescent="0.3">
      <c r="A8890" s="74">
        <v>0.76131473738822597</v>
      </c>
    </row>
    <row r="8891" spans="1:1" x14ac:dyDescent="0.3">
      <c r="A8891" s="74">
        <v>0.62514114810632648</v>
      </c>
    </row>
    <row r="8892" spans="1:1" x14ac:dyDescent="0.3">
      <c r="A8892" s="74">
        <v>0.47053437910092472</v>
      </c>
    </row>
    <row r="8893" spans="1:1" x14ac:dyDescent="0.3">
      <c r="A8893" s="74">
        <v>0.631031220435194</v>
      </c>
    </row>
    <row r="8894" spans="1:1" x14ac:dyDescent="0.3">
      <c r="A8894" s="74">
        <v>0.53752250740073859</v>
      </c>
    </row>
    <row r="8895" spans="1:1" x14ac:dyDescent="0.3">
      <c r="A8895" s="74">
        <v>0.72014526810510571</v>
      </c>
    </row>
    <row r="8896" spans="1:1" x14ac:dyDescent="0.3">
      <c r="A8896" s="74">
        <v>0.76812036500137337</v>
      </c>
    </row>
    <row r="8897" spans="1:1" x14ac:dyDescent="0.3">
      <c r="A8897" s="74">
        <v>0.43012787255470442</v>
      </c>
    </row>
    <row r="8898" spans="1:1" x14ac:dyDescent="0.3">
      <c r="A8898" s="74">
        <v>0.74648274178289131</v>
      </c>
    </row>
    <row r="8899" spans="1:1" x14ac:dyDescent="0.3">
      <c r="A8899" s="74">
        <v>0.22962126529740287</v>
      </c>
    </row>
    <row r="8900" spans="1:1" x14ac:dyDescent="0.3">
      <c r="A8900" s="74">
        <v>0.96539201025421917</v>
      </c>
    </row>
    <row r="8901" spans="1:1" x14ac:dyDescent="0.3">
      <c r="A8901" s="74">
        <v>0.25672170171208836</v>
      </c>
    </row>
    <row r="8902" spans="1:1" x14ac:dyDescent="0.3">
      <c r="A8902" s="74">
        <v>0.22437208166753136</v>
      </c>
    </row>
    <row r="8903" spans="1:1" x14ac:dyDescent="0.3">
      <c r="A8903" s="74">
        <v>0.28406628620258184</v>
      </c>
    </row>
    <row r="8904" spans="1:1" x14ac:dyDescent="0.3">
      <c r="A8904" s="74">
        <v>0.25360881374553668</v>
      </c>
    </row>
    <row r="8905" spans="1:1" x14ac:dyDescent="0.3">
      <c r="A8905" s="74">
        <v>0.28940702536088136</v>
      </c>
    </row>
    <row r="8906" spans="1:1" x14ac:dyDescent="0.3">
      <c r="A8906" s="74">
        <v>0.67815179906613365</v>
      </c>
    </row>
    <row r="8907" spans="1:1" x14ac:dyDescent="0.3">
      <c r="A8907" s="74">
        <v>0.53477584154789881</v>
      </c>
    </row>
    <row r="8908" spans="1:1" x14ac:dyDescent="0.3">
      <c r="A8908" s="74">
        <v>0.86275826288644064</v>
      </c>
    </row>
    <row r="8909" spans="1:1" x14ac:dyDescent="0.3">
      <c r="A8909" s="74">
        <v>0.78621784112063964</v>
      </c>
    </row>
    <row r="8910" spans="1:1" x14ac:dyDescent="0.3">
      <c r="A8910" s="74">
        <v>0.99050874355296492</v>
      </c>
    </row>
    <row r="8911" spans="1:1" x14ac:dyDescent="0.3">
      <c r="A8911" s="74">
        <v>0.86330759605700857</v>
      </c>
    </row>
    <row r="8912" spans="1:1" x14ac:dyDescent="0.3">
      <c r="A8912" s="74">
        <v>5.9022797326578572E-2</v>
      </c>
    </row>
    <row r="8913" spans="1:1" x14ac:dyDescent="0.3">
      <c r="A8913" s="74">
        <v>0.71645252845851004</v>
      </c>
    </row>
    <row r="8914" spans="1:1" x14ac:dyDescent="0.3">
      <c r="A8914" s="74">
        <v>0.44926297799615467</v>
      </c>
    </row>
    <row r="8915" spans="1:1" x14ac:dyDescent="0.3">
      <c r="A8915" s="74">
        <v>0.31873531296731467</v>
      </c>
    </row>
    <row r="8916" spans="1:1" x14ac:dyDescent="0.3">
      <c r="A8916" s="74">
        <v>0.45716727195043794</v>
      </c>
    </row>
    <row r="8917" spans="1:1" x14ac:dyDescent="0.3">
      <c r="A8917" s="74">
        <v>0.44935453352458266</v>
      </c>
    </row>
    <row r="8918" spans="1:1" x14ac:dyDescent="0.3">
      <c r="A8918" s="74">
        <v>0.80651264992217775</v>
      </c>
    </row>
    <row r="8919" spans="1:1" x14ac:dyDescent="0.3">
      <c r="A8919" s="74">
        <v>0.56538590655232401</v>
      </c>
    </row>
    <row r="8920" spans="1:1" x14ac:dyDescent="0.3">
      <c r="A8920" s="74">
        <v>0.80315561387981815</v>
      </c>
    </row>
    <row r="8921" spans="1:1" x14ac:dyDescent="0.3">
      <c r="A8921" s="74">
        <v>3.0640583513901181E-2</v>
      </c>
    </row>
    <row r="8922" spans="1:1" x14ac:dyDescent="0.3">
      <c r="A8922" s="74">
        <v>0.57405316324350719</v>
      </c>
    </row>
    <row r="8923" spans="1:1" x14ac:dyDescent="0.3">
      <c r="A8923" s="74">
        <v>0.62099063081759087</v>
      </c>
    </row>
    <row r="8924" spans="1:1" x14ac:dyDescent="0.3">
      <c r="A8924" s="74">
        <v>0.88406018250068663</v>
      </c>
    </row>
    <row r="8925" spans="1:1" x14ac:dyDescent="0.3">
      <c r="A8925" s="74">
        <v>7.8127384258552812E-2</v>
      </c>
    </row>
    <row r="8926" spans="1:1" x14ac:dyDescent="0.3">
      <c r="A8926" s="74">
        <v>0.46159245582445751</v>
      </c>
    </row>
    <row r="8927" spans="1:1" x14ac:dyDescent="0.3">
      <c r="A8927" s="74">
        <v>0.16742454298532058</v>
      </c>
    </row>
    <row r="8928" spans="1:1" x14ac:dyDescent="0.3">
      <c r="A8928" s="74">
        <v>0.72103030487990971</v>
      </c>
    </row>
    <row r="8929" spans="1:1" x14ac:dyDescent="0.3">
      <c r="A8929" s="74">
        <v>0.82760093997009188</v>
      </c>
    </row>
    <row r="8930" spans="1:1" x14ac:dyDescent="0.3">
      <c r="A8930" s="74">
        <v>0.36362804040650654</v>
      </c>
    </row>
    <row r="8931" spans="1:1" x14ac:dyDescent="0.3">
      <c r="A8931" s="74">
        <v>0.21500289925840022</v>
      </c>
    </row>
    <row r="8932" spans="1:1" x14ac:dyDescent="0.3">
      <c r="A8932" s="74">
        <v>0.70177312540055548</v>
      </c>
    </row>
    <row r="8933" spans="1:1" x14ac:dyDescent="0.3">
      <c r="A8933" s="74">
        <v>0.36063722647785884</v>
      </c>
    </row>
    <row r="8934" spans="1:1" x14ac:dyDescent="0.3">
      <c r="A8934" s="74">
        <v>0.80159916989654223</v>
      </c>
    </row>
    <row r="8935" spans="1:1" x14ac:dyDescent="0.3">
      <c r="A8935" s="74">
        <v>0.40125736259041106</v>
      </c>
    </row>
    <row r="8936" spans="1:1" x14ac:dyDescent="0.3">
      <c r="A8936" s="74">
        <v>0.8086489455854976</v>
      </c>
    </row>
    <row r="8937" spans="1:1" x14ac:dyDescent="0.3">
      <c r="A8937" s="74">
        <v>0.5451216162602619</v>
      </c>
    </row>
    <row r="8938" spans="1:1" x14ac:dyDescent="0.3">
      <c r="A8938" s="74">
        <v>0.2269966734824671</v>
      </c>
    </row>
    <row r="8939" spans="1:1" x14ac:dyDescent="0.3">
      <c r="A8939" s="74">
        <v>0.70601519821771908</v>
      </c>
    </row>
    <row r="8940" spans="1:1" x14ac:dyDescent="0.3">
      <c r="A8940" s="74">
        <v>0.59874263740958888</v>
      </c>
    </row>
    <row r="8941" spans="1:1" x14ac:dyDescent="0.3">
      <c r="A8941" s="74">
        <v>0.71993163853877373</v>
      </c>
    </row>
    <row r="8942" spans="1:1" x14ac:dyDescent="0.3">
      <c r="A8942" s="74">
        <v>9.2532120731223494E-2</v>
      </c>
    </row>
    <row r="8943" spans="1:1" x14ac:dyDescent="0.3">
      <c r="A8943" s="74">
        <v>0.86355174413281655</v>
      </c>
    </row>
    <row r="8944" spans="1:1" x14ac:dyDescent="0.3">
      <c r="A8944" s="74">
        <v>9.2318491164891506E-2</v>
      </c>
    </row>
    <row r="8945" spans="1:1" x14ac:dyDescent="0.3">
      <c r="A8945" s="74">
        <v>0.65495773186437578</v>
      </c>
    </row>
    <row r="8946" spans="1:1" x14ac:dyDescent="0.3">
      <c r="A8946" s="74">
        <v>9.6652119510483109E-2</v>
      </c>
    </row>
    <row r="8947" spans="1:1" x14ac:dyDescent="0.3">
      <c r="A8947" s="74">
        <v>0.2534257026886807</v>
      </c>
    </row>
    <row r="8948" spans="1:1" x14ac:dyDescent="0.3">
      <c r="A8948" s="74">
        <v>0.22544022949919126</v>
      </c>
    </row>
    <row r="8949" spans="1:1" x14ac:dyDescent="0.3">
      <c r="A8949" s="74">
        <v>0.8179570909756767</v>
      </c>
    </row>
    <row r="8950" spans="1:1" x14ac:dyDescent="0.3">
      <c r="A8950" s="74">
        <v>0.50865199743644518</v>
      </c>
    </row>
    <row r="8951" spans="1:1" x14ac:dyDescent="0.3">
      <c r="A8951" s="74">
        <v>0.5510116885891293</v>
      </c>
    </row>
    <row r="8952" spans="1:1" x14ac:dyDescent="0.3">
      <c r="A8952" s="74">
        <v>2.3407696768089847E-2</v>
      </c>
    </row>
    <row r="8953" spans="1:1" x14ac:dyDescent="0.3">
      <c r="A8953" s="74">
        <v>0.47901852473525192</v>
      </c>
    </row>
    <row r="8954" spans="1:1" x14ac:dyDescent="0.3">
      <c r="A8954" s="74">
        <v>0.97949156163212991</v>
      </c>
    </row>
    <row r="8955" spans="1:1" x14ac:dyDescent="0.3">
      <c r="A8955" s="74">
        <v>0.91882076479384744</v>
      </c>
    </row>
    <row r="8956" spans="1:1" x14ac:dyDescent="0.3">
      <c r="A8956" s="74">
        <v>0.15134128849147008</v>
      </c>
    </row>
    <row r="8957" spans="1:1" x14ac:dyDescent="0.3">
      <c r="A8957" s="74">
        <v>0.684499649037141</v>
      </c>
    </row>
    <row r="8958" spans="1:1" x14ac:dyDescent="0.3">
      <c r="A8958" s="74">
        <v>0.74581133457441939</v>
      </c>
    </row>
    <row r="8959" spans="1:1" x14ac:dyDescent="0.3">
      <c r="A8959" s="74">
        <v>2.0508438367870113E-2</v>
      </c>
    </row>
    <row r="8960" spans="1:1" x14ac:dyDescent="0.3">
      <c r="A8960" s="74">
        <v>0.99765007477034817</v>
      </c>
    </row>
    <row r="8961" spans="1:1" x14ac:dyDescent="0.3">
      <c r="A8961" s="74">
        <v>0.63090914639729001</v>
      </c>
    </row>
    <row r="8962" spans="1:1" x14ac:dyDescent="0.3">
      <c r="A8962" s="74">
        <v>0.63240455336161383</v>
      </c>
    </row>
    <row r="8963" spans="1:1" x14ac:dyDescent="0.3">
      <c r="A8963" s="74">
        <v>0.63817255165257725</v>
      </c>
    </row>
    <row r="8964" spans="1:1" x14ac:dyDescent="0.3">
      <c r="A8964" s="74">
        <v>0.94708090456862082</v>
      </c>
    </row>
    <row r="8965" spans="1:1" x14ac:dyDescent="0.3">
      <c r="A8965" s="74">
        <v>0.47099215674306466</v>
      </c>
    </row>
    <row r="8966" spans="1:1" x14ac:dyDescent="0.3">
      <c r="A8966" s="74">
        <v>0.75981933042390215</v>
      </c>
    </row>
    <row r="8967" spans="1:1" x14ac:dyDescent="0.3">
      <c r="A8967" s="74">
        <v>0.17429120761741995</v>
      </c>
    </row>
    <row r="8968" spans="1:1" x14ac:dyDescent="0.3">
      <c r="A8968" s="74">
        <v>0.99966429639576404</v>
      </c>
    </row>
    <row r="8969" spans="1:1" x14ac:dyDescent="0.3">
      <c r="A8969" s="74">
        <v>8.2186346018860434E-2</v>
      </c>
    </row>
    <row r="8970" spans="1:1" x14ac:dyDescent="0.3">
      <c r="A8970" s="74">
        <v>0.36332285531174657</v>
      </c>
    </row>
    <row r="8971" spans="1:1" x14ac:dyDescent="0.3">
      <c r="A8971" s="74">
        <v>0.81997131260109257</v>
      </c>
    </row>
    <row r="8972" spans="1:1" x14ac:dyDescent="0.3">
      <c r="A8972" s="74">
        <v>0.39133884701071198</v>
      </c>
    </row>
    <row r="8973" spans="1:1" x14ac:dyDescent="0.3">
      <c r="A8973" s="74">
        <v>0.82955412457655564</v>
      </c>
    </row>
    <row r="8974" spans="1:1" x14ac:dyDescent="0.3">
      <c r="A8974" s="74">
        <v>0.62956633198034606</v>
      </c>
    </row>
    <row r="8975" spans="1:1" x14ac:dyDescent="0.3">
      <c r="A8975" s="74">
        <v>0.6700949125644704</v>
      </c>
    </row>
    <row r="8976" spans="1:1" x14ac:dyDescent="0.3">
      <c r="A8976" s="74">
        <v>0.37281411175878171</v>
      </c>
    </row>
    <row r="8977" spans="1:1" x14ac:dyDescent="0.3">
      <c r="A8977" s="74">
        <v>0.85390789513840148</v>
      </c>
    </row>
    <row r="8978" spans="1:1" x14ac:dyDescent="0.3">
      <c r="A8978" s="74">
        <v>0.95684682760093998</v>
      </c>
    </row>
    <row r="8979" spans="1:1" x14ac:dyDescent="0.3">
      <c r="A8979" s="74">
        <v>0.56746116519669176</v>
      </c>
    </row>
    <row r="8980" spans="1:1" x14ac:dyDescent="0.3">
      <c r="A8980" s="74">
        <v>0.80306405835139016</v>
      </c>
    </row>
    <row r="8981" spans="1:1" x14ac:dyDescent="0.3">
      <c r="A8981" s="74">
        <v>0.91674550614947969</v>
      </c>
    </row>
    <row r="8982" spans="1:1" x14ac:dyDescent="0.3">
      <c r="A8982" s="74">
        <v>0.54548783837397385</v>
      </c>
    </row>
    <row r="8983" spans="1:1" x14ac:dyDescent="0.3">
      <c r="A8983" s="74">
        <v>0.95626697592089605</v>
      </c>
    </row>
    <row r="8984" spans="1:1" x14ac:dyDescent="0.3">
      <c r="A8984" s="74">
        <v>0.71333964049195842</v>
      </c>
    </row>
    <row r="8985" spans="1:1" x14ac:dyDescent="0.3">
      <c r="A8985" s="74">
        <v>0.33292641987365335</v>
      </c>
    </row>
    <row r="8986" spans="1:1" x14ac:dyDescent="0.3">
      <c r="A8986" s="74">
        <v>0.72493667409283735</v>
      </c>
    </row>
    <row r="8987" spans="1:1" x14ac:dyDescent="0.3">
      <c r="A8987" s="74">
        <v>0.52665791802728357</v>
      </c>
    </row>
    <row r="8988" spans="1:1" x14ac:dyDescent="0.3">
      <c r="A8988" s="74">
        <v>0.49830622272408215</v>
      </c>
    </row>
    <row r="8989" spans="1:1" x14ac:dyDescent="0.3">
      <c r="A8989" s="74">
        <v>2.2553178502761926E-2</v>
      </c>
    </row>
    <row r="8990" spans="1:1" x14ac:dyDescent="0.3">
      <c r="A8990" s="74">
        <v>0.92269661549729909</v>
      </c>
    </row>
    <row r="8991" spans="1:1" x14ac:dyDescent="0.3">
      <c r="A8991" s="74">
        <v>0.9319742423780023</v>
      </c>
    </row>
    <row r="8992" spans="1:1" x14ac:dyDescent="0.3">
      <c r="A8992" s="74">
        <v>0.89016388439588612</v>
      </c>
    </row>
    <row r="8993" spans="1:1" x14ac:dyDescent="0.3">
      <c r="A8993" s="74">
        <v>0.21335489974669636</v>
      </c>
    </row>
    <row r="8994" spans="1:1" x14ac:dyDescent="0.3">
      <c r="A8994" s="74">
        <v>0.6828821680349132</v>
      </c>
    </row>
    <row r="8995" spans="1:1" x14ac:dyDescent="0.3">
      <c r="A8995" s="74">
        <v>0.35874507889034701</v>
      </c>
    </row>
    <row r="8996" spans="1:1" x14ac:dyDescent="0.3">
      <c r="A8996" s="74">
        <v>0.37241737113559376</v>
      </c>
    </row>
    <row r="8997" spans="1:1" x14ac:dyDescent="0.3">
      <c r="A8997" s="74">
        <v>0.82442701498458815</v>
      </c>
    </row>
    <row r="8998" spans="1:1" x14ac:dyDescent="0.3">
      <c r="A8998" s="74">
        <v>0.63930173650318922</v>
      </c>
    </row>
    <row r="8999" spans="1:1" x14ac:dyDescent="0.3">
      <c r="A8999" s="74">
        <v>0.23230689413129063</v>
      </c>
    </row>
    <row r="9000" spans="1:1" x14ac:dyDescent="0.3">
      <c r="A9000" s="74">
        <v>0.1892452772606586</v>
      </c>
    </row>
    <row r="9001" spans="1:1" x14ac:dyDescent="0.3">
      <c r="A9001" s="74">
        <v>6.3020722067934201E-2</v>
      </c>
    </row>
    <row r="9002" spans="1:1" x14ac:dyDescent="0.3">
      <c r="A9002" s="74">
        <v>0.85006256294442584</v>
      </c>
    </row>
    <row r="9003" spans="1:1" x14ac:dyDescent="0.3">
      <c r="A9003" s="74">
        <v>0.83782464064455087</v>
      </c>
    </row>
    <row r="9004" spans="1:1" x14ac:dyDescent="0.3">
      <c r="A9004" s="74">
        <v>0.60695211645863212</v>
      </c>
    </row>
    <row r="9005" spans="1:1" x14ac:dyDescent="0.3">
      <c r="A9005" s="74">
        <v>0.26578569902645954</v>
      </c>
    </row>
    <row r="9006" spans="1:1" x14ac:dyDescent="0.3">
      <c r="A9006" s="74">
        <v>0.39973143711661124</v>
      </c>
    </row>
    <row r="9007" spans="1:1" x14ac:dyDescent="0.3">
      <c r="A9007" s="74">
        <v>0.13861507003997925</v>
      </c>
    </row>
    <row r="9008" spans="1:1" x14ac:dyDescent="0.3">
      <c r="A9008" s="74">
        <v>0.5833002716147343</v>
      </c>
    </row>
    <row r="9009" spans="1:1" x14ac:dyDescent="0.3">
      <c r="A9009" s="74">
        <v>0.51475569933164467</v>
      </c>
    </row>
    <row r="9010" spans="1:1" x14ac:dyDescent="0.3">
      <c r="A9010" s="74">
        <v>0.67549668874172186</v>
      </c>
    </row>
    <row r="9011" spans="1:1" x14ac:dyDescent="0.3">
      <c r="A9011" s="74">
        <v>0.57353434858241525</v>
      </c>
    </row>
    <row r="9012" spans="1:1" x14ac:dyDescent="0.3">
      <c r="A9012" s="74">
        <v>0.50175481429486979</v>
      </c>
    </row>
    <row r="9013" spans="1:1" x14ac:dyDescent="0.3">
      <c r="A9013" s="74">
        <v>6.045716727195044E-2</v>
      </c>
    </row>
    <row r="9014" spans="1:1" x14ac:dyDescent="0.3">
      <c r="A9014" s="74">
        <v>0.22299874874111147</v>
      </c>
    </row>
    <row r="9015" spans="1:1" x14ac:dyDescent="0.3">
      <c r="A9015" s="74">
        <v>0.11337626270332957</v>
      </c>
    </row>
    <row r="9016" spans="1:1" x14ac:dyDescent="0.3">
      <c r="A9016" s="74">
        <v>0.1260719626453444</v>
      </c>
    </row>
    <row r="9017" spans="1:1" x14ac:dyDescent="0.3">
      <c r="A9017" s="74">
        <v>8.2827234717856385E-2</v>
      </c>
    </row>
    <row r="9018" spans="1:1" x14ac:dyDescent="0.3">
      <c r="A9018" s="74">
        <v>0.58894619586779384</v>
      </c>
    </row>
    <row r="9019" spans="1:1" x14ac:dyDescent="0.3">
      <c r="A9019" s="74">
        <v>0.358867152928251</v>
      </c>
    </row>
    <row r="9020" spans="1:1" x14ac:dyDescent="0.3">
      <c r="A9020" s="74">
        <v>0.43198950163274025</v>
      </c>
    </row>
    <row r="9021" spans="1:1" x14ac:dyDescent="0.3">
      <c r="A9021" s="74">
        <v>0.82119205298013243</v>
      </c>
    </row>
    <row r="9022" spans="1:1" x14ac:dyDescent="0.3">
      <c r="A9022" s="74">
        <v>5.5940427869502853E-2</v>
      </c>
    </row>
    <row r="9023" spans="1:1" x14ac:dyDescent="0.3">
      <c r="A9023" s="74">
        <v>0.96060060426648763</v>
      </c>
    </row>
    <row r="9024" spans="1:1" x14ac:dyDescent="0.3">
      <c r="A9024" s="74">
        <v>0.47212134159367658</v>
      </c>
    </row>
    <row r="9025" spans="1:1" x14ac:dyDescent="0.3">
      <c r="A9025" s="74">
        <v>0.60451063570055241</v>
      </c>
    </row>
    <row r="9026" spans="1:1" x14ac:dyDescent="0.3">
      <c r="A9026" s="74">
        <v>0.67647328104495374</v>
      </c>
    </row>
    <row r="9027" spans="1:1" x14ac:dyDescent="0.3">
      <c r="A9027" s="74">
        <v>0.14258247627185888</v>
      </c>
    </row>
    <row r="9028" spans="1:1" x14ac:dyDescent="0.3">
      <c r="A9028" s="74">
        <v>0.9302346873378704</v>
      </c>
    </row>
    <row r="9029" spans="1:1" x14ac:dyDescent="0.3">
      <c r="A9029" s="74">
        <v>0.81368449964903711</v>
      </c>
    </row>
    <row r="9030" spans="1:1" x14ac:dyDescent="0.3">
      <c r="A9030" s="74">
        <v>0.51161229285561693</v>
      </c>
    </row>
    <row r="9031" spans="1:1" x14ac:dyDescent="0.3">
      <c r="A9031" s="74">
        <v>0.61073641163365577</v>
      </c>
    </row>
    <row r="9032" spans="1:1" x14ac:dyDescent="0.3">
      <c r="A9032" s="74">
        <v>0.521225623340556</v>
      </c>
    </row>
    <row r="9033" spans="1:1" x14ac:dyDescent="0.3">
      <c r="A9033" s="74">
        <v>0.30622272408215584</v>
      </c>
    </row>
    <row r="9034" spans="1:1" x14ac:dyDescent="0.3">
      <c r="A9034" s="74">
        <v>0.48133793145542769</v>
      </c>
    </row>
    <row r="9035" spans="1:1" x14ac:dyDescent="0.3">
      <c r="A9035" s="74">
        <v>0.62700277718436237</v>
      </c>
    </row>
    <row r="9036" spans="1:1" x14ac:dyDescent="0.3">
      <c r="A9036" s="74">
        <v>0.89330729087191385</v>
      </c>
    </row>
    <row r="9037" spans="1:1" x14ac:dyDescent="0.3">
      <c r="A9037" s="74">
        <v>0.33552049317911314</v>
      </c>
    </row>
    <row r="9038" spans="1:1" x14ac:dyDescent="0.3">
      <c r="A9038" s="74">
        <v>0.73235267189550457</v>
      </c>
    </row>
    <row r="9039" spans="1:1" x14ac:dyDescent="0.3">
      <c r="A9039" s="74">
        <v>0.53111362041077914</v>
      </c>
    </row>
    <row r="9040" spans="1:1" x14ac:dyDescent="0.3">
      <c r="A9040" s="74">
        <v>0.1879024628437147</v>
      </c>
    </row>
    <row r="9041" spans="1:1" x14ac:dyDescent="0.3">
      <c r="A9041" s="74">
        <v>0.49513229773857848</v>
      </c>
    </row>
    <row r="9042" spans="1:1" x14ac:dyDescent="0.3">
      <c r="A9042" s="74">
        <v>0.92968535416730247</v>
      </c>
    </row>
    <row r="9043" spans="1:1" x14ac:dyDescent="0.3">
      <c r="A9043" s="74">
        <v>0.49067659535508285</v>
      </c>
    </row>
    <row r="9044" spans="1:1" x14ac:dyDescent="0.3">
      <c r="A9044" s="74">
        <v>0.91457869197668384</v>
      </c>
    </row>
    <row r="9045" spans="1:1" x14ac:dyDescent="0.3">
      <c r="A9045" s="74">
        <v>0.72005371257667772</v>
      </c>
    </row>
    <row r="9046" spans="1:1" x14ac:dyDescent="0.3">
      <c r="A9046" s="74">
        <v>0.37830744346446121</v>
      </c>
    </row>
    <row r="9047" spans="1:1" x14ac:dyDescent="0.3">
      <c r="A9047" s="74">
        <v>0.76097903378399001</v>
      </c>
    </row>
    <row r="9048" spans="1:1" x14ac:dyDescent="0.3">
      <c r="A9048" s="74">
        <v>0.29602954191717279</v>
      </c>
    </row>
    <row r="9049" spans="1:1" x14ac:dyDescent="0.3">
      <c r="A9049" s="74">
        <v>0.87551499984740744</v>
      </c>
    </row>
    <row r="9050" spans="1:1" x14ac:dyDescent="0.3">
      <c r="A9050" s="74">
        <v>0.3813592944120609</v>
      </c>
    </row>
    <row r="9051" spans="1:1" x14ac:dyDescent="0.3">
      <c r="A9051" s="74">
        <v>0.2359691152684103</v>
      </c>
    </row>
    <row r="9052" spans="1:1" x14ac:dyDescent="0.3">
      <c r="A9052" s="74">
        <v>0.74077578051087989</v>
      </c>
    </row>
    <row r="9053" spans="1:1" x14ac:dyDescent="0.3">
      <c r="A9053" s="74">
        <v>0.96530045472579118</v>
      </c>
    </row>
    <row r="9054" spans="1:1" x14ac:dyDescent="0.3">
      <c r="A9054" s="74">
        <v>0.74056215094454791</v>
      </c>
    </row>
    <row r="9055" spans="1:1" x14ac:dyDescent="0.3">
      <c r="A9055" s="74">
        <v>0.57148960844752339</v>
      </c>
    </row>
    <row r="9056" spans="1:1" x14ac:dyDescent="0.3">
      <c r="A9056" s="74">
        <v>0.59825434125797294</v>
      </c>
    </row>
    <row r="9057" spans="1:1" x14ac:dyDescent="0.3">
      <c r="A9057" s="74">
        <v>0.49012726218451491</v>
      </c>
    </row>
    <row r="9058" spans="1:1" x14ac:dyDescent="0.3">
      <c r="A9058" s="74">
        <v>0.80581072420422983</v>
      </c>
    </row>
    <row r="9059" spans="1:1" x14ac:dyDescent="0.3">
      <c r="A9059" s="74">
        <v>0.66182439649647506</v>
      </c>
    </row>
    <row r="9060" spans="1:1" x14ac:dyDescent="0.3">
      <c r="A9060" s="74">
        <v>0.85412152470473346</v>
      </c>
    </row>
    <row r="9061" spans="1:1" x14ac:dyDescent="0.3">
      <c r="A9061" s="74">
        <v>0.98788415173802913</v>
      </c>
    </row>
    <row r="9062" spans="1:1" x14ac:dyDescent="0.3">
      <c r="A9062" s="74">
        <v>0.97952208014160591</v>
      </c>
    </row>
    <row r="9063" spans="1:1" x14ac:dyDescent="0.3">
      <c r="A9063" s="74">
        <v>0.75118259224219486</v>
      </c>
    </row>
    <row r="9064" spans="1:1" x14ac:dyDescent="0.3">
      <c r="A9064" s="74">
        <v>0.92062135685293134</v>
      </c>
    </row>
    <row r="9065" spans="1:1" x14ac:dyDescent="0.3">
      <c r="A9065" s="74">
        <v>0.28659932248908965</v>
      </c>
    </row>
    <row r="9066" spans="1:1" x14ac:dyDescent="0.3">
      <c r="A9066" s="74">
        <v>8.2613605151524397E-2</v>
      </c>
    </row>
    <row r="9067" spans="1:1" x14ac:dyDescent="0.3">
      <c r="A9067" s="74">
        <v>0.96124149296548356</v>
      </c>
    </row>
    <row r="9068" spans="1:1" x14ac:dyDescent="0.3">
      <c r="A9068" s="74">
        <v>0.17935728019043551</v>
      </c>
    </row>
    <row r="9069" spans="1:1" x14ac:dyDescent="0.3">
      <c r="A9069" s="74">
        <v>0.50184636982329778</v>
      </c>
    </row>
    <row r="9070" spans="1:1" x14ac:dyDescent="0.3">
      <c r="A9070" s="74">
        <v>0.48802148503067111</v>
      </c>
    </row>
    <row r="9071" spans="1:1" x14ac:dyDescent="0.3">
      <c r="A9071" s="74">
        <v>0.51579332865382854</v>
      </c>
    </row>
    <row r="9072" spans="1:1" x14ac:dyDescent="0.3">
      <c r="A9072" s="74">
        <v>0.43205053865169224</v>
      </c>
    </row>
    <row r="9073" spans="1:1" x14ac:dyDescent="0.3">
      <c r="A9073" s="74">
        <v>0.30896938993499556</v>
      </c>
    </row>
    <row r="9074" spans="1:1" x14ac:dyDescent="0.3">
      <c r="A9074" s="74">
        <v>0.42759483626819667</v>
      </c>
    </row>
    <row r="9075" spans="1:1" x14ac:dyDescent="0.3">
      <c r="A9075" s="74">
        <v>0.44410534989471112</v>
      </c>
    </row>
    <row r="9076" spans="1:1" x14ac:dyDescent="0.3">
      <c r="A9076" s="74">
        <v>0.9157689138462477</v>
      </c>
    </row>
    <row r="9077" spans="1:1" x14ac:dyDescent="0.3">
      <c r="A9077" s="74">
        <v>0.52269051179540393</v>
      </c>
    </row>
    <row r="9078" spans="1:1" x14ac:dyDescent="0.3">
      <c r="A9078" s="74">
        <v>0.37980285042878503</v>
      </c>
    </row>
    <row r="9079" spans="1:1" x14ac:dyDescent="0.3">
      <c r="A9079" s="74">
        <v>4.3733024079103976E-2</v>
      </c>
    </row>
    <row r="9080" spans="1:1" x14ac:dyDescent="0.3">
      <c r="A9080" s="74">
        <v>3.8911099581896418E-2</v>
      </c>
    </row>
    <row r="9081" spans="1:1" x14ac:dyDescent="0.3">
      <c r="A9081" s="74">
        <v>0.51393169957579277</v>
      </c>
    </row>
    <row r="9082" spans="1:1" x14ac:dyDescent="0.3">
      <c r="A9082" s="74">
        <v>0.94323557237464517</v>
      </c>
    </row>
    <row r="9083" spans="1:1" x14ac:dyDescent="0.3">
      <c r="A9083" s="74">
        <v>0.88479262672811065</v>
      </c>
    </row>
    <row r="9084" spans="1:1" x14ac:dyDescent="0.3">
      <c r="A9084" s="74">
        <v>0.49415570543534654</v>
      </c>
    </row>
    <row r="9085" spans="1:1" x14ac:dyDescent="0.3">
      <c r="A9085" s="74">
        <v>0.49620044557023835</v>
      </c>
    </row>
    <row r="9086" spans="1:1" x14ac:dyDescent="0.3">
      <c r="A9086" s="74">
        <v>0.10272530289620654</v>
      </c>
    </row>
    <row r="9087" spans="1:1" x14ac:dyDescent="0.3">
      <c r="A9087" s="74">
        <v>0.6360362559892575</v>
      </c>
    </row>
    <row r="9088" spans="1:1" x14ac:dyDescent="0.3">
      <c r="A9088" s="74">
        <v>0.90453810235908083</v>
      </c>
    </row>
    <row r="9089" spans="1:1" x14ac:dyDescent="0.3">
      <c r="A9089" s="74">
        <v>0.21222571489608447</v>
      </c>
    </row>
    <row r="9090" spans="1:1" x14ac:dyDescent="0.3">
      <c r="A9090" s="74">
        <v>0.29471724600970489</v>
      </c>
    </row>
    <row r="9091" spans="1:1" x14ac:dyDescent="0.3">
      <c r="A9091" s="74">
        <v>0.49479659413434246</v>
      </c>
    </row>
    <row r="9092" spans="1:1" x14ac:dyDescent="0.3">
      <c r="A9092" s="74">
        <v>0.65898617511520741</v>
      </c>
    </row>
    <row r="9093" spans="1:1" x14ac:dyDescent="0.3">
      <c r="A9093" s="74">
        <v>5.2308725241859186E-2</v>
      </c>
    </row>
    <row r="9094" spans="1:1" x14ac:dyDescent="0.3">
      <c r="A9094" s="74">
        <v>0.1770378734702597</v>
      </c>
    </row>
    <row r="9095" spans="1:1" x14ac:dyDescent="0.3">
      <c r="A9095" s="74">
        <v>0.50154118472853781</v>
      </c>
    </row>
    <row r="9096" spans="1:1" x14ac:dyDescent="0.3">
      <c r="A9096" s="74">
        <v>9.3691824091311382E-2</v>
      </c>
    </row>
    <row r="9097" spans="1:1" x14ac:dyDescent="0.3">
      <c r="A9097" s="74">
        <v>0.13531907101657156</v>
      </c>
    </row>
    <row r="9098" spans="1:1" x14ac:dyDescent="0.3">
      <c r="A9098" s="74">
        <v>0.51063570055238505</v>
      </c>
    </row>
    <row r="9099" spans="1:1" x14ac:dyDescent="0.3">
      <c r="A9099" s="74">
        <v>0.5204016235847041</v>
      </c>
    </row>
    <row r="9100" spans="1:1" x14ac:dyDescent="0.3">
      <c r="A9100" s="74">
        <v>0.67531357768486588</v>
      </c>
    </row>
    <row r="9101" spans="1:1" x14ac:dyDescent="0.3">
      <c r="A9101" s="74">
        <v>0.38416699728385267</v>
      </c>
    </row>
    <row r="9102" spans="1:1" x14ac:dyDescent="0.3">
      <c r="A9102" s="74">
        <v>5.8565019684438613E-2</v>
      </c>
    </row>
    <row r="9103" spans="1:1" x14ac:dyDescent="0.3">
      <c r="A9103" s="74">
        <v>0.16708883938108463</v>
      </c>
    </row>
    <row r="9104" spans="1:1" x14ac:dyDescent="0.3">
      <c r="A9104" s="74">
        <v>0.3422650837733085</v>
      </c>
    </row>
    <row r="9105" spans="1:1" x14ac:dyDescent="0.3">
      <c r="A9105" s="74">
        <v>0.12643818475905635</v>
      </c>
    </row>
    <row r="9106" spans="1:1" x14ac:dyDescent="0.3">
      <c r="A9106" s="74">
        <v>0.90881069368572043</v>
      </c>
    </row>
    <row r="9107" spans="1:1" x14ac:dyDescent="0.3">
      <c r="A9107" s="74">
        <v>0.46531571398052918</v>
      </c>
    </row>
    <row r="9108" spans="1:1" x14ac:dyDescent="0.3">
      <c r="A9108" s="74">
        <v>0.66084780419324318</v>
      </c>
    </row>
    <row r="9109" spans="1:1" x14ac:dyDescent="0.3">
      <c r="A9109" s="74">
        <v>0.25183874019592883</v>
      </c>
    </row>
    <row r="9110" spans="1:1" x14ac:dyDescent="0.3">
      <c r="A9110" s="74">
        <v>0.12717062898648029</v>
      </c>
    </row>
    <row r="9111" spans="1:1" x14ac:dyDescent="0.3">
      <c r="A9111" s="74">
        <v>0.5127414777062288</v>
      </c>
    </row>
    <row r="9112" spans="1:1" x14ac:dyDescent="0.3">
      <c r="A9112" s="74">
        <v>0.95162816248054449</v>
      </c>
    </row>
    <row r="9113" spans="1:1" x14ac:dyDescent="0.3">
      <c r="A9113" s="74">
        <v>0.45725882747886593</v>
      </c>
    </row>
    <row r="9114" spans="1:1" x14ac:dyDescent="0.3">
      <c r="A9114" s="74">
        <v>0.14685506759849848</v>
      </c>
    </row>
    <row r="9115" spans="1:1" x14ac:dyDescent="0.3">
      <c r="A9115" s="74">
        <v>0.93838312936796164</v>
      </c>
    </row>
    <row r="9116" spans="1:1" x14ac:dyDescent="0.3">
      <c r="A9116" s="74">
        <v>4.3031098361156039E-2</v>
      </c>
    </row>
    <row r="9117" spans="1:1" x14ac:dyDescent="0.3">
      <c r="A9117" s="74">
        <v>0.61137730033265181</v>
      </c>
    </row>
    <row r="9118" spans="1:1" x14ac:dyDescent="0.3">
      <c r="A9118" s="74">
        <v>0.79998168889431442</v>
      </c>
    </row>
    <row r="9119" spans="1:1" x14ac:dyDescent="0.3">
      <c r="A9119" s="74">
        <v>0.43177587206640827</v>
      </c>
    </row>
    <row r="9120" spans="1:1" x14ac:dyDescent="0.3">
      <c r="A9120" s="74">
        <v>0.80819116794335766</v>
      </c>
    </row>
    <row r="9121" spans="1:1" x14ac:dyDescent="0.3">
      <c r="A9121" s="74">
        <v>0.76918851283303324</v>
      </c>
    </row>
    <row r="9122" spans="1:1" x14ac:dyDescent="0.3">
      <c r="A9122" s="74">
        <v>0.39835810419019135</v>
      </c>
    </row>
    <row r="9123" spans="1:1" x14ac:dyDescent="0.3">
      <c r="A9123" s="74">
        <v>0.12616351817377239</v>
      </c>
    </row>
    <row r="9124" spans="1:1" x14ac:dyDescent="0.3">
      <c r="A9124" s="74">
        <v>0.14096499526963102</v>
      </c>
    </row>
    <row r="9125" spans="1:1" x14ac:dyDescent="0.3">
      <c r="A9125" s="74">
        <v>0.86861781670583205</v>
      </c>
    </row>
    <row r="9126" spans="1:1" x14ac:dyDescent="0.3">
      <c r="A9126" s="74">
        <v>0.76949369792779321</v>
      </c>
    </row>
    <row r="9127" spans="1:1" x14ac:dyDescent="0.3">
      <c r="A9127" s="74">
        <v>0.11597033600878934</v>
      </c>
    </row>
    <row r="9128" spans="1:1" x14ac:dyDescent="0.3">
      <c r="A9128" s="74">
        <v>0.5280617694631794</v>
      </c>
    </row>
    <row r="9129" spans="1:1" x14ac:dyDescent="0.3">
      <c r="A9129" s="74">
        <v>0.63969847712637717</v>
      </c>
    </row>
    <row r="9130" spans="1:1" x14ac:dyDescent="0.3">
      <c r="A9130" s="74">
        <v>0.65330973235267187</v>
      </c>
    </row>
    <row r="9131" spans="1:1" x14ac:dyDescent="0.3">
      <c r="A9131" s="74">
        <v>0.89071321756645405</v>
      </c>
    </row>
    <row r="9132" spans="1:1" x14ac:dyDescent="0.3">
      <c r="A9132" s="74">
        <v>0.87264625995666367</v>
      </c>
    </row>
    <row r="9133" spans="1:1" x14ac:dyDescent="0.3">
      <c r="A9133" s="74">
        <v>0.75814081240272224</v>
      </c>
    </row>
    <row r="9134" spans="1:1" x14ac:dyDescent="0.3">
      <c r="A9134" s="74">
        <v>0.36713766899624622</v>
      </c>
    </row>
    <row r="9135" spans="1:1" x14ac:dyDescent="0.3">
      <c r="A9135" s="74">
        <v>0.96575823236793112</v>
      </c>
    </row>
    <row r="9136" spans="1:1" x14ac:dyDescent="0.3">
      <c r="A9136" s="74">
        <v>0.72649311807611316</v>
      </c>
    </row>
    <row r="9137" spans="1:1" x14ac:dyDescent="0.3">
      <c r="A9137" s="74">
        <v>0.77397991882076478</v>
      </c>
    </row>
    <row r="9138" spans="1:1" x14ac:dyDescent="0.3">
      <c r="A9138" s="74">
        <v>0.14398632770775474</v>
      </c>
    </row>
    <row r="9139" spans="1:1" x14ac:dyDescent="0.3">
      <c r="A9139" s="74">
        <v>0.49204992828150274</v>
      </c>
    </row>
    <row r="9140" spans="1:1" x14ac:dyDescent="0.3">
      <c r="A9140" s="74">
        <v>0.58662678914761801</v>
      </c>
    </row>
    <row r="9141" spans="1:1" x14ac:dyDescent="0.3">
      <c r="A9141" s="74">
        <v>0.84719382305368207</v>
      </c>
    </row>
    <row r="9142" spans="1:1" x14ac:dyDescent="0.3">
      <c r="A9142" s="74">
        <v>5.1332132938627276E-2</v>
      </c>
    </row>
    <row r="9143" spans="1:1" x14ac:dyDescent="0.3">
      <c r="A9143" s="74">
        <v>0.12524796288949247</v>
      </c>
    </row>
    <row r="9144" spans="1:1" x14ac:dyDescent="0.3">
      <c r="A9144" s="74">
        <v>0.41233558153019806</v>
      </c>
    </row>
    <row r="9145" spans="1:1" x14ac:dyDescent="0.3">
      <c r="A9145" s="74">
        <v>0.82106997894222844</v>
      </c>
    </row>
    <row r="9146" spans="1:1" x14ac:dyDescent="0.3">
      <c r="A9146" s="74">
        <v>0.89587084566789754</v>
      </c>
    </row>
    <row r="9147" spans="1:1" x14ac:dyDescent="0.3">
      <c r="A9147" s="74">
        <v>0.93603320413830993</v>
      </c>
    </row>
    <row r="9148" spans="1:1" x14ac:dyDescent="0.3">
      <c r="A9148" s="74">
        <v>1.9440290536210211E-2</v>
      </c>
    </row>
    <row r="9149" spans="1:1" x14ac:dyDescent="0.3">
      <c r="A9149" s="74">
        <v>0.66457106234931485</v>
      </c>
    </row>
    <row r="9150" spans="1:1" x14ac:dyDescent="0.3">
      <c r="A9150" s="74">
        <v>2.0935697500534076E-2</v>
      </c>
    </row>
    <row r="9151" spans="1:1" x14ac:dyDescent="0.3">
      <c r="A9151" s="74">
        <v>0.64259773552659694</v>
      </c>
    </row>
    <row r="9152" spans="1:1" x14ac:dyDescent="0.3">
      <c r="A9152" s="74">
        <v>0.50770592364268929</v>
      </c>
    </row>
    <row r="9153" spans="1:1" x14ac:dyDescent="0.3">
      <c r="A9153" s="74">
        <v>0.81545457319864501</v>
      </c>
    </row>
    <row r="9154" spans="1:1" x14ac:dyDescent="0.3">
      <c r="A9154" s="74">
        <v>0.40314951017792289</v>
      </c>
    </row>
    <row r="9155" spans="1:1" x14ac:dyDescent="0.3">
      <c r="A9155" s="74">
        <v>0.94680623798333685</v>
      </c>
    </row>
    <row r="9156" spans="1:1" x14ac:dyDescent="0.3">
      <c r="A9156" s="74">
        <v>0.37751396221808525</v>
      </c>
    </row>
    <row r="9157" spans="1:1" x14ac:dyDescent="0.3">
      <c r="A9157" s="74">
        <v>0.4545121616260262</v>
      </c>
    </row>
    <row r="9158" spans="1:1" x14ac:dyDescent="0.3">
      <c r="A9158" s="74">
        <v>0.95339823603015228</v>
      </c>
    </row>
    <row r="9159" spans="1:1" x14ac:dyDescent="0.3">
      <c r="A9159" s="74">
        <v>0.25492110965300457</v>
      </c>
    </row>
    <row r="9160" spans="1:1" x14ac:dyDescent="0.3">
      <c r="A9160" s="74">
        <v>0.49247718741416668</v>
      </c>
    </row>
    <row r="9161" spans="1:1" x14ac:dyDescent="0.3">
      <c r="A9161" s="74">
        <v>0.24332407605212561</v>
      </c>
    </row>
    <row r="9162" spans="1:1" x14ac:dyDescent="0.3">
      <c r="A9162" s="74">
        <v>0.42979216895046846</v>
      </c>
    </row>
    <row r="9163" spans="1:1" x14ac:dyDescent="0.3">
      <c r="A9163" s="74">
        <v>0.56459242530594811</v>
      </c>
    </row>
    <row r="9164" spans="1:1" x14ac:dyDescent="0.3">
      <c r="A9164" s="74">
        <v>0.54399243140964992</v>
      </c>
    </row>
    <row r="9165" spans="1:1" x14ac:dyDescent="0.3">
      <c r="A9165" s="74">
        <v>0.55561998352000486</v>
      </c>
    </row>
    <row r="9166" spans="1:1" x14ac:dyDescent="0.3">
      <c r="A9166" s="74">
        <v>0.86803796502578812</v>
      </c>
    </row>
    <row r="9167" spans="1:1" x14ac:dyDescent="0.3">
      <c r="A9167" s="74">
        <v>0.79873043000579846</v>
      </c>
    </row>
    <row r="9168" spans="1:1" x14ac:dyDescent="0.3">
      <c r="A9168" s="74">
        <v>0.17377239295632801</v>
      </c>
    </row>
    <row r="9169" spans="1:1" x14ac:dyDescent="0.3">
      <c r="A9169" s="74">
        <v>0.73418378246406446</v>
      </c>
    </row>
    <row r="9170" spans="1:1" x14ac:dyDescent="0.3">
      <c r="A9170" s="74">
        <v>0.93523972289193391</v>
      </c>
    </row>
    <row r="9171" spans="1:1" x14ac:dyDescent="0.3">
      <c r="A9171" s="74">
        <v>0.36832789086581014</v>
      </c>
    </row>
    <row r="9172" spans="1:1" x14ac:dyDescent="0.3">
      <c r="A9172" s="74">
        <v>0.41105380413220616</v>
      </c>
    </row>
    <row r="9173" spans="1:1" x14ac:dyDescent="0.3">
      <c r="A9173" s="74">
        <v>0.40470595416119876</v>
      </c>
    </row>
    <row r="9174" spans="1:1" x14ac:dyDescent="0.3">
      <c r="A9174" s="74">
        <v>0.11441389202551347</v>
      </c>
    </row>
    <row r="9175" spans="1:1" x14ac:dyDescent="0.3">
      <c r="A9175" s="74">
        <v>0.24478896450697349</v>
      </c>
    </row>
    <row r="9176" spans="1:1" x14ac:dyDescent="0.3">
      <c r="A9176" s="74">
        <v>0.58046205023346664</v>
      </c>
    </row>
    <row r="9177" spans="1:1" x14ac:dyDescent="0.3">
      <c r="A9177" s="74">
        <v>0.37702566606646931</v>
      </c>
    </row>
    <row r="9178" spans="1:1" x14ac:dyDescent="0.3">
      <c r="A9178" s="74">
        <v>0.1249732963042085</v>
      </c>
    </row>
    <row r="9179" spans="1:1" x14ac:dyDescent="0.3">
      <c r="A9179" s="74">
        <v>0.32328257087923828</v>
      </c>
    </row>
    <row r="9180" spans="1:1" x14ac:dyDescent="0.3">
      <c r="A9180" s="74">
        <v>0.33677175206762899</v>
      </c>
    </row>
    <row r="9181" spans="1:1" x14ac:dyDescent="0.3">
      <c r="A9181" s="74">
        <v>0.16583758049256875</v>
      </c>
    </row>
    <row r="9182" spans="1:1" x14ac:dyDescent="0.3">
      <c r="A9182" s="74">
        <v>0.48564104129154334</v>
      </c>
    </row>
    <row r="9183" spans="1:1" x14ac:dyDescent="0.3">
      <c r="A9183" s="74">
        <v>0.35850093081453904</v>
      </c>
    </row>
    <row r="9184" spans="1:1" x14ac:dyDescent="0.3">
      <c r="A9184" s="74">
        <v>0.98287911618396562</v>
      </c>
    </row>
    <row r="9185" spans="1:1" x14ac:dyDescent="0.3">
      <c r="A9185" s="74">
        <v>0.66185491500595106</v>
      </c>
    </row>
    <row r="9186" spans="1:1" x14ac:dyDescent="0.3">
      <c r="A9186" s="74">
        <v>0.6266365550706503</v>
      </c>
    </row>
    <row r="9187" spans="1:1" x14ac:dyDescent="0.3">
      <c r="A9187" s="74">
        <v>0.25376140629291666</v>
      </c>
    </row>
    <row r="9188" spans="1:1" x14ac:dyDescent="0.3">
      <c r="A9188" s="74">
        <v>0.72719504379406108</v>
      </c>
    </row>
    <row r="9189" spans="1:1" x14ac:dyDescent="0.3">
      <c r="A9189" s="74">
        <v>0.98419141209143346</v>
      </c>
    </row>
    <row r="9190" spans="1:1" x14ac:dyDescent="0.3">
      <c r="A9190" s="74">
        <v>0.45649586474196602</v>
      </c>
    </row>
    <row r="9191" spans="1:1" x14ac:dyDescent="0.3">
      <c r="A9191" s="74">
        <v>0.98501541184728536</v>
      </c>
    </row>
    <row r="9192" spans="1:1" x14ac:dyDescent="0.3">
      <c r="A9192" s="74">
        <v>3.7018951994384597E-2</v>
      </c>
    </row>
    <row r="9193" spans="1:1" x14ac:dyDescent="0.3">
      <c r="A9193" s="74">
        <v>4.6082949308755762E-2</v>
      </c>
    </row>
    <row r="9194" spans="1:1" x14ac:dyDescent="0.3">
      <c r="A9194" s="74">
        <v>0.79058198797570722</v>
      </c>
    </row>
    <row r="9195" spans="1:1" x14ac:dyDescent="0.3">
      <c r="A9195" s="74">
        <v>0.94073305459761347</v>
      </c>
    </row>
    <row r="9196" spans="1:1" x14ac:dyDescent="0.3">
      <c r="A9196" s="74">
        <v>0.74340037232581557</v>
      </c>
    </row>
    <row r="9197" spans="1:1" x14ac:dyDescent="0.3">
      <c r="A9197" s="74">
        <v>0.8647419660023804</v>
      </c>
    </row>
    <row r="9198" spans="1:1" x14ac:dyDescent="0.3">
      <c r="A9198" s="74">
        <v>0.54686117130039369</v>
      </c>
    </row>
    <row r="9199" spans="1:1" x14ac:dyDescent="0.3">
      <c r="A9199" s="74">
        <v>0.9592272713400678</v>
      </c>
    </row>
    <row r="9200" spans="1:1" x14ac:dyDescent="0.3">
      <c r="A9200" s="74">
        <v>5.4475539414654987E-2</v>
      </c>
    </row>
    <row r="9201" spans="1:1" x14ac:dyDescent="0.3">
      <c r="A9201" s="74">
        <v>0.14603106784264658</v>
      </c>
    </row>
    <row r="9202" spans="1:1" x14ac:dyDescent="0.3">
      <c r="A9202" s="74">
        <v>0.11569566942350536</v>
      </c>
    </row>
    <row r="9203" spans="1:1" x14ac:dyDescent="0.3">
      <c r="A9203" s="74">
        <v>0.8443861201818903</v>
      </c>
    </row>
    <row r="9204" spans="1:1" x14ac:dyDescent="0.3">
      <c r="A9204" s="74">
        <v>0.13342692342905974</v>
      </c>
    </row>
    <row r="9205" spans="1:1" x14ac:dyDescent="0.3">
      <c r="A9205" s="74">
        <v>0.17654957731864376</v>
      </c>
    </row>
    <row r="9206" spans="1:1" x14ac:dyDescent="0.3">
      <c r="A9206" s="74">
        <v>0.80986968596453746</v>
      </c>
    </row>
    <row r="9207" spans="1:1" x14ac:dyDescent="0.3">
      <c r="A9207" s="74">
        <v>0.641132847071749</v>
      </c>
    </row>
    <row r="9208" spans="1:1" x14ac:dyDescent="0.3">
      <c r="A9208" s="74">
        <v>0.3967101046784875</v>
      </c>
    </row>
    <row r="9209" spans="1:1" x14ac:dyDescent="0.3">
      <c r="A9209" s="74">
        <v>0.55311746574297316</v>
      </c>
    </row>
    <row r="9210" spans="1:1" x14ac:dyDescent="0.3">
      <c r="A9210" s="74">
        <v>0.80031739249855038</v>
      </c>
    </row>
    <row r="9211" spans="1:1" x14ac:dyDescent="0.3">
      <c r="A9211" s="74">
        <v>0.45200964384899439</v>
      </c>
    </row>
    <row r="9212" spans="1:1" x14ac:dyDescent="0.3">
      <c r="A9212" s="74">
        <v>0.18951994384594256</v>
      </c>
    </row>
    <row r="9213" spans="1:1" x14ac:dyDescent="0.3">
      <c r="A9213" s="74">
        <v>0.7814569536423841</v>
      </c>
    </row>
    <row r="9214" spans="1:1" x14ac:dyDescent="0.3">
      <c r="A9214" s="74">
        <v>0.44532609027375103</v>
      </c>
    </row>
    <row r="9215" spans="1:1" x14ac:dyDescent="0.3">
      <c r="A9215" s="74">
        <v>7.5930051576281021E-2</v>
      </c>
    </row>
    <row r="9216" spans="1:1" x14ac:dyDescent="0.3">
      <c r="A9216" s="74">
        <v>0.99459822382274854</v>
      </c>
    </row>
    <row r="9217" spans="1:1" x14ac:dyDescent="0.3">
      <c r="A9217" s="74">
        <v>0.27539902951139866</v>
      </c>
    </row>
    <row r="9218" spans="1:1" x14ac:dyDescent="0.3">
      <c r="A9218" s="74">
        <v>0.41776787621692557</v>
      </c>
    </row>
    <row r="9219" spans="1:1" x14ac:dyDescent="0.3">
      <c r="A9219" s="74">
        <v>0.25049592577898494</v>
      </c>
    </row>
    <row r="9220" spans="1:1" x14ac:dyDescent="0.3">
      <c r="A9220" s="74">
        <v>0.82995086519974359</v>
      </c>
    </row>
    <row r="9221" spans="1:1" x14ac:dyDescent="0.3">
      <c r="A9221" s="74">
        <v>0.78786584063234355</v>
      </c>
    </row>
    <row r="9222" spans="1:1" x14ac:dyDescent="0.3">
      <c r="A9222" s="74">
        <v>0.53788872951445055</v>
      </c>
    </row>
    <row r="9223" spans="1:1" x14ac:dyDescent="0.3">
      <c r="A9223" s="74">
        <v>0.77913754692220827</v>
      </c>
    </row>
    <row r="9224" spans="1:1" x14ac:dyDescent="0.3">
      <c r="A9224" s="74">
        <v>0.99298074282052062</v>
      </c>
    </row>
    <row r="9225" spans="1:1" x14ac:dyDescent="0.3">
      <c r="A9225" s="74">
        <v>0.80410168767357404</v>
      </c>
    </row>
    <row r="9226" spans="1:1" x14ac:dyDescent="0.3">
      <c r="A9226" s="74">
        <v>0.71733756523331405</v>
      </c>
    </row>
    <row r="9227" spans="1:1" x14ac:dyDescent="0.3">
      <c r="A9227" s="74">
        <v>0.3240150151066622</v>
      </c>
    </row>
    <row r="9228" spans="1:1" x14ac:dyDescent="0.3">
      <c r="A9228" s="74">
        <v>0.80602435377056181</v>
      </c>
    </row>
    <row r="9229" spans="1:1" x14ac:dyDescent="0.3">
      <c r="A9229" s="74">
        <v>0.92989898373363444</v>
      </c>
    </row>
    <row r="9230" spans="1:1" x14ac:dyDescent="0.3">
      <c r="A9230" s="74">
        <v>0.92046876430555136</v>
      </c>
    </row>
    <row r="9231" spans="1:1" x14ac:dyDescent="0.3">
      <c r="A9231" s="74">
        <v>0.1466719565416425</v>
      </c>
    </row>
    <row r="9232" spans="1:1" x14ac:dyDescent="0.3">
      <c r="A9232" s="74">
        <v>0.52027954954680011</v>
      </c>
    </row>
    <row r="9233" spans="1:1" x14ac:dyDescent="0.3">
      <c r="A9233" s="74">
        <v>0.80468153935361797</v>
      </c>
    </row>
    <row r="9234" spans="1:1" x14ac:dyDescent="0.3">
      <c r="A9234" s="74">
        <v>0.55000457777642142</v>
      </c>
    </row>
    <row r="9235" spans="1:1" x14ac:dyDescent="0.3">
      <c r="A9235" s="74">
        <v>0.57667775505844299</v>
      </c>
    </row>
    <row r="9236" spans="1:1" x14ac:dyDescent="0.3">
      <c r="A9236" s="74">
        <v>3.4302804651020848E-2</v>
      </c>
    </row>
    <row r="9237" spans="1:1" x14ac:dyDescent="0.3">
      <c r="A9237" s="74">
        <v>0.57121494186223942</v>
      </c>
    </row>
    <row r="9238" spans="1:1" x14ac:dyDescent="0.3">
      <c r="A9238" s="74">
        <v>0.16226691488387707</v>
      </c>
    </row>
    <row r="9239" spans="1:1" x14ac:dyDescent="0.3">
      <c r="A9239" s="74">
        <v>0.49031037324137089</v>
      </c>
    </row>
    <row r="9240" spans="1:1" x14ac:dyDescent="0.3">
      <c r="A9240" s="74">
        <v>0.58299508651997434</v>
      </c>
    </row>
    <row r="9241" spans="1:1" x14ac:dyDescent="0.3">
      <c r="A9241" s="74">
        <v>0.43357646412549211</v>
      </c>
    </row>
    <row r="9242" spans="1:1" x14ac:dyDescent="0.3">
      <c r="A9242" s="74">
        <v>0.9192175054170354</v>
      </c>
    </row>
    <row r="9243" spans="1:1" x14ac:dyDescent="0.3">
      <c r="A9243" s="74">
        <v>0.58021790215765867</v>
      </c>
    </row>
    <row r="9244" spans="1:1" x14ac:dyDescent="0.3">
      <c r="A9244" s="74">
        <v>5.3590502639851073E-2</v>
      </c>
    </row>
    <row r="9245" spans="1:1" x14ac:dyDescent="0.3">
      <c r="A9245" s="74">
        <v>0.33384197515793329</v>
      </c>
    </row>
    <row r="9246" spans="1:1" x14ac:dyDescent="0.3">
      <c r="A9246" s="74">
        <v>0.68239387188329725</v>
      </c>
    </row>
    <row r="9247" spans="1:1" x14ac:dyDescent="0.3">
      <c r="A9247" s="74">
        <v>0.69740897854548789</v>
      </c>
    </row>
    <row r="9248" spans="1:1" x14ac:dyDescent="0.3">
      <c r="A9248" s="74">
        <v>8.5116122928556165E-2</v>
      </c>
    </row>
    <row r="9249" spans="1:1" x14ac:dyDescent="0.3">
      <c r="A9249" s="74">
        <v>0.27945799127170629</v>
      </c>
    </row>
    <row r="9250" spans="1:1" x14ac:dyDescent="0.3">
      <c r="A9250" s="74">
        <v>0.15659047212134158</v>
      </c>
    </row>
    <row r="9251" spans="1:1" x14ac:dyDescent="0.3">
      <c r="A9251" s="74">
        <v>4.6571245460371717E-2</v>
      </c>
    </row>
    <row r="9252" spans="1:1" x14ac:dyDescent="0.3">
      <c r="A9252" s="74">
        <v>0.60686056093020413</v>
      </c>
    </row>
    <row r="9253" spans="1:1" x14ac:dyDescent="0.3">
      <c r="A9253" s="74">
        <v>0.35215308084353159</v>
      </c>
    </row>
    <row r="9254" spans="1:1" x14ac:dyDescent="0.3">
      <c r="A9254" s="74">
        <v>0.98785363322855313</v>
      </c>
    </row>
    <row r="9255" spans="1:1" x14ac:dyDescent="0.3">
      <c r="A9255" s="74">
        <v>0.51640369884334847</v>
      </c>
    </row>
    <row r="9256" spans="1:1" x14ac:dyDescent="0.3">
      <c r="A9256" s="74">
        <v>0.97286904507583849</v>
      </c>
    </row>
    <row r="9257" spans="1:1" x14ac:dyDescent="0.3">
      <c r="A9257" s="74">
        <v>0.92965483565782647</v>
      </c>
    </row>
    <row r="9258" spans="1:1" x14ac:dyDescent="0.3">
      <c r="A9258" s="74">
        <v>0.22296823023163548</v>
      </c>
    </row>
    <row r="9259" spans="1:1" x14ac:dyDescent="0.3">
      <c r="A9259" s="74">
        <v>0.92571794793542284</v>
      </c>
    </row>
    <row r="9260" spans="1:1" x14ac:dyDescent="0.3">
      <c r="A9260" s="74">
        <v>0.34827723014007994</v>
      </c>
    </row>
    <row r="9261" spans="1:1" x14ac:dyDescent="0.3">
      <c r="A9261" s="74">
        <v>0.15173802911465803</v>
      </c>
    </row>
    <row r="9262" spans="1:1" x14ac:dyDescent="0.3">
      <c r="A9262" s="74">
        <v>3.6927396465956601E-2</v>
      </c>
    </row>
    <row r="9263" spans="1:1" x14ac:dyDescent="0.3">
      <c r="A9263" s="74">
        <v>0.46687215796380505</v>
      </c>
    </row>
    <row r="9264" spans="1:1" x14ac:dyDescent="0.3">
      <c r="A9264" s="74">
        <v>0.50398266548661763</v>
      </c>
    </row>
    <row r="9265" spans="1:1" x14ac:dyDescent="0.3">
      <c r="A9265" s="74">
        <v>0.16150395214697713</v>
      </c>
    </row>
    <row r="9266" spans="1:1" x14ac:dyDescent="0.3">
      <c r="A9266" s="74">
        <v>0.13376262703329569</v>
      </c>
    </row>
    <row r="9267" spans="1:1" x14ac:dyDescent="0.3">
      <c r="A9267" s="74">
        <v>0.12799462874233222</v>
      </c>
    </row>
    <row r="9268" spans="1:1" x14ac:dyDescent="0.3">
      <c r="A9268" s="74">
        <v>0.67540513321329387</v>
      </c>
    </row>
    <row r="9269" spans="1:1" x14ac:dyDescent="0.3">
      <c r="A9269" s="74">
        <v>0.15335551011688589</v>
      </c>
    </row>
    <row r="9270" spans="1:1" x14ac:dyDescent="0.3">
      <c r="A9270" s="74">
        <v>0.72762230292672503</v>
      </c>
    </row>
    <row r="9271" spans="1:1" x14ac:dyDescent="0.3">
      <c r="A9271" s="74">
        <v>0.37458418530838955</v>
      </c>
    </row>
    <row r="9272" spans="1:1" x14ac:dyDescent="0.3">
      <c r="A9272" s="74">
        <v>0.64247566148869284</v>
      </c>
    </row>
    <row r="9273" spans="1:1" x14ac:dyDescent="0.3">
      <c r="A9273" s="74">
        <v>0.75890377513962215</v>
      </c>
    </row>
    <row r="9274" spans="1:1" x14ac:dyDescent="0.3">
      <c r="A9274" s="74">
        <v>0.51014740440076911</v>
      </c>
    </row>
    <row r="9275" spans="1:1" x14ac:dyDescent="0.3">
      <c r="A9275" s="74">
        <v>0.87221900082399972</v>
      </c>
    </row>
    <row r="9276" spans="1:1" x14ac:dyDescent="0.3">
      <c r="A9276" s="74">
        <v>0.68605609302041692</v>
      </c>
    </row>
    <row r="9277" spans="1:1" x14ac:dyDescent="0.3">
      <c r="A9277" s="74">
        <v>0.8018433179723502</v>
      </c>
    </row>
    <row r="9278" spans="1:1" x14ac:dyDescent="0.3">
      <c r="A9278" s="74">
        <v>0.51063570055238505</v>
      </c>
    </row>
    <row r="9279" spans="1:1" x14ac:dyDescent="0.3">
      <c r="A9279" s="74">
        <v>0.53178502761925106</v>
      </c>
    </row>
    <row r="9280" spans="1:1" x14ac:dyDescent="0.3">
      <c r="A9280" s="74">
        <v>0.57799005096591083</v>
      </c>
    </row>
    <row r="9281" spans="1:1" x14ac:dyDescent="0.3">
      <c r="A9281" s="74">
        <v>0.95352031006805626</v>
      </c>
    </row>
    <row r="9282" spans="1:1" x14ac:dyDescent="0.3">
      <c r="A9282" s="74">
        <v>0.25458540604876856</v>
      </c>
    </row>
    <row r="9283" spans="1:1" x14ac:dyDescent="0.3">
      <c r="A9283" s="74">
        <v>0.65788750877407143</v>
      </c>
    </row>
    <row r="9284" spans="1:1" x14ac:dyDescent="0.3">
      <c r="A9284" s="74">
        <v>0.26038392284920803</v>
      </c>
    </row>
    <row r="9285" spans="1:1" x14ac:dyDescent="0.3">
      <c r="A9285" s="74">
        <v>0.31986449781792659</v>
      </c>
    </row>
    <row r="9286" spans="1:1" x14ac:dyDescent="0.3">
      <c r="A9286" s="74">
        <v>0.12784203619495224</v>
      </c>
    </row>
    <row r="9287" spans="1:1" x14ac:dyDescent="0.3">
      <c r="A9287" s="74">
        <v>0.48228400524918363</v>
      </c>
    </row>
    <row r="9288" spans="1:1" x14ac:dyDescent="0.3">
      <c r="A9288" s="74">
        <v>0.37052522354808193</v>
      </c>
    </row>
    <row r="9289" spans="1:1" x14ac:dyDescent="0.3">
      <c r="A9289" s="74">
        <v>0.49140903958250681</v>
      </c>
    </row>
    <row r="9290" spans="1:1" x14ac:dyDescent="0.3">
      <c r="A9290" s="74">
        <v>0.35169530320139164</v>
      </c>
    </row>
    <row r="9291" spans="1:1" x14ac:dyDescent="0.3">
      <c r="A9291" s="74">
        <v>0.86315500350962859</v>
      </c>
    </row>
    <row r="9292" spans="1:1" x14ac:dyDescent="0.3">
      <c r="A9292" s="74">
        <v>0.26795251319925534</v>
      </c>
    </row>
    <row r="9293" spans="1:1" x14ac:dyDescent="0.3">
      <c r="A9293" s="74">
        <v>8.7130344553971978E-2</v>
      </c>
    </row>
    <row r="9294" spans="1:1" x14ac:dyDescent="0.3">
      <c r="A9294" s="74">
        <v>0.47566148869289226</v>
      </c>
    </row>
    <row r="9295" spans="1:1" x14ac:dyDescent="0.3">
      <c r="A9295" s="74">
        <v>0.43171483504745628</v>
      </c>
    </row>
    <row r="9296" spans="1:1" x14ac:dyDescent="0.3">
      <c r="A9296" s="74">
        <v>0.71971800897244176</v>
      </c>
    </row>
    <row r="9297" spans="1:1" x14ac:dyDescent="0.3">
      <c r="A9297" s="74">
        <v>0.32422864467299417</v>
      </c>
    </row>
    <row r="9298" spans="1:1" x14ac:dyDescent="0.3">
      <c r="A9298" s="74">
        <v>0.79409161656544691</v>
      </c>
    </row>
    <row r="9299" spans="1:1" x14ac:dyDescent="0.3">
      <c r="A9299" s="74">
        <v>0.96734519486068304</v>
      </c>
    </row>
    <row r="9300" spans="1:1" x14ac:dyDescent="0.3">
      <c r="A9300" s="74">
        <v>0.89977721488082518</v>
      </c>
    </row>
    <row r="9301" spans="1:1" x14ac:dyDescent="0.3">
      <c r="A9301" s="74">
        <v>0.64397106845301677</v>
      </c>
    </row>
    <row r="9302" spans="1:1" x14ac:dyDescent="0.3">
      <c r="A9302" s="74">
        <v>0.59300515762810146</v>
      </c>
    </row>
    <row r="9303" spans="1:1" x14ac:dyDescent="0.3">
      <c r="A9303" s="74">
        <v>0.28247932370983003</v>
      </c>
    </row>
    <row r="9304" spans="1:1" x14ac:dyDescent="0.3">
      <c r="A9304" s="74">
        <v>0.85958433790093691</v>
      </c>
    </row>
    <row r="9305" spans="1:1" x14ac:dyDescent="0.3">
      <c r="A9305" s="74">
        <v>0.92580950346385082</v>
      </c>
    </row>
    <row r="9306" spans="1:1" x14ac:dyDescent="0.3">
      <c r="A9306" s="74">
        <v>0.63304544206060975</v>
      </c>
    </row>
    <row r="9307" spans="1:1" x14ac:dyDescent="0.3">
      <c r="A9307" s="74">
        <v>0.39857173375652333</v>
      </c>
    </row>
    <row r="9308" spans="1:1" x14ac:dyDescent="0.3">
      <c r="A9308" s="74">
        <v>0.12518692587054048</v>
      </c>
    </row>
    <row r="9309" spans="1:1" x14ac:dyDescent="0.3">
      <c r="A9309" s="74">
        <v>0.32041383098849452</v>
      </c>
    </row>
    <row r="9310" spans="1:1" x14ac:dyDescent="0.3">
      <c r="A9310" s="74">
        <v>0.77495651112399666</v>
      </c>
    </row>
    <row r="9311" spans="1:1" x14ac:dyDescent="0.3">
      <c r="A9311" s="74">
        <v>0.29413739432966096</v>
      </c>
    </row>
    <row r="9312" spans="1:1" x14ac:dyDescent="0.3">
      <c r="A9312" s="74">
        <v>0.57792901394695884</v>
      </c>
    </row>
    <row r="9313" spans="1:1" x14ac:dyDescent="0.3">
      <c r="A9313" s="74">
        <v>0.23337504196295053</v>
      </c>
    </row>
    <row r="9314" spans="1:1" x14ac:dyDescent="0.3">
      <c r="A9314" s="74">
        <v>0.1543015839106418</v>
      </c>
    </row>
    <row r="9315" spans="1:1" x14ac:dyDescent="0.3">
      <c r="A9315" s="74">
        <v>6.5309610278633991E-3</v>
      </c>
    </row>
    <row r="9316" spans="1:1" x14ac:dyDescent="0.3">
      <c r="A9316" s="74">
        <v>0.27411725211340676</v>
      </c>
    </row>
    <row r="9317" spans="1:1" x14ac:dyDescent="0.3">
      <c r="A9317" s="74">
        <v>0.49012726218451491</v>
      </c>
    </row>
    <row r="9318" spans="1:1" x14ac:dyDescent="0.3">
      <c r="A9318" s="74">
        <v>0.81075472273934146</v>
      </c>
    </row>
    <row r="9319" spans="1:1" x14ac:dyDescent="0.3">
      <c r="A9319" s="74">
        <v>0.36841944639423813</v>
      </c>
    </row>
    <row r="9320" spans="1:1" x14ac:dyDescent="0.3">
      <c r="A9320" s="74">
        <v>0.3609729300820948</v>
      </c>
    </row>
    <row r="9321" spans="1:1" x14ac:dyDescent="0.3">
      <c r="A9321" s="74">
        <v>0.21417889950254829</v>
      </c>
    </row>
    <row r="9322" spans="1:1" x14ac:dyDescent="0.3">
      <c r="A9322" s="74">
        <v>0.17896053956724753</v>
      </c>
    </row>
    <row r="9323" spans="1:1" x14ac:dyDescent="0.3">
      <c r="A9323" s="74">
        <v>0.16010010071108127</v>
      </c>
    </row>
    <row r="9324" spans="1:1" x14ac:dyDescent="0.3">
      <c r="A9324" s="74">
        <v>0.7439802240058595</v>
      </c>
    </row>
    <row r="9325" spans="1:1" x14ac:dyDescent="0.3">
      <c r="A9325" s="74">
        <v>0.44920194097720267</v>
      </c>
    </row>
    <row r="9326" spans="1:1" x14ac:dyDescent="0.3">
      <c r="A9326" s="74">
        <v>0.34717856379894407</v>
      </c>
    </row>
    <row r="9327" spans="1:1" x14ac:dyDescent="0.3">
      <c r="A9327" s="74">
        <v>0.95944090090639977</v>
      </c>
    </row>
    <row r="9328" spans="1:1" x14ac:dyDescent="0.3">
      <c r="A9328" s="74">
        <v>0.66283150730918305</v>
      </c>
    </row>
    <row r="9329" spans="1:1" x14ac:dyDescent="0.3">
      <c r="A9329" s="74">
        <v>5.6703390606402782E-2</v>
      </c>
    </row>
    <row r="9330" spans="1:1" x14ac:dyDescent="0.3">
      <c r="A9330" s="74">
        <v>0.48918118839075897</v>
      </c>
    </row>
    <row r="9331" spans="1:1" x14ac:dyDescent="0.3">
      <c r="A9331" s="74">
        <v>0.46989349040192879</v>
      </c>
    </row>
    <row r="9332" spans="1:1" x14ac:dyDescent="0.3">
      <c r="A9332" s="74">
        <v>0.8316599017303995</v>
      </c>
    </row>
    <row r="9333" spans="1:1" x14ac:dyDescent="0.3">
      <c r="A9333" s="74">
        <v>0.92019409772026739</v>
      </c>
    </row>
    <row r="9334" spans="1:1" x14ac:dyDescent="0.3">
      <c r="A9334" s="74">
        <v>0.37687307351908933</v>
      </c>
    </row>
    <row r="9335" spans="1:1" x14ac:dyDescent="0.3">
      <c r="A9335" s="74">
        <v>0.60878322702719201</v>
      </c>
    </row>
    <row r="9336" spans="1:1" x14ac:dyDescent="0.3">
      <c r="A9336" s="74">
        <v>0.29996642963957643</v>
      </c>
    </row>
    <row r="9337" spans="1:1" x14ac:dyDescent="0.3">
      <c r="A9337" s="74">
        <v>0.9872432630390332</v>
      </c>
    </row>
    <row r="9338" spans="1:1" x14ac:dyDescent="0.3">
      <c r="A9338" s="74">
        <v>0.37885677663502915</v>
      </c>
    </row>
    <row r="9339" spans="1:1" x14ac:dyDescent="0.3">
      <c r="A9339" s="74">
        <v>0.13608203375347147</v>
      </c>
    </row>
    <row r="9340" spans="1:1" x14ac:dyDescent="0.3">
      <c r="A9340" s="74">
        <v>0.69063386944181648</v>
      </c>
    </row>
    <row r="9341" spans="1:1" x14ac:dyDescent="0.3">
      <c r="A9341" s="74">
        <v>0.18085268715475936</v>
      </c>
    </row>
    <row r="9342" spans="1:1" x14ac:dyDescent="0.3">
      <c r="A9342" s="74">
        <v>0.85164952543717765</v>
      </c>
    </row>
    <row r="9343" spans="1:1" x14ac:dyDescent="0.3">
      <c r="A9343" s="74">
        <v>0.10580767235328227</v>
      </c>
    </row>
    <row r="9344" spans="1:1" x14ac:dyDescent="0.3">
      <c r="A9344" s="74">
        <v>0.97088534195989873</v>
      </c>
    </row>
    <row r="9345" spans="1:1" x14ac:dyDescent="0.3">
      <c r="A9345" s="74">
        <v>0.71108127079073458</v>
      </c>
    </row>
    <row r="9346" spans="1:1" x14ac:dyDescent="0.3">
      <c r="A9346" s="74">
        <v>0.32963042085024569</v>
      </c>
    </row>
    <row r="9347" spans="1:1" x14ac:dyDescent="0.3">
      <c r="A9347" s="74">
        <v>0.9209265419476913</v>
      </c>
    </row>
    <row r="9348" spans="1:1" x14ac:dyDescent="0.3">
      <c r="A9348" s="74">
        <v>0.41300698873866998</v>
      </c>
    </row>
    <row r="9349" spans="1:1" x14ac:dyDescent="0.3">
      <c r="A9349" s="74">
        <v>0.81820123905148467</v>
      </c>
    </row>
    <row r="9350" spans="1:1" x14ac:dyDescent="0.3">
      <c r="A9350" s="74">
        <v>0.4205145420697653</v>
      </c>
    </row>
    <row r="9351" spans="1:1" x14ac:dyDescent="0.3">
      <c r="A9351" s="74">
        <v>0.27265236365855894</v>
      </c>
    </row>
    <row r="9352" spans="1:1" x14ac:dyDescent="0.3">
      <c r="A9352" s="74">
        <v>0.9005706961272012</v>
      </c>
    </row>
    <row r="9353" spans="1:1" x14ac:dyDescent="0.3">
      <c r="A9353" s="74">
        <v>0.4791100802636799</v>
      </c>
    </row>
    <row r="9354" spans="1:1" x14ac:dyDescent="0.3">
      <c r="A9354" s="74">
        <v>0.81148716696676537</v>
      </c>
    </row>
    <row r="9355" spans="1:1" x14ac:dyDescent="0.3">
      <c r="A9355" s="74">
        <v>0.74645222327341532</v>
      </c>
    </row>
    <row r="9356" spans="1:1" x14ac:dyDescent="0.3">
      <c r="A9356" s="74">
        <v>0.23651844843897823</v>
      </c>
    </row>
    <row r="9357" spans="1:1" x14ac:dyDescent="0.3">
      <c r="A9357" s="74">
        <v>0.10736411633655812</v>
      </c>
    </row>
    <row r="9358" spans="1:1" x14ac:dyDescent="0.3">
      <c r="A9358" s="74">
        <v>0.293343913083285</v>
      </c>
    </row>
    <row r="9359" spans="1:1" x14ac:dyDescent="0.3">
      <c r="A9359" s="74">
        <v>0.37446211127048556</v>
      </c>
    </row>
    <row r="9360" spans="1:1" x14ac:dyDescent="0.3">
      <c r="A9360" s="74">
        <v>0.60994293038727987</v>
      </c>
    </row>
    <row r="9361" spans="1:1" x14ac:dyDescent="0.3">
      <c r="A9361" s="74">
        <v>0.77919858394116026</v>
      </c>
    </row>
    <row r="9362" spans="1:1" x14ac:dyDescent="0.3">
      <c r="A9362" s="74">
        <v>0.20853297524948883</v>
      </c>
    </row>
    <row r="9363" spans="1:1" x14ac:dyDescent="0.3">
      <c r="A9363" s="74">
        <v>0.91723380230109564</v>
      </c>
    </row>
    <row r="9364" spans="1:1" x14ac:dyDescent="0.3">
      <c r="A9364" s="74">
        <v>0.87655262916959131</v>
      </c>
    </row>
    <row r="9365" spans="1:1" x14ac:dyDescent="0.3">
      <c r="A9365" s="74">
        <v>1.5503402813806574E-2</v>
      </c>
    </row>
    <row r="9366" spans="1:1" x14ac:dyDescent="0.3">
      <c r="A9366" s="74">
        <v>0.22888882106997893</v>
      </c>
    </row>
    <row r="9367" spans="1:1" x14ac:dyDescent="0.3">
      <c r="A9367" s="74">
        <v>0.15451521347697378</v>
      </c>
    </row>
    <row r="9368" spans="1:1" x14ac:dyDescent="0.3">
      <c r="A9368" s="74">
        <v>0.81060213019196148</v>
      </c>
    </row>
    <row r="9369" spans="1:1" x14ac:dyDescent="0.3">
      <c r="A9369" s="74">
        <v>0.65245521408734397</v>
      </c>
    </row>
    <row r="9370" spans="1:1" x14ac:dyDescent="0.3">
      <c r="A9370" s="74">
        <v>0.87002166814172799</v>
      </c>
    </row>
    <row r="9371" spans="1:1" x14ac:dyDescent="0.3">
      <c r="A9371" s="74">
        <v>0.96783349101229899</v>
      </c>
    </row>
    <row r="9372" spans="1:1" x14ac:dyDescent="0.3">
      <c r="A9372" s="74">
        <v>0.98318430127872558</v>
      </c>
    </row>
    <row r="9373" spans="1:1" x14ac:dyDescent="0.3">
      <c r="A9373" s="74">
        <v>0.83065279091769162</v>
      </c>
    </row>
    <row r="9374" spans="1:1" x14ac:dyDescent="0.3">
      <c r="A9374" s="74">
        <v>0.64812158574175238</v>
      </c>
    </row>
    <row r="9375" spans="1:1" x14ac:dyDescent="0.3">
      <c r="A9375" s="74">
        <v>0.4944303720206305</v>
      </c>
    </row>
    <row r="9376" spans="1:1" x14ac:dyDescent="0.3">
      <c r="A9376" s="74">
        <v>0.42411572618793297</v>
      </c>
    </row>
    <row r="9377" spans="1:1" x14ac:dyDescent="0.3">
      <c r="A9377" s="74">
        <v>0.63487655262916964</v>
      </c>
    </row>
    <row r="9378" spans="1:1" x14ac:dyDescent="0.3">
      <c r="A9378" s="74">
        <v>0.2857142857142857</v>
      </c>
    </row>
    <row r="9379" spans="1:1" x14ac:dyDescent="0.3">
      <c r="A9379" s="74">
        <v>0.13559373760185553</v>
      </c>
    </row>
    <row r="9380" spans="1:1" x14ac:dyDescent="0.3">
      <c r="A9380" s="74">
        <v>0.72316660054322945</v>
      </c>
    </row>
    <row r="9381" spans="1:1" x14ac:dyDescent="0.3">
      <c r="A9381" s="74">
        <v>0.41569261757255777</v>
      </c>
    </row>
    <row r="9382" spans="1:1" x14ac:dyDescent="0.3">
      <c r="A9382" s="74">
        <v>0.87249366740928369</v>
      </c>
    </row>
    <row r="9383" spans="1:1" x14ac:dyDescent="0.3">
      <c r="A9383" s="74">
        <v>0.69920957060457167</v>
      </c>
    </row>
    <row r="9384" spans="1:1" x14ac:dyDescent="0.3">
      <c r="A9384" s="74">
        <v>0.72676778466139713</v>
      </c>
    </row>
    <row r="9385" spans="1:1" x14ac:dyDescent="0.3">
      <c r="A9385" s="74">
        <v>0.32349620044557026</v>
      </c>
    </row>
    <row r="9386" spans="1:1" x14ac:dyDescent="0.3">
      <c r="A9386" s="74">
        <v>0.38712729270302437</v>
      </c>
    </row>
    <row r="9387" spans="1:1" x14ac:dyDescent="0.3">
      <c r="A9387" s="74">
        <v>0.45838801232947785</v>
      </c>
    </row>
    <row r="9388" spans="1:1" x14ac:dyDescent="0.3">
      <c r="A9388" s="74">
        <v>0.48707541123691517</v>
      </c>
    </row>
    <row r="9389" spans="1:1" x14ac:dyDescent="0.3">
      <c r="A9389" s="74">
        <v>8.7221900082399981E-2</v>
      </c>
    </row>
    <row r="9390" spans="1:1" x14ac:dyDescent="0.3">
      <c r="A9390" s="74">
        <v>0.48731955931272319</v>
      </c>
    </row>
    <row r="9391" spans="1:1" x14ac:dyDescent="0.3">
      <c r="A9391" s="74">
        <v>0.40757469405194252</v>
      </c>
    </row>
    <row r="9392" spans="1:1" x14ac:dyDescent="0.3">
      <c r="A9392" s="74">
        <v>0.61891537217322301</v>
      </c>
    </row>
    <row r="9393" spans="1:1" x14ac:dyDescent="0.3">
      <c r="A9393" s="74">
        <v>0.5680104983672597</v>
      </c>
    </row>
    <row r="9394" spans="1:1" x14ac:dyDescent="0.3">
      <c r="A9394" s="74">
        <v>0.97296060060426648</v>
      </c>
    </row>
    <row r="9395" spans="1:1" x14ac:dyDescent="0.3">
      <c r="A9395" s="74">
        <v>0.49702444532609025</v>
      </c>
    </row>
    <row r="9396" spans="1:1" x14ac:dyDescent="0.3">
      <c r="A9396" s="74">
        <v>0.72127445295571768</v>
      </c>
    </row>
    <row r="9397" spans="1:1" x14ac:dyDescent="0.3">
      <c r="A9397" s="74">
        <v>0.119602038636433</v>
      </c>
    </row>
    <row r="9398" spans="1:1" x14ac:dyDescent="0.3">
      <c r="A9398" s="74">
        <v>0.82995086519974359</v>
      </c>
    </row>
    <row r="9399" spans="1:1" x14ac:dyDescent="0.3">
      <c r="A9399" s="74">
        <v>0.12695699942014832</v>
      </c>
    </row>
    <row r="9400" spans="1:1" x14ac:dyDescent="0.3">
      <c r="A9400" s="74">
        <v>1.9592883083590199E-2</v>
      </c>
    </row>
    <row r="9401" spans="1:1" x14ac:dyDescent="0.3">
      <c r="A9401" s="74">
        <v>0.2869655446028016</v>
      </c>
    </row>
    <row r="9402" spans="1:1" x14ac:dyDescent="0.3">
      <c r="A9402" s="74">
        <v>0.25998718222602007</v>
      </c>
    </row>
    <row r="9403" spans="1:1" x14ac:dyDescent="0.3">
      <c r="A9403" s="74">
        <v>0.68306527909176917</v>
      </c>
    </row>
    <row r="9404" spans="1:1" x14ac:dyDescent="0.3">
      <c r="A9404" s="74">
        <v>0.88491470076601464</v>
      </c>
    </row>
    <row r="9405" spans="1:1" x14ac:dyDescent="0.3">
      <c r="A9405" s="74">
        <v>0.87356181524094367</v>
      </c>
    </row>
    <row r="9406" spans="1:1" x14ac:dyDescent="0.3">
      <c r="A9406" s="74">
        <v>0.60310678426465647</v>
      </c>
    </row>
    <row r="9407" spans="1:1" x14ac:dyDescent="0.3">
      <c r="A9407" s="74">
        <v>0.39378032776879179</v>
      </c>
    </row>
    <row r="9408" spans="1:1" x14ac:dyDescent="0.3">
      <c r="A9408" s="74">
        <v>0.38612018189031649</v>
      </c>
    </row>
    <row r="9409" spans="1:1" x14ac:dyDescent="0.3">
      <c r="A9409" s="74">
        <v>0.90939054536576436</v>
      </c>
    </row>
    <row r="9410" spans="1:1" x14ac:dyDescent="0.3">
      <c r="A9410" s="74">
        <v>0.55894650105288857</v>
      </c>
    </row>
    <row r="9411" spans="1:1" x14ac:dyDescent="0.3">
      <c r="A9411" s="74">
        <v>0.29151280251472517</v>
      </c>
    </row>
    <row r="9412" spans="1:1" x14ac:dyDescent="0.3">
      <c r="A9412" s="74">
        <v>0.53196813867610704</v>
      </c>
    </row>
    <row r="9413" spans="1:1" x14ac:dyDescent="0.3">
      <c r="A9413" s="74">
        <v>0.55040131839960937</v>
      </c>
    </row>
    <row r="9414" spans="1:1" x14ac:dyDescent="0.3">
      <c r="A9414" s="74">
        <v>0.61314737388225959</v>
      </c>
    </row>
    <row r="9415" spans="1:1" x14ac:dyDescent="0.3">
      <c r="A9415" s="74">
        <v>0.55845820490127263</v>
      </c>
    </row>
    <row r="9416" spans="1:1" x14ac:dyDescent="0.3">
      <c r="A9416" s="74">
        <v>0.35843989379558705</v>
      </c>
    </row>
    <row r="9417" spans="1:1" x14ac:dyDescent="0.3">
      <c r="A9417" s="74">
        <v>0.44102298043763544</v>
      </c>
    </row>
    <row r="9418" spans="1:1" x14ac:dyDescent="0.3">
      <c r="A9418" s="74">
        <v>7.5136570329905089E-2</v>
      </c>
    </row>
    <row r="9419" spans="1:1" x14ac:dyDescent="0.3">
      <c r="A9419" s="74">
        <v>3.8331247901852473E-2</v>
      </c>
    </row>
    <row r="9420" spans="1:1" x14ac:dyDescent="0.3">
      <c r="A9420" s="74">
        <v>0.51832636494033635</v>
      </c>
    </row>
    <row r="9421" spans="1:1" x14ac:dyDescent="0.3">
      <c r="A9421" s="74">
        <v>0.57072664571062348</v>
      </c>
    </row>
    <row r="9422" spans="1:1" x14ac:dyDescent="0.3">
      <c r="A9422" s="74">
        <v>0.63335062715536972</v>
      </c>
    </row>
    <row r="9423" spans="1:1" x14ac:dyDescent="0.3">
      <c r="A9423" s="74">
        <v>0.19568468276009399</v>
      </c>
    </row>
    <row r="9424" spans="1:1" x14ac:dyDescent="0.3">
      <c r="A9424" s="74">
        <v>0.5288552507095553</v>
      </c>
    </row>
    <row r="9425" spans="1:1" x14ac:dyDescent="0.3">
      <c r="A9425" s="74">
        <v>0.15585802789391767</v>
      </c>
    </row>
    <row r="9426" spans="1:1" x14ac:dyDescent="0.3">
      <c r="A9426" s="74">
        <v>0.83440656758323928</v>
      </c>
    </row>
    <row r="9427" spans="1:1" x14ac:dyDescent="0.3">
      <c r="A9427" s="74">
        <v>0.30329294717246008</v>
      </c>
    </row>
    <row r="9428" spans="1:1" x14ac:dyDescent="0.3">
      <c r="A9428" s="74">
        <v>0.33381145664845729</v>
      </c>
    </row>
    <row r="9429" spans="1:1" x14ac:dyDescent="0.3">
      <c r="A9429" s="74">
        <v>0.57844782860805077</v>
      </c>
    </row>
    <row r="9430" spans="1:1" x14ac:dyDescent="0.3">
      <c r="A9430" s="74">
        <v>0.39219336527603993</v>
      </c>
    </row>
    <row r="9431" spans="1:1" x14ac:dyDescent="0.3">
      <c r="A9431" s="74">
        <v>0.13965269936216315</v>
      </c>
    </row>
    <row r="9432" spans="1:1" x14ac:dyDescent="0.3">
      <c r="A9432" s="74">
        <v>0.33643604846339303</v>
      </c>
    </row>
    <row r="9433" spans="1:1" x14ac:dyDescent="0.3">
      <c r="A9433" s="74">
        <v>0.9124729148228401</v>
      </c>
    </row>
    <row r="9434" spans="1:1" x14ac:dyDescent="0.3">
      <c r="A9434" s="74">
        <v>0.73363444929349653</v>
      </c>
    </row>
    <row r="9435" spans="1:1" x14ac:dyDescent="0.3">
      <c r="A9435" s="74">
        <v>0.97741630298776205</v>
      </c>
    </row>
    <row r="9436" spans="1:1" x14ac:dyDescent="0.3">
      <c r="A9436" s="74">
        <v>0.55916013061922054</v>
      </c>
    </row>
    <row r="9437" spans="1:1" x14ac:dyDescent="0.3">
      <c r="A9437" s="74">
        <v>6.9612720114749602E-2</v>
      </c>
    </row>
    <row r="9438" spans="1:1" x14ac:dyDescent="0.3">
      <c r="A9438" s="74">
        <v>0.68660542619098486</v>
      </c>
    </row>
    <row r="9439" spans="1:1" x14ac:dyDescent="0.3">
      <c r="A9439" s="74">
        <v>0.14395580919827874</v>
      </c>
    </row>
    <row r="9440" spans="1:1" x14ac:dyDescent="0.3">
      <c r="A9440" s="74">
        <v>8.658101138340403E-2</v>
      </c>
    </row>
    <row r="9441" spans="1:1" x14ac:dyDescent="0.3">
      <c r="A9441" s="74">
        <v>9.5309305093539229E-2</v>
      </c>
    </row>
    <row r="9442" spans="1:1" x14ac:dyDescent="0.3">
      <c r="A9442" s="74">
        <v>0.7169103061006501</v>
      </c>
    </row>
    <row r="9443" spans="1:1" x14ac:dyDescent="0.3">
      <c r="A9443" s="74">
        <v>0.93575853755302596</v>
      </c>
    </row>
    <row r="9444" spans="1:1" x14ac:dyDescent="0.3">
      <c r="A9444" s="74">
        <v>0.44807275612659075</v>
      </c>
    </row>
    <row r="9445" spans="1:1" x14ac:dyDescent="0.3">
      <c r="A9445" s="74">
        <v>0.64641254921109648</v>
      </c>
    </row>
    <row r="9446" spans="1:1" x14ac:dyDescent="0.3">
      <c r="A9446" s="74">
        <v>0.62031922360911895</v>
      </c>
    </row>
    <row r="9447" spans="1:1" x14ac:dyDescent="0.3">
      <c r="A9447" s="74">
        <v>0.16699728385265664</v>
      </c>
    </row>
    <row r="9448" spans="1:1" x14ac:dyDescent="0.3">
      <c r="A9448" s="74">
        <v>9.5614490188299206E-2</v>
      </c>
    </row>
    <row r="9449" spans="1:1" x14ac:dyDescent="0.3">
      <c r="A9449" s="74">
        <v>0.18146305734427931</v>
      </c>
    </row>
    <row r="9450" spans="1:1" x14ac:dyDescent="0.3">
      <c r="A9450" s="74">
        <v>7.5930051576281021E-2</v>
      </c>
    </row>
    <row r="9451" spans="1:1" x14ac:dyDescent="0.3">
      <c r="A9451" s="74">
        <v>0.13501388592181157</v>
      </c>
    </row>
    <row r="9452" spans="1:1" x14ac:dyDescent="0.3">
      <c r="A9452" s="74">
        <v>0.63423566393017361</v>
      </c>
    </row>
    <row r="9453" spans="1:1" x14ac:dyDescent="0.3">
      <c r="A9453" s="74">
        <v>0.89593188268684953</v>
      </c>
    </row>
    <row r="9454" spans="1:1" x14ac:dyDescent="0.3">
      <c r="A9454" s="74">
        <v>0.96713156529435107</v>
      </c>
    </row>
    <row r="9455" spans="1:1" x14ac:dyDescent="0.3">
      <c r="A9455" s="74">
        <v>0.28205206457716603</v>
      </c>
    </row>
    <row r="9456" spans="1:1" x14ac:dyDescent="0.3">
      <c r="A9456" s="74">
        <v>0.96014282662434769</v>
      </c>
    </row>
    <row r="9457" spans="1:1" x14ac:dyDescent="0.3">
      <c r="A9457" s="74">
        <v>0.93169957579271834</v>
      </c>
    </row>
    <row r="9458" spans="1:1" x14ac:dyDescent="0.3">
      <c r="A9458" s="74">
        <v>0.87612537003692736</v>
      </c>
    </row>
    <row r="9459" spans="1:1" x14ac:dyDescent="0.3">
      <c r="A9459" s="74">
        <v>0.33628345591601305</v>
      </c>
    </row>
    <row r="9460" spans="1:1" x14ac:dyDescent="0.3">
      <c r="A9460" s="74">
        <v>0.9634693441572314</v>
      </c>
    </row>
    <row r="9461" spans="1:1" x14ac:dyDescent="0.3">
      <c r="A9461" s="74">
        <v>0.89419232764671774</v>
      </c>
    </row>
    <row r="9462" spans="1:1" x14ac:dyDescent="0.3">
      <c r="A9462" s="74">
        <v>0.6590472121341594</v>
      </c>
    </row>
    <row r="9463" spans="1:1" x14ac:dyDescent="0.3">
      <c r="A9463" s="74">
        <v>0.21231727042451246</v>
      </c>
    </row>
    <row r="9464" spans="1:1" x14ac:dyDescent="0.3">
      <c r="A9464" s="74">
        <v>0.95178075502792447</v>
      </c>
    </row>
    <row r="9465" spans="1:1" x14ac:dyDescent="0.3">
      <c r="A9465" s="74">
        <v>0.20688497573778497</v>
      </c>
    </row>
    <row r="9466" spans="1:1" x14ac:dyDescent="0.3">
      <c r="A9466" s="74">
        <v>0.50703451643421737</v>
      </c>
    </row>
    <row r="9467" spans="1:1" x14ac:dyDescent="0.3">
      <c r="A9467" s="74">
        <v>0.45262001403851437</v>
      </c>
    </row>
    <row r="9468" spans="1:1" x14ac:dyDescent="0.3">
      <c r="A9468" s="74">
        <v>0.45051423688467057</v>
      </c>
    </row>
    <row r="9469" spans="1:1" x14ac:dyDescent="0.3">
      <c r="A9469" s="74">
        <v>0.3350321970274972</v>
      </c>
    </row>
    <row r="9470" spans="1:1" x14ac:dyDescent="0.3">
      <c r="A9470" s="74">
        <v>0.39982299264503923</v>
      </c>
    </row>
    <row r="9471" spans="1:1" x14ac:dyDescent="0.3">
      <c r="A9471" s="74">
        <v>0.49131748405407882</v>
      </c>
    </row>
    <row r="9472" spans="1:1" x14ac:dyDescent="0.3">
      <c r="A9472" s="74">
        <v>0.53657643360698259</v>
      </c>
    </row>
    <row r="9473" spans="1:1" x14ac:dyDescent="0.3">
      <c r="A9473" s="74">
        <v>0.40980254524369031</v>
      </c>
    </row>
    <row r="9474" spans="1:1" x14ac:dyDescent="0.3">
      <c r="A9474" s="74">
        <v>0.35850093081453904</v>
      </c>
    </row>
    <row r="9475" spans="1:1" x14ac:dyDescent="0.3">
      <c r="A9475" s="74">
        <v>0.52165288247322006</v>
      </c>
    </row>
    <row r="9476" spans="1:1" x14ac:dyDescent="0.3">
      <c r="A9476" s="74">
        <v>0.36133915219580676</v>
      </c>
    </row>
    <row r="9477" spans="1:1" x14ac:dyDescent="0.3">
      <c r="A9477" s="74">
        <v>0.28400524918362985</v>
      </c>
    </row>
    <row r="9478" spans="1:1" x14ac:dyDescent="0.3">
      <c r="A9478" s="74">
        <v>0.4030274361400189</v>
      </c>
    </row>
    <row r="9479" spans="1:1" x14ac:dyDescent="0.3">
      <c r="A9479" s="74">
        <v>0.24781029694509721</v>
      </c>
    </row>
    <row r="9480" spans="1:1" x14ac:dyDescent="0.3">
      <c r="A9480" s="74">
        <v>1.9562364574114199E-2</v>
      </c>
    </row>
    <row r="9481" spans="1:1" x14ac:dyDescent="0.3">
      <c r="A9481" s="74">
        <v>0.5510116885891293</v>
      </c>
    </row>
    <row r="9482" spans="1:1" x14ac:dyDescent="0.3">
      <c r="A9482" s="74">
        <v>0.62123477889339884</v>
      </c>
    </row>
    <row r="9483" spans="1:1" x14ac:dyDescent="0.3">
      <c r="A9483" s="74">
        <v>0.30329294717246008</v>
      </c>
    </row>
    <row r="9484" spans="1:1" x14ac:dyDescent="0.3">
      <c r="A9484" s="74">
        <v>0.42002624591814935</v>
      </c>
    </row>
    <row r="9485" spans="1:1" x14ac:dyDescent="0.3">
      <c r="A9485" s="74">
        <v>0.55723746452223277</v>
      </c>
    </row>
    <row r="9486" spans="1:1" x14ac:dyDescent="0.3">
      <c r="A9486" s="74">
        <v>0.25540940580462052</v>
      </c>
    </row>
    <row r="9487" spans="1:1" x14ac:dyDescent="0.3">
      <c r="A9487" s="74">
        <v>0.61607715079195535</v>
      </c>
    </row>
    <row r="9488" spans="1:1" x14ac:dyDescent="0.3">
      <c r="A9488" s="74">
        <v>0.31437116611224708</v>
      </c>
    </row>
    <row r="9489" spans="1:1" x14ac:dyDescent="0.3">
      <c r="A9489" s="74">
        <v>0.94061098055970949</v>
      </c>
    </row>
    <row r="9490" spans="1:1" x14ac:dyDescent="0.3">
      <c r="A9490" s="74">
        <v>0.21259193700979645</v>
      </c>
    </row>
    <row r="9491" spans="1:1" x14ac:dyDescent="0.3">
      <c r="A9491" s="74">
        <v>0.50251777703176981</v>
      </c>
    </row>
    <row r="9492" spans="1:1" x14ac:dyDescent="0.3">
      <c r="A9492" s="74">
        <v>0.14069032868434705</v>
      </c>
    </row>
    <row r="9493" spans="1:1" x14ac:dyDescent="0.3">
      <c r="A9493" s="74">
        <v>0.7253334147160253</v>
      </c>
    </row>
    <row r="9494" spans="1:1" x14ac:dyDescent="0.3">
      <c r="A9494" s="74">
        <v>0.90517899105807675</v>
      </c>
    </row>
    <row r="9495" spans="1:1" x14ac:dyDescent="0.3">
      <c r="A9495" s="74">
        <v>0.77105014191106902</v>
      </c>
    </row>
    <row r="9496" spans="1:1" x14ac:dyDescent="0.3">
      <c r="A9496" s="74">
        <v>0.8375499740592669</v>
      </c>
    </row>
    <row r="9497" spans="1:1" x14ac:dyDescent="0.3">
      <c r="A9497" s="74">
        <v>0.50456251716666156</v>
      </c>
    </row>
    <row r="9498" spans="1:1" x14ac:dyDescent="0.3">
      <c r="A9498" s="74">
        <v>0.82744834742271189</v>
      </c>
    </row>
    <row r="9499" spans="1:1" x14ac:dyDescent="0.3">
      <c r="A9499" s="74">
        <v>0.61680959501937926</v>
      </c>
    </row>
    <row r="9500" spans="1:1" x14ac:dyDescent="0.3">
      <c r="A9500" s="74">
        <v>0.28479873043000581</v>
      </c>
    </row>
    <row r="9501" spans="1:1" x14ac:dyDescent="0.3">
      <c r="A9501" s="74">
        <v>0.74239326151310769</v>
      </c>
    </row>
    <row r="9502" spans="1:1" x14ac:dyDescent="0.3">
      <c r="A9502" s="74">
        <v>0.77523117770928063</v>
      </c>
    </row>
    <row r="9503" spans="1:1" x14ac:dyDescent="0.3">
      <c r="A9503" s="74">
        <v>0.5884578997161779</v>
      </c>
    </row>
    <row r="9504" spans="1:1" x14ac:dyDescent="0.3">
      <c r="A9504" s="74">
        <v>0.52827539902951137</v>
      </c>
    </row>
    <row r="9505" spans="1:1" x14ac:dyDescent="0.3">
      <c r="A9505" s="74">
        <v>0.72606585894344922</v>
      </c>
    </row>
    <row r="9506" spans="1:1" x14ac:dyDescent="0.3">
      <c r="A9506" s="74">
        <v>0.11383404034546953</v>
      </c>
    </row>
    <row r="9507" spans="1:1" x14ac:dyDescent="0.3">
      <c r="A9507" s="74">
        <v>0.40885647144993437</v>
      </c>
    </row>
    <row r="9508" spans="1:1" x14ac:dyDescent="0.3">
      <c r="A9508" s="74">
        <v>0.44297616504409926</v>
      </c>
    </row>
    <row r="9509" spans="1:1" x14ac:dyDescent="0.3">
      <c r="A9509" s="74">
        <v>0.19983520004882963</v>
      </c>
    </row>
    <row r="9510" spans="1:1" x14ac:dyDescent="0.3">
      <c r="A9510" s="74">
        <v>1.5259254737998596E-3</v>
      </c>
    </row>
    <row r="9511" spans="1:1" x14ac:dyDescent="0.3">
      <c r="A9511" s="74">
        <v>0.93002105777153843</v>
      </c>
    </row>
    <row r="9512" spans="1:1" x14ac:dyDescent="0.3">
      <c r="A9512" s="74">
        <v>0.99291970580156863</v>
      </c>
    </row>
    <row r="9513" spans="1:1" x14ac:dyDescent="0.3">
      <c r="A9513" s="74">
        <v>0.2119205298013245</v>
      </c>
    </row>
    <row r="9514" spans="1:1" x14ac:dyDescent="0.3">
      <c r="A9514" s="74">
        <v>0.97396771141697436</v>
      </c>
    </row>
    <row r="9515" spans="1:1" x14ac:dyDescent="0.3">
      <c r="A9515" s="74">
        <v>4.3946653645435957E-3</v>
      </c>
    </row>
    <row r="9516" spans="1:1" x14ac:dyDescent="0.3">
      <c r="A9516" s="74">
        <v>0.74211859492782373</v>
      </c>
    </row>
    <row r="9517" spans="1:1" x14ac:dyDescent="0.3">
      <c r="A9517" s="74">
        <v>0.20526749473555711</v>
      </c>
    </row>
    <row r="9518" spans="1:1" x14ac:dyDescent="0.3">
      <c r="A9518" s="74">
        <v>0.79634998626667075</v>
      </c>
    </row>
    <row r="9519" spans="1:1" x14ac:dyDescent="0.3">
      <c r="A9519" s="74">
        <v>0.55351420636616111</v>
      </c>
    </row>
    <row r="9520" spans="1:1" x14ac:dyDescent="0.3">
      <c r="A9520" s="74">
        <v>0.77440717795342873</v>
      </c>
    </row>
    <row r="9521" spans="1:1" x14ac:dyDescent="0.3">
      <c r="A9521" s="74">
        <v>0.88409070101016263</v>
      </c>
    </row>
    <row r="9522" spans="1:1" x14ac:dyDescent="0.3">
      <c r="A9522" s="74">
        <v>0.98965422528763691</v>
      </c>
    </row>
    <row r="9523" spans="1:1" x14ac:dyDescent="0.3">
      <c r="A9523" s="74">
        <v>0.61470381786553541</v>
      </c>
    </row>
    <row r="9524" spans="1:1" x14ac:dyDescent="0.3">
      <c r="A9524" s="74">
        <v>0.67732779931028164</v>
      </c>
    </row>
    <row r="9525" spans="1:1" x14ac:dyDescent="0.3">
      <c r="A9525" s="74">
        <v>0.88653218176824244</v>
      </c>
    </row>
    <row r="9526" spans="1:1" x14ac:dyDescent="0.3">
      <c r="A9526" s="74">
        <v>0.93646046327097388</v>
      </c>
    </row>
    <row r="9527" spans="1:1" x14ac:dyDescent="0.3">
      <c r="A9527" s="74">
        <v>0.64809106723227639</v>
      </c>
    </row>
    <row r="9528" spans="1:1" x14ac:dyDescent="0.3">
      <c r="A9528" s="74">
        <v>0.74687948240607926</v>
      </c>
    </row>
    <row r="9529" spans="1:1" x14ac:dyDescent="0.3">
      <c r="A9529" s="74">
        <v>0.79589220862453081</v>
      </c>
    </row>
    <row r="9530" spans="1:1" x14ac:dyDescent="0.3">
      <c r="A9530" s="74">
        <v>0.97350993377483441</v>
      </c>
    </row>
    <row r="9531" spans="1:1" x14ac:dyDescent="0.3">
      <c r="A9531" s="74">
        <v>0.88421277504806661</v>
      </c>
    </row>
    <row r="9532" spans="1:1" x14ac:dyDescent="0.3">
      <c r="A9532" s="74">
        <v>6.9124423963133647E-2</v>
      </c>
    </row>
    <row r="9533" spans="1:1" x14ac:dyDescent="0.3">
      <c r="A9533" s="74">
        <v>0.5204016235847041</v>
      </c>
    </row>
    <row r="9534" spans="1:1" x14ac:dyDescent="0.3">
      <c r="A9534" s="74">
        <v>0.37653736991485337</v>
      </c>
    </row>
    <row r="9535" spans="1:1" x14ac:dyDescent="0.3">
      <c r="A9535" s="74">
        <v>0.99423200170903658</v>
      </c>
    </row>
    <row r="9536" spans="1:1" x14ac:dyDescent="0.3">
      <c r="A9536" s="74">
        <v>0.63518173772392961</v>
      </c>
    </row>
    <row r="9537" spans="1:1" x14ac:dyDescent="0.3">
      <c r="A9537" s="74">
        <v>0.57365642262031924</v>
      </c>
    </row>
    <row r="9538" spans="1:1" x14ac:dyDescent="0.3">
      <c r="A9538" s="74">
        <v>0.64433729056672873</v>
      </c>
    </row>
    <row r="9539" spans="1:1" x14ac:dyDescent="0.3">
      <c r="A9539" s="74">
        <v>0.86327707754753258</v>
      </c>
    </row>
    <row r="9540" spans="1:1" x14ac:dyDescent="0.3">
      <c r="A9540" s="74">
        <v>0.14535966063417463</v>
      </c>
    </row>
    <row r="9541" spans="1:1" x14ac:dyDescent="0.3">
      <c r="A9541" s="74">
        <v>0.28666035950804164</v>
      </c>
    </row>
    <row r="9542" spans="1:1" x14ac:dyDescent="0.3">
      <c r="A9542" s="74">
        <v>0.98742637409588918</v>
      </c>
    </row>
    <row r="9543" spans="1:1" x14ac:dyDescent="0.3">
      <c r="A9543" s="74">
        <v>0.74901577806939912</v>
      </c>
    </row>
    <row r="9544" spans="1:1" x14ac:dyDescent="0.3">
      <c r="A9544" s="74">
        <v>0.65938291573839536</v>
      </c>
    </row>
    <row r="9545" spans="1:1" x14ac:dyDescent="0.3">
      <c r="A9545" s="74">
        <v>0.48283333841975157</v>
      </c>
    </row>
    <row r="9546" spans="1:1" x14ac:dyDescent="0.3">
      <c r="A9546" s="74">
        <v>0.42826624347666858</v>
      </c>
    </row>
    <row r="9547" spans="1:1" x14ac:dyDescent="0.3">
      <c r="A9547" s="74">
        <v>0.60579241309854426</v>
      </c>
    </row>
    <row r="9548" spans="1:1" x14ac:dyDescent="0.3">
      <c r="A9548" s="74">
        <v>0.74822229682302321</v>
      </c>
    </row>
    <row r="9549" spans="1:1" x14ac:dyDescent="0.3">
      <c r="A9549" s="74">
        <v>0.64699240089114052</v>
      </c>
    </row>
    <row r="9550" spans="1:1" x14ac:dyDescent="0.3">
      <c r="A9550" s="74">
        <v>0.41926328318124945</v>
      </c>
    </row>
    <row r="9551" spans="1:1" x14ac:dyDescent="0.3">
      <c r="A9551" s="74">
        <v>0.85634937589648119</v>
      </c>
    </row>
    <row r="9552" spans="1:1" x14ac:dyDescent="0.3">
      <c r="A9552" s="74">
        <v>0.30433057649464401</v>
      </c>
    </row>
    <row r="9553" spans="1:1" x14ac:dyDescent="0.3">
      <c r="A9553" s="74">
        <v>0.11972411267433698</v>
      </c>
    </row>
    <row r="9554" spans="1:1" x14ac:dyDescent="0.3">
      <c r="A9554" s="74">
        <v>0.38422803430280467</v>
      </c>
    </row>
    <row r="9555" spans="1:1" x14ac:dyDescent="0.3">
      <c r="A9555" s="74">
        <v>0.39185766167180397</v>
      </c>
    </row>
    <row r="9556" spans="1:1" x14ac:dyDescent="0.3">
      <c r="A9556" s="74">
        <v>0.66634113589892274</v>
      </c>
    </row>
    <row r="9557" spans="1:1" x14ac:dyDescent="0.3">
      <c r="A9557" s="74">
        <v>0.34876552629169594</v>
      </c>
    </row>
    <row r="9558" spans="1:1" x14ac:dyDescent="0.3">
      <c r="A9558" s="74">
        <v>9.0060121463667708E-2</v>
      </c>
    </row>
    <row r="9559" spans="1:1" x14ac:dyDescent="0.3">
      <c r="A9559" s="74">
        <v>8.1942197943052464E-2</v>
      </c>
    </row>
    <row r="9560" spans="1:1" x14ac:dyDescent="0.3">
      <c r="A9560" s="74">
        <v>0.21420941801202428</v>
      </c>
    </row>
    <row r="9561" spans="1:1" x14ac:dyDescent="0.3">
      <c r="A9561" s="74">
        <v>0.72765282143620102</v>
      </c>
    </row>
    <row r="9562" spans="1:1" x14ac:dyDescent="0.3">
      <c r="A9562" s="74">
        <v>0.25492110965300457</v>
      </c>
    </row>
    <row r="9563" spans="1:1" x14ac:dyDescent="0.3">
      <c r="A9563" s="74">
        <v>0.57542649616992703</v>
      </c>
    </row>
    <row r="9564" spans="1:1" x14ac:dyDescent="0.3">
      <c r="A9564" s="74">
        <v>9.1769157994323558E-2</v>
      </c>
    </row>
    <row r="9565" spans="1:1" x14ac:dyDescent="0.3">
      <c r="A9565" s="74">
        <v>5.4048280281991025E-2</v>
      </c>
    </row>
    <row r="9566" spans="1:1" x14ac:dyDescent="0.3">
      <c r="A9566" s="74">
        <v>0.29871517075106052</v>
      </c>
    </row>
    <row r="9567" spans="1:1" x14ac:dyDescent="0.3">
      <c r="A9567" s="74">
        <v>0.67363505966368598</v>
      </c>
    </row>
    <row r="9568" spans="1:1" x14ac:dyDescent="0.3">
      <c r="A9568" s="74">
        <v>0.21201208532975249</v>
      </c>
    </row>
    <row r="9569" spans="1:1" x14ac:dyDescent="0.3">
      <c r="A9569" s="74">
        <v>0.13834040345469528</v>
      </c>
    </row>
    <row r="9570" spans="1:1" x14ac:dyDescent="0.3">
      <c r="A9570" s="74">
        <v>0.64259773552659694</v>
      </c>
    </row>
    <row r="9571" spans="1:1" x14ac:dyDescent="0.3">
      <c r="A9571" s="74">
        <v>5.6947538682210759E-2</v>
      </c>
    </row>
    <row r="9572" spans="1:1" x14ac:dyDescent="0.3">
      <c r="A9572" s="74">
        <v>0.20209356975005341</v>
      </c>
    </row>
    <row r="9573" spans="1:1" x14ac:dyDescent="0.3">
      <c r="A9573" s="74">
        <v>0.59358500930814539</v>
      </c>
    </row>
    <row r="9574" spans="1:1" x14ac:dyDescent="0.3">
      <c r="A9574" s="74">
        <v>0.46339304788354135</v>
      </c>
    </row>
    <row r="9575" spans="1:1" x14ac:dyDescent="0.3">
      <c r="A9575" s="74">
        <v>0.64644306772057247</v>
      </c>
    </row>
    <row r="9576" spans="1:1" x14ac:dyDescent="0.3">
      <c r="A9576" s="74">
        <v>0.44404431287575913</v>
      </c>
    </row>
    <row r="9577" spans="1:1" x14ac:dyDescent="0.3">
      <c r="A9577" s="74">
        <v>0.33863338114566482</v>
      </c>
    </row>
    <row r="9578" spans="1:1" x14ac:dyDescent="0.3">
      <c r="A9578" s="74">
        <v>0.30961027863399154</v>
      </c>
    </row>
    <row r="9579" spans="1:1" x14ac:dyDescent="0.3">
      <c r="A9579" s="74">
        <v>0.38108462782677693</v>
      </c>
    </row>
    <row r="9580" spans="1:1" x14ac:dyDescent="0.3">
      <c r="A9580" s="74">
        <v>0.8673360393078402</v>
      </c>
    </row>
    <row r="9581" spans="1:1" x14ac:dyDescent="0.3">
      <c r="A9581" s="74">
        <v>0.84545426801355017</v>
      </c>
    </row>
    <row r="9582" spans="1:1" x14ac:dyDescent="0.3">
      <c r="A9582" s="74">
        <v>0.48478652302621539</v>
      </c>
    </row>
    <row r="9583" spans="1:1" x14ac:dyDescent="0.3">
      <c r="A9583" s="74">
        <v>0.69270912808618423</v>
      </c>
    </row>
    <row r="9584" spans="1:1" x14ac:dyDescent="0.3">
      <c r="A9584" s="74">
        <v>0.64958647419660021</v>
      </c>
    </row>
    <row r="9585" spans="1:1" x14ac:dyDescent="0.3">
      <c r="A9585" s="74">
        <v>0.6615192114017151</v>
      </c>
    </row>
    <row r="9586" spans="1:1" x14ac:dyDescent="0.3">
      <c r="A9586" s="74">
        <v>0.6046021912289804</v>
      </c>
    </row>
    <row r="9587" spans="1:1" x14ac:dyDescent="0.3">
      <c r="A9587" s="74">
        <v>0.45921201208532975</v>
      </c>
    </row>
    <row r="9588" spans="1:1" x14ac:dyDescent="0.3">
      <c r="A9588" s="74">
        <v>0.48200933866389967</v>
      </c>
    </row>
    <row r="9589" spans="1:1" x14ac:dyDescent="0.3">
      <c r="A9589" s="74">
        <v>0.23920407727286599</v>
      </c>
    </row>
    <row r="9590" spans="1:1" x14ac:dyDescent="0.3">
      <c r="A9590" s="74">
        <v>0.23444318979461043</v>
      </c>
    </row>
    <row r="9591" spans="1:1" x14ac:dyDescent="0.3">
      <c r="A9591" s="74">
        <v>0.71742912076174203</v>
      </c>
    </row>
    <row r="9592" spans="1:1" x14ac:dyDescent="0.3">
      <c r="A9592" s="74">
        <v>0.5552842799157689</v>
      </c>
    </row>
    <row r="9593" spans="1:1" x14ac:dyDescent="0.3">
      <c r="A9593" s="74">
        <v>0.60277108066042051</v>
      </c>
    </row>
    <row r="9594" spans="1:1" x14ac:dyDescent="0.3">
      <c r="A9594" s="74">
        <v>1.2878810998870815E-2</v>
      </c>
    </row>
    <row r="9595" spans="1:1" x14ac:dyDescent="0.3">
      <c r="A9595" s="74">
        <v>0.91729483932004763</v>
      </c>
    </row>
    <row r="9596" spans="1:1" x14ac:dyDescent="0.3">
      <c r="A9596" s="74">
        <v>0.92239143040253913</v>
      </c>
    </row>
    <row r="9597" spans="1:1" x14ac:dyDescent="0.3">
      <c r="A9597" s="74">
        <v>0.88467055269020656</v>
      </c>
    </row>
    <row r="9598" spans="1:1" x14ac:dyDescent="0.3">
      <c r="A9598" s="74">
        <v>0.16800439466536454</v>
      </c>
    </row>
    <row r="9599" spans="1:1" x14ac:dyDescent="0.3">
      <c r="A9599" s="74">
        <v>0.99810785241248823</v>
      </c>
    </row>
    <row r="9600" spans="1:1" x14ac:dyDescent="0.3">
      <c r="A9600" s="74">
        <v>0.39478743858149967</v>
      </c>
    </row>
    <row r="9601" spans="1:1" x14ac:dyDescent="0.3">
      <c r="A9601" s="74">
        <v>0.26224555192724386</v>
      </c>
    </row>
    <row r="9602" spans="1:1" x14ac:dyDescent="0.3">
      <c r="A9602" s="74">
        <v>0.8324839014862514</v>
      </c>
    </row>
    <row r="9603" spans="1:1" x14ac:dyDescent="0.3">
      <c r="A9603" s="74">
        <v>6.8330942716757714E-2</v>
      </c>
    </row>
    <row r="9604" spans="1:1" x14ac:dyDescent="0.3">
      <c r="A9604" s="74">
        <v>0.62810144352549824</v>
      </c>
    </row>
    <row r="9605" spans="1:1" x14ac:dyDescent="0.3">
      <c r="A9605" s="74">
        <v>0.32590716269417402</v>
      </c>
    </row>
    <row r="9606" spans="1:1" x14ac:dyDescent="0.3">
      <c r="A9606" s="74">
        <v>6.3539536729026153E-2</v>
      </c>
    </row>
    <row r="9607" spans="1:1" x14ac:dyDescent="0.3">
      <c r="A9607" s="74">
        <v>0.9702139347514267</v>
      </c>
    </row>
    <row r="9608" spans="1:1" x14ac:dyDescent="0.3">
      <c r="A9608" s="74">
        <v>0.55320902127140115</v>
      </c>
    </row>
    <row r="9609" spans="1:1" x14ac:dyDescent="0.3">
      <c r="A9609" s="74">
        <v>0.41038239692373424</v>
      </c>
    </row>
    <row r="9610" spans="1:1" x14ac:dyDescent="0.3">
      <c r="A9610" s="74">
        <v>0.97476119266335037</v>
      </c>
    </row>
    <row r="9611" spans="1:1" x14ac:dyDescent="0.3">
      <c r="A9611" s="74">
        <v>0.5102389599291971</v>
      </c>
    </row>
    <row r="9612" spans="1:1" x14ac:dyDescent="0.3">
      <c r="A9612" s="74">
        <v>0.80959501937925349</v>
      </c>
    </row>
    <row r="9613" spans="1:1" x14ac:dyDescent="0.3">
      <c r="A9613" s="74">
        <v>0.9200720236823634</v>
      </c>
    </row>
    <row r="9614" spans="1:1" x14ac:dyDescent="0.3">
      <c r="A9614" s="74">
        <v>0.88473158970915855</v>
      </c>
    </row>
    <row r="9615" spans="1:1" x14ac:dyDescent="0.3">
      <c r="A9615" s="74">
        <v>0.63713492233039337</v>
      </c>
    </row>
    <row r="9616" spans="1:1" x14ac:dyDescent="0.3">
      <c r="A9616" s="74">
        <v>0.336680196539201</v>
      </c>
    </row>
    <row r="9617" spans="1:1" x14ac:dyDescent="0.3">
      <c r="A9617" s="74">
        <v>0.17957090975676748</v>
      </c>
    </row>
    <row r="9618" spans="1:1" x14ac:dyDescent="0.3">
      <c r="A9618" s="74">
        <v>0.8902859584337901</v>
      </c>
    </row>
    <row r="9619" spans="1:1" x14ac:dyDescent="0.3">
      <c r="A9619" s="74">
        <v>0.34824671163060394</v>
      </c>
    </row>
    <row r="9620" spans="1:1" x14ac:dyDescent="0.3">
      <c r="A9620" s="74">
        <v>0.77990050965910829</v>
      </c>
    </row>
    <row r="9621" spans="1:1" x14ac:dyDescent="0.3">
      <c r="A9621" s="74">
        <v>0.84130375072481456</v>
      </c>
    </row>
    <row r="9622" spans="1:1" x14ac:dyDescent="0.3">
      <c r="A9622" s="74">
        <v>0.76921903134250924</v>
      </c>
    </row>
    <row r="9623" spans="1:1" x14ac:dyDescent="0.3">
      <c r="A9623" s="74">
        <v>0.60551774651326029</v>
      </c>
    </row>
    <row r="9624" spans="1:1" x14ac:dyDescent="0.3">
      <c r="A9624" s="74">
        <v>0.86693929868465225</v>
      </c>
    </row>
    <row r="9625" spans="1:1" x14ac:dyDescent="0.3">
      <c r="A9625" s="74">
        <v>0.380504776146733</v>
      </c>
    </row>
    <row r="9626" spans="1:1" x14ac:dyDescent="0.3">
      <c r="A9626" s="74">
        <v>0.61964781640064703</v>
      </c>
    </row>
    <row r="9627" spans="1:1" x14ac:dyDescent="0.3">
      <c r="A9627" s="74">
        <v>4.2756431775872066E-2</v>
      </c>
    </row>
    <row r="9628" spans="1:1" x14ac:dyDescent="0.3">
      <c r="A9628" s="74">
        <v>0.41169469283120214</v>
      </c>
    </row>
    <row r="9629" spans="1:1" x14ac:dyDescent="0.3">
      <c r="A9629" s="74">
        <v>0.70970793786431474</v>
      </c>
    </row>
    <row r="9630" spans="1:1" x14ac:dyDescent="0.3">
      <c r="A9630" s="74">
        <v>0.14188055055391094</v>
      </c>
    </row>
    <row r="9631" spans="1:1" x14ac:dyDescent="0.3">
      <c r="A9631" s="74">
        <v>0.74517044587542347</v>
      </c>
    </row>
    <row r="9632" spans="1:1" x14ac:dyDescent="0.3">
      <c r="A9632" s="74">
        <v>0.10071108127079073</v>
      </c>
    </row>
    <row r="9633" spans="1:1" x14ac:dyDescent="0.3">
      <c r="A9633" s="74">
        <v>0.44358653523361918</v>
      </c>
    </row>
    <row r="9634" spans="1:1" x14ac:dyDescent="0.3">
      <c r="A9634" s="74">
        <v>0.96911526841029083</v>
      </c>
    </row>
    <row r="9635" spans="1:1" x14ac:dyDescent="0.3">
      <c r="A9635" s="74">
        <v>0.88198492385631888</v>
      </c>
    </row>
    <row r="9636" spans="1:1" x14ac:dyDescent="0.3">
      <c r="A9636" s="74">
        <v>0.71950437940610978</v>
      </c>
    </row>
    <row r="9637" spans="1:1" x14ac:dyDescent="0.3">
      <c r="A9637" s="74">
        <v>0.8452406384472182</v>
      </c>
    </row>
    <row r="9638" spans="1:1" x14ac:dyDescent="0.3">
      <c r="A9638" s="74">
        <v>0.95315408795434431</v>
      </c>
    </row>
    <row r="9639" spans="1:1" x14ac:dyDescent="0.3">
      <c r="A9639" s="74">
        <v>0.47444074831385236</v>
      </c>
    </row>
    <row r="9640" spans="1:1" x14ac:dyDescent="0.3">
      <c r="A9640" s="74">
        <v>0.9744254890591143</v>
      </c>
    </row>
    <row r="9641" spans="1:1" x14ac:dyDescent="0.3">
      <c r="A9641" s="74">
        <v>0.9855037079989013</v>
      </c>
    </row>
    <row r="9642" spans="1:1" x14ac:dyDescent="0.3">
      <c r="A9642" s="74">
        <v>0.81151768547624137</v>
      </c>
    </row>
    <row r="9643" spans="1:1" x14ac:dyDescent="0.3">
      <c r="A9643" s="74">
        <v>7.9409161656544699E-2</v>
      </c>
    </row>
    <row r="9644" spans="1:1" x14ac:dyDescent="0.3">
      <c r="A9644" s="74">
        <v>0.56651509140293588</v>
      </c>
    </row>
    <row r="9645" spans="1:1" x14ac:dyDescent="0.3">
      <c r="A9645" s="74">
        <v>0.14645832697531053</v>
      </c>
    </row>
    <row r="9646" spans="1:1" x14ac:dyDescent="0.3">
      <c r="A9646" s="74">
        <v>4.2176580095828121E-2</v>
      </c>
    </row>
    <row r="9647" spans="1:1" x14ac:dyDescent="0.3">
      <c r="A9647" s="74">
        <v>0.67033906064027837</v>
      </c>
    </row>
    <row r="9648" spans="1:1" x14ac:dyDescent="0.3">
      <c r="A9648" s="74">
        <v>0.67357402264473398</v>
      </c>
    </row>
    <row r="9649" spans="1:1" x14ac:dyDescent="0.3">
      <c r="A9649" s="74">
        <v>3.3570360423596911E-4</v>
      </c>
    </row>
    <row r="9650" spans="1:1" x14ac:dyDescent="0.3">
      <c r="A9650" s="74">
        <v>0.51197851496932889</v>
      </c>
    </row>
    <row r="9651" spans="1:1" x14ac:dyDescent="0.3">
      <c r="A9651" s="74">
        <v>0.49671926023133028</v>
      </c>
    </row>
    <row r="9652" spans="1:1" x14ac:dyDescent="0.3">
      <c r="A9652" s="74">
        <v>0.49668874172185429</v>
      </c>
    </row>
    <row r="9653" spans="1:1" x14ac:dyDescent="0.3">
      <c r="A9653" s="74">
        <v>0.59477523117770925</v>
      </c>
    </row>
    <row r="9654" spans="1:1" x14ac:dyDescent="0.3">
      <c r="A9654" s="74">
        <v>0.62526322214423047</v>
      </c>
    </row>
    <row r="9655" spans="1:1" x14ac:dyDescent="0.3">
      <c r="A9655" s="74">
        <v>0.20349742118594927</v>
      </c>
    </row>
    <row r="9656" spans="1:1" x14ac:dyDescent="0.3">
      <c r="A9656" s="74">
        <v>2.7375102999969481E-2</v>
      </c>
    </row>
    <row r="9657" spans="1:1" x14ac:dyDescent="0.3">
      <c r="A9657" s="74">
        <v>0.67632068849757376</v>
      </c>
    </row>
    <row r="9658" spans="1:1" x14ac:dyDescent="0.3">
      <c r="A9658" s="74">
        <v>0.47874385814996795</v>
      </c>
    </row>
    <row r="9659" spans="1:1" x14ac:dyDescent="0.3">
      <c r="A9659" s="74">
        <v>0.99127170628986483</v>
      </c>
    </row>
    <row r="9660" spans="1:1" x14ac:dyDescent="0.3">
      <c r="A9660" s="74">
        <v>0.69188512833033233</v>
      </c>
    </row>
    <row r="9661" spans="1:1" x14ac:dyDescent="0.3">
      <c r="A9661" s="74">
        <v>0.38294625690481277</v>
      </c>
    </row>
    <row r="9662" spans="1:1" x14ac:dyDescent="0.3">
      <c r="A9662" s="74">
        <v>0.9090548417615284</v>
      </c>
    </row>
    <row r="9663" spans="1:1" x14ac:dyDescent="0.3">
      <c r="A9663" s="74">
        <v>9.8696859645374918E-2</v>
      </c>
    </row>
    <row r="9664" spans="1:1" x14ac:dyDescent="0.3">
      <c r="A9664" s="74">
        <v>2.8290658284249398E-2</v>
      </c>
    </row>
    <row r="9665" spans="1:1" x14ac:dyDescent="0.3">
      <c r="A9665" s="74">
        <v>0.83693960386974697</v>
      </c>
    </row>
    <row r="9666" spans="1:1" x14ac:dyDescent="0.3">
      <c r="A9666" s="74">
        <v>0.83889278847621085</v>
      </c>
    </row>
    <row r="9667" spans="1:1" x14ac:dyDescent="0.3">
      <c r="A9667" s="74">
        <v>0.38877529221472823</v>
      </c>
    </row>
    <row r="9668" spans="1:1" x14ac:dyDescent="0.3">
      <c r="A9668" s="74">
        <v>5.3682058168279062E-2</v>
      </c>
    </row>
    <row r="9669" spans="1:1" x14ac:dyDescent="0.3">
      <c r="A9669" s="74">
        <v>0.66933194982757038</v>
      </c>
    </row>
    <row r="9670" spans="1:1" x14ac:dyDescent="0.3">
      <c r="A9670" s="74">
        <v>0.82873012482070374</v>
      </c>
    </row>
    <row r="9671" spans="1:1" x14ac:dyDescent="0.3">
      <c r="A9671" s="74">
        <v>0.31958983123264262</v>
      </c>
    </row>
    <row r="9672" spans="1:1" x14ac:dyDescent="0.3">
      <c r="A9672" s="74">
        <v>0.47645496993926817</v>
      </c>
    </row>
    <row r="9673" spans="1:1" x14ac:dyDescent="0.3">
      <c r="A9673" s="74">
        <v>7.4770348216193121E-3</v>
      </c>
    </row>
    <row r="9674" spans="1:1" x14ac:dyDescent="0.3">
      <c r="A9674" s="74">
        <v>0.23917355876339</v>
      </c>
    </row>
    <row r="9675" spans="1:1" x14ac:dyDescent="0.3">
      <c r="A9675" s="74">
        <v>8.1087679677724539E-2</v>
      </c>
    </row>
    <row r="9676" spans="1:1" x14ac:dyDescent="0.3">
      <c r="A9676" s="74">
        <v>0.41074861903744619</v>
      </c>
    </row>
    <row r="9677" spans="1:1" x14ac:dyDescent="0.3">
      <c r="A9677" s="74">
        <v>0.95657216101565601</v>
      </c>
    </row>
    <row r="9678" spans="1:1" x14ac:dyDescent="0.3">
      <c r="A9678" s="74">
        <v>0.9115268410290841</v>
      </c>
    </row>
    <row r="9679" spans="1:1" x14ac:dyDescent="0.3">
      <c r="A9679" s="74">
        <v>0.17920468764305553</v>
      </c>
    </row>
    <row r="9680" spans="1:1" x14ac:dyDescent="0.3">
      <c r="A9680" s="74">
        <v>0.74932096316415908</v>
      </c>
    </row>
    <row r="9681" spans="1:1" x14ac:dyDescent="0.3">
      <c r="A9681" s="74">
        <v>0.10644856105227821</v>
      </c>
    </row>
    <row r="9682" spans="1:1" x14ac:dyDescent="0.3">
      <c r="A9682" s="74">
        <v>0.77175206762901705</v>
      </c>
    </row>
    <row r="9683" spans="1:1" x14ac:dyDescent="0.3">
      <c r="A9683" s="74">
        <v>0.24863429670094914</v>
      </c>
    </row>
    <row r="9684" spans="1:1" x14ac:dyDescent="0.3">
      <c r="A9684" s="74">
        <v>0.85045930356761379</v>
      </c>
    </row>
    <row r="9685" spans="1:1" x14ac:dyDescent="0.3">
      <c r="A9685" s="74">
        <v>9.5522934659871217E-2</v>
      </c>
    </row>
    <row r="9686" spans="1:1" x14ac:dyDescent="0.3">
      <c r="A9686" s="74">
        <v>0.26480910672322766</v>
      </c>
    </row>
    <row r="9687" spans="1:1" x14ac:dyDescent="0.3">
      <c r="A9687" s="74">
        <v>0.37495040742210151</v>
      </c>
    </row>
    <row r="9688" spans="1:1" x14ac:dyDescent="0.3">
      <c r="A9688" s="74">
        <v>0.69606616412854394</v>
      </c>
    </row>
    <row r="9689" spans="1:1" x14ac:dyDescent="0.3">
      <c r="A9689" s="74">
        <v>0.76198614459669789</v>
      </c>
    </row>
    <row r="9690" spans="1:1" x14ac:dyDescent="0.3">
      <c r="A9690" s="74">
        <v>2.5025177770317698E-2</v>
      </c>
    </row>
    <row r="9691" spans="1:1" x14ac:dyDescent="0.3">
      <c r="A9691" s="74">
        <v>0.7083040864284188</v>
      </c>
    </row>
    <row r="9692" spans="1:1" x14ac:dyDescent="0.3">
      <c r="A9692" s="74">
        <v>0.17618335520493178</v>
      </c>
    </row>
    <row r="9693" spans="1:1" x14ac:dyDescent="0.3">
      <c r="A9693" s="74">
        <v>0.91442609942930386</v>
      </c>
    </row>
    <row r="9694" spans="1:1" x14ac:dyDescent="0.3">
      <c r="A9694" s="74">
        <v>0.68944364757225252</v>
      </c>
    </row>
    <row r="9695" spans="1:1" x14ac:dyDescent="0.3">
      <c r="A9695" s="74">
        <v>0.6487624744407483</v>
      </c>
    </row>
    <row r="9696" spans="1:1" x14ac:dyDescent="0.3">
      <c r="A9696" s="74">
        <v>0.6572771385845515</v>
      </c>
    </row>
    <row r="9697" spans="1:1" x14ac:dyDescent="0.3">
      <c r="A9697" s="74">
        <v>0.25305948057496874</v>
      </c>
    </row>
    <row r="9698" spans="1:1" x14ac:dyDescent="0.3">
      <c r="A9698" s="74">
        <v>0.25943784905545214</v>
      </c>
    </row>
    <row r="9699" spans="1:1" x14ac:dyDescent="0.3">
      <c r="A9699" s="74">
        <v>0.38587603381450852</v>
      </c>
    </row>
    <row r="9700" spans="1:1" x14ac:dyDescent="0.3">
      <c r="A9700" s="74">
        <v>0.489364299447615</v>
      </c>
    </row>
    <row r="9701" spans="1:1" x14ac:dyDescent="0.3">
      <c r="A9701" s="74">
        <v>0.47233497116000855</v>
      </c>
    </row>
    <row r="9702" spans="1:1" x14ac:dyDescent="0.3">
      <c r="A9702" s="74">
        <v>0.91805780205694754</v>
      </c>
    </row>
    <row r="9703" spans="1:1" x14ac:dyDescent="0.3">
      <c r="A9703" s="74">
        <v>7.2267830439161351E-2</v>
      </c>
    </row>
    <row r="9704" spans="1:1" x14ac:dyDescent="0.3">
      <c r="A9704" s="74">
        <v>0.60939359721671194</v>
      </c>
    </row>
    <row r="9705" spans="1:1" x14ac:dyDescent="0.3">
      <c r="A9705" s="74">
        <v>7.6265755180516981E-2</v>
      </c>
    </row>
    <row r="9706" spans="1:1" x14ac:dyDescent="0.3">
      <c r="A9706" s="74">
        <v>0.70812097537156282</v>
      </c>
    </row>
    <row r="9707" spans="1:1" x14ac:dyDescent="0.3">
      <c r="A9707" s="74">
        <v>0.41389202551347393</v>
      </c>
    </row>
    <row r="9708" spans="1:1" x14ac:dyDescent="0.3">
      <c r="A9708" s="74">
        <v>0.89632862331003749</v>
      </c>
    </row>
    <row r="9709" spans="1:1" x14ac:dyDescent="0.3">
      <c r="A9709" s="74">
        <v>0.93844416638691364</v>
      </c>
    </row>
    <row r="9710" spans="1:1" x14ac:dyDescent="0.3">
      <c r="A9710" s="74">
        <v>0.97833185827204194</v>
      </c>
    </row>
    <row r="9711" spans="1:1" x14ac:dyDescent="0.3">
      <c r="A9711" s="74">
        <v>0.95706045716727195</v>
      </c>
    </row>
    <row r="9712" spans="1:1" x14ac:dyDescent="0.3">
      <c r="A9712" s="74">
        <v>0.43424787133396403</v>
      </c>
    </row>
    <row r="9713" spans="1:1" x14ac:dyDescent="0.3">
      <c r="A9713" s="74">
        <v>0.1368755149998474</v>
      </c>
    </row>
    <row r="9714" spans="1:1" x14ac:dyDescent="0.3">
      <c r="A9714" s="74">
        <v>2.8077028717917417E-3</v>
      </c>
    </row>
    <row r="9715" spans="1:1" x14ac:dyDescent="0.3">
      <c r="A9715" s="74">
        <v>0.85424359874263744</v>
      </c>
    </row>
    <row r="9716" spans="1:1" x14ac:dyDescent="0.3">
      <c r="A9716" s="74">
        <v>0.34046449171422466</v>
      </c>
    </row>
    <row r="9717" spans="1:1" x14ac:dyDescent="0.3">
      <c r="A9717" s="74">
        <v>9.582811975463118E-2</v>
      </c>
    </row>
    <row r="9718" spans="1:1" x14ac:dyDescent="0.3">
      <c r="A9718" s="74">
        <v>0.68120365001373329</v>
      </c>
    </row>
    <row r="9719" spans="1:1" x14ac:dyDescent="0.3">
      <c r="A9719" s="74">
        <v>0.38962981048005613</v>
      </c>
    </row>
    <row r="9720" spans="1:1" x14ac:dyDescent="0.3">
      <c r="A9720" s="74">
        <v>0.31357768486587118</v>
      </c>
    </row>
    <row r="9721" spans="1:1" x14ac:dyDescent="0.3">
      <c r="A9721" s="74">
        <v>0.56541642506180001</v>
      </c>
    </row>
    <row r="9722" spans="1:1" x14ac:dyDescent="0.3">
      <c r="A9722" s="74">
        <v>0.72460097048860128</v>
      </c>
    </row>
    <row r="9723" spans="1:1" x14ac:dyDescent="0.3">
      <c r="A9723" s="74">
        <v>4.5625171666615803E-2</v>
      </c>
    </row>
    <row r="9724" spans="1:1" x14ac:dyDescent="0.3">
      <c r="A9724" s="74">
        <v>0.55928220465712453</v>
      </c>
    </row>
    <row r="9725" spans="1:1" x14ac:dyDescent="0.3">
      <c r="A9725" s="74">
        <v>0.47032074953459274</v>
      </c>
    </row>
    <row r="9726" spans="1:1" x14ac:dyDescent="0.3">
      <c r="A9726" s="74">
        <v>0.23432111575670644</v>
      </c>
    </row>
    <row r="9727" spans="1:1" x14ac:dyDescent="0.3">
      <c r="A9727" s="74">
        <v>0.39170506912442399</v>
      </c>
    </row>
    <row r="9728" spans="1:1" x14ac:dyDescent="0.3">
      <c r="A9728" s="74">
        <v>0.24860377819147314</v>
      </c>
    </row>
    <row r="9729" spans="1:1" x14ac:dyDescent="0.3">
      <c r="A9729" s="74">
        <v>0.15903195287942137</v>
      </c>
    </row>
    <row r="9730" spans="1:1" x14ac:dyDescent="0.3">
      <c r="A9730" s="74">
        <v>7.9622791222876674E-2</v>
      </c>
    </row>
    <row r="9731" spans="1:1" x14ac:dyDescent="0.3">
      <c r="A9731" s="74">
        <v>0.576586199530015</v>
      </c>
    </row>
    <row r="9732" spans="1:1" x14ac:dyDescent="0.3">
      <c r="A9732" s="74">
        <v>0.16632587664418469</v>
      </c>
    </row>
    <row r="9733" spans="1:1" x14ac:dyDescent="0.3">
      <c r="A9733" s="74">
        <v>8.4505752739036225E-2</v>
      </c>
    </row>
    <row r="9734" spans="1:1" x14ac:dyDescent="0.3">
      <c r="A9734" s="74">
        <v>0.98019348735007783</v>
      </c>
    </row>
    <row r="9735" spans="1:1" x14ac:dyDescent="0.3">
      <c r="A9735" s="74">
        <v>0.70543534653767515</v>
      </c>
    </row>
    <row r="9736" spans="1:1" x14ac:dyDescent="0.3">
      <c r="A9736" s="74">
        <v>0.70455030976287114</v>
      </c>
    </row>
    <row r="9737" spans="1:1" x14ac:dyDescent="0.3">
      <c r="A9737" s="74">
        <v>0.44792016357921077</v>
      </c>
    </row>
    <row r="9738" spans="1:1" x14ac:dyDescent="0.3">
      <c r="A9738" s="74">
        <v>0.70009460737937557</v>
      </c>
    </row>
    <row r="9739" spans="1:1" x14ac:dyDescent="0.3">
      <c r="A9739" s="74">
        <v>0.88283944212164678</v>
      </c>
    </row>
    <row r="9740" spans="1:1" x14ac:dyDescent="0.3">
      <c r="A9740" s="74">
        <v>0.85836359752189706</v>
      </c>
    </row>
    <row r="9741" spans="1:1" x14ac:dyDescent="0.3">
      <c r="A9741" s="74">
        <v>0.83654286324655902</v>
      </c>
    </row>
    <row r="9742" spans="1:1" x14ac:dyDescent="0.3">
      <c r="A9742" s="74">
        <v>0.25940733054597614</v>
      </c>
    </row>
    <row r="9743" spans="1:1" x14ac:dyDescent="0.3">
      <c r="A9743" s="74">
        <v>0.20328379161961729</v>
      </c>
    </row>
    <row r="9744" spans="1:1" x14ac:dyDescent="0.3">
      <c r="A9744" s="74">
        <v>0.38004699850459306</v>
      </c>
    </row>
    <row r="9745" spans="1:1" x14ac:dyDescent="0.3">
      <c r="A9745" s="74">
        <v>0.38673055207983642</v>
      </c>
    </row>
    <row r="9746" spans="1:1" x14ac:dyDescent="0.3">
      <c r="A9746" s="74">
        <v>0.56968901638843961</v>
      </c>
    </row>
    <row r="9747" spans="1:1" x14ac:dyDescent="0.3">
      <c r="A9747" s="74">
        <v>0.46998504593035678</v>
      </c>
    </row>
    <row r="9748" spans="1:1" x14ac:dyDescent="0.3">
      <c r="A9748" s="74">
        <v>0.74721518601031522</v>
      </c>
    </row>
    <row r="9749" spans="1:1" x14ac:dyDescent="0.3">
      <c r="A9749" s="74">
        <v>0.50407422101504562</v>
      </c>
    </row>
    <row r="9750" spans="1:1" x14ac:dyDescent="0.3">
      <c r="A9750" s="74">
        <v>0.39915158543656726</v>
      </c>
    </row>
    <row r="9751" spans="1:1" x14ac:dyDescent="0.3">
      <c r="A9751" s="74">
        <v>0.92352061525315099</v>
      </c>
    </row>
    <row r="9752" spans="1:1" x14ac:dyDescent="0.3">
      <c r="A9752" s="74">
        <v>0.10193182164983063</v>
      </c>
    </row>
    <row r="9753" spans="1:1" x14ac:dyDescent="0.3">
      <c r="A9753" s="74">
        <v>0.67088839381084631</v>
      </c>
    </row>
    <row r="9754" spans="1:1" x14ac:dyDescent="0.3">
      <c r="A9754" s="74">
        <v>7.467879268776513E-2</v>
      </c>
    </row>
    <row r="9755" spans="1:1" x14ac:dyDescent="0.3">
      <c r="A9755" s="74">
        <v>0.76140629291665396</v>
      </c>
    </row>
    <row r="9756" spans="1:1" x14ac:dyDescent="0.3">
      <c r="A9756" s="74">
        <v>0.81694998016296883</v>
      </c>
    </row>
    <row r="9757" spans="1:1" x14ac:dyDescent="0.3">
      <c r="A9757" s="74">
        <v>0.37324137089144566</v>
      </c>
    </row>
    <row r="9758" spans="1:1" x14ac:dyDescent="0.3">
      <c r="A9758" s="74">
        <v>0.82619708853419604</v>
      </c>
    </row>
    <row r="9759" spans="1:1" x14ac:dyDescent="0.3">
      <c r="A9759" s="74">
        <v>0.73015533921323283</v>
      </c>
    </row>
    <row r="9760" spans="1:1" x14ac:dyDescent="0.3">
      <c r="A9760" s="74">
        <v>0.84459974974822227</v>
      </c>
    </row>
    <row r="9761" spans="1:1" x14ac:dyDescent="0.3">
      <c r="A9761" s="74">
        <v>0.67812128055665766</v>
      </c>
    </row>
    <row r="9762" spans="1:1" x14ac:dyDescent="0.3">
      <c r="A9762" s="74">
        <v>0.17960142826624348</v>
      </c>
    </row>
    <row r="9763" spans="1:1" x14ac:dyDescent="0.3">
      <c r="A9763" s="74">
        <v>0.5705740531632435</v>
      </c>
    </row>
    <row r="9764" spans="1:1" x14ac:dyDescent="0.3">
      <c r="A9764" s="74">
        <v>0.50581377605517741</v>
      </c>
    </row>
    <row r="9765" spans="1:1" x14ac:dyDescent="0.3">
      <c r="A9765" s="74">
        <v>0.49247718741416668</v>
      </c>
    </row>
    <row r="9766" spans="1:1" x14ac:dyDescent="0.3">
      <c r="A9766" s="74">
        <v>0.30539872432630388</v>
      </c>
    </row>
    <row r="9767" spans="1:1" x14ac:dyDescent="0.3">
      <c r="A9767" s="74">
        <v>0.59813226722006896</v>
      </c>
    </row>
    <row r="9768" spans="1:1" x14ac:dyDescent="0.3">
      <c r="A9768" s="74">
        <v>0.87441633350627157</v>
      </c>
    </row>
    <row r="9769" spans="1:1" x14ac:dyDescent="0.3">
      <c r="A9769" s="74">
        <v>3.4821619312112799E-2</v>
      </c>
    </row>
    <row r="9770" spans="1:1" x14ac:dyDescent="0.3">
      <c r="A9770" s="74">
        <v>0.72798852504043698</v>
      </c>
    </row>
    <row r="9771" spans="1:1" x14ac:dyDescent="0.3">
      <c r="A9771" s="74">
        <v>0.1989806817835017</v>
      </c>
    </row>
    <row r="9772" spans="1:1" x14ac:dyDescent="0.3">
      <c r="A9772" s="74">
        <v>0.41337321085238199</v>
      </c>
    </row>
    <row r="9773" spans="1:1" x14ac:dyDescent="0.3">
      <c r="A9773" s="74">
        <v>0.55143894772179325</v>
      </c>
    </row>
    <row r="9774" spans="1:1" x14ac:dyDescent="0.3">
      <c r="A9774" s="74">
        <v>0.30292672505874813</v>
      </c>
    </row>
    <row r="9775" spans="1:1" x14ac:dyDescent="0.3">
      <c r="A9775" s="74">
        <v>0.52360606707968382</v>
      </c>
    </row>
    <row r="9776" spans="1:1" x14ac:dyDescent="0.3">
      <c r="A9776" s="74">
        <v>1.9531846064638203E-2</v>
      </c>
    </row>
    <row r="9777" spans="1:1" x14ac:dyDescent="0.3">
      <c r="A9777" s="74">
        <v>0.80745872371593375</v>
      </c>
    </row>
    <row r="9778" spans="1:1" x14ac:dyDescent="0.3">
      <c r="A9778" s="74">
        <v>0.86809900204474011</v>
      </c>
    </row>
    <row r="9779" spans="1:1" x14ac:dyDescent="0.3">
      <c r="A9779" s="74">
        <v>0.15866573076570939</v>
      </c>
    </row>
    <row r="9780" spans="1:1" x14ac:dyDescent="0.3">
      <c r="A9780" s="74">
        <v>0.13248084963530382</v>
      </c>
    </row>
    <row r="9781" spans="1:1" x14ac:dyDescent="0.3">
      <c r="A9781" s="74">
        <v>0.38496047853022858</v>
      </c>
    </row>
    <row r="9782" spans="1:1" x14ac:dyDescent="0.3">
      <c r="A9782" s="74">
        <v>0.47453230384228035</v>
      </c>
    </row>
    <row r="9783" spans="1:1" x14ac:dyDescent="0.3">
      <c r="A9783" s="74">
        <v>5.8900723288674579E-2</v>
      </c>
    </row>
    <row r="9784" spans="1:1" x14ac:dyDescent="0.3">
      <c r="A9784" s="74">
        <v>6.4271980956450092E-2</v>
      </c>
    </row>
    <row r="9785" spans="1:1" x14ac:dyDescent="0.3">
      <c r="A9785" s="74">
        <v>0.31885738700521865</v>
      </c>
    </row>
    <row r="9786" spans="1:1" x14ac:dyDescent="0.3">
      <c r="A9786" s="74">
        <v>0.60393078402050848</v>
      </c>
    </row>
    <row r="9787" spans="1:1" x14ac:dyDescent="0.3">
      <c r="A9787" s="74">
        <v>0.51985229041413616</v>
      </c>
    </row>
    <row r="9788" spans="1:1" x14ac:dyDescent="0.3">
      <c r="A9788" s="74">
        <v>0.20621356852931302</v>
      </c>
    </row>
    <row r="9789" spans="1:1" x14ac:dyDescent="0.3">
      <c r="A9789" s="74">
        <v>0.10187078463087863</v>
      </c>
    </row>
    <row r="9790" spans="1:1" x14ac:dyDescent="0.3">
      <c r="A9790" s="74">
        <v>0.27869502853480638</v>
      </c>
    </row>
    <row r="9791" spans="1:1" x14ac:dyDescent="0.3">
      <c r="A9791" s="74">
        <v>0.47285378582110049</v>
      </c>
    </row>
    <row r="9792" spans="1:1" x14ac:dyDescent="0.3">
      <c r="A9792" s="74">
        <v>0.26862392040772731</v>
      </c>
    </row>
    <row r="9793" spans="1:1" x14ac:dyDescent="0.3">
      <c r="A9793" s="74">
        <v>0.58989226966154973</v>
      </c>
    </row>
    <row r="9794" spans="1:1" x14ac:dyDescent="0.3">
      <c r="A9794" s="74">
        <v>0.47074800866725669</v>
      </c>
    </row>
    <row r="9795" spans="1:1" x14ac:dyDescent="0.3">
      <c r="A9795" s="74">
        <v>0.88372447889645067</v>
      </c>
    </row>
    <row r="9796" spans="1:1" x14ac:dyDescent="0.3">
      <c r="A9796" s="74">
        <v>0.21011993774224066</v>
      </c>
    </row>
    <row r="9797" spans="1:1" x14ac:dyDescent="0.3">
      <c r="A9797" s="74">
        <v>0.83901486251411483</v>
      </c>
    </row>
    <row r="9798" spans="1:1" x14ac:dyDescent="0.3">
      <c r="A9798" s="74">
        <v>0.71523178807947019</v>
      </c>
    </row>
    <row r="9799" spans="1:1" x14ac:dyDescent="0.3">
      <c r="A9799" s="74">
        <v>0.53584398937955868</v>
      </c>
    </row>
    <row r="9800" spans="1:1" x14ac:dyDescent="0.3">
      <c r="A9800" s="74">
        <v>1.2787255470442824E-2</v>
      </c>
    </row>
    <row r="9801" spans="1:1" x14ac:dyDescent="0.3">
      <c r="A9801" s="74">
        <v>0.40556047242652671</v>
      </c>
    </row>
    <row r="9802" spans="1:1" x14ac:dyDescent="0.3">
      <c r="A9802" s="74">
        <v>0.33597827082125309</v>
      </c>
    </row>
    <row r="9803" spans="1:1" x14ac:dyDescent="0.3">
      <c r="A9803" s="74">
        <v>0.97988830225531787</v>
      </c>
    </row>
    <row r="9804" spans="1:1" x14ac:dyDescent="0.3">
      <c r="A9804" s="74">
        <v>0.95907467879268782</v>
      </c>
    </row>
    <row r="9805" spans="1:1" x14ac:dyDescent="0.3">
      <c r="A9805" s="74">
        <v>0.1400494399853511</v>
      </c>
    </row>
    <row r="9806" spans="1:1" x14ac:dyDescent="0.3">
      <c r="A9806" s="74">
        <v>0.18820764793847469</v>
      </c>
    </row>
    <row r="9807" spans="1:1" x14ac:dyDescent="0.3">
      <c r="A9807" s="74">
        <v>0.93002105777153843</v>
      </c>
    </row>
    <row r="9808" spans="1:1" x14ac:dyDescent="0.3">
      <c r="A9808" s="74">
        <v>0.56685079500717184</v>
      </c>
    </row>
    <row r="9809" spans="1:1" x14ac:dyDescent="0.3">
      <c r="A9809" s="74">
        <v>6.6835535752433851E-3</v>
      </c>
    </row>
    <row r="9810" spans="1:1" x14ac:dyDescent="0.3">
      <c r="A9810" s="74">
        <v>0.32508316293832207</v>
      </c>
    </row>
    <row r="9811" spans="1:1" x14ac:dyDescent="0.3">
      <c r="A9811" s="74">
        <v>0.88927884762108222</v>
      </c>
    </row>
    <row r="9812" spans="1:1" x14ac:dyDescent="0.3">
      <c r="A9812" s="74">
        <v>0.8392895290993988</v>
      </c>
    </row>
    <row r="9813" spans="1:1" x14ac:dyDescent="0.3">
      <c r="A9813" s="74">
        <v>0.95944090090639977</v>
      </c>
    </row>
    <row r="9814" spans="1:1" x14ac:dyDescent="0.3">
      <c r="A9814" s="74">
        <v>0.4944914090395825</v>
      </c>
    </row>
    <row r="9815" spans="1:1" x14ac:dyDescent="0.3">
      <c r="A9815" s="74">
        <v>0.28434095278786586</v>
      </c>
    </row>
    <row r="9816" spans="1:1" x14ac:dyDescent="0.3">
      <c r="A9816" s="74">
        <v>0.98504593035676136</v>
      </c>
    </row>
    <row r="9817" spans="1:1" x14ac:dyDescent="0.3">
      <c r="A9817" s="74">
        <v>0.40607928708761865</v>
      </c>
    </row>
    <row r="9818" spans="1:1" x14ac:dyDescent="0.3">
      <c r="A9818" s="74">
        <v>0.87209692678609574</v>
      </c>
    </row>
    <row r="9819" spans="1:1" x14ac:dyDescent="0.3">
      <c r="A9819" s="74">
        <v>0.89159825434125795</v>
      </c>
    </row>
    <row r="9820" spans="1:1" x14ac:dyDescent="0.3">
      <c r="A9820" s="74">
        <v>0.26551103244117558</v>
      </c>
    </row>
    <row r="9821" spans="1:1" x14ac:dyDescent="0.3">
      <c r="A9821" s="74">
        <v>0.2912686544389172</v>
      </c>
    </row>
    <row r="9822" spans="1:1" x14ac:dyDescent="0.3">
      <c r="A9822" s="74">
        <v>0.93688772240363782</v>
      </c>
    </row>
    <row r="9823" spans="1:1" x14ac:dyDescent="0.3">
      <c r="A9823" s="74">
        <v>0.8350169377727592</v>
      </c>
    </row>
    <row r="9824" spans="1:1" x14ac:dyDescent="0.3">
      <c r="A9824" s="74">
        <v>0.12549211096530047</v>
      </c>
    </row>
    <row r="9825" spans="1:1" x14ac:dyDescent="0.3">
      <c r="A9825" s="74">
        <v>0.33008819849238563</v>
      </c>
    </row>
    <row r="9826" spans="1:1" x14ac:dyDescent="0.3">
      <c r="A9826" s="74">
        <v>0.89565721610156557</v>
      </c>
    </row>
    <row r="9827" spans="1:1" x14ac:dyDescent="0.3">
      <c r="A9827" s="74">
        <v>0.93807794427320168</v>
      </c>
    </row>
    <row r="9828" spans="1:1" x14ac:dyDescent="0.3">
      <c r="A9828" s="74">
        <v>0.26297799615466783</v>
      </c>
    </row>
    <row r="9829" spans="1:1" x14ac:dyDescent="0.3">
      <c r="A9829" s="74">
        <v>0.42323068941312908</v>
      </c>
    </row>
    <row r="9830" spans="1:1" x14ac:dyDescent="0.3">
      <c r="A9830" s="74">
        <v>0.56245612964262826</v>
      </c>
    </row>
    <row r="9831" spans="1:1" x14ac:dyDescent="0.3">
      <c r="A9831" s="74">
        <v>0.71022675252540668</v>
      </c>
    </row>
    <row r="9832" spans="1:1" x14ac:dyDescent="0.3">
      <c r="A9832" s="74">
        <v>0.79482406079287082</v>
      </c>
    </row>
    <row r="9833" spans="1:1" x14ac:dyDescent="0.3">
      <c r="A9833" s="74">
        <v>0.78499710074159978</v>
      </c>
    </row>
    <row r="9834" spans="1:1" x14ac:dyDescent="0.3">
      <c r="A9834" s="74">
        <v>9.9551377910702843E-2</v>
      </c>
    </row>
    <row r="9835" spans="1:1" x14ac:dyDescent="0.3">
      <c r="A9835" s="74">
        <v>0.7491378521073031</v>
      </c>
    </row>
    <row r="9836" spans="1:1" x14ac:dyDescent="0.3">
      <c r="A9836" s="74">
        <v>0.17435224463637197</v>
      </c>
    </row>
    <row r="9837" spans="1:1" x14ac:dyDescent="0.3">
      <c r="A9837" s="74">
        <v>0.81554612872707299</v>
      </c>
    </row>
    <row r="9838" spans="1:1" x14ac:dyDescent="0.3">
      <c r="A9838" s="74">
        <v>0.52583391827143167</v>
      </c>
    </row>
    <row r="9839" spans="1:1" x14ac:dyDescent="0.3">
      <c r="A9839" s="74">
        <v>0.84069338053529463</v>
      </c>
    </row>
    <row r="9840" spans="1:1" x14ac:dyDescent="0.3">
      <c r="A9840" s="74">
        <v>1.7303994872890409E-2</v>
      </c>
    </row>
    <row r="9841" spans="1:1" x14ac:dyDescent="0.3">
      <c r="A9841" s="74">
        <v>0.24835963011566514</v>
      </c>
    </row>
    <row r="9842" spans="1:1" x14ac:dyDescent="0.3">
      <c r="A9842" s="74">
        <v>0.39884640034180729</v>
      </c>
    </row>
    <row r="9843" spans="1:1" x14ac:dyDescent="0.3">
      <c r="A9843" s="74">
        <v>0.53700369273964654</v>
      </c>
    </row>
    <row r="9844" spans="1:1" x14ac:dyDescent="0.3">
      <c r="A9844" s="74">
        <v>0.49189733573412275</v>
      </c>
    </row>
    <row r="9845" spans="1:1" x14ac:dyDescent="0.3">
      <c r="A9845" s="74">
        <v>0.60472426526688439</v>
      </c>
    </row>
    <row r="9846" spans="1:1" x14ac:dyDescent="0.3">
      <c r="A9846" s="74">
        <v>0.57747123630481889</v>
      </c>
    </row>
    <row r="9847" spans="1:1" x14ac:dyDescent="0.3">
      <c r="A9847" s="74">
        <v>0.49461348307748648</v>
      </c>
    </row>
    <row r="9848" spans="1:1" x14ac:dyDescent="0.3">
      <c r="A9848" s="74">
        <v>0.42985320596942045</v>
      </c>
    </row>
    <row r="9849" spans="1:1" x14ac:dyDescent="0.3">
      <c r="A9849" s="74">
        <v>0.48548844874416336</v>
      </c>
    </row>
    <row r="9850" spans="1:1" x14ac:dyDescent="0.3">
      <c r="A9850" s="74">
        <v>0.47025971251564075</v>
      </c>
    </row>
    <row r="9851" spans="1:1" x14ac:dyDescent="0.3">
      <c r="A9851" s="74">
        <v>0.35337382122257149</v>
      </c>
    </row>
    <row r="9852" spans="1:1" x14ac:dyDescent="0.3">
      <c r="A9852" s="74">
        <v>0.81438642536698502</v>
      </c>
    </row>
    <row r="9853" spans="1:1" x14ac:dyDescent="0.3">
      <c r="A9853" s="74">
        <v>0.73265785699026464</v>
      </c>
    </row>
    <row r="9854" spans="1:1" x14ac:dyDescent="0.3">
      <c r="A9854" s="74">
        <v>0.67690054017761769</v>
      </c>
    </row>
    <row r="9855" spans="1:1" x14ac:dyDescent="0.3">
      <c r="A9855" s="74">
        <v>0.43784905545213171</v>
      </c>
    </row>
    <row r="9856" spans="1:1" x14ac:dyDescent="0.3">
      <c r="A9856" s="74">
        <v>0.80123294778283027</v>
      </c>
    </row>
    <row r="9857" spans="1:1" x14ac:dyDescent="0.3">
      <c r="A9857" s="74">
        <v>0.99081392864772488</v>
      </c>
    </row>
    <row r="9858" spans="1:1" x14ac:dyDescent="0.3">
      <c r="A9858" s="74">
        <v>0.4281746879482406</v>
      </c>
    </row>
    <row r="9859" spans="1:1" x14ac:dyDescent="0.3">
      <c r="A9859" s="74">
        <v>6.2044129764702291E-2</v>
      </c>
    </row>
    <row r="9860" spans="1:1" x14ac:dyDescent="0.3">
      <c r="A9860" s="74">
        <v>0.92925809503463852</v>
      </c>
    </row>
    <row r="9861" spans="1:1" x14ac:dyDescent="0.3">
      <c r="A9861" s="74">
        <v>0.70043031098361153</v>
      </c>
    </row>
    <row r="9862" spans="1:1" x14ac:dyDescent="0.3">
      <c r="A9862" s="74">
        <v>0.73110141300698872</v>
      </c>
    </row>
    <row r="9863" spans="1:1" x14ac:dyDescent="0.3">
      <c r="A9863" s="74">
        <v>0.71910763878292183</v>
      </c>
    </row>
    <row r="9864" spans="1:1" x14ac:dyDescent="0.3">
      <c r="A9864" s="74">
        <v>0.67668691061128572</v>
      </c>
    </row>
    <row r="9865" spans="1:1" x14ac:dyDescent="0.3">
      <c r="A9865" s="74">
        <v>5.4200872829371013E-2</v>
      </c>
    </row>
    <row r="9866" spans="1:1" x14ac:dyDescent="0.3">
      <c r="A9866" s="74">
        <v>0.62541581469161045</v>
      </c>
    </row>
    <row r="9867" spans="1:1" x14ac:dyDescent="0.3">
      <c r="A9867" s="74">
        <v>0.93673512985625784</v>
      </c>
    </row>
    <row r="9868" spans="1:1" x14ac:dyDescent="0.3">
      <c r="A9868" s="74">
        <v>1.947080904568621E-2</v>
      </c>
    </row>
    <row r="9869" spans="1:1" x14ac:dyDescent="0.3">
      <c r="A9869" s="74">
        <v>0.9472334971160008</v>
      </c>
    </row>
    <row r="9870" spans="1:1" x14ac:dyDescent="0.3">
      <c r="A9870" s="74">
        <v>0.45765556810205388</v>
      </c>
    </row>
    <row r="9871" spans="1:1" x14ac:dyDescent="0.3">
      <c r="A9871" s="74">
        <v>8.0111087374492629E-2</v>
      </c>
    </row>
    <row r="9872" spans="1:1" x14ac:dyDescent="0.3">
      <c r="A9872" s="74">
        <v>0.14755699331644642</v>
      </c>
    </row>
    <row r="9873" spans="1:1" x14ac:dyDescent="0.3">
      <c r="A9873" s="74">
        <v>0.45265053254799037</v>
      </c>
    </row>
    <row r="9874" spans="1:1" x14ac:dyDescent="0.3">
      <c r="A9874" s="74">
        <v>0.57896664326914271</v>
      </c>
    </row>
    <row r="9875" spans="1:1" x14ac:dyDescent="0.3">
      <c r="A9875" s="74">
        <v>0.88341929380169071</v>
      </c>
    </row>
    <row r="9876" spans="1:1" x14ac:dyDescent="0.3">
      <c r="A9876" s="74">
        <v>0.99584948271126439</v>
      </c>
    </row>
    <row r="9877" spans="1:1" x14ac:dyDescent="0.3">
      <c r="A9877" s="74">
        <v>0.85424359874263744</v>
      </c>
    </row>
    <row r="9878" spans="1:1" x14ac:dyDescent="0.3">
      <c r="A9878" s="74">
        <v>0.37311929685354167</v>
      </c>
    </row>
    <row r="9879" spans="1:1" x14ac:dyDescent="0.3">
      <c r="A9879" s="74">
        <v>0.9907223731192969</v>
      </c>
    </row>
    <row r="9880" spans="1:1" x14ac:dyDescent="0.3">
      <c r="A9880" s="74">
        <v>0.74568926053651541</v>
      </c>
    </row>
    <row r="9881" spans="1:1" x14ac:dyDescent="0.3">
      <c r="A9881" s="74">
        <v>0.76638080996124147</v>
      </c>
    </row>
    <row r="9882" spans="1:1" x14ac:dyDescent="0.3">
      <c r="A9882" s="74">
        <v>2.0752586443678091E-2</v>
      </c>
    </row>
    <row r="9883" spans="1:1" x14ac:dyDescent="0.3">
      <c r="A9883" s="74">
        <v>0.2882778405102695</v>
      </c>
    </row>
    <row r="9884" spans="1:1" x14ac:dyDescent="0.3">
      <c r="A9884" s="74">
        <v>0.95364238410596025</v>
      </c>
    </row>
    <row r="9885" spans="1:1" x14ac:dyDescent="0.3">
      <c r="A9885" s="74">
        <v>0.37357707449568162</v>
      </c>
    </row>
    <row r="9886" spans="1:1" x14ac:dyDescent="0.3">
      <c r="A9886" s="74">
        <v>0.90627765739921262</v>
      </c>
    </row>
    <row r="9887" spans="1:1" x14ac:dyDescent="0.3">
      <c r="A9887" s="74">
        <v>0.30899990844447156</v>
      </c>
    </row>
    <row r="9888" spans="1:1" x14ac:dyDescent="0.3">
      <c r="A9888" s="74">
        <v>0.4629963072603534</v>
      </c>
    </row>
    <row r="9889" spans="1:1" x14ac:dyDescent="0.3">
      <c r="A9889" s="74">
        <v>0.32029175695059053</v>
      </c>
    </row>
    <row r="9890" spans="1:1" x14ac:dyDescent="0.3">
      <c r="A9890" s="74">
        <v>7.3488570818201246E-2</v>
      </c>
    </row>
    <row r="9891" spans="1:1" x14ac:dyDescent="0.3">
      <c r="A9891" s="74">
        <v>0.49031037324137089</v>
      </c>
    </row>
    <row r="9892" spans="1:1" x14ac:dyDescent="0.3">
      <c r="A9892" s="74">
        <v>0.75502792443617051</v>
      </c>
    </row>
    <row r="9893" spans="1:1" x14ac:dyDescent="0.3">
      <c r="A9893" s="74">
        <v>0.28220465712454601</v>
      </c>
    </row>
    <row r="9894" spans="1:1" x14ac:dyDescent="0.3">
      <c r="A9894" s="74">
        <v>0.63646351512192145</v>
      </c>
    </row>
    <row r="9895" spans="1:1" x14ac:dyDescent="0.3">
      <c r="A9895" s="74">
        <v>0.56669820245979186</v>
      </c>
    </row>
    <row r="9896" spans="1:1" x14ac:dyDescent="0.3">
      <c r="A9896" s="74">
        <v>0.89602343821527752</v>
      </c>
    </row>
    <row r="9897" spans="1:1" x14ac:dyDescent="0.3">
      <c r="A9897" s="74">
        <v>0.75060274056215093</v>
      </c>
    </row>
    <row r="9898" spans="1:1" x14ac:dyDescent="0.3">
      <c r="A9898" s="74">
        <v>0.55143894772179325</v>
      </c>
    </row>
    <row r="9899" spans="1:1" x14ac:dyDescent="0.3">
      <c r="A9899" s="74">
        <v>0.87881099887081515</v>
      </c>
    </row>
    <row r="9900" spans="1:1" x14ac:dyDescent="0.3">
      <c r="A9900" s="74">
        <v>0.73589281899472025</v>
      </c>
    </row>
    <row r="9901" spans="1:1" x14ac:dyDescent="0.3">
      <c r="A9901" s="74">
        <v>6.0792870876186407E-2</v>
      </c>
    </row>
    <row r="9902" spans="1:1" x14ac:dyDescent="0.3">
      <c r="A9902" s="74">
        <v>0.65675832392345956</v>
      </c>
    </row>
    <row r="9903" spans="1:1" x14ac:dyDescent="0.3">
      <c r="A9903" s="74">
        <v>0.87899410992767113</v>
      </c>
    </row>
    <row r="9904" spans="1:1" x14ac:dyDescent="0.3">
      <c r="A9904" s="74">
        <v>0.51545762504959258</v>
      </c>
    </row>
    <row r="9905" spans="1:1" x14ac:dyDescent="0.3">
      <c r="A9905" s="74">
        <v>0.19598986785485398</v>
      </c>
    </row>
    <row r="9906" spans="1:1" x14ac:dyDescent="0.3">
      <c r="A9906" s="74">
        <v>0.38612018189031649</v>
      </c>
    </row>
    <row r="9907" spans="1:1" x14ac:dyDescent="0.3">
      <c r="A9907" s="74">
        <v>0.61619922482985934</v>
      </c>
    </row>
    <row r="9908" spans="1:1" x14ac:dyDescent="0.3">
      <c r="A9908" s="74">
        <v>0.53782769249549855</v>
      </c>
    </row>
    <row r="9909" spans="1:1" x14ac:dyDescent="0.3">
      <c r="A9909" s="74">
        <v>0.39768669698171943</v>
      </c>
    </row>
    <row r="9910" spans="1:1" x14ac:dyDescent="0.3">
      <c r="A9910" s="74">
        <v>6.2318796349986265E-2</v>
      </c>
    </row>
    <row r="9911" spans="1:1" x14ac:dyDescent="0.3">
      <c r="A9911" s="74">
        <v>0.47990356151005586</v>
      </c>
    </row>
    <row r="9912" spans="1:1" x14ac:dyDescent="0.3">
      <c r="A9912" s="74">
        <v>6.0670796838282422E-2</v>
      </c>
    </row>
    <row r="9913" spans="1:1" x14ac:dyDescent="0.3">
      <c r="A9913" s="74">
        <v>0.1141392254402295</v>
      </c>
    </row>
    <row r="9914" spans="1:1" x14ac:dyDescent="0.3">
      <c r="A9914" s="74">
        <v>0.17712942899868769</v>
      </c>
    </row>
    <row r="9915" spans="1:1" x14ac:dyDescent="0.3">
      <c r="A9915" s="74">
        <v>0.98562578203680529</v>
      </c>
    </row>
    <row r="9916" spans="1:1" x14ac:dyDescent="0.3">
      <c r="A9916" s="74">
        <v>6.5340128788109991E-2</v>
      </c>
    </row>
    <row r="9917" spans="1:1" x14ac:dyDescent="0.3">
      <c r="A9917" s="74">
        <v>0.31775872066408278</v>
      </c>
    </row>
    <row r="9918" spans="1:1" x14ac:dyDescent="0.3">
      <c r="A9918" s="74">
        <v>0.5637073885311441</v>
      </c>
    </row>
    <row r="9919" spans="1:1" x14ac:dyDescent="0.3">
      <c r="A9919" s="74">
        <v>0.88235114597003084</v>
      </c>
    </row>
    <row r="9920" spans="1:1" x14ac:dyDescent="0.3">
      <c r="A9920" s="74">
        <v>5.9266945402386549E-2</v>
      </c>
    </row>
    <row r="9921" spans="1:1" x14ac:dyDescent="0.3">
      <c r="A9921" s="74">
        <v>0.72310556352427746</v>
      </c>
    </row>
    <row r="9922" spans="1:1" x14ac:dyDescent="0.3">
      <c r="A9922" s="74">
        <v>0.86800744651631212</v>
      </c>
    </row>
    <row r="9923" spans="1:1" x14ac:dyDescent="0.3">
      <c r="A9923" s="74">
        <v>0.36362804040650654</v>
      </c>
    </row>
    <row r="9924" spans="1:1" x14ac:dyDescent="0.3">
      <c r="A9924" s="74">
        <v>0.56776635029145173</v>
      </c>
    </row>
    <row r="9925" spans="1:1" x14ac:dyDescent="0.3">
      <c r="A9925" s="74">
        <v>0.93636890774254589</v>
      </c>
    </row>
    <row r="9926" spans="1:1" x14ac:dyDescent="0.3">
      <c r="A9926" s="74">
        <v>0.22504348887600328</v>
      </c>
    </row>
    <row r="9927" spans="1:1" x14ac:dyDescent="0.3">
      <c r="A9927" s="74">
        <v>0.66341135898922698</v>
      </c>
    </row>
    <row r="9928" spans="1:1" x14ac:dyDescent="0.3">
      <c r="A9928" s="74">
        <v>0.47157200842310859</v>
      </c>
    </row>
    <row r="9929" spans="1:1" x14ac:dyDescent="0.3">
      <c r="A9929" s="74">
        <v>6.7720572527237774E-2</v>
      </c>
    </row>
    <row r="9930" spans="1:1" x14ac:dyDescent="0.3">
      <c r="A9930" s="74">
        <v>0.54686117130039369</v>
      </c>
    </row>
    <row r="9931" spans="1:1" x14ac:dyDescent="0.3">
      <c r="A9931" s="74">
        <v>0.81780449842829672</v>
      </c>
    </row>
    <row r="9932" spans="1:1" x14ac:dyDescent="0.3">
      <c r="A9932" s="74">
        <v>0.84627826776940218</v>
      </c>
    </row>
    <row r="9933" spans="1:1" x14ac:dyDescent="0.3">
      <c r="A9933" s="74">
        <v>0.83812982573931094</v>
      </c>
    </row>
    <row r="9934" spans="1:1" x14ac:dyDescent="0.3">
      <c r="A9934" s="74">
        <v>0.32749412518692589</v>
      </c>
    </row>
    <row r="9935" spans="1:1" x14ac:dyDescent="0.3">
      <c r="A9935" s="74">
        <v>0.87432477797784358</v>
      </c>
    </row>
    <row r="9936" spans="1:1" x14ac:dyDescent="0.3">
      <c r="A9936" s="74">
        <v>0.46009704886013369</v>
      </c>
    </row>
    <row r="9937" spans="1:1" x14ac:dyDescent="0.3">
      <c r="A9937" s="74">
        <v>0.71102023377178258</v>
      </c>
    </row>
    <row r="9938" spans="1:1" x14ac:dyDescent="0.3">
      <c r="A9938" s="74">
        <v>0.37232581560716577</v>
      </c>
    </row>
    <row r="9939" spans="1:1" x14ac:dyDescent="0.3">
      <c r="A9939" s="74">
        <v>0.32935575426496172</v>
      </c>
    </row>
    <row r="9940" spans="1:1" x14ac:dyDescent="0.3">
      <c r="A9940" s="74">
        <v>0.58595538193914609</v>
      </c>
    </row>
    <row r="9941" spans="1:1" x14ac:dyDescent="0.3">
      <c r="A9941" s="74">
        <v>8.1026642658772546E-2</v>
      </c>
    </row>
    <row r="9942" spans="1:1" x14ac:dyDescent="0.3">
      <c r="A9942" s="74">
        <v>0.35724967192602314</v>
      </c>
    </row>
    <row r="9943" spans="1:1" x14ac:dyDescent="0.3">
      <c r="A9943" s="74">
        <v>7.5716422009949033E-2</v>
      </c>
    </row>
    <row r="9944" spans="1:1" x14ac:dyDescent="0.3">
      <c r="A9944" s="74">
        <v>0.28427991576891387</v>
      </c>
    </row>
    <row r="9945" spans="1:1" x14ac:dyDescent="0.3">
      <c r="A9945" s="74">
        <v>5.0569170201727347E-2</v>
      </c>
    </row>
    <row r="9946" spans="1:1" x14ac:dyDescent="0.3">
      <c r="A9946" s="74">
        <v>0.6241950743125706</v>
      </c>
    </row>
    <row r="9947" spans="1:1" x14ac:dyDescent="0.3">
      <c r="A9947" s="74">
        <v>0.64094973601489302</v>
      </c>
    </row>
    <row r="9948" spans="1:1" x14ac:dyDescent="0.3">
      <c r="A9948" s="74">
        <v>0.8128910184026612</v>
      </c>
    </row>
    <row r="9949" spans="1:1" x14ac:dyDescent="0.3">
      <c r="A9949" s="74">
        <v>0.82525101474044005</v>
      </c>
    </row>
    <row r="9950" spans="1:1" x14ac:dyDescent="0.3">
      <c r="A9950" s="74">
        <v>0.11914426099429304</v>
      </c>
    </row>
    <row r="9951" spans="1:1" x14ac:dyDescent="0.3">
      <c r="A9951" s="74">
        <v>0.99795525986510814</v>
      </c>
    </row>
    <row r="9952" spans="1:1" x14ac:dyDescent="0.3">
      <c r="A9952" s="74">
        <v>0.31986449781792659</v>
      </c>
    </row>
    <row r="9953" spans="1:1" x14ac:dyDescent="0.3">
      <c r="A9953" s="74">
        <v>0.26004821924497207</v>
      </c>
    </row>
    <row r="9954" spans="1:1" x14ac:dyDescent="0.3">
      <c r="A9954" s="74">
        <v>0.8792687765129551</v>
      </c>
    </row>
    <row r="9955" spans="1:1" x14ac:dyDescent="0.3">
      <c r="A9955" s="74">
        <v>0.72920926541947695</v>
      </c>
    </row>
    <row r="9956" spans="1:1" x14ac:dyDescent="0.3">
      <c r="A9956" s="74">
        <v>0.47608874782555621</v>
      </c>
    </row>
    <row r="9957" spans="1:1" x14ac:dyDescent="0.3">
      <c r="A9957" s="74">
        <v>0.58696249275185397</v>
      </c>
    </row>
    <row r="9958" spans="1:1" x14ac:dyDescent="0.3">
      <c r="A9958" s="74">
        <v>0.97470015564439838</v>
      </c>
    </row>
    <row r="9959" spans="1:1" x14ac:dyDescent="0.3">
      <c r="A9959" s="74">
        <v>0.82583086642048398</v>
      </c>
    </row>
    <row r="9960" spans="1:1" x14ac:dyDescent="0.3">
      <c r="A9960" s="74">
        <v>0.20337534714804528</v>
      </c>
    </row>
    <row r="9961" spans="1:1" x14ac:dyDescent="0.3">
      <c r="A9961" s="74">
        <v>0.8554643391216773</v>
      </c>
    </row>
    <row r="9962" spans="1:1" x14ac:dyDescent="0.3">
      <c r="A9962" s="74">
        <v>0.3120822779015473</v>
      </c>
    </row>
    <row r="9963" spans="1:1" x14ac:dyDescent="0.3">
      <c r="A9963" s="74">
        <v>0.90240180669576098</v>
      </c>
    </row>
    <row r="9964" spans="1:1" x14ac:dyDescent="0.3">
      <c r="A9964" s="74">
        <v>0.15457625049592577</v>
      </c>
    </row>
    <row r="9965" spans="1:1" x14ac:dyDescent="0.3">
      <c r="A9965" s="74">
        <v>0.1173131504257332</v>
      </c>
    </row>
    <row r="9966" spans="1:1" x14ac:dyDescent="0.3">
      <c r="A9966" s="74">
        <v>0.20545060579241309</v>
      </c>
    </row>
    <row r="9967" spans="1:1" x14ac:dyDescent="0.3">
      <c r="A9967" s="74">
        <v>0.10922574541459396</v>
      </c>
    </row>
    <row r="9968" spans="1:1" x14ac:dyDescent="0.3">
      <c r="A9968" s="74">
        <v>0.10184026612140264</v>
      </c>
    </row>
    <row r="9969" spans="1:1" x14ac:dyDescent="0.3">
      <c r="A9969" s="74">
        <v>0.88665425580614643</v>
      </c>
    </row>
    <row r="9970" spans="1:1" x14ac:dyDescent="0.3">
      <c r="A9970" s="74">
        <v>0.12085329752494889</v>
      </c>
    </row>
    <row r="9971" spans="1:1" x14ac:dyDescent="0.3">
      <c r="A9971" s="74">
        <v>0.52314828943754388</v>
      </c>
    </row>
    <row r="9972" spans="1:1" x14ac:dyDescent="0.3">
      <c r="A9972" s="74">
        <v>0.8894619586779382</v>
      </c>
    </row>
    <row r="9973" spans="1:1" x14ac:dyDescent="0.3">
      <c r="A9973" s="74">
        <v>0.9064912869655446</v>
      </c>
    </row>
    <row r="9974" spans="1:1" x14ac:dyDescent="0.3">
      <c r="A9974" s="74">
        <v>0.50135807367168184</v>
      </c>
    </row>
    <row r="9975" spans="1:1" x14ac:dyDescent="0.3">
      <c r="A9975" s="74">
        <v>0.29798272652363661</v>
      </c>
    </row>
    <row r="9976" spans="1:1" x14ac:dyDescent="0.3">
      <c r="A9976" s="74">
        <v>0.10718100527970215</v>
      </c>
    </row>
    <row r="9977" spans="1:1" x14ac:dyDescent="0.3">
      <c r="A9977" s="74">
        <v>0.75365459150975067</v>
      </c>
    </row>
    <row r="9978" spans="1:1" x14ac:dyDescent="0.3">
      <c r="A9978" s="74">
        <v>7.8005310220648827E-2</v>
      </c>
    </row>
    <row r="9979" spans="1:1" x14ac:dyDescent="0.3">
      <c r="A9979" s="74">
        <v>0.35605945005645923</v>
      </c>
    </row>
    <row r="9980" spans="1:1" x14ac:dyDescent="0.3">
      <c r="A9980" s="74">
        <v>0.14081240272225104</v>
      </c>
    </row>
    <row r="9981" spans="1:1" x14ac:dyDescent="0.3">
      <c r="A9981" s="74">
        <v>0.31226538895840328</v>
      </c>
    </row>
    <row r="9982" spans="1:1" x14ac:dyDescent="0.3">
      <c r="A9982" s="74">
        <v>0.57387005218665121</v>
      </c>
    </row>
    <row r="9983" spans="1:1" x14ac:dyDescent="0.3">
      <c r="A9983" s="74">
        <v>0.90209662160100101</v>
      </c>
    </row>
    <row r="9984" spans="1:1" x14ac:dyDescent="0.3">
      <c r="A9984" s="74">
        <v>0.75572985015411842</v>
      </c>
    </row>
    <row r="9985" spans="1:1" x14ac:dyDescent="0.3">
      <c r="A9985" s="74">
        <v>0.64815210425122838</v>
      </c>
    </row>
    <row r="9986" spans="1:1" x14ac:dyDescent="0.3">
      <c r="A9986" s="74">
        <v>0.20618305001983703</v>
      </c>
    </row>
    <row r="9987" spans="1:1" x14ac:dyDescent="0.3">
      <c r="A9987" s="74">
        <v>0.54036072878200625</v>
      </c>
    </row>
    <row r="9988" spans="1:1" x14ac:dyDescent="0.3">
      <c r="A9988" s="74">
        <v>0.869899594103824</v>
      </c>
    </row>
    <row r="9989" spans="1:1" x14ac:dyDescent="0.3">
      <c r="A9989" s="74">
        <v>0.31431012909329509</v>
      </c>
    </row>
    <row r="9990" spans="1:1" x14ac:dyDescent="0.3">
      <c r="A9990" s="74">
        <v>0.89440595721304972</v>
      </c>
    </row>
    <row r="9991" spans="1:1" x14ac:dyDescent="0.3">
      <c r="A9991" s="74">
        <v>0.27689443647572254</v>
      </c>
    </row>
    <row r="9992" spans="1:1" x14ac:dyDescent="0.3">
      <c r="A9992" s="74">
        <v>0.67281105990783407</v>
      </c>
    </row>
    <row r="9993" spans="1:1" x14ac:dyDescent="0.3">
      <c r="A9993" s="74">
        <v>0.619891964476455</v>
      </c>
    </row>
    <row r="9994" spans="1:1" x14ac:dyDescent="0.3">
      <c r="A9994" s="74">
        <v>0.57884456923123873</v>
      </c>
    </row>
    <row r="9995" spans="1:1" x14ac:dyDescent="0.3">
      <c r="A9995" s="74">
        <v>0.18753624073000275</v>
      </c>
    </row>
    <row r="9996" spans="1:1" x14ac:dyDescent="0.3">
      <c r="A9996" s="74">
        <v>0.74605548265022736</v>
      </c>
    </row>
    <row r="9997" spans="1:1" x14ac:dyDescent="0.3">
      <c r="A9997" s="74">
        <v>0.89281899472029791</v>
      </c>
    </row>
    <row r="9998" spans="1:1" x14ac:dyDescent="0.3">
      <c r="A9998" s="74">
        <v>0.55751213110751674</v>
      </c>
    </row>
    <row r="9999" spans="1:1" x14ac:dyDescent="0.3">
      <c r="A9999" s="74">
        <v>3.3265175328836938E-2</v>
      </c>
    </row>
    <row r="10000" spans="1:1" x14ac:dyDescent="0.3">
      <c r="A10000" s="74">
        <v>0.34235663930173649</v>
      </c>
    </row>
    <row r="10001" spans="1:1" x14ac:dyDescent="0.3">
      <c r="A10001" s="74">
        <v>0.26801355021820733</v>
      </c>
    </row>
    <row r="10002" spans="1:1" x14ac:dyDescent="0.3">
      <c r="A10002" s="74">
        <v>0.24622333445234534</v>
      </c>
    </row>
  </sheetData>
  <mergeCells count="16">
    <mergeCell ref="A1:J1"/>
    <mergeCell ref="K1:T1"/>
    <mergeCell ref="AF3:AH3"/>
    <mergeCell ref="AE1:AT1"/>
    <mergeCell ref="AI3:AT3"/>
    <mergeCell ref="U1:AC1"/>
    <mergeCell ref="BR1:BZ1"/>
    <mergeCell ref="AI19:AS19"/>
    <mergeCell ref="AI20:AS20"/>
    <mergeCell ref="AI21:AS21"/>
    <mergeCell ref="AI22:AS22"/>
    <mergeCell ref="AV1:BQ1"/>
    <mergeCell ref="AI15:AS15"/>
    <mergeCell ref="AI16:AS16"/>
    <mergeCell ref="AI17:AS17"/>
    <mergeCell ref="AI18:AS18"/>
  </mergeCells>
  <phoneticPr fontId="5" type="noConversion"/>
  <pageMargins left="0.511811024" right="0.511811024" top="0.78740157499999996" bottom="0.78740157499999996" header="0.31496062000000002" footer="0.31496062000000002"/>
  <pageSetup paperSize="9"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0A451-C2D5-48FE-A925-E7F2884B4541}">
  <dimension ref="A1:HP141"/>
  <sheetViews>
    <sheetView showGridLines="0" tabSelected="1" topLeftCell="A13" workbookViewId="0">
      <selection activeCell="K39" sqref="K39"/>
    </sheetView>
  </sheetViews>
  <sheetFormatPr defaultRowHeight="14.4" x14ac:dyDescent="0.3"/>
  <cols>
    <col min="1" max="1" width="2" customWidth="1"/>
    <col min="2" max="3" width="16" bestFit="1" customWidth="1"/>
    <col min="4" max="4" width="7.6640625" bestFit="1" customWidth="1"/>
    <col min="5" max="5" width="6.5546875" bestFit="1" customWidth="1"/>
    <col min="6" max="6" width="8.5546875" bestFit="1" customWidth="1"/>
    <col min="7" max="7" width="14.44140625" bestFit="1" customWidth="1"/>
    <col min="8" max="8" width="2.6640625" customWidth="1"/>
    <col min="9" max="9" width="15.88671875" bestFit="1" customWidth="1"/>
    <col min="10" max="10" width="18" bestFit="1" customWidth="1"/>
    <col min="11" max="11" width="9.109375" customWidth="1"/>
    <col min="19" max="19" width="3.6640625" customWidth="1"/>
    <col min="20" max="21" width="16" bestFit="1" customWidth="1"/>
    <col min="22" max="22" width="16" customWidth="1"/>
    <col min="23" max="23" width="7.6640625" bestFit="1" customWidth="1"/>
    <col min="24" max="24" width="3.5546875" bestFit="1" customWidth="1"/>
    <col min="25" max="25" width="4.5546875" bestFit="1" customWidth="1"/>
    <col min="26" max="26" width="14.44140625" bestFit="1" customWidth="1"/>
    <col min="27" max="27" width="3.6640625" customWidth="1"/>
    <col min="28" max="28" width="7.6640625" bestFit="1" customWidth="1"/>
    <col min="29" max="29" width="10.44140625" bestFit="1" customWidth="1"/>
    <col min="30" max="30" width="7.6640625" customWidth="1"/>
    <col min="31" max="31" width="8.44140625" bestFit="1" customWidth="1"/>
    <col min="32" max="32" width="12.5546875" bestFit="1" customWidth="1"/>
    <col min="36" max="36" width="4.5546875" customWidth="1"/>
    <col min="37" max="37" width="3.44140625" bestFit="1" customWidth="1"/>
    <col min="38" max="38" width="5.5546875" bestFit="1" customWidth="1"/>
    <col min="39" max="39" width="14.6640625" bestFit="1" customWidth="1"/>
    <col min="40" max="40" width="19.33203125" bestFit="1" customWidth="1"/>
    <col min="41" max="41" width="7.5546875" bestFit="1" customWidth="1"/>
    <col min="42" max="42" width="4.88671875" customWidth="1"/>
    <col min="47" max="47" width="3.6640625" customWidth="1"/>
    <col min="50" max="50" width="26.33203125" bestFit="1" customWidth="1"/>
    <col min="51" max="51" width="23.5546875" bestFit="1" customWidth="1"/>
    <col min="56" max="56" width="13.44140625" bestFit="1" customWidth="1"/>
    <col min="57" max="57" width="13.44140625" customWidth="1"/>
    <col min="58" max="58" width="9.109375" customWidth="1"/>
    <col min="59" max="59" width="13.109375" bestFit="1" customWidth="1"/>
    <col min="60" max="60" width="19" bestFit="1" customWidth="1"/>
    <col min="62" max="62" width="12.44140625" bestFit="1" customWidth="1"/>
    <col min="64" max="64" width="2.6640625" customWidth="1"/>
    <col min="65" max="65" width="11.44140625" bestFit="1" customWidth="1"/>
    <col min="66" max="66" width="11.33203125" bestFit="1" customWidth="1"/>
    <col min="67" max="67" width="13.5546875" bestFit="1" customWidth="1"/>
    <col min="68" max="68" width="11.109375" bestFit="1" customWidth="1"/>
    <col min="71" max="72" width="5" customWidth="1"/>
    <col min="73" max="73" width="8.44140625" bestFit="1" customWidth="1"/>
    <col min="75" max="75" width="3.44140625" customWidth="1"/>
    <col min="76" max="76" width="12.6640625" bestFit="1" customWidth="1"/>
    <col min="77" max="77" width="10.5546875" bestFit="1" customWidth="1"/>
    <col min="78" max="78" width="3.44140625" customWidth="1"/>
    <col min="81" max="81" width="4.44140625" customWidth="1"/>
    <col min="83" max="84" width="3" bestFit="1" customWidth="1"/>
    <col min="85" max="85" width="12.44140625" bestFit="1" customWidth="1"/>
    <col min="87" max="87" width="9.109375" customWidth="1"/>
    <col min="88" max="88" width="4.88671875" customWidth="1"/>
    <col min="89" max="89" width="18.6640625" bestFit="1" customWidth="1"/>
    <col min="90" max="90" width="2.6640625" customWidth="1"/>
    <col min="91" max="91" width="18.6640625" bestFit="1" customWidth="1"/>
    <col min="92" max="92" width="3.44140625" customWidth="1"/>
    <col min="93" max="93" width="27" bestFit="1" customWidth="1"/>
    <col min="94" max="94" width="38.109375" bestFit="1" customWidth="1"/>
    <col min="96" max="96" width="37.109375" bestFit="1" customWidth="1"/>
    <col min="98" max="98" width="22" bestFit="1" customWidth="1"/>
    <col min="99" max="99" width="37.6640625" bestFit="1" customWidth="1"/>
    <col min="101" max="101" width="26.33203125" bestFit="1" customWidth="1"/>
    <col min="102" max="102" width="28.33203125" bestFit="1" customWidth="1"/>
    <col min="104" max="104" width="5.88671875" bestFit="1" customWidth="1"/>
    <col min="105" max="105" width="7.44140625" bestFit="1" customWidth="1"/>
    <col min="106" max="106" width="5.88671875" bestFit="1" customWidth="1"/>
    <col min="107" max="107" width="7.44140625" bestFit="1" customWidth="1"/>
    <col min="108" max="108" width="2.33203125" bestFit="1" customWidth="1"/>
    <col min="109" max="109" width="10.5546875" bestFit="1" customWidth="1"/>
    <col min="110" max="110" width="33" bestFit="1" customWidth="1"/>
    <col min="114" max="114" width="2.6640625" customWidth="1"/>
    <col min="119" max="119" width="2.5546875" customWidth="1"/>
    <col min="120" max="120" width="8.44140625" bestFit="1" customWidth="1"/>
    <col min="121" max="121" width="10.44140625" bestFit="1" customWidth="1"/>
    <col min="122" max="122" width="21" bestFit="1" customWidth="1"/>
    <col min="123" max="123" width="2.6640625" customWidth="1"/>
    <col min="130" max="131" width="12" bestFit="1" customWidth="1"/>
  </cols>
  <sheetData>
    <row r="1" spans="1:224" ht="15.6" x14ac:dyDescent="0.3">
      <c r="A1" s="247" t="s">
        <v>226</v>
      </c>
      <c r="B1" s="247"/>
      <c r="C1" s="247"/>
      <c r="D1" s="247"/>
      <c r="E1" s="247"/>
      <c r="F1" s="247"/>
      <c r="G1" s="247"/>
      <c r="H1" s="247"/>
      <c r="I1" s="247"/>
      <c r="J1" s="247"/>
      <c r="K1" s="247"/>
      <c r="L1" s="247"/>
      <c r="M1" s="247"/>
      <c r="N1" s="247"/>
      <c r="O1" s="247"/>
      <c r="P1" s="247"/>
      <c r="Q1" s="247"/>
      <c r="R1" s="247"/>
      <c r="T1" s="248" t="s">
        <v>250</v>
      </c>
      <c r="U1" s="248"/>
      <c r="V1" s="248"/>
      <c r="W1" s="248"/>
      <c r="X1" s="248"/>
      <c r="Y1" s="248"/>
      <c r="Z1" s="248"/>
      <c r="AA1" s="248"/>
      <c r="AB1" s="248"/>
      <c r="AC1" s="248"/>
      <c r="AD1" s="248"/>
      <c r="AE1" s="248"/>
      <c r="AF1" s="248"/>
      <c r="AG1" s="248"/>
      <c r="AH1" s="248"/>
      <c r="AI1" s="248"/>
      <c r="AJ1" s="244" t="s">
        <v>252</v>
      </c>
      <c r="AK1" s="244"/>
      <c r="AL1" s="244"/>
      <c r="AM1" s="244"/>
      <c r="AN1" s="244"/>
      <c r="AO1" s="244"/>
      <c r="AP1" s="252" t="s">
        <v>258</v>
      </c>
      <c r="AQ1" s="252"/>
      <c r="AR1" s="252"/>
      <c r="AS1" s="252"/>
      <c r="AT1" s="252"/>
      <c r="AU1" s="252"/>
      <c r="AV1" s="265" t="s">
        <v>261</v>
      </c>
      <c r="AW1" s="265"/>
      <c r="AX1" s="265"/>
      <c r="AY1" s="265"/>
      <c r="AZ1" s="254" t="s">
        <v>270</v>
      </c>
      <c r="BA1" s="254"/>
      <c r="BB1" s="254"/>
      <c r="BC1" s="254"/>
      <c r="BD1" s="254"/>
      <c r="BE1" s="254"/>
      <c r="BF1" s="254"/>
      <c r="BG1" s="254"/>
      <c r="BH1" s="254"/>
      <c r="BI1" s="254"/>
      <c r="BJ1" s="247" t="s">
        <v>290</v>
      </c>
      <c r="BK1" s="247"/>
      <c r="BL1" s="247"/>
      <c r="BM1" s="247"/>
      <c r="BN1" s="247"/>
      <c r="BO1" s="247"/>
      <c r="BP1" s="247"/>
      <c r="BQ1" s="247"/>
      <c r="BR1" s="247"/>
      <c r="BS1" s="247"/>
      <c r="BT1" s="247"/>
      <c r="BU1" s="247"/>
      <c r="BV1" s="247"/>
      <c r="BW1" s="247"/>
      <c r="BX1" s="247"/>
      <c r="BY1" s="247"/>
      <c r="BZ1" s="247"/>
      <c r="CA1" s="247"/>
      <c r="CB1" s="247"/>
      <c r="CC1" s="247"/>
      <c r="CD1" s="252" t="s">
        <v>302</v>
      </c>
      <c r="CE1" s="252"/>
      <c r="CF1" s="252"/>
      <c r="CG1" s="252"/>
      <c r="CH1" s="252"/>
      <c r="CI1" s="252"/>
      <c r="CJ1" s="254" t="s">
        <v>303</v>
      </c>
      <c r="CK1" s="254"/>
      <c r="CL1" s="254"/>
      <c r="CM1" s="254"/>
      <c r="CN1" s="254"/>
      <c r="CO1" s="255" t="s">
        <v>308</v>
      </c>
      <c r="CP1" s="255"/>
      <c r="CQ1" s="256" t="s">
        <v>310</v>
      </c>
      <c r="CR1" s="256"/>
      <c r="CS1" s="256"/>
      <c r="CT1" s="257" t="s">
        <v>338</v>
      </c>
      <c r="CU1" s="257"/>
      <c r="CV1" s="246" t="s">
        <v>339</v>
      </c>
      <c r="CW1" s="246"/>
      <c r="CX1" s="246"/>
      <c r="CY1" s="246"/>
      <c r="CZ1" s="258" t="s">
        <v>324</v>
      </c>
      <c r="DA1" s="258"/>
      <c r="DB1" s="258"/>
      <c r="DC1" s="258"/>
      <c r="DD1" s="258"/>
      <c r="DE1" s="258"/>
      <c r="DF1" s="258"/>
      <c r="DG1" s="247" t="s">
        <v>325</v>
      </c>
      <c r="DH1" s="247"/>
      <c r="DI1" s="247"/>
      <c r="DJ1" s="247"/>
      <c r="DK1" s="247"/>
      <c r="DL1" s="247"/>
      <c r="DM1" s="247"/>
      <c r="DN1" s="247"/>
      <c r="DO1" s="247"/>
      <c r="DP1" s="247"/>
      <c r="DQ1" s="247"/>
      <c r="DR1" s="247"/>
      <c r="DT1" s="259" t="s">
        <v>342</v>
      </c>
      <c r="DU1" s="259"/>
      <c r="DV1" s="259"/>
      <c r="DW1" s="259"/>
      <c r="DX1" s="259"/>
      <c r="DY1" s="259"/>
      <c r="DZ1" s="259"/>
      <c r="EA1" s="259"/>
      <c r="EB1" s="259"/>
      <c r="EC1" s="259"/>
      <c r="ED1" s="259"/>
      <c r="EE1" s="259"/>
      <c r="EF1" s="259"/>
      <c r="EG1" s="259"/>
      <c r="EH1" s="259"/>
      <c r="EI1" s="259"/>
      <c r="EJ1" s="259"/>
      <c r="EK1" s="259"/>
      <c r="EL1" s="259"/>
      <c r="EM1" s="259"/>
      <c r="EN1" s="259"/>
      <c r="EO1" s="259"/>
      <c r="EP1" s="259"/>
      <c r="EQ1" s="259"/>
      <c r="ER1" s="259"/>
      <c r="ES1" s="259"/>
      <c r="ET1" s="259"/>
      <c r="EU1" s="259"/>
    </row>
    <row r="2" spans="1:224" ht="15.75" customHeight="1" thickBot="1" x14ac:dyDescent="0.35">
      <c r="AK2" s="129" t="s">
        <v>255</v>
      </c>
      <c r="AL2" s="129"/>
      <c r="AM2" s="129"/>
      <c r="AN2" s="122" t="s">
        <v>257</v>
      </c>
    </row>
    <row r="3" spans="1:224" ht="15.75" customHeight="1" thickBot="1" x14ac:dyDescent="0.35">
      <c r="B3" t="s">
        <v>233</v>
      </c>
      <c r="T3" s="260" t="s">
        <v>251</v>
      </c>
      <c r="U3" s="260"/>
      <c r="V3" s="110"/>
      <c r="W3" s="110"/>
      <c r="X3" s="110"/>
      <c r="AK3" s="25" t="s">
        <v>1</v>
      </c>
      <c r="AL3" s="26" t="s">
        <v>253</v>
      </c>
      <c r="AM3" s="26" t="s">
        <v>254</v>
      </c>
      <c r="AN3" s="127" t="s">
        <v>256</v>
      </c>
      <c r="AQ3" s="236" t="s">
        <v>259</v>
      </c>
      <c r="AR3" s="237"/>
      <c r="AS3" s="237"/>
      <c r="AT3" s="130">
        <f>1-_xlfn.BINOM.DIST(3,20,0.1,TRUE)</f>
        <v>0.13295332343433497</v>
      </c>
      <c r="AV3" s="233" t="s">
        <v>262</v>
      </c>
      <c r="AW3" s="234"/>
      <c r="AX3" s="138" t="s">
        <v>264</v>
      </c>
      <c r="AY3" s="139" t="s">
        <v>265</v>
      </c>
      <c r="BA3" s="233" t="s">
        <v>266</v>
      </c>
      <c r="BB3" s="234"/>
      <c r="BC3" s="134" t="s">
        <v>267</v>
      </c>
      <c r="BD3" s="137" t="s">
        <v>268</v>
      </c>
      <c r="BE3" s="146" t="s">
        <v>230</v>
      </c>
      <c r="BG3" s="177" t="s">
        <v>269</v>
      </c>
      <c r="BH3" s="28" t="s">
        <v>336</v>
      </c>
      <c r="BJ3" t="s">
        <v>278</v>
      </c>
      <c r="BK3">
        <f>SMALL(BM4:BN8,1)</f>
        <v>4.5</v>
      </c>
      <c r="BM3" s="25" t="s">
        <v>282</v>
      </c>
      <c r="BN3" s="26" t="s">
        <v>283</v>
      </c>
      <c r="BO3" s="26" t="s">
        <v>284</v>
      </c>
      <c r="BP3" s="28" t="s">
        <v>285</v>
      </c>
      <c r="CF3" s="25" t="s">
        <v>301</v>
      </c>
      <c r="CG3" s="28" t="s">
        <v>300</v>
      </c>
      <c r="CK3" s="25" t="s">
        <v>304</v>
      </c>
      <c r="CL3" s="26"/>
      <c r="CM3" s="28" t="s">
        <v>305</v>
      </c>
      <c r="CO3" s="25" t="s">
        <v>306</v>
      </c>
      <c r="CP3" s="28" t="s">
        <v>307</v>
      </c>
      <c r="CR3" s="164" t="s">
        <v>309</v>
      </c>
      <c r="CT3" s="152" t="s">
        <v>312</v>
      </c>
      <c r="CU3" s="153" t="s">
        <v>313</v>
      </c>
      <c r="CW3" s="152" t="s">
        <v>315</v>
      </c>
      <c r="CX3" s="153" t="s">
        <v>316</v>
      </c>
      <c r="CZ3" s="236" t="s">
        <v>319</v>
      </c>
      <c r="DA3" s="237"/>
      <c r="DB3" s="237" t="s">
        <v>320</v>
      </c>
      <c r="DC3" s="237"/>
      <c r="DD3" s="159" t="s">
        <v>321</v>
      </c>
      <c r="DE3" s="159" t="s">
        <v>322</v>
      </c>
      <c r="DF3" s="28" t="s">
        <v>323</v>
      </c>
      <c r="DH3" s="155" t="s">
        <v>39</v>
      </c>
      <c r="DI3" s="157" t="s">
        <v>277</v>
      </c>
      <c r="DK3" s="236" t="s">
        <v>326</v>
      </c>
      <c r="DL3" s="237"/>
      <c r="DM3" s="159" t="s">
        <v>292</v>
      </c>
      <c r="DN3" s="157" t="s">
        <v>232</v>
      </c>
      <c r="DP3" s="158" t="s">
        <v>292</v>
      </c>
      <c r="DQ3" s="145" t="s">
        <v>232</v>
      </c>
      <c r="DT3" s="253" t="s">
        <v>329</v>
      </c>
      <c r="DU3">
        <v>173.18192643742077</v>
      </c>
      <c r="DV3">
        <v>176.45606188906822</v>
      </c>
      <c r="DW3">
        <v>167.29986040317453</v>
      </c>
      <c r="DX3">
        <v>171.15406020692899</v>
      </c>
      <c r="DY3">
        <v>170.74386672774563</v>
      </c>
      <c r="DZ3">
        <v>162.41266788583016</v>
      </c>
      <c r="EA3">
        <v>164.31498974142596</v>
      </c>
      <c r="EB3">
        <v>166.0209062161739</v>
      </c>
      <c r="EC3">
        <v>169.20846345655445</v>
      </c>
      <c r="ED3">
        <v>165.44433204998495</v>
      </c>
      <c r="EE3">
        <v>165.57549255466438</v>
      </c>
      <c r="EF3">
        <v>183.57608663663268</v>
      </c>
      <c r="EG3">
        <v>168.65352957992582</v>
      </c>
      <c r="EH3">
        <v>169.25621761273942</v>
      </c>
      <c r="EI3">
        <v>163.59398781659547</v>
      </c>
      <c r="EJ3">
        <v>165.34970481060736</v>
      </c>
      <c r="EK3">
        <v>159.65080532495631</v>
      </c>
      <c r="EL3">
        <v>166.51904214867682</v>
      </c>
      <c r="EM3">
        <v>163.22161794832209</v>
      </c>
      <c r="EN3">
        <v>165.71674845053349</v>
      </c>
      <c r="EO3">
        <v>162.30140257775201</v>
      </c>
      <c r="EP3">
        <v>165.71437239562511</v>
      </c>
      <c r="EQ3">
        <v>163.74913055969228</v>
      </c>
      <c r="ER3">
        <v>157.55307853268459</v>
      </c>
      <c r="ES3">
        <v>164.58165358798578</v>
      </c>
      <c r="ET3">
        <v>163.07546783408907</v>
      </c>
      <c r="EU3">
        <v>159.70446551236091</v>
      </c>
      <c r="EV3">
        <v>171.65829543827567</v>
      </c>
      <c r="EW3">
        <v>160.36048404074972</v>
      </c>
      <c r="EX3">
        <v>170.61997081199661</v>
      </c>
      <c r="EY3">
        <v>169.19287130676094</v>
      </c>
      <c r="EZ3">
        <v>168.52799088937172</v>
      </c>
      <c r="FA3">
        <v>176.83445715974085</v>
      </c>
      <c r="FB3">
        <v>162.86534613627009</v>
      </c>
      <c r="FC3">
        <v>165.56034946787986</v>
      </c>
      <c r="FD3">
        <v>166.65031065585208</v>
      </c>
      <c r="FE3">
        <v>160.5187815935933</v>
      </c>
      <c r="FF3">
        <v>170.13223154080333</v>
      </c>
      <c r="FG3">
        <v>164.53856627648929</v>
      </c>
      <c r="FH3">
        <v>167.46175046009012</v>
      </c>
      <c r="FI3">
        <v>163.37506107319496</v>
      </c>
      <c r="FJ3">
        <v>171.11529299526592</v>
      </c>
      <c r="FK3">
        <v>164.79701624902373</v>
      </c>
      <c r="FL3">
        <v>158.73949163377983</v>
      </c>
      <c r="FM3">
        <v>166.93516439644736</v>
      </c>
      <c r="FN3">
        <v>160.94424321508268</v>
      </c>
      <c r="FO3">
        <v>168.17523200060532</v>
      </c>
      <c r="FP3">
        <v>158.96456883510109</v>
      </c>
      <c r="FQ3">
        <v>170.47046125170891</v>
      </c>
      <c r="FR3">
        <v>167.3439367901592</v>
      </c>
      <c r="FS3">
        <v>169.30758132602205</v>
      </c>
      <c r="FT3">
        <v>158.41227817744948</v>
      </c>
      <c r="FU3">
        <v>165.38238409211044</v>
      </c>
      <c r="FV3">
        <v>177.46678335114848</v>
      </c>
      <c r="FW3">
        <v>163.28240630045184</v>
      </c>
      <c r="FX3">
        <v>161.98948000109522</v>
      </c>
      <c r="FY3">
        <v>162.70768522971775</v>
      </c>
      <c r="FZ3">
        <v>168.26507870845671</v>
      </c>
      <c r="GA3">
        <v>165.16967033439141</v>
      </c>
      <c r="GB3">
        <v>161.00903334390023</v>
      </c>
      <c r="GC3">
        <v>166.00999227975262</v>
      </c>
      <c r="GD3">
        <v>163.57127318641869</v>
      </c>
      <c r="GE3">
        <v>168.06697370938491</v>
      </c>
      <c r="GF3">
        <v>167.05794618118671</v>
      </c>
      <c r="GG3">
        <v>164.71240482004941</v>
      </c>
      <c r="GH3">
        <v>166.76678850543976</v>
      </c>
      <c r="GI3">
        <v>168.32520199258579</v>
      </c>
      <c r="GJ3">
        <v>168.57133399625309</v>
      </c>
      <c r="GK3">
        <v>165.35010839888128</v>
      </c>
      <c r="GL3">
        <v>164.55108319732244</v>
      </c>
      <c r="GM3">
        <v>168.94534095498966</v>
      </c>
      <c r="GN3">
        <v>166.99942588146951</v>
      </c>
      <c r="GO3">
        <v>170.94225025956985</v>
      </c>
      <c r="GP3">
        <v>168.9436924958427</v>
      </c>
      <c r="GQ3">
        <v>170.39927055392764</v>
      </c>
      <c r="GR3">
        <v>163.81968461118231</v>
      </c>
      <c r="GS3">
        <v>159.20426616375335</v>
      </c>
      <c r="GT3">
        <v>173.01061174165807</v>
      </c>
      <c r="GU3">
        <v>168.82419626071351</v>
      </c>
      <c r="GV3">
        <v>167.11035581337637</v>
      </c>
      <c r="GW3">
        <v>166.661042693333</v>
      </c>
      <c r="GX3">
        <v>166.52019607007969</v>
      </c>
      <c r="GY3">
        <v>168.74104570760392</v>
      </c>
      <c r="GZ3">
        <v>171.90483671455877</v>
      </c>
      <c r="HA3">
        <v>161.27348029712448</v>
      </c>
      <c r="HB3">
        <v>173.37891162114101</v>
      </c>
      <c r="HC3">
        <v>163.06139908792102</v>
      </c>
      <c r="HD3">
        <v>162.53709812971647</v>
      </c>
      <c r="HE3">
        <v>167.4648200047086</v>
      </c>
      <c r="HF3">
        <v>161.29186345878406</v>
      </c>
      <c r="HG3">
        <v>168.73779426404508</v>
      </c>
      <c r="HH3">
        <v>161.89377842110116</v>
      </c>
      <c r="HI3">
        <v>164.72386445329175</v>
      </c>
      <c r="HJ3">
        <v>167.79916731010599</v>
      </c>
      <c r="HK3">
        <v>164.6787989908189</v>
      </c>
      <c r="HL3">
        <v>174.520179678977</v>
      </c>
      <c r="HM3">
        <v>155.19748725509271</v>
      </c>
      <c r="HN3">
        <v>171.86845692648785</v>
      </c>
      <c r="HO3">
        <v>164.79870449856389</v>
      </c>
      <c r="HP3">
        <v>158.4055706540239</v>
      </c>
    </row>
    <row r="4" spans="1:224" ht="15" thickBot="1" x14ac:dyDescent="0.35">
      <c r="B4" s="94" t="s">
        <v>227</v>
      </c>
      <c r="C4" s="95" t="s">
        <v>242</v>
      </c>
      <c r="D4" s="95" t="s">
        <v>56</v>
      </c>
      <c r="E4" s="95" t="s">
        <v>228</v>
      </c>
      <c r="F4" s="96" t="s">
        <v>274</v>
      </c>
      <c r="I4" s="105" t="s">
        <v>229</v>
      </c>
      <c r="J4" s="107" t="s">
        <v>243</v>
      </c>
      <c r="T4" s="174" t="s">
        <v>236</v>
      </c>
      <c r="U4" s="175" t="s">
        <v>237</v>
      </c>
      <c r="V4" s="175" t="s">
        <v>335</v>
      </c>
      <c r="W4" s="175" t="s">
        <v>229</v>
      </c>
      <c r="X4" s="104" t="s">
        <v>232</v>
      </c>
      <c r="Y4" s="175" t="s">
        <v>230</v>
      </c>
      <c r="Z4" s="99" t="s">
        <v>231</v>
      </c>
      <c r="AB4" s="108" t="s">
        <v>229</v>
      </c>
      <c r="AC4" s="99" t="s">
        <v>243</v>
      </c>
      <c r="AE4" s="116" t="s">
        <v>240</v>
      </c>
      <c r="AF4" s="99" t="s">
        <v>241</v>
      </c>
      <c r="AK4" s="7">
        <v>0</v>
      </c>
      <c r="AL4" s="123">
        <f>AK4/8</f>
        <v>0</v>
      </c>
      <c r="AM4" s="126">
        <f>_xlfn.BINOM.DIST(AK4,8,0.2,FALSE)</f>
        <v>0.16777215999999998</v>
      </c>
      <c r="AN4" s="124">
        <f>_xlfn.NORM.DIST(AK4+0.5,8*0.2,SQRT(8*0.2*0.8),TRUE)-_xlfn.NORM.DIST(AK4-0.5,8*0.2,SQRT(8*0.2*0.8),TRUE)</f>
        <v>0.13374195591265367</v>
      </c>
      <c r="AQ4" s="266" t="s">
        <v>260</v>
      </c>
      <c r="AR4" s="260"/>
      <c r="AS4" s="260"/>
      <c r="AT4" s="131">
        <f>1-_xlfn.NORM.DIST(3.5,20*0.1,SQRT(20*0.1*0.9),TRUE)</f>
        <v>0.13177623864148635</v>
      </c>
      <c r="AV4" s="261"/>
      <c r="AW4" s="262"/>
      <c r="AX4" s="140">
        <f>1-_xlfn.BINOM.DIST(10,100,0.1,TRUE)</f>
        <v>0.41684448773350868</v>
      </c>
      <c r="AY4" s="141">
        <f>_xlfn.BINOM.DIST(0,100,0.1,FALSE)</f>
        <v>2.6561398887587476E-5</v>
      </c>
      <c r="BA4" s="7">
        <v>1</v>
      </c>
      <c r="BB4" s="8">
        <v>1</v>
      </c>
      <c r="BC4" s="8">
        <f>1/25</f>
        <v>0.04</v>
      </c>
      <c r="BD4" s="8">
        <f>_xlfn.VAR.P(BA4:BB4)</f>
        <v>0</v>
      </c>
      <c r="BE4" s="10">
        <f>_xlfn.VAR.S(BA4:BB4)</f>
        <v>0</v>
      </c>
      <c r="BG4" s="7">
        <v>0</v>
      </c>
      <c r="BH4" s="10">
        <f>SUMIFS($BC$4:$BC$19,$BD$4:$BD$19,BG4)</f>
        <v>0.27999999999999997</v>
      </c>
      <c r="BJ4" t="s">
        <v>279</v>
      </c>
      <c r="BK4">
        <f>LARGE(BM4:BN8,1)</f>
        <v>19.5</v>
      </c>
      <c r="BM4" s="7">
        <v>4.5</v>
      </c>
      <c r="BN4" s="8">
        <f>BM4+$BK$5</f>
        <v>7.5</v>
      </c>
      <c r="BO4" s="8">
        <f>AVERAGE(BM4:BN4)</f>
        <v>6</v>
      </c>
      <c r="BP4" s="10">
        <v>0.1</v>
      </c>
      <c r="CF4" s="7">
        <v>1</v>
      </c>
      <c r="CG4" s="160">
        <f>1-_xlfn.NORM.DIST(12,10,4/SQRT(CF4),TRUE)</f>
        <v>0.30853753872598688</v>
      </c>
      <c r="CK4" s="162">
        <f>_xlfn.NORM.DIST(58/30,2,SQRT(0.01/30),TRUE)+1-_xlfn.NORM.DIST(61/30,2,SQRT(0.01/30),TRUE)</f>
        <v>3.4074942247342643E-2</v>
      </c>
      <c r="CL4" s="12"/>
      <c r="CM4" s="132">
        <f>_xlfn.NORM.DIST(58/29,2,SQRT(0.01/29),TRUE)+1-_xlfn.NORM.DIST(61/29,2,SQRT(0.01/29),TRUE)</f>
        <v>0.50000001267423744</v>
      </c>
      <c r="CO4" s="163">
        <f>_xlfn.NORM.DIST(7995/1600,5,0.2/40,TRUE)</f>
        <v>0.26598552904871214</v>
      </c>
      <c r="CP4" s="132">
        <f>_xlfn.NORM.DIST(8005/1599,5,0.2/SQRT(1599),TRUE)-_xlfn.NORM.DIST(8000/1599,5,0.2/SQRT(1599),TRUE)</f>
        <v>0.16034299862524903</v>
      </c>
      <c r="CR4" s="165">
        <f>1-_xlfn.BINOM.DIST(12,20,0.5,TRUE)</f>
        <v>0.13158798217773449</v>
      </c>
      <c r="CT4" s="154" t="s">
        <v>311</v>
      </c>
      <c r="CU4" s="166" t="s">
        <v>314</v>
      </c>
      <c r="CW4" s="167">
        <f>1-(_xlfn.NORM.DIST(53.7,50,2.5/2,TRUE)-_xlfn.NORM.DIST(46.3,50,2.5/2,TRUE))</f>
        <v>3.0763904234760719E-3</v>
      </c>
      <c r="CX4" s="132">
        <f>_xlfn.NORM.DIST(53.7,53.7,2.5/2,TRUE)-_xlfn.NORM.DIST(46.3,53.7,2.5/2,TRUE)</f>
        <v>0.49999999839029191</v>
      </c>
      <c r="CZ4" s="7" t="s">
        <v>317</v>
      </c>
      <c r="DA4" s="8" t="s">
        <v>340</v>
      </c>
      <c r="DB4" s="8" t="s">
        <v>318</v>
      </c>
      <c r="DC4" s="8" t="s">
        <v>341</v>
      </c>
      <c r="DD4" s="8">
        <f>CZ5-DB5</f>
        <v>0</v>
      </c>
      <c r="DE4" s="8">
        <f>DA5/16+DC5/16</f>
        <v>0.24625</v>
      </c>
      <c r="DF4" s="131">
        <f>1-(_xlfn.NORM.DIST(0.5,DD4,SQRT(DE4),TRUE)-_xlfn.NORM.DIST(-0.5,DD4,SQRT(DE4),TRUE))</f>
        <v>0.31365351984723766</v>
      </c>
      <c r="DH4" s="7">
        <v>1</v>
      </c>
      <c r="DI4" s="10">
        <v>0.2</v>
      </c>
      <c r="DK4" s="7">
        <v>1</v>
      </c>
      <c r="DL4" s="8">
        <v>3</v>
      </c>
      <c r="DM4" s="8">
        <f>MEDIAN(DK4:DL4)</f>
        <v>2</v>
      </c>
      <c r="DN4" s="10">
        <f>0.2*0.25</f>
        <v>0.05</v>
      </c>
      <c r="DP4" s="7">
        <v>2</v>
      </c>
      <c r="DQ4" s="10">
        <f>SUMIFS(DN4:DN23,DM4:DM23,DP4)</f>
        <v>0.1</v>
      </c>
      <c r="DT4" s="253"/>
      <c r="DU4">
        <v>166.5743451108865</v>
      </c>
      <c r="DV4">
        <v>167.53594249038724</v>
      </c>
      <c r="DW4">
        <v>169.27783516493218</v>
      </c>
      <c r="DX4">
        <v>166.78707592163119</v>
      </c>
      <c r="DY4">
        <v>159.17445747490274</v>
      </c>
      <c r="DZ4">
        <v>178.22871253755875</v>
      </c>
      <c r="EA4">
        <v>170.90894001611741</v>
      </c>
      <c r="EB4">
        <v>167.01701891960693</v>
      </c>
      <c r="EC4">
        <v>177.96823325497098</v>
      </c>
      <c r="ED4">
        <v>163.69364569854224</v>
      </c>
      <c r="EE4">
        <v>172.34529362994363</v>
      </c>
      <c r="EF4">
        <v>168.28562760437489</v>
      </c>
      <c r="EG4">
        <v>172.67596316614072</v>
      </c>
      <c r="EH4">
        <v>167.79064648161875</v>
      </c>
      <c r="EI4">
        <v>166.44404862617375</v>
      </c>
      <c r="EJ4">
        <v>175.92246134753805</v>
      </c>
      <c r="EK4">
        <v>161.45610683324048</v>
      </c>
      <c r="EL4">
        <v>164.31586513007642</v>
      </c>
      <c r="EM4">
        <v>157.67117641970981</v>
      </c>
      <c r="EN4">
        <v>174.19392119208351</v>
      </c>
      <c r="EO4">
        <v>161.90471509488998</v>
      </c>
      <c r="EP4">
        <v>168.30540342979657</v>
      </c>
      <c r="EQ4">
        <v>170.22916093864478</v>
      </c>
      <c r="ER4">
        <v>169.50600464823947</v>
      </c>
      <c r="ES4">
        <v>171.05655100621516</v>
      </c>
      <c r="ET4">
        <v>179.97466951655224</v>
      </c>
      <c r="EU4">
        <v>164.29153614680399</v>
      </c>
      <c r="EV4">
        <v>173.8406734499149</v>
      </c>
      <c r="EW4">
        <v>163.79200755053898</v>
      </c>
      <c r="EX4">
        <v>171.73860382044222</v>
      </c>
      <c r="EY4">
        <v>161.16602349811001</v>
      </c>
      <c r="EZ4">
        <v>164.43658349871112</v>
      </c>
      <c r="FA4">
        <v>173.80090579407988</v>
      </c>
      <c r="FB4">
        <v>160.21448740374763</v>
      </c>
      <c r="FC4">
        <v>168.92513880392653</v>
      </c>
      <c r="FD4">
        <v>174.70671704231063</v>
      </c>
      <c r="FE4">
        <v>175.18508851807564</v>
      </c>
      <c r="FF4">
        <v>165.41178350834525</v>
      </c>
      <c r="FG4">
        <v>175.67255494085839</v>
      </c>
      <c r="FH4">
        <v>165.86326804698911</v>
      </c>
      <c r="FI4">
        <v>168.17012177724973</v>
      </c>
      <c r="FJ4">
        <v>167.17273009689234</v>
      </c>
      <c r="FK4">
        <v>168.33946969071985</v>
      </c>
      <c r="FL4">
        <v>166.74572801875183</v>
      </c>
      <c r="FM4">
        <v>170.52566758010653</v>
      </c>
      <c r="FN4">
        <v>169.06139247893589</v>
      </c>
      <c r="FO4">
        <v>173.36512140772538</v>
      </c>
      <c r="FP4">
        <v>165.54319412406767</v>
      </c>
      <c r="FQ4">
        <v>170.43646888723015</v>
      </c>
      <c r="FR4">
        <v>165.0600250637508</v>
      </c>
      <c r="FS4">
        <v>165.6613261171442</v>
      </c>
      <c r="FT4">
        <v>166.59430851959041</v>
      </c>
      <c r="FU4">
        <v>156.45672814443242</v>
      </c>
      <c r="FV4">
        <v>165.28169165994041</v>
      </c>
      <c r="FW4">
        <v>173.71320776746143</v>
      </c>
      <c r="FX4">
        <v>163.85659304304863</v>
      </c>
      <c r="FY4">
        <v>166.61195271680481</v>
      </c>
      <c r="FZ4">
        <v>172.21371248396463</v>
      </c>
      <c r="GA4">
        <v>171.6429704525508</v>
      </c>
      <c r="GB4">
        <v>170.13921191263944</v>
      </c>
      <c r="GC4">
        <v>166.53556084619777</v>
      </c>
      <c r="GD4">
        <v>167.71365775511367</v>
      </c>
      <c r="GE4">
        <v>174.98847850091988</v>
      </c>
      <c r="GF4">
        <v>170.56155851477524</v>
      </c>
      <c r="GG4">
        <v>173.33940544503275</v>
      </c>
      <c r="GH4">
        <v>168.77766423803405</v>
      </c>
      <c r="GI4">
        <v>170.31349383486668</v>
      </c>
      <c r="GJ4">
        <v>168.26231043395819</v>
      </c>
      <c r="GK4">
        <v>167.06177742761793</v>
      </c>
      <c r="GL4">
        <v>173.93851234245813</v>
      </c>
      <c r="GM4">
        <v>163.14843773088069</v>
      </c>
      <c r="GN4">
        <v>165.90796971158125</v>
      </c>
      <c r="GO4">
        <v>172.27737711308873</v>
      </c>
      <c r="GP4">
        <v>178.5293005364947</v>
      </c>
      <c r="GQ4">
        <v>162.03791059396463</v>
      </c>
      <c r="GR4">
        <v>167.9136726930592</v>
      </c>
      <c r="GS4">
        <v>160.57769411290064</v>
      </c>
      <c r="GT4">
        <v>160.96409293694887</v>
      </c>
      <c r="GU4">
        <v>161.42985654241056</v>
      </c>
      <c r="GV4">
        <v>172.17892431162181</v>
      </c>
      <c r="GW4">
        <v>151.03072822839022</v>
      </c>
      <c r="GX4">
        <v>163.89379137635115</v>
      </c>
      <c r="GY4">
        <v>174.41056283004582</v>
      </c>
      <c r="GZ4">
        <v>162.58588115178281</v>
      </c>
      <c r="HA4">
        <v>163.69697672288748</v>
      </c>
      <c r="HB4">
        <v>164.12886165070813</v>
      </c>
      <c r="HC4">
        <v>171.0189206629293</v>
      </c>
      <c r="HD4">
        <v>162.57173850917025</v>
      </c>
      <c r="HE4">
        <v>169.06805452762637</v>
      </c>
      <c r="HF4">
        <v>166.66449308885785</v>
      </c>
      <c r="HG4">
        <v>161.51442818099167</v>
      </c>
      <c r="HH4">
        <v>176.05924935068469</v>
      </c>
      <c r="HI4">
        <v>161.97999851882923</v>
      </c>
      <c r="HJ4">
        <v>168.87703790288651</v>
      </c>
      <c r="HK4">
        <v>162.25000475841807</v>
      </c>
      <c r="HL4">
        <v>167.65497260948177</v>
      </c>
      <c r="HM4">
        <v>163.80609334973269</v>
      </c>
      <c r="HN4">
        <v>174.06390892446507</v>
      </c>
      <c r="HO4">
        <v>158.41728039830923</v>
      </c>
      <c r="HP4">
        <v>166.77138145368372</v>
      </c>
    </row>
    <row r="5" spans="1:224" ht="15" thickBot="1" x14ac:dyDescent="0.35">
      <c r="B5" s="7">
        <v>0</v>
      </c>
      <c r="C5" s="97">
        <v>0.1</v>
      </c>
      <c r="D5" s="21">
        <f>B5^2</f>
        <v>0</v>
      </c>
      <c r="E5">
        <f>SUMPRODUCT(B5:B9,C5:C9)</f>
        <v>2.15</v>
      </c>
      <c r="F5" s="150">
        <f>SUMPRODUCT(D5:D9,C5:C9)-E5^2</f>
        <v>1.4275000000000002</v>
      </c>
      <c r="H5" s="8"/>
      <c r="I5" s="7">
        <v>0</v>
      </c>
      <c r="J5" s="111">
        <f>SUMIFS($E$13:$E$37,$D$13:$D$37,I5)</f>
        <v>1.0000000000000002E-2</v>
      </c>
      <c r="T5" s="7">
        <v>0</v>
      </c>
      <c r="U5" s="8">
        <v>0</v>
      </c>
      <c r="V5" s="8">
        <v>0</v>
      </c>
      <c r="W5" s="100">
        <f>AVERAGE(T5:V5)</f>
        <v>0</v>
      </c>
      <c r="X5" s="97">
        <f>_xlfn.IFS(T5=$B$5,$C$5,T5=$B$6,$C$6,T5=$B$7,$C$7,T5=$B$8,$C$8,T5=$B$9,$C$9)*_xlfn.IFS(U5=$B$5,$C$5,U5=$B$6,$C$6,U5=$B$7,$C$7,U5=$B$8,$C$8,U5=$B$9,$C$9)*_xlfn.IFS(V5=$B$5,$C$5,V5=$B$6,$C$6,V5=$B$7,$C$7,V5=$B$8,$C$8,V5=$B$9,$C$9)</f>
        <v>1.0000000000000002E-3</v>
      </c>
      <c r="Y5" s="100">
        <f>_xlfn.VAR.S(T5:V5)</f>
        <v>0</v>
      </c>
      <c r="Z5" s="101">
        <f>_xlfn.VAR.P(T5:V5)</f>
        <v>0</v>
      </c>
      <c r="AB5" s="113">
        <v>0</v>
      </c>
      <c r="AC5" s="119">
        <f>SUMIFS(X5:X129,W5:W129,AB5)</f>
        <v>1.0000000000000002E-3</v>
      </c>
      <c r="AE5" s="11">
        <f>SUMPRODUCT(AB5:AB17,AC5:AC17)</f>
        <v>2.1500000000000008</v>
      </c>
      <c r="AF5" s="121">
        <f>SUMPRODUCT((AB5:AB17)^2,AC5:AC17)-AE5^2</f>
        <v>0.47583333333333133</v>
      </c>
      <c r="AK5" s="7">
        <v>1</v>
      </c>
      <c r="AL5" s="123">
        <f t="shared" ref="AL5:AL12" si="0">AK5/8</f>
        <v>0.125</v>
      </c>
      <c r="AM5" s="126">
        <f t="shared" ref="AM5:AM12" si="1">_xlfn.BINOM.DIST(AK5,8,0.2,FALSE)</f>
        <v>0.33554432000000001</v>
      </c>
      <c r="AN5" s="124">
        <f>_xlfn.NORM.DIST(AK5+0.5,8*0.2,SQRT(8*0.2*0.8),TRUE)-_xlfn.NORM.DIST(AK5-0.5,8*0.2,SQRT(8*0.2*0.8),TRUE)</f>
        <v>0.29932634258184709</v>
      </c>
      <c r="AO5" s="74"/>
      <c r="AQ5" s="267" t="s">
        <v>263</v>
      </c>
      <c r="AR5" s="268"/>
      <c r="AS5" s="268"/>
      <c r="AT5" s="132">
        <f>1-_xlfn.NORM.DIST(3.5/20,0.1,SQRT(0.1*0.9/20),TRUE)</f>
        <v>0.13177623864148647</v>
      </c>
      <c r="AV5" s="7"/>
      <c r="AW5" s="8"/>
      <c r="AX5" s="140"/>
      <c r="AY5" s="131"/>
      <c r="BA5" s="7">
        <v>1</v>
      </c>
      <c r="BB5" s="8">
        <v>3</v>
      </c>
      <c r="BC5" s="8">
        <f>1/25</f>
        <v>0.04</v>
      </c>
      <c r="BD5" s="8">
        <f t="shared" ref="BD5:BD19" si="2">_xlfn.VAR.P(BA5:BB5)</f>
        <v>1</v>
      </c>
      <c r="BE5" s="10">
        <f>_xlfn.VAR.S(BA5:BB5)</f>
        <v>2</v>
      </c>
      <c r="BG5" s="7">
        <v>1</v>
      </c>
      <c r="BH5" s="10">
        <f t="shared" ref="BH5:BH7" si="3">SUMIFS($BC$4:$BC$19,$BD$4:$BD$19,BG5)</f>
        <v>0.4</v>
      </c>
      <c r="BJ5" t="s">
        <v>281</v>
      </c>
      <c r="BK5">
        <v>3</v>
      </c>
      <c r="BM5" s="7">
        <f>BN4</f>
        <v>7.5</v>
      </c>
      <c r="BN5" s="8">
        <f>BM5+$BK$5</f>
        <v>10.5</v>
      </c>
      <c r="BO5" s="8">
        <f t="shared" ref="BO5:BO8" si="4">AVERAGE(BM5:BN5)</f>
        <v>9</v>
      </c>
      <c r="BP5" s="10">
        <v>0.2</v>
      </c>
      <c r="CF5" s="7">
        <v>2</v>
      </c>
      <c r="CG5" s="160">
        <f t="shared" ref="CG5:CG18" si="5">1-_xlfn.NORM.DIST(12,10,4/SQRT(CF5),TRUE)</f>
        <v>0.23975006109347663</v>
      </c>
      <c r="CT5" s="167">
        <f>_xlfn.BINOM.DIST(179,200,0.95,TRUE)</f>
        <v>1.1599082507479281E-3</v>
      </c>
      <c r="CU5" s="168">
        <f>_xlfn.NORM.DIST(0.9,0.95,SQRT(0.95*0.05/200),TRUE)</f>
        <v>5.8843295531237809E-4</v>
      </c>
      <c r="CW5" s="169"/>
      <c r="CZ5" s="11">
        <v>5.4</v>
      </c>
      <c r="DA5" s="12">
        <v>1.69</v>
      </c>
      <c r="DB5" s="12">
        <v>5.4</v>
      </c>
      <c r="DC5" s="12">
        <v>2.25</v>
      </c>
      <c r="DD5" s="12"/>
      <c r="DE5" s="12"/>
      <c r="DF5" s="13"/>
      <c r="DH5" s="7">
        <v>3</v>
      </c>
      <c r="DI5" s="10">
        <v>0.2</v>
      </c>
      <c r="DK5" s="7">
        <v>3</v>
      </c>
      <c r="DL5" s="8">
        <v>1</v>
      </c>
      <c r="DM5" s="8">
        <f t="shared" ref="DM5:DM23" si="6">MEDIAN(DK5:DL5)</f>
        <v>2</v>
      </c>
      <c r="DN5" s="10">
        <f t="shared" ref="DN5:DN23" si="7">0.2*0.25</f>
        <v>0.05</v>
      </c>
      <c r="DP5" s="7">
        <v>3</v>
      </c>
      <c r="DQ5" s="10">
        <f t="shared" ref="DQ5:DQ8" si="8">SUMIFS(DN5:DN24,DM5:DM24,DP5)</f>
        <v>0.2</v>
      </c>
      <c r="DT5" s="253"/>
      <c r="DU5">
        <v>174.43243617762346</v>
      </c>
      <c r="DV5">
        <v>163.58867864127387</v>
      </c>
      <c r="DW5">
        <v>173.91654804541031</v>
      </c>
      <c r="DX5">
        <v>169.88604269371717</v>
      </c>
      <c r="DY5">
        <v>165.76609990678844</v>
      </c>
      <c r="DZ5">
        <v>158.12228579178918</v>
      </c>
      <c r="EA5">
        <v>169.65193875748082</v>
      </c>
      <c r="EB5">
        <v>168.13830083137145</v>
      </c>
      <c r="EC5">
        <v>155.51935743005015</v>
      </c>
      <c r="ED5">
        <v>171.50005472885096</v>
      </c>
      <c r="EE5">
        <v>170.10435552819399</v>
      </c>
      <c r="EF5">
        <v>172.94341145188082</v>
      </c>
      <c r="EG5">
        <v>167.55248392527574</v>
      </c>
      <c r="EH5">
        <v>164.22931534051895</v>
      </c>
      <c r="EI5">
        <v>162.26320380027755</v>
      </c>
      <c r="EJ5">
        <v>170.27027009916492</v>
      </c>
      <c r="EK5">
        <v>161.78233121408266</v>
      </c>
      <c r="EL5">
        <v>170.44762156601064</v>
      </c>
      <c r="EM5">
        <v>166.10071437625447</v>
      </c>
      <c r="EN5">
        <v>167.73259798227809</v>
      </c>
      <c r="EO5">
        <v>164.72683167975629</v>
      </c>
      <c r="EP5">
        <v>163.35313656654034</v>
      </c>
      <c r="EQ5">
        <v>165.282510205172</v>
      </c>
      <c r="ER5">
        <v>166.43943294056226</v>
      </c>
      <c r="ES5">
        <v>158.36675796762574</v>
      </c>
      <c r="ET5">
        <v>163.69840349270089</v>
      </c>
      <c r="EU5">
        <v>167.9790937838261</v>
      </c>
      <c r="EV5">
        <v>168.16461933430401</v>
      </c>
      <c r="EW5">
        <v>167.04035314304929</v>
      </c>
      <c r="EX5">
        <v>169.46791387326084</v>
      </c>
      <c r="EY5">
        <v>167.31327545002569</v>
      </c>
      <c r="EZ5">
        <v>172.89637920711539</v>
      </c>
      <c r="FA5">
        <v>168.13986970973201</v>
      </c>
      <c r="FB5">
        <v>167.39226506487466</v>
      </c>
      <c r="FC5">
        <v>171.22852508563665</v>
      </c>
      <c r="FD5">
        <v>164.53813426650595</v>
      </c>
      <c r="FE5">
        <v>167.30483988666674</v>
      </c>
      <c r="FF5">
        <v>158.63126176426886</v>
      </c>
      <c r="FG5">
        <v>164.61213302917895</v>
      </c>
      <c r="FH5">
        <v>167.29794477995893</v>
      </c>
      <c r="FI5">
        <v>170.68289079233364</v>
      </c>
      <c r="FJ5">
        <v>162.60617425231612</v>
      </c>
      <c r="FK5">
        <v>169.32759020946105</v>
      </c>
      <c r="FL5">
        <v>171.06558910981403</v>
      </c>
      <c r="FM5">
        <v>169.77068465948105</v>
      </c>
      <c r="FN5">
        <v>169.44288571593643</v>
      </c>
      <c r="FO5">
        <v>167.69048269324412</v>
      </c>
      <c r="FP5">
        <v>159.57217950798804</v>
      </c>
      <c r="FQ5">
        <v>161.57477315445431</v>
      </c>
      <c r="FR5">
        <v>169.79569007943792</v>
      </c>
      <c r="FS5">
        <v>164.17025502832257</v>
      </c>
      <c r="FT5">
        <v>163.68840473532327</v>
      </c>
      <c r="FU5">
        <v>159.88381786755053</v>
      </c>
      <c r="FV5">
        <v>167.42603574001987</v>
      </c>
      <c r="FW5">
        <v>167.63761831370357</v>
      </c>
      <c r="FX5">
        <v>164.91192522025085</v>
      </c>
      <c r="FY5">
        <v>176.41072357818484</v>
      </c>
      <c r="FZ5">
        <v>159.62365690810839</v>
      </c>
      <c r="GA5">
        <v>165.05259562890569</v>
      </c>
      <c r="GB5">
        <v>168.01303498922789</v>
      </c>
      <c r="GC5">
        <v>170.81461404685979</v>
      </c>
      <c r="GD5">
        <v>170.05579987980309</v>
      </c>
      <c r="GE5">
        <v>160.06949121091748</v>
      </c>
      <c r="GF5">
        <v>165.39769770915154</v>
      </c>
      <c r="GG5">
        <v>182.58219082653522</v>
      </c>
      <c r="GH5">
        <v>166.5609073266678</v>
      </c>
      <c r="GI5">
        <v>157.89295670273714</v>
      </c>
      <c r="GJ5">
        <v>175.86111592990346</v>
      </c>
      <c r="GK5">
        <v>162.09516328544123</v>
      </c>
      <c r="GL5">
        <v>166.1977347235661</v>
      </c>
      <c r="GM5">
        <v>180.35356500931084</v>
      </c>
      <c r="GN5">
        <v>168.87826572073391</v>
      </c>
      <c r="GO5">
        <v>171.33003606303828</v>
      </c>
      <c r="GP5">
        <v>162.60167225354235</v>
      </c>
      <c r="GQ5">
        <v>165.19867753103608</v>
      </c>
      <c r="GR5">
        <v>169.15168256545439</v>
      </c>
      <c r="GS5">
        <v>166.77712832333054</v>
      </c>
      <c r="GT5">
        <v>170.56698137693456</v>
      </c>
      <c r="GU5">
        <v>166.04584910837002</v>
      </c>
      <c r="GV5">
        <v>165.50523977329431</v>
      </c>
      <c r="GW5">
        <v>171.61830040876521</v>
      </c>
      <c r="GX5">
        <v>168.48396566146403</v>
      </c>
      <c r="GY5">
        <v>163.20735025018803</v>
      </c>
      <c r="GZ5">
        <v>174.54516804590821</v>
      </c>
      <c r="HA5">
        <v>162.61348431598162</v>
      </c>
      <c r="HB5">
        <v>171.41299334852374</v>
      </c>
      <c r="HC5">
        <v>168.75527929968666</v>
      </c>
      <c r="HD5">
        <v>157.33452695584856</v>
      </c>
      <c r="HE5">
        <v>175.29968485049903</v>
      </c>
      <c r="HF5">
        <v>164.56228135083802</v>
      </c>
      <c r="HG5">
        <v>159.75401023623999</v>
      </c>
      <c r="HH5">
        <v>180.4510628413409</v>
      </c>
      <c r="HI5">
        <v>173.2506842368748</v>
      </c>
      <c r="HJ5">
        <v>172.39158691026387</v>
      </c>
      <c r="HK5">
        <v>167.17349748304696</v>
      </c>
      <c r="HL5">
        <v>171.59141347164405</v>
      </c>
      <c r="HM5">
        <v>171.81344386571436</v>
      </c>
      <c r="HN5">
        <v>164.03452431276673</v>
      </c>
      <c r="HO5">
        <v>162.47580955550075</v>
      </c>
      <c r="HP5">
        <v>163.13555701216683</v>
      </c>
    </row>
    <row r="6" spans="1:224" x14ac:dyDescent="0.3">
      <c r="B6" s="7">
        <v>1</v>
      </c>
      <c r="C6" s="97">
        <v>0.2</v>
      </c>
      <c r="D6" s="21">
        <f t="shared" ref="D6:D9" si="9">B6^2</f>
        <v>1</v>
      </c>
      <c r="F6" s="10"/>
      <c r="H6" s="8"/>
      <c r="I6" s="7">
        <v>0.5</v>
      </c>
      <c r="J6" s="111">
        <f t="shared" ref="J6:J13" si="10">SUMIFS($E$13:$E$37,$D$13:$D$37,I6)</f>
        <v>4.0000000000000008E-2</v>
      </c>
      <c r="T6" s="7">
        <v>0</v>
      </c>
      <c r="U6" s="8">
        <v>0</v>
      </c>
      <c r="V6" s="8">
        <v>1</v>
      </c>
      <c r="W6" s="100">
        <f t="shared" ref="W6:W69" si="11">AVERAGE(T6:V6)</f>
        <v>0.33333333333333331</v>
      </c>
      <c r="X6" s="97">
        <f t="shared" ref="X6:X69" si="12">_xlfn.IFS(T6=$B$5,$C$5,T6=$B$6,$C$6,T6=$B$7,$C$7,T6=$B$8,$C$8,T6=$B$9,$C$9)*_xlfn.IFS(U6=$B$5,$C$5,U6=$B$6,$C$6,U6=$B$7,$C$7,U6=$B$8,$C$8,U6=$B$9,$C$9)*_xlfn.IFS(V6=$B$5,$C$5,V6=$B$6,$C$6,V6=$B$7,$C$7,V6=$B$8,$C$8,V6=$B$9,$C$9)</f>
        <v>2.0000000000000005E-3</v>
      </c>
      <c r="Y6" s="100">
        <f t="shared" ref="Y6:Y69" si="13">_xlfn.VAR.S(T6:V6)</f>
        <v>0.33333333333333337</v>
      </c>
      <c r="Z6" s="101">
        <f t="shared" ref="Z6:Z69" si="14">_xlfn.VAR.P(T6:V6)</f>
        <v>0.22222222222222221</v>
      </c>
      <c r="AA6" s="100"/>
      <c r="AB6" s="113">
        <v>0.33333333333333331</v>
      </c>
      <c r="AC6" s="119">
        <f t="shared" ref="AC6:AC17" si="15">SUMIFS(X6:X130,W6:W130,AB6)</f>
        <v>6.0000000000000019E-3</v>
      </c>
      <c r="AK6" s="7">
        <v>2</v>
      </c>
      <c r="AL6" s="123">
        <f t="shared" si="0"/>
        <v>0.25</v>
      </c>
      <c r="AM6" s="126">
        <f t="shared" si="1"/>
        <v>0.29360128000000002</v>
      </c>
      <c r="AN6" s="124">
        <f>_xlfn.NORM.DIST(AK6+0.5,8*0.2,SQRT(8*0.2*0.8),TRUE)-_xlfn.NORM.DIST(AK6-0.5,8*0.2,SQRT(8*0.2*0.8),TRUE)</f>
        <v>0.32205321716898949</v>
      </c>
      <c r="AV6" s="263" t="s">
        <v>263</v>
      </c>
      <c r="AW6" s="264"/>
      <c r="AX6" s="97">
        <f>1-_xlfn.NORM.DIST(0.1,0.1,SQRT(0.1*0.9/100),TRUE)</f>
        <v>0.5</v>
      </c>
      <c r="AY6" s="141">
        <f>_xlfn.NORM.DIST(0,0.1,SQRT(0.1*0.9/100),TRUE)</f>
        <v>4.2906033319683703E-4</v>
      </c>
      <c r="BA6" s="7">
        <v>1</v>
      </c>
      <c r="BB6" s="8">
        <v>5</v>
      </c>
      <c r="BC6" s="8">
        <f>2/25</f>
        <v>0.08</v>
      </c>
      <c r="BD6" s="8">
        <f t="shared" si="2"/>
        <v>4</v>
      </c>
      <c r="BE6" s="10">
        <f>_xlfn.VAR.S(BA6:BB6)</f>
        <v>8</v>
      </c>
      <c r="BG6" s="7">
        <v>4</v>
      </c>
      <c r="BH6" s="10">
        <f t="shared" si="3"/>
        <v>0.24000000000000002</v>
      </c>
      <c r="BJ6" t="s">
        <v>280</v>
      </c>
      <c r="BK6">
        <f>COUNT(BM4:BM8)</f>
        <v>5</v>
      </c>
      <c r="BM6" s="7">
        <f t="shared" ref="BM6:BM8" si="16">BN5</f>
        <v>10.5</v>
      </c>
      <c r="BN6" s="8">
        <f t="shared" ref="BN6:BN8" si="17">BM6+$BK$5</f>
        <v>13.5</v>
      </c>
      <c r="BO6" s="8">
        <f t="shared" si="4"/>
        <v>12</v>
      </c>
      <c r="BP6" s="10">
        <v>0.4</v>
      </c>
      <c r="CF6" s="7">
        <v>3</v>
      </c>
      <c r="CG6" s="160">
        <f t="shared" si="5"/>
        <v>0.19323811538561642</v>
      </c>
      <c r="DH6" s="7">
        <v>5</v>
      </c>
      <c r="DI6" s="10">
        <v>0.2</v>
      </c>
      <c r="DK6" s="7">
        <v>1</v>
      </c>
      <c r="DL6" s="8">
        <v>5</v>
      </c>
      <c r="DM6" s="8">
        <f t="shared" si="6"/>
        <v>3</v>
      </c>
      <c r="DN6" s="10">
        <f t="shared" si="7"/>
        <v>0.05</v>
      </c>
      <c r="DP6" s="7">
        <v>4</v>
      </c>
      <c r="DQ6" s="10">
        <f t="shared" si="8"/>
        <v>0.3</v>
      </c>
      <c r="DT6" s="253"/>
      <c r="DU6">
        <v>174.00626969774021</v>
      </c>
      <c r="DV6">
        <v>169.00447516363056</v>
      </c>
      <c r="DW6">
        <v>168.79071548700449</v>
      </c>
      <c r="DX6">
        <v>167.14900365385984</v>
      </c>
      <c r="DY6">
        <v>169.786305230984</v>
      </c>
      <c r="DZ6">
        <v>164.38979568064678</v>
      </c>
      <c r="EA6">
        <v>167.83327904576436</v>
      </c>
      <c r="EB6">
        <v>165.43228124518646</v>
      </c>
      <c r="EC6">
        <v>166.98451016836043</v>
      </c>
      <c r="ED6">
        <v>172.12494580107159</v>
      </c>
      <c r="EE6">
        <v>157.61164999147877</v>
      </c>
      <c r="EF6">
        <v>162.50051370533765</v>
      </c>
      <c r="EG6">
        <v>175.23367827251786</v>
      </c>
      <c r="EH6">
        <v>166.52749476506142</v>
      </c>
      <c r="EI6">
        <v>167.168904534803</v>
      </c>
      <c r="EJ6">
        <v>158.25950580491917</v>
      </c>
      <c r="EK6">
        <v>168.15165335046186</v>
      </c>
      <c r="EL6">
        <v>167.38766074794694</v>
      </c>
      <c r="EM6">
        <v>166.70933686199714</v>
      </c>
      <c r="EN6">
        <v>163.0608761284675</v>
      </c>
      <c r="EO6">
        <v>161.87699824385345</v>
      </c>
      <c r="EP6">
        <v>170.1303670766647</v>
      </c>
      <c r="EQ6">
        <v>170.36513039655983</v>
      </c>
      <c r="ER6">
        <v>160.63401457230793</v>
      </c>
      <c r="ES6">
        <v>164.68390921417449</v>
      </c>
      <c r="ET6">
        <v>174.31779437046498</v>
      </c>
      <c r="EU6">
        <v>167.26691395760281</v>
      </c>
      <c r="EV6">
        <v>165.2088809247216</v>
      </c>
      <c r="EW6">
        <v>174.01650151313515</v>
      </c>
      <c r="EX6">
        <v>169.98876443594054</v>
      </c>
      <c r="EY6">
        <v>163.13143017995753</v>
      </c>
      <c r="EZ6">
        <v>165.94632765062852</v>
      </c>
      <c r="FA6">
        <v>158.71091076277662</v>
      </c>
      <c r="FB6">
        <v>162.56097236563801</v>
      </c>
      <c r="FC6">
        <v>158.89135451160837</v>
      </c>
      <c r="FD6">
        <v>175.50207015901105</v>
      </c>
      <c r="FE6">
        <v>163.26220414938871</v>
      </c>
      <c r="FF6">
        <v>167.50863491196651</v>
      </c>
      <c r="FG6">
        <v>166.99024566932349</v>
      </c>
      <c r="FH6">
        <v>167.9424638847122</v>
      </c>
      <c r="FI6">
        <v>159.01152149908012</v>
      </c>
      <c r="FJ6">
        <v>164.48227992313332</v>
      </c>
      <c r="FK6">
        <v>167.36503138289845</v>
      </c>
      <c r="FL6">
        <v>163.68983718947857</v>
      </c>
      <c r="FM6">
        <v>166.1368440532824</v>
      </c>
      <c r="FN6">
        <v>170.75400190932851</v>
      </c>
      <c r="FO6">
        <v>171.76865125165205</v>
      </c>
      <c r="FP6">
        <v>171.0933286982181</v>
      </c>
      <c r="FQ6">
        <v>172.50026015844196</v>
      </c>
      <c r="FR6">
        <v>162.61291588179301</v>
      </c>
      <c r="FS6">
        <v>171.72483634439413</v>
      </c>
      <c r="FT6">
        <v>172.88413513469277</v>
      </c>
      <c r="FU6">
        <v>173.30452632321976</v>
      </c>
      <c r="FV6">
        <v>168.48556296153401</v>
      </c>
      <c r="FW6">
        <v>170.838704287773</v>
      </c>
      <c r="FX6">
        <v>174.68045538279694</v>
      </c>
      <c r="FY6">
        <v>162.46715798715013</v>
      </c>
      <c r="FZ6">
        <v>171.50063453172334</v>
      </c>
      <c r="GA6">
        <v>169.83737904283043</v>
      </c>
      <c r="GB6">
        <v>165.90718527240097</v>
      </c>
      <c r="GC6">
        <v>163.60217895325331</v>
      </c>
      <c r="GD6">
        <v>160.60811671067495</v>
      </c>
      <c r="GE6">
        <v>167.2971773938043</v>
      </c>
      <c r="GF6">
        <v>169.12527311305166</v>
      </c>
      <c r="GG6">
        <v>166.54247869027313</v>
      </c>
      <c r="GH6">
        <v>167.55133000387286</v>
      </c>
      <c r="GI6">
        <v>174.99534518591827</v>
      </c>
      <c r="GJ6">
        <v>160.40363956434885</v>
      </c>
      <c r="GK6">
        <v>163.71455839234113</v>
      </c>
      <c r="GL6">
        <v>166.45559920888627</v>
      </c>
      <c r="GM6">
        <v>170.59912064595846</v>
      </c>
      <c r="GN6">
        <v>169.51945948548382</v>
      </c>
      <c r="GO6">
        <v>160.6640051600989</v>
      </c>
      <c r="GP6">
        <v>167.47596131480532</v>
      </c>
      <c r="GQ6">
        <v>177.68901838152669</v>
      </c>
      <c r="GR6">
        <v>168.98045881916187</v>
      </c>
      <c r="GS6">
        <v>164.81049382363562</v>
      </c>
      <c r="GT6">
        <v>168.34938318296918</v>
      </c>
      <c r="GU6">
        <v>163.71550767743611</v>
      </c>
      <c r="GV6">
        <v>162.74296225546277</v>
      </c>
      <c r="GW6">
        <v>163.6339146340033</v>
      </c>
      <c r="GX6">
        <v>164.62755464871589</v>
      </c>
      <c r="GY6">
        <v>165.12706619195524</v>
      </c>
      <c r="GZ6">
        <v>164.06366224927478</v>
      </c>
      <c r="HA6">
        <v>169.07472794500063</v>
      </c>
      <c r="HB6">
        <v>170.7600898394885</v>
      </c>
      <c r="HC6">
        <v>176.40176505537238</v>
      </c>
      <c r="HD6">
        <v>164.78183337184601</v>
      </c>
      <c r="HE6">
        <v>163.72120338800596</v>
      </c>
      <c r="HF6">
        <v>166.16633441898739</v>
      </c>
      <c r="HG6">
        <v>168.39982603286626</v>
      </c>
      <c r="HH6">
        <v>169.3848656383052</v>
      </c>
      <c r="HI6">
        <v>175.81188952917</v>
      </c>
      <c r="HJ6">
        <v>163.21958295392687</v>
      </c>
      <c r="HK6">
        <v>172.89177489018766</v>
      </c>
      <c r="HL6">
        <v>172.35208073415561</v>
      </c>
      <c r="HM6">
        <v>170.10250243273913</v>
      </c>
      <c r="HN6">
        <v>163.93035306336242</v>
      </c>
      <c r="HO6">
        <v>174.58118403609842</v>
      </c>
      <c r="HP6">
        <v>164.71537204651395</v>
      </c>
    </row>
    <row r="7" spans="1:224" ht="15" thickBot="1" x14ac:dyDescent="0.35">
      <c r="B7" s="7">
        <v>2</v>
      </c>
      <c r="C7" s="97">
        <v>0.3</v>
      </c>
      <c r="D7" s="21">
        <f t="shared" si="9"/>
        <v>4</v>
      </c>
      <c r="F7" s="10"/>
      <c r="H7" s="8"/>
      <c r="I7" s="7">
        <v>1</v>
      </c>
      <c r="J7" s="111">
        <f t="shared" si="10"/>
        <v>0.1</v>
      </c>
      <c r="T7" s="7">
        <v>0</v>
      </c>
      <c r="U7" s="8">
        <v>0</v>
      </c>
      <c r="V7" s="8">
        <v>2</v>
      </c>
      <c r="W7" s="100">
        <f t="shared" si="11"/>
        <v>0.66666666666666663</v>
      </c>
      <c r="X7" s="97">
        <f t="shared" si="12"/>
        <v>3.0000000000000005E-3</v>
      </c>
      <c r="Y7" s="100">
        <f t="shared" si="13"/>
        <v>1.3333333333333335</v>
      </c>
      <c r="Z7" s="101">
        <f t="shared" si="14"/>
        <v>0.88888888888888884</v>
      </c>
      <c r="AA7" s="100"/>
      <c r="AB7" s="113">
        <v>0.66666666666666663</v>
      </c>
      <c r="AC7" s="119">
        <f t="shared" si="15"/>
        <v>2.1000000000000001E-2</v>
      </c>
      <c r="AK7" s="7">
        <v>3</v>
      </c>
      <c r="AL7" s="123">
        <f t="shared" si="0"/>
        <v>0.375</v>
      </c>
      <c r="AM7" s="126">
        <f t="shared" si="1"/>
        <v>0.14680063999999998</v>
      </c>
      <c r="AN7" s="124">
        <f t="shared" ref="AN7:AN12" si="18">_xlfn.NORM.DIST(AK7+0.5,8*0.2,SQRT(8*0.2*0.8),TRUE)-_xlfn.NORM.DIST(AK7-0.5,8*0.2,SQRT(8*0.2*0.8),TRUE)</f>
        <v>0.16662363158304727</v>
      </c>
      <c r="AV7" s="263"/>
      <c r="AW7" s="264"/>
      <c r="AX7" s="8"/>
      <c r="AY7" s="10"/>
      <c r="BA7" s="7">
        <v>1</v>
      </c>
      <c r="BB7" s="8">
        <v>7</v>
      </c>
      <c r="BC7" s="8">
        <f>1/25</f>
        <v>0.04</v>
      </c>
      <c r="BD7" s="8">
        <f t="shared" si="2"/>
        <v>9</v>
      </c>
      <c r="BE7" s="10">
        <f>_xlfn.VAR.S(BA7:BB7)</f>
        <v>18</v>
      </c>
      <c r="BG7" s="11">
        <v>9</v>
      </c>
      <c r="BH7" s="13">
        <f t="shared" si="3"/>
        <v>0.08</v>
      </c>
      <c r="BM7" s="7">
        <f t="shared" si="16"/>
        <v>13.5</v>
      </c>
      <c r="BN7" s="8">
        <f t="shared" si="17"/>
        <v>16.5</v>
      </c>
      <c r="BO7" s="8">
        <f t="shared" si="4"/>
        <v>15</v>
      </c>
      <c r="BP7" s="10">
        <v>0.2</v>
      </c>
      <c r="CF7" s="7">
        <v>4</v>
      </c>
      <c r="CG7" s="160">
        <f t="shared" si="5"/>
        <v>0.15865525393145696</v>
      </c>
      <c r="DH7" s="7">
        <v>5</v>
      </c>
      <c r="DI7" s="10">
        <v>0.2</v>
      </c>
      <c r="DK7" s="7">
        <v>5</v>
      </c>
      <c r="DL7" s="8">
        <v>1</v>
      </c>
      <c r="DM7" s="8">
        <f t="shared" si="6"/>
        <v>3</v>
      </c>
      <c r="DN7" s="10">
        <f t="shared" si="7"/>
        <v>0.05</v>
      </c>
      <c r="DP7" s="7">
        <v>5</v>
      </c>
      <c r="DQ7" s="10">
        <f t="shared" si="8"/>
        <v>0.2</v>
      </c>
      <c r="DT7" s="253"/>
      <c r="DU7">
        <v>172.24279357705382</v>
      </c>
      <c r="DV7">
        <v>161.33422317451914</v>
      </c>
      <c r="DW7">
        <v>165.38077542335668</v>
      </c>
      <c r="DX7">
        <v>175.00359885033686</v>
      </c>
      <c r="DY7">
        <v>163.60988123650895</v>
      </c>
      <c r="DZ7">
        <v>176.135328582488</v>
      </c>
      <c r="EA7">
        <v>165.24838141648797</v>
      </c>
      <c r="EB7">
        <v>170.01946556646726</v>
      </c>
      <c r="EC7">
        <v>172.60658008907922</v>
      </c>
      <c r="ED7">
        <v>167.60061893236707</v>
      </c>
      <c r="EE7">
        <v>164.0741100696614</v>
      </c>
      <c r="EF7">
        <v>158.00709828780964</v>
      </c>
      <c r="EG7">
        <v>168.87334308066056</v>
      </c>
      <c r="EH7">
        <v>166.66142922858126</v>
      </c>
      <c r="EI7">
        <v>168.61197135639668</v>
      </c>
      <c r="EJ7">
        <v>175.14013674244052</v>
      </c>
      <c r="EK7">
        <v>160.02624473784817</v>
      </c>
      <c r="EL7">
        <v>167.6391587703547</v>
      </c>
      <c r="EM7">
        <v>167.48249830797431</v>
      </c>
      <c r="EN7">
        <v>172.84910821999074</v>
      </c>
      <c r="EO7">
        <v>177.11408130580094</v>
      </c>
      <c r="EP7">
        <v>169.98099394058227</v>
      </c>
      <c r="EQ7">
        <v>168.6563546978432</v>
      </c>
      <c r="ER7">
        <v>161.88603634745232</v>
      </c>
      <c r="ES7">
        <v>165.16149056641734</v>
      </c>
      <c r="ET7">
        <v>166.37818984108162</v>
      </c>
      <c r="EU7">
        <v>166.7755935510213</v>
      </c>
      <c r="EV7">
        <v>169.21436948777409</v>
      </c>
      <c r="EW7">
        <v>159.9916839391808</v>
      </c>
      <c r="EX7">
        <v>174.77517925598659</v>
      </c>
      <c r="EY7">
        <v>167.58597606766853</v>
      </c>
      <c r="EZ7">
        <v>164.73615968479135</v>
      </c>
      <c r="FA7">
        <v>163.34164851158857</v>
      </c>
      <c r="FB7">
        <v>162.16828665946377</v>
      </c>
      <c r="FC7">
        <v>170.27879661199404</v>
      </c>
      <c r="FD7">
        <v>164.76493950776057</v>
      </c>
      <c r="FE7">
        <v>170.49922402165248</v>
      </c>
      <c r="FF7">
        <v>158.78703546931501</v>
      </c>
      <c r="FG7">
        <v>167.53170765568211</v>
      </c>
      <c r="FH7">
        <v>160.51966835092753</v>
      </c>
      <c r="FI7">
        <v>166.03143361734692</v>
      </c>
      <c r="FJ7">
        <v>169.85942292066466</v>
      </c>
      <c r="FK7">
        <v>171.12765075452626</v>
      </c>
      <c r="FL7">
        <v>172.76353613723768</v>
      </c>
      <c r="FM7">
        <v>168.32084210235917</v>
      </c>
      <c r="FN7">
        <v>163.58818978787167</v>
      </c>
      <c r="FO7">
        <v>161.1675355330517</v>
      </c>
      <c r="FP7">
        <v>169.75330194199341</v>
      </c>
      <c r="FQ7">
        <v>175.20266450318741</v>
      </c>
      <c r="FR7">
        <v>171.64768845631625</v>
      </c>
      <c r="FS7">
        <v>160.7442908048979</v>
      </c>
      <c r="FT7">
        <v>176.77170202531852</v>
      </c>
      <c r="FU7">
        <v>166.2666289472254</v>
      </c>
      <c r="FV7">
        <v>169.08807477974915</v>
      </c>
      <c r="FW7">
        <v>160.64088125730632</v>
      </c>
      <c r="FX7">
        <v>160.23651991289807</v>
      </c>
      <c r="FY7">
        <v>173.14350028627086</v>
      </c>
      <c r="FZ7">
        <v>169.08556798497739</v>
      </c>
      <c r="GA7">
        <v>174.22855020285351</v>
      </c>
      <c r="GB7">
        <v>167.76547621574719</v>
      </c>
      <c r="GC7">
        <v>165.58544583730691</v>
      </c>
      <c r="GD7">
        <v>162.06288759221206</v>
      </c>
      <c r="GE7">
        <v>162.95248709738371</v>
      </c>
      <c r="GF7">
        <v>159.15092429949436</v>
      </c>
      <c r="GG7">
        <v>170.58229499397567</v>
      </c>
      <c r="GH7">
        <v>169.81942220681231</v>
      </c>
      <c r="GI7">
        <v>169.64357140622451</v>
      </c>
      <c r="GJ7">
        <v>168.47437049236032</v>
      </c>
      <c r="GK7">
        <v>167.62797766986478</v>
      </c>
      <c r="GL7">
        <v>164.08136897424993</v>
      </c>
      <c r="GM7">
        <v>164.4221736920299</v>
      </c>
      <c r="GN7">
        <v>169.21099298869376</v>
      </c>
      <c r="GO7">
        <v>167.338957306667</v>
      </c>
      <c r="GP7">
        <v>170.55564679921372</v>
      </c>
      <c r="GQ7">
        <v>160.74094841186889</v>
      </c>
      <c r="GR7">
        <v>159.3270024737576</v>
      </c>
      <c r="GS7">
        <v>164.85670752316946</v>
      </c>
      <c r="GT7">
        <v>163.83511759940302</v>
      </c>
      <c r="GU7">
        <v>163.1884554977587</v>
      </c>
      <c r="GV7">
        <v>169.08765413844958</v>
      </c>
      <c r="GW7">
        <v>163.00796627419186</v>
      </c>
      <c r="GX7">
        <v>185.70794221758842</v>
      </c>
      <c r="GY7">
        <v>169.60231445281534</v>
      </c>
      <c r="GZ7">
        <v>170.91100911656395</v>
      </c>
      <c r="HA7">
        <v>165.65617041905352</v>
      </c>
      <c r="HB7">
        <v>163.6449422572623</v>
      </c>
      <c r="HC7">
        <v>163.79436086807982</v>
      </c>
      <c r="HD7">
        <v>157.87885953485966</v>
      </c>
      <c r="HE7">
        <v>162.30972445427324</v>
      </c>
      <c r="HF7">
        <v>163.99108457207331</v>
      </c>
      <c r="HG7">
        <v>163.07338168061688</v>
      </c>
      <c r="HH7">
        <v>170.60556668965728</v>
      </c>
      <c r="HI7">
        <v>162.68718749287655</v>
      </c>
      <c r="HJ7">
        <v>167.91600327323249</v>
      </c>
      <c r="HK7">
        <v>163.76659285796632</v>
      </c>
      <c r="HL7">
        <v>170.59565319740796</v>
      </c>
      <c r="HM7">
        <v>176.49758032220416</v>
      </c>
      <c r="HN7">
        <v>166.26469627098413</v>
      </c>
      <c r="HO7">
        <v>166.70243607094744</v>
      </c>
      <c r="HP7">
        <v>165.32302819413599</v>
      </c>
    </row>
    <row r="8" spans="1:224" ht="15" thickBot="1" x14ac:dyDescent="0.35">
      <c r="B8" s="7">
        <v>3</v>
      </c>
      <c r="C8" s="97">
        <v>0.25</v>
      </c>
      <c r="D8" s="21">
        <f t="shared" si="9"/>
        <v>9</v>
      </c>
      <c r="F8" s="10"/>
      <c r="H8" s="8"/>
      <c r="I8" s="7">
        <v>1.5</v>
      </c>
      <c r="J8" s="111">
        <f t="shared" si="10"/>
        <v>0.16999999999999998</v>
      </c>
      <c r="T8" s="7">
        <v>0</v>
      </c>
      <c r="U8" s="8">
        <v>0</v>
      </c>
      <c r="V8" s="8">
        <v>3</v>
      </c>
      <c r="W8" s="100">
        <f t="shared" si="11"/>
        <v>1</v>
      </c>
      <c r="X8" s="97">
        <f t="shared" si="12"/>
        <v>2.5000000000000005E-3</v>
      </c>
      <c r="Y8" s="100">
        <f t="shared" si="13"/>
        <v>3</v>
      </c>
      <c r="Z8" s="101">
        <f t="shared" si="14"/>
        <v>2</v>
      </c>
      <c r="AA8" s="100"/>
      <c r="AB8" s="113">
        <v>1</v>
      </c>
      <c r="AC8" s="119">
        <f t="shared" si="15"/>
        <v>5.1500000000000004E-2</v>
      </c>
      <c r="AK8" s="7">
        <v>4</v>
      </c>
      <c r="AL8" s="123">
        <f t="shared" si="0"/>
        <v>0.5</v>
      </c>
      <c r="AM8" s="126">
        <f t="shared" si="1"/>
        <v>4.5875199999999984E-2</v>
      </c>
      <c r="AN8" s="124">
        <f t="shared" si="18"/>
        <v>4.1354453006544389E-2</v>
      </c>
      <c r="AV8" s="11"/>
      <c r="AW8" s="12"/>
      <c r="AX8" s="12"/>
      <c r="AY8" s="13"/>
      <c r="BA8" s="7">
        <v>3</v>
      </c>
      <c r="BB8" s="8">
        <v>1</v>
      </c>
      <c r="BC8" s="8">
        <f>1/25</f>
        <v>0.04</v>
      </c>
      <c r="BD8" s="8">
        <f t="shared" si="2"/>
        <v>1</v>
      </c>
      <c r="BE8" s="10">
        <f>_xlfn.VAR.S(BA8:BB8)</f>
        <v>2</v>
      </c>
      <c r="BM8" s="11">
        <f t="shared" si="16"/>
        <v>16.5</v>
      </c>
      <c r="BN8" s="12">
        <f t="shared" si="17"/>
        <v>19.5</v>
      </c>
      <c r="BO8" s="12">
        <f t="shared" si="4"/>
        <v>18</v>
      </c>
      <c r="BP8" s="13">
        <v>0.1</v>
      </c>
      <c r="CF8" s="7">
        <v>5</v>
      </c>
      <c r="CG8" s="160">
        <f t="shared" si="5"/>
        <v>0.13177623864148635</v>
      </c>
      <c r="CI8" s="176"/>
      <c r="DH8" s="11">
        <v>7</v>
      </c>
      <c r="DI8" s="13">
        <v>0.2</v>
      </c>
      <c r="DK8" s="7">
        <v>1</v>
      </c>
      <c r="DL8" s="8">
        <v>5</v>
      </c>
      <c r="DM8" s="8">
        <f t="shared" si="6"/>
        <v>3</v>
      </c>
      <c r="DN8" s="10">
        <f t="shared" si="7"/>
        <v>0.05</v>
      </c>
      <c r="DP8" s="11">
        <v>6</v>
      </c>
      <c r="DQ8" s="13">
        <f t="shared" si="8"/>
        <v>0.2</v>
      </c>
      <c r="DT8" s="172" t="s">
        <v>292</v>
      </c>
      <c r="DU8" s="173">
        <f>AVERAGE(DU3:DU7)</f>
        <v>172.08755420014495</v>
      </c>
      <c r="DV8" s="173">
        <f t="shared" ref="DV8:GG8" si="19">AVERAGE(DV3:DV7)</f>
        <v>167.58387627177581</v>
      </c>
      <c r="DW8" s="173">
        <f t="shared" si="19"/>
        <v>168.93314690477564</v>
      </c>
      <c r="DX8" s="173">
        <f t="shared" si="19"/>
        <v>169.99595626529481</v>
      </c>
      <c r="DY8" s="173">
        <f t="shared" si="19"/>
        <v>165.81612211538595</v>
      </c>
      <c r="DZ8" s="173">
        <f t="shared" si="19"/>
        <v>167.85775809566258</v>
      </c>
      <c r="EA8" s="173">
        <f t="shared" si="19"/>
        <v>167.5915057954553</v>
      </c>
      <c r="EB8" s="173">
        <f t="shared" si="19"/>
        <v>167.3255945557612</v>
      </c>
      <c r="EC8" s="173">
        <f t="shared" si="19"/>
        <v>168.45742887980305</v>
      </c>
      <c r="ED8" s="173">
        <f t="shared" si="19"/>
        <v>168.07271944216336</v>
      </c>
      <c r="EE8" s="173">
        <f t="shared" si="19"/>
        <v>165.94218035478843</v>
      </c>
      <c r="EF8" s="173">
        <f t="shared" si="19"/>
        <v>169.06254753720714</v>
      </c>
      <c r="EG8" s="173">
        <f t="shared" si="19"/>
        <v>170.59779960490414</v>
      </c>
      <c r="EH8" s="173">
        <f t="shared" si="19"/>
        <v>166.89302068570396</v>
      </c>
      <c r="EI8" s="173">
        <f t="shared" si="19"/>
        <v>165.61642322684929</v>
      </c>
      <c r="EJ8" s="173">
        <f t="shared" si="19"/>
        <v>168.988415760934</v>
      </c>
      <c r="EK8" s="173">
        <f t="shared" si="19"/>
        <v>162.2134282921179</v>
      </c>
      <c r="EL8" s="173">
        <f t="shared" si="19"/>
        <v>167.2618696726131</v>
      </c>
      <c r="EM8" s="173">
        <f t="shared" si="19"/>
        <v>164.23706878285157</v>
      </c>
      <c r="EN8" s="173">
        <f t="shared" si="19"/>
        <v>168.71065039467067</v>
      </c>
      <c r="EO8" s="173">
        <f t="shared" si="19"/>
        <v>165.58480578041053</v>
      </c>
      <c r="EP8" s="173">
        <f t="shared" si="19"/>
        <v>167.4968546818418</v>
      </c>
      <c r="EQ8" s="173">
        <f t="shared" si="19"/>
        <v>167.65645735958242</v>
      </c>
      <c r="ER8" s="173">
        <f t="shared" si="19"/>
        <v>163.20371340824931</v>
      </c>
      <c r="ES8" s="173">
        <f t="shared" si="19"/>
        <v>164.7700724684837</v>
      </c>
      <c r="ET8" s="173">
        <f t="shared" si="19"/>
        <v>169.48890501097776</v>
      </c>
      <c r="EU8" s="173">
        <f t="shared" si="19"/>
        <v>165.20352059032302</v>
      </c>
      <c r="EV8" s="173">
        <f t="shared" si="19"/>
        <v>169.61736772699805</v>
      </c>
      <c r="EW8" s="173">
        <f t="shared" si="19"/>
        <v>165.04020603733079</v>
      </c>
      <c r="EX8" s="173">
        <f t="shared" si="19"/>
        <v>171.31808643952536</v>
      </c>
      <c r="EY8" s="173">
        <f t="shared" si="19"/>
        <v>165.67791530050454</v>
      </c>
      <c r="EZ8" s="173">
        <f t="shared" si="19"/>
        <v>167.30868818612362</v>
      </c>
      <c r="FA8" s="173">
        <f t="shared" si="19"/>
        <v>168.16555838758359</v>
      </c>
      <c r="FB8" s="173">
        <f t="shared" si="19"/>
        <v>163.04027152599883</v>
      </c>
      <c r="FC8" s="173">
        <f t="shared" si="19"/>
        <v>166.97683289620909</v>
      </c>
      <c r="FD8" s="173">
        <f t="shared" si="19"/>
        <v>169.23243432628806</v>
      </c>
      <c r="FE8" s="173">
        <f t="shared" si="19"/>
        <v>167.35402763387538</v>
      </c>
      <c r="FF8" s="173">
        <f t="shared" si="19"/>
        <v>164.09418943893979</v>
      </c>
      <c r="FG8" s="173">
        <f t="shared" si="19"/>
        <v>167.86904151430645</v>
      </c>
      <c r="FH8" s="173">
        <f t="shared" si="19"/>
        <v>165.81701910453558</v>
      </c>
      <c r="FI8" s="173">
        <f t="shared" si="19"/>
        <v>165.45420575184107</v>
      </c>
      <c r="FJ8" s="173">
        <f t="shared" si="19"/>
        <v>167.04718003765447</v>
      </c>
      <c r="FK8" s="173">
        <f t="shared" si="19"/>
        <v>168.19135165732587</v>
      </c>
      <c r="FL8" s="173">
        <f t="shared" si="19"/>
        <v>166.60083641781239</v>
      </c>
      <c r="FM8" s="173">
        <f t="shared" si="19"/>
        <v>168.3378405583353</v>
      </c>
      <c r="FN8" s="173">
        <f t="shared" si="19"/>
        <v>166.75814262143103</v>
      </c>
      <c r="FO8" s="173">
        <f t="shared" si="19"/>
        <v>168.43340457725571</v>
      </c>
      <c r="FP8" s="173">
        <f t="shared" si="19"/>
        <v>164.98531462147366</v>
      </c>
      <c r="FQ8" s="173">
        <f t="shared" si="19"/>
        <v>170.03692559100455</v>
      </c>
      <c r="FR8" s="173">
        <f t="shared" si="19"/>
        <v>167.29205125429144</v>
      </c>
      <c r="FS8" s="173">
        <f t="shared" si="19"/>
        <v>166.32165792415617</v>
      </c>
      <c r="FT8" s="173">
        <f t="shared" si="19"/>
        <v>167.67016571847489</v>
      </c>
      <c r="FU8" s="173">
        <f t="shared" si="19"/>
        <v>164.25881707490771</v>
      </c>
      <c r="FV8" s="173">
        <f t="shared" si="19"/>
        <v>169.54962969847838</v>
      </c>
      <c r="FW8" s="173">
        <f t="shared" si="19"/>
        <v>167.22256358533923</v>
      </c>
      <c r="FX8" s="173">
        <f t="shared" si="19"/>
        <v>165.13499471201794</v>
      </c>
      <c r="FY8" s="173">
        <f t="shared" si="19"/>
        <v>168.26820395962568</v>
      </c>
      <c r="FZ8" s="173">
        <f t="shared" si="19"/>
        <v>168.13773012344609</v>
      </c>
      <c r="GA8" s="173">
        <f t="shared" si="19"/>
        <v>169.18623313230637</v>
      </c>
      <c r="GB8" s="173">
        <f t="shared" si="19"/>
        <v>166.56678834678314</v>
      </c>
      <c r="GC8" s="173">
        <f t="shared" si="19"/>
        <v>166.50955839267408</v>
      </c>
      <c r="GD8" s="173">
        <f t="shared" si="19"/>
        <v>164.80234702484449</v>
      </c>
      <c r="GE8" s="173">
        <f t="shared" si="19"/>
        <v>166.67492158248206</v>
      </c>
      <c r="GF8" s="173">
        <f t="shared" si="19"/>
        <v>166.2586799635319</v>
      </c>
      <c r="GG8" s="173">
        <f t="shared" si="19"/>
        <v>171.55175495517324</v>
      </c>
      <c r="GH8" s="173">
        <f t="shared" ref="GH8:HP8" si="20">AVERAGE(GH3:GH7)</f>
        <v>167.89522245616536</v>
      </c>
      <c r="GI8" s="173">
        <f t="shared" si="20"/>
        <v>168.23411382446648</v>
      </c>
      <c r="GJ8" s="173">
        <f t="shared" si="20"/>
        <v>168.31455408336478</v>
      </c>
      <c r="GK8" s="173">
        <f t="shared" si="20"/>
        <v>165.16991703482927</v>
      </c>
      <c r="GL8" s="173">
        <f t="shared" si="20"/>
        <v>167.04485968929657</v>
      </c>
      <c r="GM8" s="173">
        <f t="shared" si="20"/>
        <v>169.49372760663391</v>
      </c>
      <c r="GN8" s="173">
        <f t="shared" si="20"/>
        <v>168.10322275759245</v>
      </c>
      <c r="GO8" s="173">
        <f t="shared" si="20"/>
        <v>168.51052518049255</v>
      </c>
      <c r="GP8" s="173">
        <f t="shared" si="20"/>
        <v>169.62125467997976</v>
      </c>
      <c r="GQ8" s="173">
        <f t="shared" si="20"/>
        <v>167.21316509446478</v>
      </c>
      <c r="GR8" s="173">
        <f t="shared" si="20"/>
        <v>165.83850023252307</v>
      </c>
      <c r="GS8" s="173">
        <f t="shared" si="20"/>
        <v>163.24525798935792</v>
      </c>
      <c r="GT8" s="173">
        <f t="shared" si="20"/>
        <v>167.34523736758274</v>
      </c>
      <c r="GU8" s="173">
        <f t="shared" si="20"/>
        <v>164.64077301733778</v>
      </c>
      <c r="GV8" s="173">
        <f t="shared" si="20"/>
        <v>167.32502725844097</v>
      </c>
      <c r="GW8" s="173">
        <f t="shared" si="20"/>
        <v>163.19039044773672</v>
      </c>
      <c r="GX8" s="173">
        <f t="shared" si="20"/>
        <v>169.84668999483983</v>
      </c>
      <c r="GY8" s="173">
        <f t="shared" si="20"/>
        <v>168.21766788652167</v>
      </c>
      <c r="GZ8" s="173">
        <f t="shared" si="20"/>
        <v>168.80211145561771</v>
      </c>
      <c r="HA8" s="173">
        <f t="shared" si="20"/>
        <v>164.46296794000955</v>
      </c>
      <c r="HB8" s="173">
        <f t="shared" si="20"/>
        <v>168.66515974342474</v>
      </c>
      <c r="HC8" s="173">
        <f t="shared" si="20"/>
        <v>168.60634499479784</v>
      </c>
      <c r="HD8" s="173">
        <f t="shared" si="20"/>
        <v>161.02081130028819</v>
      </c>
      <c r="HE8" s="173">
        <f t="shared" si="20"/>
        <v>167.57269744502264</v>
      </c>
      <c r="HF8" s="173">
        <f t="shared" si="20"/>
        <v>164.53521137790813</v>
      </c>
      <c r="HG8" s="173">
        <f t="shared" si="20"/>
        <v>164.29588807895198</v>
      </c>
      <c r="HH8" s="173">
        <f t="shared" si="20"/>
        <v>171.67890458821785</v>
      </c>
      <c r="HI8" s="173">
        <f t="shared" si="20"/>
        <v>167.69072484620847</v>
      </c>
      <c r="HJ8" s="173">
        <f t="shared" si="20"/>
        <v>168.04067567008315</v>
      </c>
      <c r="HK8" s="173">
        <f t="shared" si="20"/>
        <v>166.15213379608758</v>
      </c>
      <c r="HL8" s="173">
        <f t="shared" si="20"/>
        <v>171.34285993833328</v>
      </c>
      <c r="HM8" s="173">
        <f t="shared" si="20"/>
        <v>167.48342144509661</v>
      </c>
      <c r="HN8" s="173">
        <f t="shared" si="20"/>
        <v>168.03238789961324</v>
      </c>
      <c r="HO8" s="173">
        <f t="shared" si="20"/>
        <v>165.39508291188395</v>
      </c>
      <c r="HP8" s="173">
        <f t="shared" si="20"/>
        <v>163.67018187210488</v>
      </c>
    </row>
    <row r="9" spans="1:224" ht="15" thickBot="1" x14ac:dyDescent="0.35">
      <c r="B9" s="11">
        <v>4</v>
      </c>
      <c r="C9" s="98">
        <v>0.15</v>
      </c>
      <c r="D9" s="22">
        <f t="shared" si="9"/>
        <v>16</v>
      </c>
      <c r="E9" s="12"/>
      <c r="F9" s="13"/>
      <c r="H9" s="8"/>
      <c r="I9" s="7">
        <v>2</v>
      </c>
      <c r="J9" s="111">
        <f t="shared" si="10"/>
        <v>0.22000000000000003</v>
      </c>
      <c r="T9" s="7">
        <v>0</v>
      </c>
      <c r="U9" s="8">
        <v>0</v>
      </c>
      <c r="V9" s="8">
        <v>4</v>
      </c>
      <c r="W9" s="100">
        <f t="shared" si="11"/>
        <v>1.3333333333333333</v>
      </c>
      <c r="X9" s="97">
        <f t="shared" si="12"/>
        <v>1.5000000000000002E-3</v>
      </c>
      <c r="Y9" s="100">
        <f t="shared" si="13"/>
        <v>5.3333333333333339</v>
      </c>
      <c r="Z9" s="101">
        <f t="shared" si="14"/>
        <v>3.5555555555555554</v>
      </c>
      <c r="AA9" s="100"/>
      <c r="AB9" s="113">
        <v>1.3333333333333333</v>
      </c>
      <c r="AC9" s="119">
        <f t="shared" si="15"/>
        <v>9.7500000000000003E-2</v>
      </c>
      <c r="AK9" s="7">
        <v>5</v>
      </c>
      <c r="AL9" s="123">
        <f t="shared" si="0"/>
        <v>0.625</v>
      </c>
      <c r="AM9" s="126">
        <f t="shared" si="1"/>
        <v>9.1750399999999989E-3</v>
      </c>
      <c r="AN9" s="124">
        <f t="shared" si="18"/>
        <v>4.9014154753223016E-3</v>
      </c>
      <c r="BA9" s="7">
        <v>3</v>
      </c>
      <c r="BB9" s="8">
        <v>3</v>
      </c>
      <c r="BC9" s="8">
        <f>1/25</f>
        <v>0.04</v>
      </c>
      <c r="BD9" s="8">
        <f t="shared" si="2"/>
        <v>0</v>
      </c>
      <c r="BE9" s="10">
        <f t="shared" ref="BE9:BE19" si="21">_xlfn.VAR.S(BA9:BB9)</f>
        <v>0</v>
      </c>
      <c r="BG9" s="116" t="s">
        <v>269</v>
      </c>
      <c r="BH9" s="135" t="s">
        <v>271</v>
      </c>
      <c r="CF9" s="7">
        <v>6</v>
      </c>
      <c r="CG9" s="160">
        <f t="shared" si="5"/>
        <v>0.11033568095992341</v>
      </c>
      <c r="DK9" s="7">
        <v>5</v>
      </c>
      <c r="DL9" s="8">
        <v>1</v>
      </c>
      <c r="DM9" s="8">
        <f t="shared" si="6"/>
        <v>3</v>
      </c>
      <c r="DN9" s="10">
        <f t="shared" si="7"/>
        <v>0.05</v>
      </c>
      <c r="DT9" s="172" t="s">
        <v>330</v>
      </c>
      <c r="DU9" s="173">
        <f>MIN(DU3:DU8)</f>
        <v>166.5743451108865</v>
      </c>
      <c r="DV9" s="173">
        <f t="shared" ref="DV9:GG9" si="22">MIN(DV3:DV8)</f>
        <v>161.33422317451914</v>
      </c>
      <c r="DW9" s="173">
        <f t="shared" si="22"/>
        <v>165.38077542335668</v>
      </c>
      <c r="DX9" s="173">
        <f t="shared" si="22"/>
        <v>166.78707592163119</v>
      </c>
      <c r="DY9" s="173">
        <f t="shared" si="22"/>
        <v>159.17445747490274</v>
      </c>
      <c r="DZ9" s="173">
        <f t="shared" si="22"/>
        <v>158.12228579178918</v>
      </c>
      <c r="EA9" s="173">
        <f t="shared" si="22"/>
        <v>164.31498974142596</v>
      </c>
      <c r="EB9" s="173">
        <f t="shared" si="22"/>
        <v>165.43228124518646</v>
      </c>
      <c r="EC9" s="173">
        <f t="shared" si="22"/>
        <v>155.51935743005015</v>
      </c>
      <c r="ED9" s="173">
        <f t="shared" si="22"/>
        <v>163.69364569854224</v>
      </c>
      <c r="EE9" s="173">
        <f t="shared" si="22"/>
        <v>157.61164999147877</v>
      </c>
      <c r="EF9" s="173">
        <f t="shared" si="22"/>
        <v>158.00709828780964</v>
      </c>
      <c r="EG9" s="173">
        <f t="shared" si="22"/>
        <v>167.55248392527574</v>
      </c>
      <c r="EH9" s="173">
        <f t="shared" si="22"/>
        <v>164.22931534051895</v>
      </c>
      <c r="EI9" s="173">
        <f t="shared" si="22"/>
        <v>162.26320380027755</v>
      </c>
      <c r="EJ9" s="173">
        <f t="shared" si="22"/>
        <v>158.25950580491917</v>
      </c>
      <c r="EK9" s="173">
        <f t="shared" si="22"/>
        <v>159.65080532495631</v>
      </c>
      <c r="EL9" s="173">
        <f t="shared" si="22"/>
        <v>164.31586513007642</v>
      </c>
      <c r="EM9" s="173">
        <f t="shared" si="22"/>
        <v>157.67117641970981</v>
      </c>
      <c r="EN9" s="173">
        <f t="shared" si="22"/>
        <v>163.0608761284675</v>
      </c>
      <c r="EO9" s="173">
        <f t="shared" si="22"/>
        <v>161.87699824385345</v>
      </c>
      <c r="EP9" s="173">
        <f t="shared" si="22"/>
        <v>163.35313656654034</v>
      </c>
      <c r="EQ9" s="173">
        <f t="shared" si="22"/>
        <v>163.74913055969228</v>
      </c>
      <c r="ER9" s="173">
        <f t="shared" si="22"/>
        <v>157.55307853268459</v>
      </c>
      <c r="ES9" s="173">
        <f t="shared" si="22"/>
        <v>158.36675796762574</v>
      </c>
      <c r="ET9" s="173">
        <f t="shared" si="22"/>
        <v>163.07546783408907</v>
      </c>
      <c r="EU9" s="173">
        <f t="shared" si="22"/>
        <v>159.70446551236091</v>
      </c>
      <c r="EV9" s="173">
        <f t="shared" si="22"/>
        <v>165.2088809247216</v>
      </c>
      <c r="EW9" s="173">
        <f t="shared" si="22"/>
        <v>159.9916839391808</v>
      </c>
      <c r="EX9" s="173">
        <f t="shared" si="22"/>
        <v>169.46791387326084</v>
      </c>
      <c r="EY9" s="173">
        <f t="shared" si="22"/>
        <v>161.16602349811001</v>
      </c>
      <c r="EZ9" s="173">
        <f t="shared" si="22"/>
        <v>164.43658349871112</v>
      </c>
      <c r="FA9" s="173">
        <f t="shared" si="22"/>
        <v>158.71091076277662</v>
      </c>
      <c r="FB9" s="173">
        <f t="shared" si="22"/>
        <v>160.21448740374763</v>
      </c>
      <c r="FC9" s="173">
        <f t="shared" si="22"/>
        <v>158.89135451160837</v>
      </c>
      <c r="FD9" s="173">
        <f t="shared" si="22"/>
        <v>164.53813426650595</v>
      </c>
      <c r="FE9" s="173">
        <f t="shared" si="22"/>
        <v>160.5187815935933</v>
      </c>
      <c r="FF9" s="173">
        <f t="shared" si="22"/>
        <v>158.63126176426886</v>
      </c>
      <c r="FG9" s="173">
        <f t="shared" si="22"/>
        <v>164.53856627648929</v>
      </c>
      <c r="FH9" s="173">
        <f t="shared" si="22"/>
        <v>160.51966835092753</v>
      </c>
      <c r="FI9" s="173">
        <f t="shared" si="22"/>
        <v>159.01152149908012</v>
      </c>
      <c r="FJ9" s="173">
        <f t="shared" si="22"/>
        <v>162.60617425231612</v>
      </c>
      <c r="FK9" s="173">
        <f t="shared" si="22"/>
        <v>164.79701624902373</v>
      </c>
      <c r="FL9" s="173">
        <f t="shared" si="22"/>
        <v>158.73949163377983</v>
      </c>
      <c r="FM9" s="173">
        <f t="shared" si="22"/>
        <v>166.1368440532824</v>
      </c>
      <c r="FN9" s="173">
        <f t="shared" si="22"/>
        <v>160.94424321508268</v>
      </c>
      <c r="FO9" s="173">
        <f t="shared" si="22"/>
        <v>161.1675355330517</v>
      </c>
      <c r="FP9" s="173">
        <f t="shared" si="22"/>
        <v>158.96456883510109</v>
      </c>
      <c r="FQ9" s="173">
        <f t="shared" si="22"/>
        <v>161.57477315445431</v>
      </c>
      <c r="FR9" s="173">
        <f t="shared" si="22"/>
        <v>162.61291588179301</v>
      </c>
      <c r="FS9" s="173">
        <f t="shared" si="22"/>
        <v>160.7442908048979</v>
      </c>
      <c r="FT9" s="173">
        <f t="shared" si="22"/>
        <v>158.41227817744948</v>
      </c>
      <c r="FU9" s="173">
        <f t="shared" si="22"/>
        <v>156.45672814443242</v>
      </c>
      <c r="FV9" s="173">
        <f t="shared" si="22"/>
        <v>165.28169165994041</v>
      </c>
      <c r="FW9" s="173">
        <f t="shared" si="22"/>
        <v>160.64088125730632</v>
      </c>
      <c r="FX9" s="173">
        <f t="shared" si="22"/>
        <v>160.23651991289807</v>
      </c>
      <c r="FY9" s="173">
        <f t="shared" si="22"/>
        <v>162.46715798715013</v>
      </c>
      <c r="FZ9" s="173">
        <f t="shared" si="22"/>
        <v>159.62365690810839</v>
      </c>
      <c r="GA9" s="173">
        <f t="shared" si="22"/>
        <v>165.05259562890569</v>
      </c>
      <c r="GB9" s="173">
        <f t="shared" si="22"/>
        <v>161.00903334390023</v>
      </c>
      <c r="GC9" s="173">
        <f t="shared" si="22"/>
        <v>163.60217895325331</v>
      </c>
      <c r="GD9" s="173">
        <f t="shared" si="22"/>
        <v>160.60811671067495</v>
      </c>
      <c r="GE9" s="173">
        <f t="shared" si="22"/>
        <v>160.06949121091748</v>
      </c>
      <c r="GF9" s="173">
        <f t="shared" si="22"/>
        <v>159.15092429949436</v>
      </c>
      <c r="GG9" s="173">
        <f t="shared" si="22"/>
        <v>164.71240482004941</v>
      </c>
      <c r="GH9" s="173">
        <f t="shared" ref="GH9:HP9" si="23">MIN(GH3:GH8)</f>
        <v>166.5609073266678</v>
      </c>
      <c r="GI9" s="173">
        <f t="shared" si="23"/>
        <v>157.89295670273714</v>
      </c>
      <c r="GJ9" s="173">
        <f t="shared" si="23"/>
        <v>160.40363956434885</v>
      </c>
      <c r="GK9" s="173">
        <f t="shared" si="23"/>
        <v>162.09516328544123</v>
      </c>
      <c r="GL9" s="173">
        <f t="shared" si="23"/>
        <v>164.08136897424993</v>
      </c>
      <c r="GM9" s="173">
        <f t="shared" si="23"/>
        <v>163.14843773088069</v>
      </c>
      <c r="GN9" s="173">
        <f t="shared" si="23"/>
        <v>165.90796971158125</v>
      </c>
      <c r="GO9" s="173">
        <f t="shared" si="23"/>
        <v>160.6640051600989</v>
      </c>
      <c r="GP9" s="173">
        <f t="shared" si="23"/>
        <v>162.60167225354235</v>
      </c>
      <c r="GQ9" s="173">
        <f t="shared" si="23"/>
        <v>160.74094841186889</v>
      </c>
      <c r="GR9" s="173">
        <f t="shared" si="23"/>
        <v>159.3270024737576</v>
      </c>
      <c r="GS9" s="173">
        <f t="shared" si="23"/>
        <v>159.20426616375335</v>
      </c>
      <c r="GT9" s="173">
        <f t="shared" si="23"/>
        <v>160.96409293694887</v>
      </c>
      <c r="GU9" s="173">
        <f t="shared" si="23"/>
        <v>161.42985654241056</v>
      </c>
      <c r="GV9" s="173">
        <f t="shared" si="23"/>
        <v>162.74296225546277</v>
      </c>
      <c r="GW9" s="173">
        <f t="shared" si="23"/>
        <v>151.03072822839022</v>
      </c>
      <c r="GX9" s="173">
        <f t="shared" si="23"/>
        <v>163.89379137635115</v>
      </c>
      <c r="GY9" s="173">
        <f t="shared" si="23"/>
        <v>163.20735025018803</v>
      </c>
      <c r="GZ9" s="173">
        <f t="shared" si="23"/>
        <v>162.58588115178281</v>
      </c>
      <c r="HA9" s="173">
        <f t="shared" si="23"/>
        <v>161.27348029712448</v>
      </c>
      <c r="HB9" s="173">
        <f t="shared" si="23"/>
        <v>163.6449422572623</v>
      </c>
      <c r="HC9" s="173">
        <f t="shared" si="23"/>
        <v>163.06139908792102</v>
      </c>
      <c r="HD9" s="173">
        <f t="shared" si="23"/>
        <v>157.33452695584856</v>
      </c>
      <c r="HE9" s="173">
        <f t="shared" si="23"/>
        <v>162.30972445427324</v>
      </c>
      <c r="HF9" s="173">
        <f t="shared" si="23"/>
        <v>161.29186345878406</v>
      </c>
      <c r="HG9" s="173">
        <f t="shared" si="23"/>
        <v>159.75401023623999</v>
      </c>
      <c r="HH9" s="173">
        <f t="shared" si="23"/>
        <v>161.89377842110116</v>
      </c>
      <c r="HI9" s="173">
        <f t="shared" si="23"/>
        <v>161.97999851882923</v>
      </c>
      <c r="HJ9" s="173">
        <f t="shared" si="23"/>
        <v>163.21958295392687</v>
      </c>
      <c r="HK9" s="173">
        <f t="shared" si="23"/>
        <v>162.25000475841807</v>
      </c>
      <c r="HL9" s="173">
        <f t="shared" si="23"/>
        <v>167.65497260948177</v>
      </c>
      <c r="HM9" s="173">
        <f t="shared" si="23"/>
        <v>155.19748725509271</v>
      </c>
      <c r="HN9" s="173">
        <f t="shared" si="23"/>
        <v>163.93035306336242</v>
      </c>
      <c r="HO9" s="173">
        <f t="shared" si="23"/>
        <v>158.41728039830923</v>
      </c>
      <c r="HP9" s="173">
        <f t="shared" si="23"/>
        <v>158.4055706540239</v>
      </c>
    </row>
    <row r="10" spans="1:224" ht="15" thickBot="1" x14ac:dyDescent="0.35">
      <c r="H10" s="8"/>
      <c r="I10" s="7">
        <v>2.5</v>
      </c>
      <c r="J10" s="111">
        <f t="shared" si="10"/>
        <v>0.21</v>
      </c>
      <c r="T10" s="7">
        <v>0</v>
      </c>
      <c r="U10" s="8">
        <v>1</v>
      </c>
      <c r="V10" s="8">
        <v>0</v>
      </c>
      <c r="W10" s="100">
        <f t="shared" si="11"/>
        <v>0.33333333333333331</v>
      </c>
      <c r="X10" s="97">
        <f t="shared" si="12"/>
        <v>2.0000000000000005E-3</v>
      </c>
      <c r="Y10" s="100">
        <f t="shared" si="13"/>
        <v>0.33333333333333337</v>
      </c>
      <c r="Z10" s="101">
        <f t="shared" si="14"/>
        <v>0.22222222222222221</v>
      </c>
      <c r="AA10" s="100"/>
      <c r="AB10" s="113">
        <v>1.6666666666666667</v>
      </c>
      <c r="AC10" s="119">
        <f t="shared" si="15"/>
        <v>0.14700000000000005</v>
      </c>
      <c r="AK10" s="7">
        <v>6</v>
      </c>
      <c r="AL10" s="123">
        <f t="shared" si="0"/>
        <v>0.75</v>
      </c>
      <c r="AM10" s="126">
        <f t="shared" si="1"/>
        <v>1.1468800000000005E-3</v>
      </c>
      <c r="AN10" s="124">
        <f t="shared" si="18"/>
        <v>2.7585092189363891E-4</v>
      </c>
      <c r="BA10" s="7">
        <v>3</v>
      </c>
      <c r="BB10" s="8">
        <v>5</v>
      </c>
      <c r="BC10" s="8">
        <f>2/25</f>
        <v>0.08</v>
      </c>
      <c r="BD10" s="8">
        <f t="shared" si="2"/>
        <v>1</v>
      </c>
      <c r="BE10" s="10">
        <f t="shared" si="21"/>
        <v>2</v>
      </c>
      <c r="BG10" s="7">
        <v>0</v>
      </c>
      <c r="BH10" s="10">
        <f>SUMIFS($BC$4:$BC$19,$BE$4:$BE$19,BG10)</f>
        <v>0.27999999999999997</v>
      </c>
      <c r="CF10" s="7">
        <v>7</v>
      </c>
      <c r="CG10" s="160">
        <f t="shared" si="5"/>
        <v>9.2938366182937937E-2</v>
      </c>
      <c r="DE10" s="171"/>
      <c r="DH10" t="s">
        <v>47</v>
      </c>
      <c r="DI10">
        <f>SUMPRODUCT(DH4:DH8,DI4:DI8)</f>
        <v>4.2</v>
      </c>
      <c r="DK10" s="7">
        <v>1</v>
      </c>
      <c r="DL10" s="8">
        <v>7</v>
      </c>
      <c r="DM10" s="8">
        <f t="shared" si="6"/>
        <v>4</v>
      </c>
      <c r="DN10" s="10">
        <f t="shared" si="7"/>
        <v>0.05</v>
      </c>
      <c r="DT10" s="172" t="s">
        <v>331</v>
      </c>
      <c r="DU10" s="173">
        <f>_xlfn.QUARTILE.EXC(DU3:DU7,1)</f>
        <v>169.40856934397016</v>
      </c>
      <c r="DV10" s="173">
        <f t="shared" ref="DV10:GG10" si="24">_xlfn.QUARTILE.EXC(DV3:DV7,1)</f>
        <v>162.46145090789651</v>
      </c>
      <c r="DW10" s="173">
        <f t="shared" si="24"/>
        <v>166.34031791326561</v>
      </c>
      <c r="DX10" s="173">
        <f t="shared" si="24"/>
        <v>166.96803978774551</v>
      </c>
      <c r="DY10" s="173">
        <f t="shared" si="24"/>
        <v>161.39216935570585</v>
      </c>
      <c r="DZ10" s="173">
        <f t="shared" si="24"/>
        <v>160.26747683880967</v>
      </c>
      <c r="EA10" s="173">
        <f t="shared" si="24"/>
        <v>164.78168557895697</v>
      </c>
      <c r="EB10" s="173">
        <f t="shared" si="24"/>
        <v>165.72659373068018</v>
      </c>
      <c r="EC10" s="173">
        <f t="shared" si="24"/>
        <v>161.25193379920529</v>
      </c>
      <c r="ED10" s="173">
        <f t="shared" si="24"/>
        <v>164.5689888742636</v>
      </c>
      <c r="EE10" s="173">
        <f t="shared" si="24"/>
        <v>160.84288003057009</v>
      </c>
      <c r="EF10" s="173">
        <f t="shared" si="24"/>
        <v>160.25380599657365</v>
      </c>
      <c r="EG10" s="173">
        <f t="shared" si="24"/>
        <v>168.10300675260078</v>
      </c>
      <c r="EH10" s="173">
        <f t="shared" si="24"/>
        <v>165.37840505279019</v>
      </c>
      <c r="EI10" s="173">
        <f t="shared" si="24"/>
        <v>162.92859580843651</v>
      </c>
      <c r="EJ10" s="173">
        <f t="shared" si="24"/>
        <v>161.80460530776327</v>
      </c>
      <c r="EK10" s="173">
        <f t="shared" si="24"/>
        <v>159.83852503140224</v>
      </c>
      <c r="EL10" s="173">
        <f t="shared" si="24"/>
        <v>165.41745363937662</v>
      </c>
      <c r="EM10" s="173">
        <f t="shared" si="24"/>
        <v>160.44639718401595</v>
      </c>
      <c r="EN10" s="173">
        <f t="shared" si="24"/>
        <v>164.38881228950049</v>
      </c>
      <c r="EO10" s="173">
        <f t="shared" si="24"/>
        <v>161.89085666937171</v>
      </c>
      <c r="EP10" s="173">
        <f t="shared" si="24"/>
        <v>164.53375448108272</v>
      </c>
      <c r="EQ10" s="173">
        <f t="shared" si="24"/>
        <v>164.51582038243214</v>
      </c>
      <c r="ER10" s="173">
        <f t="shared" si="24"/>
        <v>159.09354655249626</v>
      </c>
      <c r="ES10" s="173">
        <f t="shared" si="24"/>
        <v>161.47420577780576</v>
      </c>
      <c r="ET10" s="173">
        <f t="shared" si="24"/>
        <v>163.38693566339498</v>
      </c>
      <c r="EU10" s="173">
        <f t="shared" si="24"/>
        <v>161.99800082958245</v>
      </c>
      <c r="EV10" s="173">
        <f t="shared" si="24"/>
        <v>166.6867501295128</v>
      </c>
      <c r="EW10" s="173">
        <f t="shared" si="24"/>
        <v>160.17608398996526</v>
      </c>
      <c r="EX10" s="173">
        <f t="shared" si="24"/>
        <v>169.72833915460069</v>
      </c>
      <c r="EY10" s="173">
        <f t="shared" si="24"/>
        <v>162.14872683903377</v>
      </c>
      <c r="EZ10" s="173">
        <f t="shared" si="24"/>
        <v>164.58637159175123</v>
      </c>
      <c r="FA10" s="173">
        <f t="shared" si="24"/>
        <v>161.0262796371826</v>
      </c>
      <c r="FB10" s="173">
        <f t="shared" si="24"/>
        <v>161.1913870316057</v>
      </c>
      <c r="FC10" s="173">
        <f t="shared" si="24"/>
        <v>162.22585198974411</v>
      </c>
      <c r="FD10" s="173">
        <f t="shared" si="24"/>
        <v>164.65153688713326</v>
      </c>
      <c r="FE10" s="173">
        <f t="shared" si="24"/>
        <v>161.89049287149101</v>
      </c>
      <c r="FF10" s="173">
        <f t="shared" si="24"/>
        <v>158.70914861679194</v>
      </c>
      <c r="FG10" s="173">
        <f t="shared" si="24"/>
        <v>164.57534965283412</v>
      </c>
      <c r="FH10" s="173">
        <f t="shared" si="24"/>
        <v>163.19146819895832</v>
      </c>
      <c r="FI10" s="173">
        <f t="shared" si="24"/>
        <v>161.19329128613754</v>
      </c>
      <c r="FJ10" s="173">
        <f t="shared" si="24"/>
        <v>163.54422708772472</v>
      </c>
      <c r="FK10" s="173">
        <f t="shared" si="24"/>
        <v>166.08102381596109</v>
      </c>
      <c r="FL10" s="173">
        <f t="shared" si="24"/>
        <v>161.2146644116292</v>
      </c>
      <c r="FM10" s="173">
        <f t="shared" si="24"/>
        <v>166.53600422486488</v>
      </c>
      <c r="FN10" s="173">
        <f t="shared" si="24"/>
        <v>162.26621650147717</v>
      </c>
      <c r="FO10" s="173">
        <f t="shared" si="24"/>
        <v>164.42900911314791</v>
      </c>
      <c r="FP10" s="173">
        <f t="shared" si="24"/>
        <v>159.26837417154456</v>
      </c>
      <c r="FQ10" s="173">
        <f t="shared" si="24"/>
        <v>166.00562102084223</v>
      </c>
      <c r="FR10" s="173">
        <f t="shared" si="24"/>
        <v>163.83647047277191</v>
      </c>
      <c r="FS10" s="173">
        <f t="shared" si="24"/>
        <v>162.45727291661024</v>
      </c>
      <c r="FT10" s="173">
        <f t="shared" si="24"/>
        <v>161.05034145638638</v>
      </c>
      <c r="FU10" s="173">
        <f t="shared" si="24"/>
        <v>158.17027300599148</v>
      </c>
      <c r="FV10" s="173">
        <f t="shared" si="24"/>
        <v>166.35386369998014</v>
      </c>
      <c r="FW10" s="173">
        <f t="shared" si="24"/>
        <v>161.96164377887908</v>
      </c>
      <c r="FX10" s="173">
        <f t="shared" si="24"/>
        <v>161.11299995699665</v>
      </c>
      <c r="FY10" s="173">
        <f t="shared" si="24"/>
        <v>162.58742160843394</v>
      </c>
      <c r="FZ10" s="173">
        <f t="shared" si="24"/>
        <v>163.94436780828255</v>
      </c>
      <c r="GA10" s="173">
        <f t="shared" si="24"/>
        <v>165.11113298164855</v>
      </c>
      <c r="GB10" s="173">
        <f t="shared" si="24"/>
        <v>163.4581093081506</v>
      </c>
      <c r="GC10" s="173">
        <f t="shared" si="24"/>
        <v>164.59381239528011</v>
      </c>
      <c r="GD10" s="173">
        <f t="shared" si="24"/>
        <v>161.33550215144351</v>
      </c>
      <c r="GE10" s="173">
        <f t="shared" si="24"/>
        <v>161.51098915415059</v>
      </c>
      <c r="GF10" s="173">
        <f t="shared" si="24"/>
        <v>162.27431100432295</v>
      </c>
      <c r="GG10" s="173">
        <f t="shared" si="24"/>
        <v>165.62744175516127</v>
      </c>
      <c r="GH10" s="173">
        <f t="shared" ref="GH10:HP10" si="25">_xlfn.QUARTILE.EXC(GH3:GH7,1)</f>
        <v>166.66384791605378</v>
      </c>
      <c r="GI10" s="173">
        <f t="shared" si="25"/>
        <v>163.10907934766146</v>
      </c>
      <c r="GJ10" s="173">
        <f t="shared" si="25"/>
        <v>164.33297499915352</v>
      </c>
      <c r="GK10" s="173">
        <f t="shared" si="25"/>
        <v>162.90486083889118</v>
      </c>
      <c r="GL10" s="173">
        <f t="shared" si="25"/>
        <v>164.31622608578618</v>
      </c>
      <c r="GM10" s="173">
        <f t="shared" si="25"/>
        <v>163.78530571145529</v>
      </c>
      <c r="GN10" s="173">
        <f t="shared" si="25"/>
        <v>166.45369779652538</v>
      </c>
      <c r="GO10" s="173">
        <f t="shared" si="25"/>
        <v>164.00148123338295</v>
      </c>
      <c r="GP10" s="173">
        <f t="shared" si="25"/>
        <v>165.03881678417383</v>
      </c>
      <c r="GQ10" s="173">
        <f t="shared" si="25"/>
        <v>161.38942950291676</v>
      </c>
      <c r="GR10" s="173">
        <f t="shared" si="25"/>
        <v>161.57334354246996</v>
      </c>
      <c r="GS10" s="173">
        <f t="shared" si="25"/>
        <v>159.890980138327</v>
      </c>
      <c r="GT10" s="173">
        <f t="shared" si="25"/>
        <v>162.39960526817595</v>
      </c>
      <c r="GU10" s="173">
        <f t="shared" si="25"/>
        <v>162.30915602008463</v>
      </c>
      <c r="GV10" s="173">
        <f t="shared" si="25"/>
        <v>164.12410101437854</v>
      </c>
      <c r="GW10" s="173">
        <f t="shared" si="25"/>
        <v>157.01934725129104</v>
      </c>
      <c r="GX10" s="173">
        <f t="shared" si="25"/>
        <v>164.26067301253352</v>
      </c>
      <c r="GY10" s="173">
        <f t="shared" si="25"/>
        <v>164.16720822107163</v>
      </c>
      <c r="GZ10" s="173">
        <f t="shared" si="25"/>
        <v>163.3247717005288</v>
      </c>
      <c r="HA10" s="173">
        <f t="shared" si="25"/>
        <v>161.94348230655305</v>
      </c>
      <c r="HB10" s="173">
        <f t="shared" si="25"/>
        <v>163.88690195398522</v>
      </c>
      <c r="HC10" s="173">
        <f t="shared" si="25"/>
        <v>163.42787997800042</v>
      </c>
      <c r="HD10" s="173">
        <f t="shared" si="25"/>
        <v>157.60669324535411</v>
      </c>
      <c r="HE10" s="173">
        <f t="shared" si="25"/>
        <v>163.0154639211396</v>
      </c>
      <c r="HF10" s="173">
        <f t="shared" si="25"/>
        <v>162.64147401542868</v>
      </c>
      <c r="HG10" s="173">
        <f t="shared" si="25"/>
        <v>160.63421920861583</v>
      </c>
      <c r="HH10" s="173">
        <f t="shared" si="25"/>
        <v>165.63932202970318</v>
      </c>
      <c r="HI10" s="173">
        <f t="shared" si="25"/>
        <v>162.33359300585289</v>
      </c>
      <c r="HJ10" s="173">
        <f t="shared" si="25"/>
        <v>165.50937513201643</v>
      </c>
      <c r="HK10" s="173">
        <f t="shared" si="25"/>
        <v>163.00829880819219</v>
      </c>
      <c r="HL10" s="173">
        <f t="shared" si="25"/>
        <v>169.12531290344486</v>
      </c>
      <c r="HM10" s="173">
        <f t="shared" si="25"/>
        <v>159.5017903024127</v>
      </c>
      <c r="HN10" s="173">
        <f t="shared" si="25"/>
        <v>163.98243868806458</v>
      </c>
      <c r="HO10" s="173">
        <f t="shared" si="25"/>
        <v>160.44654497690499</v>
      </c>
      <c r="HP10" s="173">
        <f t="shared" si="25"/>
        <v>160.77056383309537</v>
      </c>
    </row>
    <row r="11" spans="1:224" ht="15" thickBot="1" x14ac:dyDescent="0.35">
      <c r="B11" s="260" t="s">
        <v>417</v>
      </c>
      <c r="C11" s="260"/>
      <c r="H11" s="8"/>
      <c r="I11" s="7">
        <v>3</v>
      </c>
      <c r="J11" s="111">
        <f t="shared" si="10"/>
        <v>0.1525</v>
      </c>
      <c r="T11" s="7">
        <v>0</v>
      </c>
      <c r="U11" s="8">
        <v>1</v>
      </c>
      <c r="V11" s="8">
        <v>1</v>
      </c>
      <c r="W11" s="100">
        <f t="shared" si="11"/>
        <v>0.66666666666666663</v>
      </c>
      <c r="X11" s="97">
        <f t="shared" si="12"/>
        <v>4.000000000000001E-3</v>
      </c>
      <c r="Y11" s="100">
        <f t="shared" si="13"/>
        <v>0.33333333333333337</v>
      </c>
      <c r="Z11" s="101">
        <f t="shared" si="14"/>
        <v>0.22222222222222221</v>
      </c>
      <c r="AA11" s="100"/>
      <c r="AB11" s="113">
        <v>2</v>
      </c>
      <c r="AC11" s="119">
        <f t="shared" si="15"/>
        <v>0.18075000000000005</v>
      </c>
      <c r="AK11" s="7">
        <v>7</v>
      </c>
      <c r="AL11" s="123">
        <f t="shared" si="0"/>
        <v>0.875</v>
      </c>
      <c r="AM11" s="126">
        <f t="shared" si="1"/>
        <v>8.1920000000000042E-5</v>
      </c>
      <c r="AN11" s="124">
        <f t="shared" si="18"/>
        <v>7.3287533902677282E-6</v>
      </c>
      <c r="BA11" s="7">
        <v>3</v>
      </c>
      <c r="BB11" s="8">
        <v>7</v>
      </c>
      <c r="BC11" s="8">
        <f>1/25</f>
        <v>0.04</v>
      </c>
      <c r="BD11" s="8">
        <f t="shared" si="2"/>
        <v>4</v>
      </c>
      <c r="BE11" s="10">
        <f t="shared" si="21"/>
        <v>8</v>
      </c>
      <c r="BG11" s="7">
        <v>2</v>
      </c>
      <c r="BH11" s="10">
        <f t="shared" ref="BH11:BH13" si="26">SUMIFS($BC$4:$BC$19,$BE$4:$BE$19,BG11)</f>
        <v>0.4</v>
      </c>
      <c r="BM11" s="25" t="s">
        <v>47</v>
      </c>
      <c r="BN11" s="28">
        <f>SUMPRODUCT(BO4:BO8,BP4:BP8)</f>
        <v>12.000000000000002</v>
      </c>
      <c r="CF11" s="7">
        <v>8</v>
      </c>
      <c r="CG11" s="160">
        <f t="shared" si="5"/>
        <v>7.8649603525142497E-2</v>
      </c>
      <c r="DK11" s="7">
        <v>7</v>
      </c>
      <c r="DL11" s="8">
        <v>1</v>
      </c>
      <c r="DM11" s="8">
        <f t="shared" si="6"/>
        <v>4</v>
      </c>
      <c r="DN11" s="10">
        <f t="shared" si="7"/>
        <v>0.05</v>
      </c>
      <c r="DP11" s="155" t="s">
        <v>240</v>
      </c>
      <c r="DQ11" s="156" t="s">
        <v>241</v>
      </c>
      <c r="DR11" s="28" t="s">
        <v>328</v>
      </c>
      <c r="DT11" s="172" t="s">
        <v>287</v>
      </c>
      <c r="DU11" s="173">
        <f>_xlfn.QUARTILE.EXC(DU3:DU7,2)</f>
        <v>173.18192643742077</v>
      </c>
      <c r="DV11" s="173">
        <f>_xlfn.QUARTILE.EXC(DV3:DV7,2)</f>
        <v>167.53594249038724</v>
      </c>
      <c r="DW11" s="173">
        <f t="shared" ref="DW11:GH11" si="27">_xlfn.QUARTILE.EXC(DW3:DW7,2)</f>
        <v>168.79071548700449</v>
      </c>
      <c r="DX11" s="173">
        <f t="shared" si="27"/>
        <v>169.88604269371717</v>
      </c>
      <c r="DY11" s="173">
        <f t="shared" si="27"/>
        <v>165.76609990678844</v>
      </c>
      <c r="DZ11" s="173">
        <f t="shared" si="27"/>
        <v>164.38979568064678</v>
      </c>
      <c r="EA11" s="173">
        <f t="shared" si="27"/>
        <v>167.83327904576436</v>
      </c>
      <c r="EB11" s="173">
        <f t="shared" si="27"/>
        <v>167.01701891960693</v>
      </c>
      <c r="EC11" s="173">
        <f t="shared" si="27"/>
        <v>169.20846345655445</v>
      </c>
      <c r="ED11" s="173">
        <f t="shared" si="27"/>
        <v>167.60061893236707</v>
      </c>
      <c r="EE11" s="173">
        <f t="shared" si="27"/>
        <v>165.57549255466438</v>
      </c>
      <c r="EF11" s="173">
        <f t="shared" si="27"/>
        <v>168.28562760437489</v>
      </c>
      <c r="EG11" s="173">
        <f t="shared" si="27"/>
        <v>168.87334308066056</v>
      </c>
      <c r="EH11" s="173">
        <f t="shared" si="27"/>
        <v>166.66142922858126</v>
      </c>
      <c r="EI11" s="173">
        <f t="shared" si="27"/>
        <v>166.44404862617375</v>
      </c>
      <c r="EJ11" s="173">
        <f t="shared" si="27"/>
        <v>170.27027009916492</v>
      </c>
      <c r="EK11" s="173">
        <f t="shared" si="27"/>
        <v>161.45610683324048</v>
      </c>
      <c r="EL11" s="173">
        <f t="shared" si="27"/>
        <v>167.38766074794694</v>
      </c>
      <c r="EM11" s="173">
        <f t="shared" si="27"/>
        <v>166.10071437625447</v>
      </c>
      <c r="EN11" s="173">
        <f t="shared" si="27"/>
        <v>167.73259798227809</v>
      </c>
      <c r="EO11" s="173">
        <f t="shared" si="27"/>
        <v>162.30140257775201</v>
      </c>
      <c r="EP11" s="173">
        <f t="shared" si="27"/>
        <v>168.30540342979657</v>
      </c>
      <c r="EQ11" s="173">
        <f t="shared" si="27"/>
        <v>168.6563546978432</v>
      </c>
      <c r="ER11" s="173">
        <f t="shared" si="27"/>
        <v>161.88603634745232</v>
      </c>
      <c r="ES11" s="173">
        <f t="shared" si="27"/>
        <v>164.68390921417449</v>
      </c>
      <c r="ET11" s="173">
        <f t="shared" si="27"/>
        <v>166.37818984108162</v>
      </c>
      <c r="EU11" s="173">
        <f t="shared" si="27"/>
        <v>166.7755935510213</v>
      </c>
      <c r="EV11" s="173">
        <f t="shared" si="27"/>
        <v>169.21436948777409</v>
      </c>
      <c r="EW11" s="173">
        <f t="shared" si="27"/>
        <v>163.79200755053898</v>
      </c>
      <c r="EX11" s="173">
        <f t="shared" si="27"/>
        <v>170.61997081199661</v>
      </c>
      <c r="EY11" s="173">
        <f t="shared" si="27"/>
        <v>167.31327545002569</v>
      </c>
      <c r="EZ11" s="173">
        <f t="shared" si="27"/>
        <v>165.94632765062852</v>
      </c>
      <c r="FA11" s="173">
        <f t="shared" si="27"/>
        <v>168.13986970973201</v>
      </c>
      <c r="FB11" s="173">
        <f t="shared" si="27"/>
        <v>162.56097236563801</v>
      </c>
      <c r="FC11" s="173">
        <f t="shared" si="27"/>
        <v>168.92513880392653</v>
      </c>
      <c r="FD11" s="173">
        <f t="shared" si="27"/>
        <v>166.65031065585208</v>
      </c>
      <c r="FE11" s="173">
        <f t="shared" si="27"/>
        <v>167.30483988666674</v>
      </c>
      <c r="FF11" s="173">
        <f t="shared" si="27"/>
        <v>165.41178350834525</v>
      </c>
      <c r="FG11" s="173">
        <f t="shared" si="27"/>
        <v>166.99024566932349</v>
      </c>
      <c r="FH11" s="173">
        <f t="shared" si="27"/>
        <v>167.29794477995893</v>
      </c>
      <c r="FI11" s="173">
        <f t="shared" si="27"/>
        <v>166.03143361734692</v>
      </c>
      <c r="FJ11" s="173">
        <f t="shared" si="27"/>
        <v>167.17273009689234</v>
      </c>
      <c r="FK11" s="173">
        <f t="shared" si="27"/>
        <v>168.33946969071985</v>
      </c>
      <c r="FL11" s="173">
        <f t="shared" si="27"/>
        <v>166.74572801875183</v>
      </c>
      <c r="FM11" s="173">
        <f t="shared" si="27"/>
        <v>168.32084210235917</v>
      </c>
      <c r="FN11" s="173">
        <f t="shared" si="27"/>
        <v>169.06139247893589</v>
      </c>
      <c r="FO11" s="173">
        <f t="shared" si="27"/>
        <v>168.17523200060532</v>
      </c>
      <c r="FP11" s="173">
        <f t="shared" si="27"/>
        <v>165.54319412406767</v>
      </c>
      <c r="FQ11" s="173">
        <f t="shared" si="27"/>
        <v>170.47046125170891</v>
      </c>
      <c r="FR11" s="173">
        <f t="shared" si="27"/>
        <v>167.3439367901592</v>
      </c>
      <c r="FS11" s="173">
        <f t="shared" si="27"/>
        <v>165.6613261171442</v>
      </c>
      <c r="FT11" s="173">
        <f t="shared" si="27"/>
        <v>166.59430851959041</v>
      </c>
      <c r="FU11" s="173">
        <f t="shared" si="27"/>
        <v>165.38238409211044</v>
      </c>
      <c r="FV11" s="173">
        <f t="shared" si="27"/>
        <v>168.48556296153401</v>
      </c>
      <c r="FW11" s="173">
        <f t="shared" si="27"/>
        <v>167.63761831370357</v>
      </c>
      <c r="FX11" s="173">
        <f t="shared" si="27"/>
        <v>163.85659304304863</v>
      </c>
      <c r="FY11" s="173">
        <f t="shared" si="27"/>
        <v>166.61195271680481</v>
      </c>
      <c r="FZ11" s="173">
        <f t="shared" si="27"/>
        <v>169.08556798497739</v>
      </c>
      <c r="GA11" s="173">
        <f t="shared" si="27"/>
        <v>169.83737904283043</v>
      </c>
      <c r="GB11" s="173">
        <f t="shared" si="27"/>
        <v>167.76547621574719</v>
      </c>
      <c r="GC11" s="173">
        <f t="shared" si="27"/>
        <v>166.00999227975262</v>
      </c>
      <c r="GD11" s="173">
        <f t="shared" si="27"/>
        <v>163.57127318641869</v>
      </c>
      <c r="GE11" s="173">
        <f t="shared" si="27"/>
        <v>167.2971773938043</v>
      </c>
      <c r="GF11" s="173">
        <f t="shared" si="27"/>
        <v>167.05794618118671</v>
      </c>
      <c r="GG11" s="173">
        <f t="shared" si="27"/>
        <v>170.58229499397567</v>
      </c>
      <c r="GH11" s="173">
        <f t="shared" si="27"/>
        <v>167.55133000387286</v>
      </c>
      <c r="GI11" s="173">
        <f t="shared" ref="GI11:HP11" si="28">_xlfn.QUARTILE.EXC(GI3:GI7,2)</f>
        <v>169.64357140622451</v>
      </c>
      <c r="GJ11" s="173">
        <f t="shared" si="28"/>
        <v>168.47437049236032</v>
      </c>
      <c r="GK11" s="173">
        <f t="shared" si="28"/>
        <v>165.35010839888128</v>
      </c>
      <c r="GL11" s="173">
        <f t="shared" si="28"/>
        <v>166.1977347235661</v>
      </c>
      <c r="GM11" s="173">
        <f t="shared" si="28"/>
        <v>168.94534095498966</v>
      </c>
      <c r="GN11" s="173">
        <f t="shared" si="28"/>
        <v>168.87826572073391</v>
      </c>
      <c r="GO11" s="173">
        <f t="shared" si="28"/>
        <v>170.94225025956985</v>
      </c>
      <c r="GP11" s="173">
        <f t="shared" si="28"/>
        <v>168.9436924958427</v>
      </c>
      <c r="GQ11" s="173">
        <f t="shared" si="28"/>
        <v>165.19867753103608</v>
      </c>
      <c r="GR11" s="173">
        <f t="shared" si="28"/>
        <v>167.9136726930592</v>
      </c>
      <c r="GS11" s="173">
        <f t="shared" si="28"/>
        <v>164.81049382363562</v>
      </c>
      <c r="GT11" s="173">
        <f t="shared" si="28"/>
        <v>168.34938318296918</v>
      </c>
      <c r="GU11" s="173">
        <f t="shared" si="28"/>
        <v>163.71550767743611</v>
      </c>
      <c r="GV11" s="173">
        <f t="shared" si="28"/>
        <v>167.11035581337637</v>
      </c>
      <c r="GW11" s="173">
        <f t="shared" si="28"/>
        <v>163.6339146340033</v>
      </c>
      <c r="GX11" s="173">
        <f t="shared" si="28"/>
        <v>166.52019607007969</v>
      </c>
      <c r="GY11" s="173">
        <f t="shared" si="28"/>
        <v>168.74104570760392</v>
      </c>
      <c r="GZ11" s="173">
        <f t="shared" si="28"/>
        <v>170.91100911656395</v>
      </c>
      <c r="HA11" s="173">
        <f t="shared" si="28"/>
        <v>163.69697672288748</v>
      </c>
      <c r="HB11" s="173">
        <f t="shared" si="28"/>
        <v>170.7600898394885</v>
      </c>
      <c r="HC11" s="173">
        <f t="shared" si="28"/>
        <v>168.75527929968666</v>
      </c>
      <c r="HD11" s="173">
        <f t="shared" si="28"/>
        <v>162.53709812971647</v>
      </c>
      <c r="HE11" s="173">
        <f t="shared" si="28"/>
        <v>167.4648200047086</v>
      </c>
      <c r="HF11" s="173">
        <f t="shared" si="28"/>
        <v>164.56228135083802</v>
      </c>
      <c r="HG11" s="173">
        <f t="shared" si="28"/>
        <v>163.07338168061688</v>
      </c>
      <c r="HH11" s="173">
        <f t="shared" si="28"/>
        <v>170.60556668965728</v>
      </c>
      <c r="HI11" s="173">
        <f t="shared" si="28"/>
        <v>164.72386445329175</v>
      </c>
      <c r="HJ11" s="173">
        <f t="shared" si="28"/>
        <v>167.91600327323249</v>
      </c>
      <c r="HK11" s="173">
        <f t="shared" si="28"/>
        <v>164.6787989908189</v>
      </c>
      <c r="HL11" s="173">
        <f t="shared" si="28"/>
        <v>171.59141347164405</v>
      </c>
      <c r="HM11" s="173">
        <f t="shared" si="28"/>
        <v>170.10250243273913</v>
      </c>
      <c r="HN11" s="173">
        <f t="shared" si="28"/>
        <v>166.26469627098413</v>
      </c>
      <c r="HO11" s="173">
        <f t="shared" si="28"/>
        <v>164.79870449856389</v>
      </c>
      <c r="HP11" s="173">
        <f t="shared" si="28"/>
        <v>164.71537204651395</v>
      </c>
    </row>
    <row r="12" spans="1:224" ht="15" thickBot="1" x14ac:dyDescent="0.35">
      <c r="B12" s="105" t="s">
        <v>236</v>
      </c>
      <c r="C12" s="106" t="s">
        <v>237</v>
      </c>
      <c r="D12" s="106" t="s">
        <v>229</v>
      </c>
      <c r="E12" s="104" t="s">
        <v>232</v>
      </c>
      <c r="F12" s="106" t="s">
        <v>230</v>
      </c>
      <c r="G12" s="99" t="s">
        <v>231</v>
      </c>
      <c r="H12" s="8"/>
      <c r="I12" s="7">
        <v>3.5</v>
      </c>
      <c r="J12" s="111">
        <f t="shared" si="10"/>
        <v>7.4999999999999997E-2</v>
      </c>
      <c r="T12" s="7">
        <v>0</v>
      </c>
      <c r="U12" s="8">
        <v>1</v>
      </c>
      <c r="V12" s="8">
        <v>2</v>
      </c>
      <c r="W12" s="100">
        <f t="shared" si="11"/>
        <v>1</v>
      </c>
      <c r="X12" s="97">
        <f t="shared" si="12"/>
        <v>6.000000000000001E-3</v>
      </c>
      <c r="Y12" s="100">
        <f t="shared" si="13"/>
        <v>1</v>
      </c>
      <c r="Z12" s="101">
        <f t="shared" si="14"/>
        <v>0.66666666666666663</v>
      </c>
      <c r="AA12" s="100"/>
      <c r="AB12" s="113">
        <v>2.3333333333333335</v>
      </c>
      <c r="AC12" s="119">
        <f t="shared" si="15"/>
        <v>0.18150000000000002</v>
      </c>
      <c r="AK12" s="11">
        <v>8</v>
      </c>
      <c r="AL12" s="125">
        <f t="shared" si="0"/>
        <v>1</v>
      </c>
      <c r="AM12" s="128">
        <f t="shared" si="1"/>
        <v>2.5600000000000017E-6</v>
      </c>
      <c r="AN12" s="121">
        <f t="shared" si="18"/>
        <v>9.1417654446424024E-8</v>
      </c>
      <c r="BA12" s="7">
        <v>5</v>
      </c>
      <c r="BB12" s="8">
        <v>1</v>
      </c>
      <c r="BC12" s="8">
        <f>2/25</f>
        <v>0.08</v>
      </c>
      <c r="BD12" s="8">
        <f t="shared" si="2"/>
        <v>4</v>
      </c>
      <c r="BE12" s="10">
        <f t="shared" si="21"/>
        <v>8</v>
      </c>
      <c r="BG12" s="7">
        <v>8</v>
      </c>
      <c r="BH12" s="10">
        <f t="shared" si="26"/>
        <v>0.24000000000000002</v>
      </c>
      <c r="BM12" s="7" t="s">
        <v>294</v>
      </c>
      <c r="BN12" s="10">
        <f>MEDIAN(BO4:BO8)</f>
        <v>12</v>
      </c>
      <c r="CF12" s="7">
        <v>9</v>
      </c>
      <c r="CG12" s="160">
        <f t="shared" si="5"/>
        <v>6.6807201268858085E-2</v>
      </c>
      <c r="CM12" s="170"/>
      <c r="DE12" s="170"/>
      <c r="DH12" t="s">
        <v>327</v>
      </c>
      <c r="DI12">
        <f>SUMPRODUCT((DH4:DH8)^2,DI4:DI8)-DI10^2</f>
        <v>4.16</v>
      </c>
      <c r="DK12" s="7">
        <v>3</v>
      </c>
      <c r="DL12" s="8">
        <v>5</v>
      </c>
      <c r="DM12" s="8">
        <f t="shared" si="6"/>
        <v>4</v>
      </c>
      <c r="DN12" s="10">
        <f t="shared" si="7"/>
        <v>0.05</v>
      </c>
      <c r="DP12" s="11">
        <f>SUMPRODUCT(DP4:DP8,DQ4:DQ8)</f>
        <v>4.2</v>
      </c>
      <c r="DQ12" s="12">
        <f>SUMPRODUCT((DP4:DP8)^2,DQ4:DQ8)-DP12^2</f>
        <v>1.5599999999999987</v>
      </c>
      <c r="DR12" s="13">
        <f>(DI12/2)*(5-2)/(5-1)</f>
        <v>1.56</v>
      </c>
      <c r="DT12" s="172" t="s">
        <v>332</v>
      </c>
      <c r="DU12" s="173">
        <f>_xlfn.QUARTILE.EXC(DU3:DU7,3)</f>
        <v>174.21935293768183</v>
      </c>
      <c r="DV12" s="173">
        <f>_xlfn.QUARTILE.EXC(DV3:DV7,3)</f>
        <v>172.73026852634939</v>
      </c>
      <c r="DW12" s="173">
        <f t="shared" ref="DW12:GH12" si="29">_xlfn.QUARTILE.EXC(DW3:DW7,3)</f>
        <v>171.59719160517125</v>
      </c>
      <c r="DX12" s="173">
        <f t="shared" si="29"/>
        <v>173.07882952863292</v>
      </c>
      <c r="DY12" s="173">
        <f t="shared" si="29"/>
        <v>170.26508597936481</v>
      </c>
      <c r="DZ12" s="173">
        <f t="shared" si="29"/>
        <v>177.18202056002337</v>
      </c>
      <c r="EA12" s="173">
        <f t="shared" si="29"/>
        <v>170.28043938679912</v>
      </c>
      <c r="EB12" s="173">
        <f t="shared" si="29"/>
        <v>169.07888319891936</v>
      </c>
      <c r="EC12" s="173">
        <f t="shared" si="29"/>
        <v>175.2874066720251</v>
      </c>
      <c r="ED12" s="173">
        <f t="shared" si="29"/>
        <v>171.81250026496127</v>
      </c>
      <c r="EE12" s="173">
        <f t="shared" si="29"/>
        <v>171.22482457906881</v>
      </c>
      <c r="EF12" s="173">
        <f t="shared" si="29"/>
        <v>178.25974904425675</v>
      </c>
      <c r="EG12" s="173">
        <f t="shared" si="29"/>
        <v>173.95482071932929</v>
      </c>
      <c r="EH12" s="173">
        <f t="shared" si="29"/>
        <v>168.52343204717909</v>
      </c>
      <c r="EI12" s="173">
        <f t="shared" si="29"/>
        <v>167.89043794559984</v>
      </c>
      <c r="EJ12" s="173">
        <f t="shared" si="29"/>
        <v>175.53129904498928</v>
      </c>
      <c r="EK12" s="173">
        <f t="shared" si="29"/>
        <v>164.96699228227226</v>
      </c>
      <c r="EL12" s="173">
        <f t="shared" si="29"/>
        <v>169.04339016818267</v>
      </c>
      <c r="EM12" s="173">
        <f t="shared" si="29"/>
        <v>167.09591758498573</v>
      </c>
      <c r="EN12" s="173">
        <f t="shared" si="29"/>
        <v>173.52151470603712</v>
      </c>
      <c r="EO12" s="173">
        <f t="shared" si="29"/>
        <v>170.92045649277861</v>
      </c>
      <c r="EP12" s="173">
        <f t="shared" si="29"/>
        <v>170.05568050862348</v>
      </c>
      <c r="EQ12" s="173">
        <f t="shared" si="29"/>
        <v>170.29714566760231</v>
      </c>
      <c r="ER12" s="173">
        <f t="shared" si="29"/>
        <v>167.97271879440086</v>
      </c>
      <c r="ES12" s="173">
        <f t="shared" si="29"/>
        <v>168.10902078631625</v>
      </c>
      <c r="ET12" s="173">
        <f t="shared" si="29"/>
        <v>177.14623194350861</v>
      </c>
      <c r="EU12" s="173">
        <f t="shared" si="29"/>
        <v>167.62300387071446</v>
      </c>
      <c r="EV12" s="173">
        <f t="shared" si="29"/>
        <v>172.74948444409529</v>
      </c>
      <c r="EW12" s="173">
        <f t="shared" si="29"/>
        <v>170.52842732809222</v>
      </c>
      <c r="EX12" s="173">
        <f t="shared" si="29"/>
        <v>173.2568915382144</v>
      </c>
      <c r="EY12" s="173">
        <f t="shared" si="29"/>
        <v>168.38942368721473</v>
      </c>
      <c r="EZ12" s="173">
        <f t="shared" si="29"/>
        <v>170.71218504824355</v>
      </c>
      <c r="FA12" s="173">
        <f t="shared" si="29"/>
        <v>175.31768147691037</v>
      </c>
      <c r="FB12" s="173">
        <f t="shared" si="29"/>
        <v>165.12880560057238</v>
      </c>
      <c r="FC12" s="173">
        <f t="shared" si="29"/>
        <v>170.75366084881534</v>
      </c>
      <c r="FD12" s="173">
        <f t="shared" si="29"/>
        <v>175.10439360066084</v>
      </c>
      <c r="FE12" s="173">
        <f t="shared" si="29"/>
        <v>172.84215626986406</v>
      </c>
      <c r="FF12" s="173">
        <f t="shared" si="29"/>
        <v>168.82043322638492</v>
      </c>
      <c r="FG12" s="173">
        <f t="shared" si="29"/>
        <v>171.60213129827025</v>
      </c>
      <c r="FH12" s="173">
        <f t="shared" si="29"/>
        <v>167.70210717240116</v>
      </c>
      <c r="FI12" s="173">
        <f t="shared" si="29"/>
        <v>169.42650628479169</v>
      </c>
      <c r="FJ12" s="173">
        <f t="shared" si="29"/>
        <v>170.48735795796529</v>
      </c>
      <c r="FK12" s="173">
        <f t="shared" si="29"/>
        <v>170.22762048199365</v>
      </c>
      <c r="FL12" s="173">
        <f t="shared" si="29"/>
        <v>171.91456262352585</v>
      </c>
      <c r="FM12" s="173">
        <f t="shared" si="29"/>
        <v>170.14817611979379</v>
      </c>
      <c r="FN12" s="173">
        <f t="shared" si="29"/>
        <v>170.09844381263247</v>
      </c>
      <c r="FO12" s="173">
        <f t="shared" si="29"/>
        <v>172.56688632968871</v>
      </c>
      <c r="FP12" s="173">
        <f t="shared" si="29"/>
        <v>170.42331532010576</v>
      </c>
      <c r="FQ12" s="173">
        <f t="shared" si="29"/>
        <v>173.85146233081468</v>
      </c>
      <c r="FR12" s="173">
        <f t="shared" si="29"/>
        <v>170.72168926787708</v>
      </c>
      <c r="FS12" s="173">
        <f t="shared" si="29"/>
        <v>170.51620883520809</v>
      </c>
      <c r="FT12" s="173">
        <f t="shared" si="29"/>
        <v>174.82791858000564</v>
      </c>
      <c r="FU12" s="173">
        <f t="shared" si="29"/>
        <v>169.78557763522258</v>
      </c>
      <c r="FV12" s="173">
        <f t="shared" si="29"/>
        <v>173.27742906544881</v>
      </c>
      <c r="FW12" s="173">
        <f t="shared" si="29"/>
        <v>172.27595602761721</v>
      </c>
      <c r="FX12" s="173">
        <f t="shared" si="29"/>
        <v>169.79619030152389</v>
      </c>
      <c r="FY12" s="173">
        <f t="shared" si="29"/>
        <v>174.77711193222785</v>
      </c>
      <c r="FZ12" s="173">
        <f t="shared" si="29"/>
        <v>171.85717350784398</v>
      </c>
      <c r="GA12" s="173">
        <f t="shared" si="29"/>
        <v>172.93576032770216</v>
      </c>
      <c r="GB12" s="173">
        <f t="shared" si="29"/>
        <v>169.07612345093366</v>
      </c>
      <c r="GC12" s="173">
        <f t="shared" si="29"/>
        <v>168.67508744652878</v>
      </c>
      <c r="GD12" s="173">
        <f t="shared" si="29"/>
        <v>168.88472881745838</v>
      </c>
      <c r="GE12" s="173">
        <f t="shared" si="29"/>
        <v>171.5277261051524</v>
      </c>
      <c r="GF12" s="173">
        <f t="shared" si="29"/>
        <v>169.84341581391345</v>
      </c>
      <c r="GG12" s="173">
        <f t="shared" si="29"/>
        <v>177.96079813578399</v>
      </c>
      <c r="GH12" s="173">
        <f t="shared" si="29"/>
        <v>169.29854322242318</v>
      </c>
      <c r="GI12" s="173">
        <f t="shared" ref="GI12:HP12" si="30">_xlfn.QUARTILE.EXC(GI3:GI7,3)</f>
        <v>172.65441951039247</v>
      </c>
      <c r="GJ12" s="173">
        <f t="shared" si="30"/>
        <v>172.21622496307828</v>
      </c>
      <c r="GK12" s="173">
        <f t="shared" si="30"/>
        <v>167.34487754874135</v>
      </c>
      <c r="GL12" s="173">
        <f t="shared" si="30"/>
        <v>170.1970557756722</v>
      </c>
      <c r="GM12" s="173">
        <f t="shared" si="30"/>
        <v>175.47634282763465</v>
      </c>
      <c r="GN12" s="173">
        <f t="shared" si="30"/>
        <v>169.36522623708879</v>
      </c>
      <c r="GO12" s="173">
        <f t="shared" si="30"/>
        <v>171.80370658806351</v>
      </c>
      <c r="GP12" s="173">
        <f t="shared" si="30"/>
        <v>174.54247366785421</v>
      </c>
      <c r="GQ12" s="173">
        <f t="shared" si="30"/>
        <v>174.04414446772716</v>
      </c>
      <c r="GR12" s="173">
        <f t="shared" si="30"/>
        <v>169.06607069230813</v>
      </c>
      <c r="GS12" s="173">
        <f t="shared" si="30"/>
        <v>165.81691792325</v>
      </c>
      <c r="GT12" s="173">
        <f t="shared" si="30"/>
        <v>171.78879655929632</v>
      </c>
      <c r="GU12" s="173">
        <f t="shared" si="30"/>
        <v>167.43502268454176</v>
      </c>
      <c r="GV12" s="173">
        <f t="shared" si="30"/>
        <v>170.6332892250357</v>
      </c>
      <c r="GW12" s="173">
        <f t="shared" si="30"/>
        <v>169.1396715510491</v>
      </c>
      <c r="GX12" s="173">
        <f t="shared" si="30"/>
        <v>177.09595393952623</v>
      </c>
      <c r="GY12" s="173">
        <f t="shared" si="30"/>
        <v>172.00643864143058</v>
      </c>
      <c r="GZ12" s="173">
        <f t="shared" si="30"/>
        <v>173.22500238023349</v>
      </c>
      <c r="HA12" s="173">
        <f t="shared" si="30"/>
        <v>167.36544918202708</v>
      </c>
      <c r="HB12" s="173">
        <f t="shared" si="30"/>
        <v>172.39595248483238</v>
      </c>
      <c r="HC12" s="173">
        <f t="shared" si="30"/>
        <v>173.71034285915084</v>
      </c>
      <c r="HD12" s="173">
        <f t="shared" si="30"/>
        <v>163.67678594050813</v>
      </c>
      <c r="HE12" s="173">
        <f t="shared" si="30"/>
        <v>172.1838696890627</v>
      </c>
      <c r="HF12" s="173">
        <f t="shared" si="30"/>
        <v>166.41541375392262</v>
      </c>
      <c r="HG12" s="173">
        <f t="shared" si="30"/>
        <v>168.56881014845567</v>
      </c>
      <c r="HH12" s="173">
        <f t="shared" si="30"/>
        <v>178.2551560960128</v>
      </c>
      <c r="HI12" s="173">
        <f t="shared" si="30"/>
        <v>174.5312868830224</v>
      </c>
      <c r="HJ12" s="173">
        <f t="shared" si="30"/>
        <v>170.63431240657519</v>
      </c>
      <c r="HK12" s="173">
        <f t="shared" si="30"/>
        <v>170.03263618661731</v>
      </c>
      <c r="HL12" s="173">
        <f t="shared" si="30"/>
        <v>173.4361302065663</v>
      </c>
      <c r="HM12" s="173">
        <f t="shared" si="30"/>
        <v>174.15551209395926</v>
      </c>
      <c r="HN12" s="173">
        <f t="shared" si="30"/>
        <v>172.96618292547646</v>
      </c>
      <c r="HO12" s="173">
        <f t="shared" si="30"/>
        <v>170.64181005352293</v>
      </c>
      <c r="HP12" s="173">
        <f t="shared" si="30"/>
        <v>166.04720482390985</v>
      </c>
    </row>
    <row r="13" spans="1:224" ht="15" thickBot="1" x14ac:dyDescent="0.35">
      <c r="B13" s="7">
        <v>0</v>
      </c>
      <c r="C13" s="8">
        <v>0</v>
      </c>
      <c r="D13" s="8">
        <f t="shared" ref="D13:D19" si="31">AVERAGE(B13:C13)</f>
        <v>0</v>
      </c>
      <c r="E13" s="97">
        <f>_xlfn.IFS(B13=$B$5,$C$5,B13=$B$6,$C$6,B13=$B$7,$C$7,B13=$B$8,$C$8,B13=$B$9,$C$9)*_xlfn.IFS(C13=$B$5,$C$5,C13=$B$6,$C$6,C13=$B$7,$C$7,C13=$B$8,$C$8,C13=$B$9,$C$9)</f>
        <v>1.0000000000000002E-2</v>
      </c>
      <c r="F13" s="100">
        <f>_xlfn.VAR.S(B13:C13)</f>
        <v>0</v>
      </c>
      <c r="G13" s="101">
        <f t="shared" ref="G13:G37" si="32">_xlfn.VAR.P(B13:C13)</f>
        <v>0</v>
      </c>
      <c r="H13" s="8"/>
      <c r="I13" s="11">
        <v>4</v>
      </c>
      <c r="J13" s="112">
        <f t="shared" si="10"/>
        <v>2.2499999999999999E-2</v>
      </c>
      <c r="T13" s="7">
        <v>0</v>
      </c>
      <c r="U13" s="8">
        <v>1</v>
      </c>
      <c r="V13" s="8">
        <v>3</v>
      </c>
      <c r="W13" s="100">
        <f t="shared" si="11"/>
        <v>1.3333333333333333</v>
      </c>
      <c r="X13" s="97">
        <f t="shared" si="12"/>
        <v>5.000000000000001E-3</v>
      </c>
      <c r="Y13" s="100">
        <f t="shared" si="13"/>
        <v>2.3333333333333335</v>
      </c>
      <c r="Z13" s="101">
        <f t="shared" si="14"/>
        <v>1.5555555555555556</v>
      </c>
      <c r="AA13" s="100"/>
      <c r="AB13" s="113">
        <v>2.6666666666666665</v>
      </c>
      <c r="AC13" s="119">
        <f t="shared" si="15"/>
        <v>0.14850000000000005</v>
      </c>
      <c r="BA13" s="7">
        <v>5</v>
      </c>
      <c r="BB13" s="8">
        <v>3</v>
      </c>
      <c r="BC13" s="8">
        <f>2/25</f>
        <v>0.08</v>
      </c>
      <c r="BD13" s="8">
        <f t="shared" si="2"/>
        <v>1</v>
      </c>
      <c r="BE13" s="10">
        <f t="shared" si="21"/>
        <v>2</v>
      </c>
      <c r="BG13" s="11">
        <v>18</v>
      </c>
      <c r="BH13" s="13">
        <f t="shared" si="26"/>
        <v>0.08</v>
      </c>
      <c r="BM13" s="11" t="s">
        <v>295</v>
      </c>
      <c r="BN13" s="13">
        <f>SUMPRODUCT((BO4:BO8)^2,BP4:BP8)-BN11^2</f>
        <v>10.799999999999955</v>
      </c>
      <c r="CF13" s="7">
        <v>10</v>
      </c>
      <c r="CG13" s="160">
        <f t="shared" si="5"/>
        <v>5.6923149003329065E-2</v>
      </c>
      <c r="DK13" s="7">
        <v>5</v>
      </c>
      <c r="DL13" s="8">
        <v>3</v>
      </c>
      <c r="DM13" s="8">
        <f t="shared" si="6"/>
        <v>4</v>
      </c>
      <c r="DN13" s="10">
        <f t="shared" si="7"/>
        <v>0.05</v>
      </c>
      <c r="DT13" s="172" t="s">
        <v>333</v>
      </c>
      <c r="DU13" s="173">
        <f>MAX(DU3:DU7)</f>
        <v>174.43243617762346</v>
      </c>
      <c r="DV13" s="173">
        <f>MAX(DV3:DV7)</f>
        <v>176.45606188906822</v>
      </c>
      <c r="DW13" s="173">
        <f t="shared" ref="DW13:GH13" si="33">MAX(DW3:DW7)</f>
        <v>173.91654804541031</v>
      </c>
      <c r="DX13" s="173">
        <f t="shared" si="33"/>
        <v>175.00359885033686</v>
      </c>
      <c r="DY13" s="173">
        <f t="shared" si="33"/>
        <v>170.74386672774563</v>
      </c>
      <c r="DZ13" s="173">
        <f t="shared" si="33"/>
        <v>178.22871253755875</v>
      </c>
      <c r="EA13" s="173">
        <f t="shared" si="33"/>
        <v>170.90894001611741</v>
      </c>
      <c r="EB13" s="173">
        <f t="shared" si="33"/>
        <v>170.01946556646726</v>
      </c>
      <c r="EC13" s="173">
        <f t="shared" si="33"/>
        <v>177.96823325497098</v>
      </c>
      <c r="ED13" s="173">
        <f t="shared" si="33"/>
        <v>172.12494580107159</v>
      </c>
      <c r="EE13" s="173">
        <f t="shared" si="33"/>
        <v>172.34529362994363</v>
      </c>
      <c r="EF13" s="173">
        <f t="shared" si="33"/>
        <v>183.57608663663268</v>
      </c>
      <c r="EG13" s="173">
        <f t="shared" si="33"/>
        <v>175.23367827251786</v>
      </c>
      <c r="EH13" s="173">
        <f t="shared" si="33"/>
        <v>169.25621761273942</v>
      </c>
      <c r="EI13" s="173">
        <f t="shared" si="33"/>
        <v>168.61197135639668</v>
      </c>
      <c r="EJ13" s="173">
        <f t="shared" si="33"/>
        <v>175.92246134753805</v>
      </c>
      <c r="EK13" s="173">
        <f t="shared" si="33"/>
        <v>168.15165335046186</v>
      </c>
      <c r="EL13" s="173">
        <f t="shared" si="33"/>
        <v>170.44762156601064</v>
      </c>
      <c r="EM13" s="173">
        <f t="shared" si="33"/>
        <v>167.48249830797431</v>
      </c>
      <c r="EN13" s="173">
        <f t="shared" si="33"/>
        <v>174.19392119208351</v>
      </c>
      <c r="EO13" s="173">
        <f t="shared" si="33"/>
        <v>177.11408130580094</v>
      </c>
      <c r="EP13" s="173">
        <f t="shared" si="33"/>
        <v>170.1303670766647</v>
      </c>
      <c r="EQ13" s="173">
        <f t="shared" si="33"/>
        <v>170.36513039655983</v>
      </c>
      <c r="ER13" s="173">
        <f t="shared" si="33"/>
        <v>169.50600464823947</v>
      </c>
      <c r="ES13" s="173">
        <f t="shared" si="33"/>
        <v>171.05655100621516</v>
      </c>
      <c r="ET13" s="173">
        <f t="shared" si="33"/>
        <v>179.97466951655224</v>
      </c>
      <c r="EU13" s="173">
        <f t="shared" si="33"/>
        <v>167.9790937838261</v>
      </c>
      <c r="EV13" s="173">
        <f t="shared" si="33"/>
        <v>173.8406734499149</v>
      </c>
      <c r="EW13" s="173">
        <f t="shared" si="33"/>
        <v>174.01650151313515</v>
      </c>
      <c r="EX13" s="173">
        <f t="shared" si="33"/>
        <v>174.77517925598659</v>
      </c>
      <c r="EY13" s="173">
        <f t="shared" si="33"/>
        <v>169.19287130676094</v>
      </c>
      <c r="EZ13" s="173">
        <f t="shared" si="33"/>
        <v>172.89637920711539</v>
      </c>
      <c r="FA13" s="173">
        <f t="shared" si="33"/>
        <v>176.83445715974085</v>
      </c>
      <c r="FB13" s="173">
        <f t="shared" si="33"/>
        <v>167.39226506487466</v>
      </c>
      <c r="FC13" s="173">
        <f t="shared" si="33"/>
        <v>171.22852508563665</v>
      </c>
      <c r="FD13" s="173">
        <f t="shared" si="33"/>
        <v>175.50207015901105</v>
      </c>
      <c r="FE13" s="173">
        <f t="shared" si="33"/>
        <v>175.18508851807564</v>
      </c>
      <c r="FF13" s="173">
        <f t="shared" si="33"/>
        <v>170.13223154080333</v>
      </c>
      <c r="FG13" s="173">
        <f t="shared" si="33"/>
        <v>175.67255494085839</v>
      </c>
      <c r="FH13" s="173">
        <f t="shared" si="33"/>
        <v>167.9424638847122</v>
      </c>
      <c r="FI13" s="173">
        <f t="shared" si="33"/>
        <v>170.68289079233364</v>
      </c>
      <c r="FJ13" s="173">
        <f t="shared" si="33"/>
        <v>171.11529299526592</v>
      </c>
      <c r="FK13" s="173">
        <f t="shared" si="33"/>
        <v>171.12765075452626</v>
      </c>
      <c r="FL13" s="173">
        <f t="shared" si="33"/>
        <v>172.76353613723768</v>
      </c>
      <c r="FM13" s="173">
        <f t="shared" si="33"/>
        <v>170.52566758010653</v>
      </c>
      <c r="FN13" s="173">
        <f t="shared" si="33"/>
        <v>170.75400190932851</v>
      </c>
      <c r="FO13" s="173">
        <f t="shared" si="33"/>
        <v>173.36512140772538</v>
      </c>
      <c r="FP13" s="173">
        <f t="shared" si="33"/>
        <v>171.0933286982181</v>
      </c>
      <c r="FQ13" s="173">
        <f t="shared" si="33"/>
        <v>175.20266450318741</v>
      </c>
      <c r="FR13" s="173">
        <f t="shared" si="33"/>
        <v>171.64768845631625</v>
      </c>
      <c r="FS13" s="173">
        <f t="shared" si="33"/>
        <v>171.72483634439413</v>
      </c>
      <c r="FT13" s="173">
        <f t="shared" si="33"/>
        <v>176.77170202531852</v>
      </c>
      <c r="FU13" s="173">
        <f t="shared" si="33"/>
        <v>173.30452632321976</v>
      </c>
      <c r="FV13" s="173">
        <f t="shared" si="33"/>
        <v>177.46678335114848</v>
      </c>
      <c r="FW13" s="173">
        <f t="shared" si="33"/>
        <v>173.71320776746143</v>
      </c>
      <c r="FX13" s="173">
        <f t="shared" si="33"/>
        <v>174.68045538279694</v>
      </c>
      <c r="FY13" s="173">
        <f t="shared" si="33"/>
        <v>176.41072357818484</v>
      </c>
      <c r="FZ13" s="173">
        <f t="shared" si="33"/>
        <v>172.21371248396463</v>
      </c>
      <c r="GA13" s="173">
        <f t="shared" si="33"/>
        <v>174.22855020285351</v>
      </c>
      <c r="GB13" s="173">
        <f t="shared" si="33"/>
        <v>170.13921191263944</v>
      </c>
      <c r="GC13" s="173">
        <f t="shared" si="33"/>
        <v>170.81461404685979</v>
      </c>
      <c r="GD13" s="173">
        <f t="shared" si="33"/>
        <v>170.05579987980309</v>
      </c>
      <c r="GE13" s="173">
        <f t="shared" si="33"/>
        <v>174.98847850091988</v>
      </c>
      <c r="GF13" s="173">
        <f t="shared" si="33"/>
        <v>170.56155851477524</v>
      </c>
      <c r="GG13" s="173">
        <f t="shared" si="33"/>
        <v>182.58219082653522</v>
      </c>
      <c r="GH13" s="173">
        <f t="shared" si="33"/>
        <v>169.81942220681231</v>
      </c>
      <c r="GI13" s="173">
        <f t="shared" ref="GI13:HP13" si="34">MAX(GI3:GI7)</f>
        <v>174.99534518591827</v>
      </c>
      <c r="GJ13" s="173">
        <f t="shared" si="34"/>
        <v>175.86111592990346</v>
      </c>
      <c r="GK13" s="173">
        <f t="shared" si="34"/>
        <v>167.62797766986478</v>
      </c>
      <c r="GL13" s="173">
        <f t="shared" si="34"/>
        <v>173.93851234245813</v>
      </c>
      <c r="GM13" s="173">
        <f t="shared" si="34"/>
        <v>180.35356500931084</v>
      </c>
      <c r="GN13" s="173">
        <f t="shared" si="34"/>
        <v>169.51945948548382</v>
      </c>
      <c r="GO13" s="173">
        <f t="shared" si="34"/>
        <v>172.27737711308873</v>
      </c>
      <c r="GP13" s="173">
        <f t="shared" si="34"/>
        <v>178.5293005364947</v>
      </c>
      <c r="GQ13" s="173">
        <f t="shared" si="34"/>
        <v>177.68901838152669</v>
      </c>
      <c r="GR13" s="173">
        <f t="shared" si="34"/>
        <v>169.15168256545439</v>
      </c>
      <c r="GS13" s="173">
        <f t="shared" si="34"/>
        <v>166.77712832333054</v>
      </c>
      <c r="GT13" s="173">
        <f t="shared" si="34"/>
        <v>173.01061174165807</v>
      </c>
      <c r="GU13" s="173">
        <f t="shared" si="34"/>
        <v>168.82419626071351</v>
      </c>
      <c r="GV13" s="173">
        <f t="shared" si="34"/>
        <v>172.17892431162181</v>
      </c>
      <c r="GW13" s="173">
        <f t="shared" si="34"/>
        <v>171.61830040876521</v>
      </c>
      <c r="GX13" s="173">
        <f t="shared" si="34"/>
        <v>185.70794221758842</v>
      </c>
      <c r="GY13" s="173">
        <f t="shared" si="34"/>
        <v>174.41056283004582</v>
      </c>
      <c r="GZ13" s="173">
        <f t="shared" si="34"/>
        <v>174.54516804590821</v>
      </c>
      <c r="HA13" s="173">
        <f t="shared" si="34"/>
        <v>169.07472794500063</v>
      </c>
      <c r="HB13" s="173">
        <f t="shared" si="34"/>
        <v>173.37891162114101</v>
      </c>
      <c r="HC13" s="173">
        <f t="shared" si="34"/>
        <v>176.40176505537238</v>
      </c>
      <c r="HD13" s="173">
        <f t="shared" si="34"/>
        <v>164.78183337184601</v>
      </c>
      <c r="HE13" s="173">
        <f t="shared" si="34"/>
        <v>175.29968485049903</v>
      </c>
      <c r="HF13" s="173">
        <f t="shared" si="34"/>
        <v>166.66449308885785</v>
      </c>
      <c r="HG13" s="173">
        <f t="shared" si="34"/>
        <v>168.73779426404508</v>
      </c>
      <c r="HH13" s="173">
        <f t="shared" si="34"/>
        <v>180.4510628413409</v>
      </c>
      <c r="HI13" s="173">
        <f t="shared" si="34"/>
        <v>175.81188952917</v>
      </c>
      <c r="HJ13" s="173">
        <f t="shared" si="34"/>
        <v>172.39158691026387</v>
      </c>
      <c r="HK13" s="173">
        <f t="shared" si="34"/>
        <v>172.89177489018766</v>
      </c>
      <c r="HL13" s="173">
        <f t="shared" si="34"/>
        <v>174.520179678977</v>
      </c>
      <c r="HM13" s="173">
        <f t="shared" si="34"/>
        <v>176.49758032220416</v>
      </c>
      <c r="HN13" s="173">
        <f t="shared" si="34"/>
        <v>174.06390892446507</v>
      </c>
      <c r="HO13" s="173">
        <f t="shared" si="34"/>
        <v>174.58118403609842</v>
      </c>
      <c r="HP13" s="173">
        <f t="shared" si="34"/>
        <v>166.77138145368372</v>
      </c>
    </row>
    <row r="14" spans="1:224" ht="15" thickBot="1" x14ac:dyDescent="0.35">
      <c r="B14" s="7">
        <v>0</v>
      </c>
      <c r="C14" s="8">
        <v>1</v>
      </c>
      <c r="D14" s="8">
        <f t="shared" si="31"/>
        <v>0.5</v>
      </c>
      <c r="E14" s="97">
        <f t="shared" ref="E14:E37" si="35">_xlfn.IFS(B14=$B$5,$C$5,B14=$B$6,$C$6,B14=$B$7,$C$7,B14=$B$8,$C$8,B14=$B$9,$C$9)*_xlfn.IFS(C14=$B$5,$C$5,C14=$B$6,$C$6,C14=$B$7,$C$7,C14=$B$8,$C$8,C14=$B$9,$C$9)</f>
        <v>2.0000000000000004E-2</v>
      </c>
      <c r="F14" s="100">
        <f t="shared" ref="F13:F37" si="36">_xlfn.VAR.S(B14:C14)</f>
        <v>0.5</v>
      </c>
      <c r="G14" s="101">
        <f t="shared" si="32"/>
        <v>0.25</v>
      </c>
      <c r="H14" s="8"/>
      <c r="T14" s="7">
        <v>0</v>
      </c>
      <c r="U14" s="8">
        <v>1</v>
      </c>
      <c r="V14" s="8">
        <v>4</v>
      </c>
      <c r="W14" s="100">
        <f t="shared" si="11"/>
        <v>1.6666666666666667</v>
      </c>
      <c r="X14" s="97">
        <f t="shared" si="12"/>
        <v>3.0000000000000005E-3</v>
      </c>
      <c r="Y14" s="100">
        <f t="shared" si="13"/>
        <v>4.333333333333333</v>
      </c>
      <c r="Z14" s="101">
        <f t="shared" si="14"/>
        <v>2.8888888888888888</v>
      </c>
      <c r="AA14" s="100"/>
      <c r="AB14" s="113">
        <v>3</v>
      </c>
      <c r="AC14" s="119">
        <f t="shared" si="15"/>
        <v>9.6625000000000003E-2</v>
      </c>
      <c r="BA14" s="7">
        <v>5</v>
      </c>
      <c r="BB14" s="8">
        <v>5</v>
      </c>
      <c r="BC14" s="144">
        <f>4/25</f>
        <v>0.16</v>
      </c>
      <c r="BD14" s="8">
        <f t="shared" si="2"/>
        <v>0</v>
      </c>
      <c r="BE14" s="10">
        <f t="shared" si="21"/>
        <v>0</v>
      </c>
      <c r="CF14" s="7">
        <v>11</v>
      </c>
      <c r="CG14" s="160">
        <f t="shared" si="5"/>
        <v>4.8627214219501669E-2</v>
      </c>
      <c r="CM14" s="176"/>
      <c r="DK14" s="7">
        <v>3</v>
      </c>
      <c r="DL14" s="8">
        <v>5</v>
      </c>
      <c r="DM14" s="8">
        <f>MEDIAN(DK14:DL14)</f>
        <v>4</v>
      </c>
      <c r="DN14" s="10">
        <f t="shared" si="7"/>
        <v>0.05</v>
      </c>
      <c r="DT14" s="172" t="s">
        <v>334</v>
      </c>
      <c r="DU14" s="173">
        <f>_xlfn.VAR.S(DU3:DU7)</f>
        <v>10.199291242190224</v>
      </c>
      <c r="DV14" s="173">
        <f>_xlfn.VAR.S(DV3:DV7)</f>
        <v>33.938961107361422</v>
      </c>
      <c r="DW14" s="173">
        <f t="shared" ref="DW14:GH14" si="37">_xlfn.VAR.S(DW3:DW7)</f>
        <v>10.065087893062019</v>
      </c>
      <c r="DX14" s="173">
        <f t="shared" si="37"/>
        <v>11.207955556019842</v>
      </c>
      <c r="DY14" s="173">
        <f t="shared" si="37"/>
        <v>22.256682792411386</v>
      </c>
      <c r="DZ14" s="173">
        <f t="shared" si="37"/>
        <v>78.132515221227536</v>
      </c>
      <c r="EA14" s="173">
        <f t="shared" si="37"/>
        <v>7.8837493529023295</v>
      </c>
      <c r="EB14" s="173">
        <f t="shared" si="37"/>
        <v>3.324874597855338</v>
      </c>
      <c r="EC14" s="173">
        <f t="shared" si="37"/>
        <v>69.449522731264096</v>
      </c>
      <c r="ED14" s="173">
        <f t="shared" si="37"/>
        <v>13.618687914497203</v>
      </c>
      <c r="EE14" s="173">
        <f t="shared" si="37"/>
        <v>32.836361113885218</v>
      </c>
      <c r="EF14" s="173">
        <f t="shared" si="37"/>
        <v>97.89769315335144</v>
      </c>
      <c r="EG14" s="173">
        <f t="shared" si="37"/>
        <v>10.459504657678387</v>
      </c>
      <c r="EH14" s="173">
        <f t="shared" si="37"/>
        <v>3.4182504382706198</v>
      </c>
      <c r="EI14" s="173">
        <f t="shared" si="37"/>
        <v>6.8506990302435362</v>
      </c>
      <c r="EJ14" s="173">
        <f t="shared" si="37"/>
        <v>53.979384000038266</v>
      </c>
      <c r="EK14" s="173">
        <f t="shared" si="37"/>
        <v>11.843176424550714</v>
      </c>
      <c r="EL14" s="173">
        <f t="shared" si="37"/>
        <v>4.8844802697895977</v>
      </c>
      <c r="EM14" s="173">
        <f t="shared" si="37"/>
        <v>16.065045019305135</v>
      </c>
      <c r="EN14" s="173">
        <f t="shared" si="37"/>
        <v>22.258269110315069</v>
      </c>
      <c r="EO14" s="173">
        <f t="shared" si="37"/>
        <v>42.932988617698122</v>
      </c>
      <c r="EP14" s="173">
        <f t="shared" si="37"/>
        <v>8.5269323470186116</v>
      </c>
      <c r="EQ14" s="173">
        <f t="shared" si="37"/>
        <v>8.9645839567756997</v>
      </c>
      <c r="ER14" s="173">
        <f t="shared" si="37"/>
        <v>22.614513801596381</v>
      </c>
      <c r="ES14" s="173">
        <f t="shared" si="37"/>
        <v>20.179595727641814</v>
      </c>
      <c r="ET14" s="173">
        <f t="shared" si="37"/>
        <v>54.402015708955304</v>
      </c>
      <c r="EU14" s="173">
        <f t="shared" si="37"/>
        <v>11.376033627516838</v>
      </c>
      <c r="EV14" s="173">
        <f t="shared" si="37"/>
        <v>10.927334627755387</v>
      </c>
      <c r="EW14" s="173">
        <f t="shared" si="37"/>
        <v>33.379960429170687</v>
      </c>
      <c r="EX14" s="173">
        <f t="shared" si="37"/>
        <v>4.4514816382133633</v>
      </c>
      <c r="EY14" s="173">
        <f t="shared" si="37"/>
        <v>11.377942135358108</v>
      </c>
      <c r="EZ14" s="173">
        <f t="shared" si="37"/>
        <v>12.357976120629601</v>
      </c>
      <c r="FA14" s="173">
        <f t="shared" si="37"/>
        <v>54.892018605743559</v>
      </c>
      <c r="FB14" s="173">
        <f t="shared" si="37"/>
        <v>6.9863969631361273</v>
      </c>
      <c r="FC14" s="173">
        <f t="shared" si="37"/>
        <v>25.03928319365578</v>
      </c>
      <c r="FD14" s="173">
        <f t="shared" si="37"/>
        <v>29.484607596043411</v>
      </c>
      <c r="FE14" s="173">
        <f t="shared" si="37"/>
        <v>33.670950545900368</v>
      </c>
      <c r="FF14" s="173">
        <f t="shared" si="37"/>
        <v>26.965476619967848</v>
      </c>
      <c r="FG14" s="173">
        <f t="shared" si="37"/>
        <v>20.870104064479719</v>
      </c>
      <c r="FH14" s="173">
        <f t="shared" si="37"/>
        <v>9.3699653932705509</v>
      </c>
      <c r="FI14" s="173">
        <f t="shared" si="37"/>
        <v>20.219890523493799</v>
      </c>
      <c r="FJ14" s="173">
        <f t="shared" si="37"/>
        <v>12.693815217295379</v>
      </c>
      <c r="FK14" s="173">
        <f t="shared" si="37"/>
        <v>5.5347868618445109</v>
      </c>
      <c r="FL14" s="173">
        <f t="shared" si="37"/>
        <v>32.052134082339791</v>
      </c>
      <c r="FM14" s="173">
        <f t="shared" si="37"/>
        <v>3.4129510683174624</v>
      </c>
      <c r="FN14" s="173">
        <f t="shared" si="37"/>
        <v>18.082431028098956</v>
      </c>
      <c r="FO14" s="173">
        <f t="shared" si="37"/>
        <v>22.214285061902324</v>
      </c>
      <c r="FP14" s="173">
        <f t="shared" si="37"/>
        <v>31.476045042683491</v>
      </c>
      <c r="FQ14" s="173">
        <f t="shared" si="37"/>
        <v>26.177121893511647</v>
      </c>
      <c r="FR14" s="173">
        <f t="shared" si="37"/>
        <v>13.029680915175236</v>
      </c>
      <c r="FS14" s="173">
        <f t="shared" si="37"/>
        <v>18.57041802531792</v>
      </c>
      <c r="FT14" s="173">
        <f t="shared" si="37"/>
        <v>53.185952794915437</v>
      </c>
      <c r="FU14" s="173">
        <f t="shared" si="37"/>
        <v>41.782944226296223</v>
      </c>
      <c r="FV14" s="173">
        <f t="shared" si="37"/>
        <v>21.68788483121573</v>
      </c>
      <c r="FW14" s="173">
        <f t="shared" si="37"/>
        <v>28.555146900761098</v>
      </c>
      <c r="FX14" s="173">
        <f t="shared" si="37"/>
        <v>31.672302099253251</v>
      </c>
      <c r="FY14" s="173">
        <f t="shared" si="37"/>
        <v>39.345952777749559</v>
      </c>
      <c r="FZ14" s="173">
        <f t="shared" si="37"/>
        <v>25.331703813114029</v>
      </c>
      <c r="GA14" s="173">
        <f t="shared" si="37"/>
        <v>16.276061604130028</v>
      </c>
      <c r="GB14" s="173">
        <f t="shared" si="37"/>
        <v>11.903602244918542</v>
      </c>
      <c r="GC14" s="173">
        <f t="shared" si="37"/>
        <v>7.0226464585397217</v>
      </c>
      <c r="GD14" s="173">
        <f t="shared" si="37"/>
        <v>15.671561443611765</v>
      </c>
      <c r="GE14" s="173">
        <f t="shared" si="37"/>
        <v>32.232117236070415</v>
      </c>
      <c r="GF14" s="173">
        <f t="shared" si="37"/>
        <v>19.658106905080857</v>
      </c>
      <c r="GG14" s="173">
        <f t="shared" si="37"/>
        <v>49.418905342849818</v>
      </c>
      <c r="GH14" s="173">
        <f t="shared" si="37"/>
        <v>1.9133175608693409</v>
      </c>
      <c r="GI14" s="173">
        <f t="shared" ref="GI14:HP14" si="38">_xlfn.VAR.S(GI3:GI7)</f>
        <v>39.743117274042781</v>
      </c>
      <c r="GJ14" s="173">
        <f t="shared" si="38"/>
        <v>29.906842709490213</v>
      </c>
      <c r="GK14" s="173">
        <f t="shared" si="38"/>
        <v>5.3064615391583114</v>
      </c>
      <c r="GL14" s="173">
        <f t="shared" si="38"/>
        <v>15.897123483467258</v>
      </c>
      <c r="GM14" s="173">
        <f t="shared" si="38"/>
        <v>46.360513204935302</v>
      </c>
      <c r="GN14" s="173">
        <f t="shared" si="38"/>
        <v>2.4677691072045107</v>
      </c>
      <c r="GO14" s="173">
        <f t="shared" si="38"/>
        <v>22.748137418132355</v>
      </c>
      <c r="GP14" s="173">
        <f t="shared" si="38"/>
        <v>33.64057029796065</v>
      </c>
      <c r="GQ14" s="173">
        <f t="shared" si="38"/>
        <v>48.156444541373382</v>
      </c>
      <c r="GR14" s="173">
        <f t="shared" si="38"/>
        <v>17.907660311936567</v>
      </c>
      <c r="GS14" s="173">
        <f t="shared" si="38"/>
        <v>10.241588210626778</v>
      </c>
      <c r="GT14" s="173">
        <f t="shared" si="38"/>
        <v>24.131088777589383</v>
      </c>
      <c r="GU14" s="173">
        <f t="shared" si="38"/>
        <v>8.1876488976663655</v>
      </c>
      <c r="GV14" s="173">
        <f t="shared" si="38"/>
        <v>12.755050033236675</v>
      </c>
      <c r="GW14" s="173">
        <f t="shared" si="38"/>
        <v>57.790617723141345</v>
      </c>
      <c r="GX14" s="173">
        <f t="shared" si="38"/>
        <v>81.794569309263167</v>
      </c>
      <c r="GY14" s="173">
        <f t="shared" si="38"/>
        <v>18.799554972522362</v>
      </c>
      <c r="GZ14" s="173">
        <f t="shared" si="38"/>
        <v>27.037868111875426</v>
      </c>
      <c r="HA14" s="173">
        <f t="shared" si="38"/>
        <v>9.218056536001054</v>
      </c>
      <c r="HB14" s="173">
        <f t="shared" si="38"/>
        <v>19.984840596933566</v>
      </c>
      <c r="HC14" s="173">
        <f t="shared" si="38"/>
        <v>30.128223262104218</v>
      </c>
      <c r="HD14" s="173">
        <f t="shared" si="38"/>
        <v>10.577585285858394</v>
      </c>
      <c r="HE14" s="173">
        <f t="shared" si="38"/>
        <v>26.121738970901298</v>
      </c>
      <c r="HF14" s="173">
        <f t="shared" si="38"/>
        <v>4.5026288671183679</v>
      </c>
      <c r="HG14" s="173">
        <f t="shared" si="38"/>
        <v>16.608133170699045</v>
      </c>
      <c r="HH14" s="173">
        <f t="shared" si="38"/>
        <v>49.575385927625014</v>
      </c>
      <c r="HI14" s="173">
        <f t="shared" si="38"/>
        <v>40.829126514277135</v>
      </c>
      <c r="HJ14" s="173">
        <f t="shared" si="38"/>
        <v>10.736683719160295</v>
      </c>
      <c r="HK14" s="173">
        <f t="shared" si="38"/>
        <v>17.388519475203481</v>
      </c>
      <c r="HL14" s="173">
        <f t="shared" si="38"/>
        <v>6.3336242679783865</v>
      </c>
      <c r="HM14" s="173">
        <f t="shared" si="38"/>
        <v>67.832665121669834</v>
      </c>
      <c r="HN14" s="173">
        <f t="shared" si="38"/>
        <v>21.757252050737584</v>
      </c>
      <c r="HO14" s="173">
        <f t="shared" si="38"/>
        <v>35.915294551605079</v>
      </c>
      <c r="HP14" s="173">
        <f t="shared" si="38"/>
        <v>10.360929332031398</v>
      </c>
    </row>
    <row r="15" spans="1:224" x14ac:dyDescent="0.3">
      <c r="B15" s="7">
        <v>0</v>
      </c>
      <c r="C15" s="8">
        <v>2</v>
      </c>
      <c r="D15" s="8">
        <f t="shared" si="31"/>
        <v>1</v>
      </c>
      <c r="E15" s="97">
        <f t="shared" si="35"/>
        <v>0.03</v>
      </c>
      <c r="F15" s="100">
        <f t="shared" si="36"/>
        <v>2</v>
      </c>
      <c r="G15" s="101">
        <f t="shared" si="32"/>
        <v>1</v>
      </c>
      <c r="H15" s="8"/>
      <c r="I15" s="108" t="s">
        <v>240</v>
      </c>
      <c r="J15" s="28">
        <f>SUMPRODUCT(I5:I13,J5:J13)</f>
        <v>2.15</v>
      </c>
      <c r="T15" s="7">
        <v>0</v>
      </c>
      <c r="U15" s="8">
        <v>2</v>
      </c>
      <c r="V15" s="8">
        <v>0</v>
      </c>
      <c r="W15" s="100">
        <f t="shared" si="11"/>
        <v>0.66666666666666663</v>
      </c>
      <c r="X15" s="97">
        <f t="shared" si="12"/>
        <v>3.0000000000000001E-3</v>
      </c>
      <c r="Y15" s="100">
        <f t="shared" si="13"/>
        <v>1.3333333333333335</v>
      </c>
      <c r="Z15" s="101">
        <f t="shared" si="14"/>
        <v>0.88888888888888884</v>
      </c>
      <c r="AA15" s="100"/>
      <c r="AB15" s="113">
        <v>3.3333333333333335</v>
      </c>
      <c r="AC15" s="119">
        <f t="shared" si="15"/>
        <v>4.8375000000000001E-2</v>
      </c>
      <c r="BA15" s="7">
        <v>5</v>
      </c>
      <c r="BB15" s="8">
        <v>7</v>
      </c>
      <c r="BC15" s="8">
        <f>2/25</f>
        <v>0.08</v>
      </c>
      <c r="BD15" s="8">
        <f t="shared" si="2"/>
        <v>1</v>
      </c>
      <c r="BE15" s="10">
        <f t="shared" si="21"/>
        <v>2</v>
      </c>
      <c r="BG15" s="136" t="s">
        <v>272</v>
      </c>
      <c r="BH15" s="145" t="s">
        <v>273</v>
      </c>
      <c r="CF15" s="7">
        <v>12</v>
      </c>
      <c r="CG15" s="160">
        <f t="shared" si="5"/>
        <v>4.1632258331775196E-2</v>
      </c>
      <c r="DK15" s="7">
        <v>5</v>
      </c>
      <c r="DL15" s="8">
        <v>3</v>
      </c>
      <c r="DM15" s="8">
        <f t="shared" si="6"/>
        <v>4</v>
      </c>
      <c r="DN15" s="10">
        <f t="shared" si="7"/>
        <v>0.05</v>
      </c>
    </row>
    <row r="16" spans="1:224" ht="15" thickBot="1" x14ac:dyDescent="0.35">
      <c r="B16" s="7">
        <v>0</v>
      </c>
      <c r="C16" s="8">
        <v>3</v>
      </c>
      <c r="D16" s="8">
        <f t="shared" si="31"/>
        <v>1.5</v>
      </c>
      <c r="E16" s="97">
        <f t="shared" si="35"/>
        <v>2.5000000000000001E-2</v>
      </c>
      <c r="F16" s="100">
        <f t="shared" si="36"/>
        <v>4.5</v>
      </c>
      <c r="G16" s="101">
        <f t="shared" si="32"/>
        <v>2.25</v>
      </c>
      <c r="H16" s="8"/>
      <c r="I16" s="115" t="s">
        <v>241</v>
      </c>
      <c r="J16" s="13">
        <f>SUMPRODUCT((I5:I13)^2,J5:J13)-J15^2</f>
        <v>0.71375000000000099</v>
      </c>
      <c r="T16" s="7">
        <v>0</v>
      </c>
      <c r="U16" s="8">
        <v>2</v>
      </c>
      <c r="V16" s="8">
        <v>1</v>
      </c>
      <c r="W16" s="100">
        <f t="shared" si="11"/>
        <v>1</v>
      </c>
      <c r="X16" s="97">
        <f t="shared" si="12"/>
        <v>6.0000000000000001E-3</v>
      </c>
      <c r="Y16" s="100">
        <f t="shared" si="13"/>
        <v>1</v>
      </c>
      <c r="Z16" s="101">
        <f t="shared" si="14"/>
        <v>0.66666666666666663</v>
      </c>
      <c r="AA16" s="100"/>
      <c r="AB16" s="113">
        <v>3.6666666666666665</v>
      </c>
      <c r="AC16" s="119">
        <f t="shared" si="15"/>
        <v>1.6875000000000001E-2</v>
      </c>
      <c r="BA16" s="7">
        <v>7</v>
      </c>
      <c r="BB16" s="8">
        <v>1</v>
      </c>
      <c r="BC16" s="8">
        <f>1/25</f>
        <v>0.04</v>
      </c>
      <c r="BD16" s="8">
        <f t="shared" si="2"/>
        <v>9</v>
      </c>
      <c r="BE16" s="10">
        <f t="shared" si="21"/>
        <v>18</v>
      </c>
      <c r="BG16" s="147">
        <f>SUMPRODUCT(BG4:BG7,BH4:BH7)</f>
        <v>2.08</v>
      </c>
      <c r="BH16" s="103">
        <f>SUMPRODUCT((BG4:BG7)^2,BH4:BH7)-BG16^2</f>
        <v>6.3936000000000002</v>
      </c>
      <c r="CF16" s="7">
        <v>13</v>
      </c>
      <c r="CG16" s="160">
        <f t="shared" si="5"/>
        <v>3.5711728864926018E-2</v>
      </c>
      <c r="CM16" s="176"/>
      <c r="DK16" s="7">
        <v>3</v>
      </c>
      <c r="DL16" s="8">
        <v>7</v>
      </c>
      <c r="DM16" s="8">
        <f t="shared" si="6"/>
        <v>5</v>
      </c>
      <c r="DN16" s="10">
        <f t="shared" si="7"/>
        <v>0.05</v>
      </c>
    </row>
    <row r="17" spans="2:118" ht="15" thickBot="1" x14ac:dyDescent="0.35">
      <c r="B17" s="7">
        <v>0</v>
      </c>
      <c r="C17" s="8">
        <v>4</v>
      </c>
      <c r="D17" s="8">
        <f t="shared" si="31"/>
        <v>2</v>
      </c>
      <c r="E17" s="97">
        <f t="shared" si="35"/>
        <v>1.4999999999999999E-2</v>
      </c>
      <c r="F17" s="100">
        <f t="shared" si="36"/>
        <v>8</v>
      </c>
      <c r="G17" s="101">
        <f t="shared" si="32"/>
        <v>4</v>
      </c>
      <c r="T17" s="7">
        <v>0</v>
      </c>
      <c r="U17" s="8">
        <v>2</v>
      </c>
      <c r="V17" s="8">
        <v>2</v>
      </c>
      <c r="W17" s="100">
        <f t="shared" si="11"/>
        <v>1.3333333333333333</v>
      </c>
      <c r="X17" s="97">
        <f t="shared" si="12"/>
        <v>8.9999999999999993E-3</v>
      </c>
      <c r="Y17" s="100">
        <f t="shared" si="13"/>
        <v>1.3333333333333335</v>
      </c>
      <c r="Z17" s="101">
        <f t="shared" si="14"/>
        <v>0.88888888888888884</v>
      </c>
      <c r="AA17" s="100"/>
      <c r="AB17" s="114">
        <v>4</v>
      </c>
      <c r="AC17" s="120">
        <f t="shared" si="15"/>
        <v>3.375E-3</v>
      </c>
      <c r="AO17" s="179"/>
      <c r="BA17" s="7">
        <v>7</v>
      </c>
      <c r="BB17" s="8">
        <v>3</v>
      </c>
      <c r="BC17" s="8">
        <f>1/25</f>
        <v>0.04</v>
      </c>
      <c r="BD17" s="8">
        <f t="shared" si="2"/>
        <v>4</v>
      </c>
      <c r="BE17" s="10">
        <f t="shared" si="21"/>
        <v>8</v>
      </c>
      <c r="BM17" s="233" t="s">
        <v>288</v>
      </c>
      <c r="BN17" s="234"/>
      <c r="BO17" s="26" t="s">
        <v>275</v>
      </c>
      <c r="BP17" s="142" t="s">
        <v>286</v>
      </c>
      <c r="BQ17" s="142" t="s">
        <v>287</v>
      </c>
      <c r="BR17" s="178" t="s">
        <v>337</v>
      </c>
      <c r="BS17" s="143" t="s">
        <v>230</v>
      </c>
      <c r="BU17" s="133" t="s">
        <v>292</v>
      </c>
      <c r="BV17" s="135" t="s">
        <v>289</v>
      </c>
      <c r="BX17" s="116" t="s">
        <v>296</v>
      </c>
      <c r="BY17" s="99" t="s">
        <v>297</v>
      </c>
      <c r="CA17" s="133" t="s">
        <v>230</v>
      </c>
      <c r="CB17" s="99" t="s">
        <v>289</v>
      </c>
      <c r="CF17" s="7">
        <v>14</v>
      </c>
      <c r="CG17" s="160">
        <f t="shared" si="5"/>
        <v>3.0684414569701057E-2</v>
      </c>
      <c r="DK17" s="7">
        <v>7</v>
      </c>
      <c r="DL17" s="8">
        <v>3</v>
      </c>
      <c r="DM17" s="8">
        <f t="shared" si="6"/>
        <v>5</v>
      </c>
      <c r="DN17" s="10">
        <f t="shared" si="7"/>
        <v>0.05</v>
      </c>
    </row>
    <row r="18" spans="2:118" ht="15" thickBot="1" x14ac:dyDescent="0.35">
      <c r="B18" s="7">
        <v>1</v>
      </c>
      <c r="C18" s="8">
        <v>0</v>
      </c>
      <c r="D18" s="8">
        <f t="shared" si="31"/>
        <v>0.5</v>
      </c>
      <c r="E18" s="97">
        <f t="shared" si="35"/>
        <v>2.0000000000000004E-2</v>
      </c>
      <c r="F18" s="100">
        <f t="shared" si="36"/>
        <v>0.5</v>
      </c>
      <c r="G18" s="101">
        <f t="shared" si="32"/>
        <v>0.25</v>
      </c>
      <c r="I18" s="105" t="s">
        <v>234</v>
      </c>
      <c r="J18" s="107" t="s">
        <v>235</v>
      </c>
      <c r="T18" s="7">
        <v>0</v>
      </c>
      <c r="U18" s="8">
        <v>2</v>
      </c>
      <c r="V18" s="8">
        <v>3</v>
      </c>
      <c r="W18" s="100">
        <f t="shared" si="11"/>
        <v>1.6666666666666667</v>
      </c>
      <c r="X18" s="97">
        <f t="shared" si="12"/>
        <v>7.4999999999999997E-3</v>
      </c>
      <c r="Y18" s="100">
        <f t="shared" si="13"/>
        <v>2.333333333333333</v>
      </c>
      <c r="Z18" s="101">
        <f t="shared" si="14"/>
        <v>1.5555555555555556</v>
      </c>
      <c r="AA18" s="100"/>
      <c r="BA18" s="7">
        <v>7</v>
      </c>
      <c r="BB18" s="8">
        <v>5</v>
      </c>
      <c r="BC18" s="8">
        <f>2/25</f>
        <v>0.08</v>
      </c>
      <c r="BD18" s="8">
        <f t="shared" si="2"/>
        <v>1</v>
      </c>
      <c r="BE18" s="10">
        <f t="shared" si="21"/>
        <v>2</v>
      </c>
      <c r="BG18" s="133" t="s">
        <v>246</v>
      </c>
      <c r="BH18" s="135" t="s">
        <v>248</v>
      </c>
      <c r="BM18" s="7">
        <v>6</v>
      </c>
      <c r="BN18" s="8">
        <v>6</v>
      </c>
      <c r="BO18" s="8">
        <f>_xlfn.IFS(BM18=$BO$4,$BP$4,BM18=$BO$5,$BP$5,BM18=$BO$6,$BP$6,BM18=$BO$7,$BP$7,BM18=$BO$8,$BP$8)*_xlfn.IFS(BN18=$BO$4,$BP$4,BN18=$BO$5,$BP$5,BN18=$BO$6,$BP$6,BN18=$BO$7,$BP$7,BN18=$BO$8,$BP$8)</f>
        <v>1.0000000000000002E-2</v>
      </c>
      <c r="BP18" s="8">
        <f>AVERAGE(BM18:BN18)</f>
        <v>6</v>
      </c>
      <c r="BQ18" s="8">
        <f>MEDIAN(BM18:BN18)</f>
        <v>6</v>
      </c>
      <c r="BR18" s="8" t="e">
        <f>SQRT(2)*(BP18-$BN$11)/SQRT(BS18)</f>
        <v>#DIV/0!</v>
      </c>
      <c r="BS18" s="10">
        <f>_xlfn.VAR.S(BM18:BN18)</f>
        <v>0</v>
      </c>
      <c r="BU18" s="7">
        <v>6</v>
      </c>
      <c r="BV18" s="10">
        <f>SUMIFS($BO$18:$BO$42,$BP$18:$BP$42,BU18)</f>
        <v>1.0000000000000002E-2</v>
      </c>
      <c r="BX18" s="7">
        <f>((BU18-$BN$11)/SQRT($BN$13))*SQRT(2)</f>
        <v>-2.5819888974716174</v>
      </c>
      <c r="BY18" s="150">
        <v>1.0000000000000002E-2</v>
      </c>
      <c r="CA18" s="7">
        <v>0</v>
      </c>
      <c r="CB18" s="10">
        <f>SUMIFS(BO18:BO42,BS18:BS42,CA18)</f>
        <v>0.26000000000000006</v>
      </c>
      <c r="CF18" s="11">
        <v>15</v>
      </c>
      <c r="CG18" s="161">
        <f t="shared" si="5"/>
        <v>2.6403755708056753E-2</v>
      </c>
      <c r="DK18" s="7">
        <v>5</v>
      </c>
      <c r="DL18" s="8">
        <v>5</v>
      </c>
      <c r="DM18" s="8">
        <f t="shared" si="6"/>
        <v>5</v>
      </c>
      <c r="DN18" s="10">
        <f t="shared" si="7"/>
        <v>0.05</v>
      </c>
    </row>
    <row r="19" spans="2:118" ht="15" thickBot="1" x14ac:dyDescent="0.35">
      <c r="B19" s="7">
        <v>1</v>
      </c>
      <c r="C19" s="8">
        <v>1</v>
      </c>
      <c r="D19" s="8">
        <f t="shared" si="31"/>
        <v>1</v>
      </c>
      <c r="E19" s="97">
        <f t="shared" si="35"/>
        <v>4.0000000000000008E-2</v>
      </c>
      <c r="F19" s="100">
        <f t="shared" si="36"/>
        <v>0</v>
      </c>
      <c r="G19" s="101">
        <f t="shared" si="32"/>
        <v>0</v>
      </c>
      <c r="I19" s="11">
        <f>SUMPRODUCT(B13:B37,E13:E37)</f>
        <v>2.15</v>
      </c>
      <c r="J19" s="13">
        <f>SUMPRODUCT(C13:C37,E13:E37)</f>
        <v>2.1499999999999995</v>
      </c>
      <c r="T19" s="7">
        <v>0</v>
      </c>
      <c r="U19" s="8">
        <v>2</v>
      </c>
      <c r="V19" s="8">
        <v>4</v>
      </c>
      <c r="W19" s="100">
        <f t="shared" si="11"/>
        <v>2</v>
      </c>
      <c r="X19" s="97">
        <f t="shared" si="12"/>
        <v>4.4999999999999997E-3</v>
      </c>
      <c r="Y19" s="100">
        <f t="shared" si="13"/>
        <v>4</v>
      </c>
      <c r="Z19" s="101">
        <f t="shared" si="14"/>
        <v>2.6666666666666665</v>
      </c>
      <c r="AA19" s="100"/>
      <c r="AB19" s="100"/>
      <c r="BA19" s="11">
        <v>7</v>
      </c>
      <c r="BB19" s="12">
        <v>7</v>
      </c>
      <c r="BC19" s="12">
        <f>1/25</f>
        <v>0.04</v>
      </c>
      <c r="BD19" s="12">
        <f t="shared" si="2"/>
        <v>0</v>
      </c>
      <c r="BE19" s="13">
        <f t="shared" si="21"/>
        <v>0</v>
      </c>
      <c r="BG19" s="148">
        <f>SUMPRODUCT(BG10:BG13,BH10:BH13)</f>
        <v>4.16</v>
      </c>
      <c r="BH19" s="103">
        <f>SUMPRODUCT((BG10:BG13)^2,BH10:BH13)-BG19^2</f>
        <v>25.574400000000001</v>
      </c>
      <c r="BM19" s="7">
        <v>6</v>
      </c>
      <c r="BN19" s="8">
        <v>9</v>
      </c>
      <c r="BO19" s="8">
        <f t="shared" ref="BO19:BO42" si="39">_xlfn.IFS(BM19=$BO$4,$BP$4,BM19=$BO$5,$BP$5,BM19=$BO$6,$BP$6,BM19=$BO$7,$BP$7,BM19=$BO$8,$BP$8)*_xlfn.IFS(BN19=$BO$4,$BP$4,BN19=$BO$5,$BP$5,BN19=$BO$6,$BP$6,BN19=$BO$7,$BP$7,BN19=$BO$8,$BP$8)</f>
        <v>2.0000000000000004E-2</v>
      </c>
      <c r="BP19" s="8">
        <f t="shared" ref="BP19:BP42" si="40">AVERAGE(BM19:BN19)</f>
        <v>7.5</v>
      </c>
      <c r="BQ19" s="8">
        <f t="shared" ref="BQ19:BQ42" si="41">MEDIAN(BM19:BN19)</f>
        <v>7.5</v>
      </c>
      <c r="BR19" s="8">
        <f t="shared" ref="BR19:BR42" si="42">SQRT(2)*(BP19-$BN$11)/SQRT(BS19)</f>
        <v>-3.0000000000000013</v>
      </c>
      <c r="BS19" s="10">
        <f t="shared" ref="BS19:BS42" si="43">_xlfn.VAR.S(BM19:BN19)</f>
        <v>4.5</v>
      </c>
      <c r="BU19" s="7">
        <v>7.5</v>
      </c>
      <c r="BV19" s="10">
        <f t="shared" ref="BV19:BV26" si="44">SUMIFS($BO$18:$BO$42,$BP$18:$BP$42,BU19)</f>
        <v>4.0000000000000008E-2</v>
      </c>
      <c r="BX19" s="7">
        <f>((BU19-$BN$11)/SQRT($BN$13))*SQRT(2)</f>
        <v>-1.9364916731037134</v>
      </c>
      <c r="BY19" s="150">
        <v>4.0000000000000008E-2</v>
      </c>
      <c r="CA19" s="7">
        <v>4.5</v>
      </c>
      <c r="CB19" s="10">
        <f>SUMIFS(BO19:BO43,BS19:BS43,CA19)</f>
        <v>0.40000000000000008</v>
      </c>
      <c r="DK19" s="7">
        <v>5</v>
      </c>
      <c r="DL19" s="8">
        <v>5</v>
      </c>
      <c r="DM19" s="8">
        <f t="shared" si="6"/>
        <v>5</v>
      </c>
      <c r="DN19" s="10">
        <f t="shared" si="7"/>
        <v>0.05</v>
      </c>
    </row>
    <row r="20" spans="2:118" ht="15" thickBot="1" x14ac:dyDescent="0.35">
      <c r="B20" s="7">
        <v>1</v>
      </c>
      <c r="C20" s="8">
        <v>2</v>
      </c>
      <c r="D20" s="8">
        <f t="shared" ref="D20:D37" si="45">AVERAGE(B20:C20)</f>
        <v>1.5</v>
      </c>
      <c r="E20" s="97">
        <f t="shared" si="35"/>
        <v>0.06</v>
      </c>
      <c r="F20" s="100">
        <f t="shared" si="36"/>
        <v>0.5</v>
      </c>
      <c r="G20" s="101">
        <f t="shared" si="32"/>
        <v>0.25</v>
      </c>
      <c r="T20" s="7">
        <v>0</v>
      </c>
      <c r="U20" s="8">
        <v>3</v>
      </c>
      <c r="V20" s="8">
        <v>0</v>
      </c>
      <c r="W20" s="100">
        <f t="shared" si="11"/>
        <v>1</v>
      </c>
      <c r="X20" s="97">
        <f t="shared" si="12"/>
        <v>2.5000000000000005E-3</v>
      </c>
      <c r="Y20" s="100">
        <f t="shared" si="13"/>
        <v>3</v>
      </c>
      <c r="Z20" s="101">
        <f t="shared" si="14"/>
        <v>2</v>
      </c>
      <c r="AA20" s="100"/>
      <c r="AB20" s="100"/>
      <c r="BM20" s="7">
        <v>6</v>
      </c>
      <c r="BN20" s="8">
        <v>12</v>
      </c>
      <c r="BO20" s="8">
        <f t="shared" si="39"/>
        <v>4.0000000000000008E-2</v>
      </c>
      <c r="BP20" s="8">
        <f t="shared" si="40"/>
        <v>9</v>
      </c>
      <c r="BQ20" s="8">
        <f t="shared" si="41"/>
        <v>9</v>
      </c>
      <c r="BR20" s="8">
        <f t="shared" si="42"/>
        <v>-1.0000000000000009</v>
      </c>
      <c r="BS20" s="10">
        <f t="shared" si="43"/>
        <v>18</v>
      </c>
      <c r="BU20" s="7">
        <v>9</v>
      </c>
      <c r="BV20" s="10">
        <f t="shared" si="44"/>
        <v>0.12000000000000002</v>
      </c>
      <c r="BX20" s="7">
        <f t="shared" ref="BX20:BX26" si="46">((BU20-$BN$11)/SQRT($BN$13))*SQRT(2)</f>
        <v>-1.2909944487358092</v>
      </c>
      <c r="BY20" s="150">
        <v>0.12000000000000002</v>
      </c>
      <c r="CA20" s="7">
        <v>18</v>
      </c>
      <c r="CB20" s="10">
        <f>SUMIFS(BO20:BO44,BS20:BS44,CA20)</f>
        <v>0.24000000000000005</v>
      </c>
      <c r="CM20" s="176"/>
      <c r="DK20" s="7">
        <v>5</v>
      </c>
      <c r="DL20" s="8">
        <v>7</v>
      </c>
      <c r="DM20" s="8">
        <f t="shared" si="6"/>
        <v>6</v>
      </c>
      <c r="DN20" s="10">
        <f t="shared" si="7"/>
        <v>0.05</v>
      </c>
    </row>
    <row r="21" spans="2:118" ht="15" thickBot="1" x14ac:dyDescent="0.35">
      <c r="B21" s="7">
        <v>1</v>
      </c>
      <c r="C21" s="8">
        <v>3</v>
      </c>
      <c r="D21" s="8">
        <f t="shared" si="45"/>
        <v>2</v>
      </c>
      <c r="E21" s="97">
        <f t="shared" si="35"/>
        <v>0.05</v>
      </c>
      <c r="F21" s="100">
        <f t="shared" si="36"/>
        <v>2</v>
      </c>
      <c r="G21" s="101">
        <f t="shared" si="32"/>
        <v>1</v>
      </c>
      <c r="I21" s="25" t="s">
        <v>238</v>
      </c>
      <c r="J21" s="28" t="s">
        <v>239</v>
      </c>
      <c r="T21" s="7">
        <v>0</v>
      </c>
      <c r="U21" s="8">
        <v>3</v>
      </c>
      <c r="V21" s="8">
        <v>1</v>
      </c>
      <c r="W21" s="100">
        <f t="shared" si="11"/>
        <v>1.3333333333333333</v>
      </c>
      <c r="X21" s="97">
        <f t="shared" si="12"/>
        <v>5.000000000000001E-3</v>
      </c>
      <c r="Y21" s="100">
        <f t="shared" si="13"/>
        <v>2.3333333333333335</v>
      </c>
      <c r="Z21" s="101">
        <f t="shared" si="14"/>
        <v>1.5555555555555556</v>
      </c>
      <c r="AA21" s="100"/>
      <c r="AB21" s="100"/>
      <c r="BM21" s="7">
        <v>6</v>
      </c>
      <c r="BN21" s="8">
        <v>15</v>
      </c>
      <c r="BO21" s="8">
        <f t="shared" si="39"/>
        <v>2.0000000000000004E-2</v>
      </c>
      <c r="BP21" s="8">
        <f t="shared" si="40"/>
        <v>10.5</v>
      </c>
      <c r="BQ21" s="8">
        <f t="shared" si="41"/>
        <v>10.5</v>
      </c>
      <c r="BR21" s="8">
        <f t="shared" si="42"/>
        <v>-0.3333333333333337</v>
      </c>
      <c r="BS21" s="10">
        <f t="shared" si="43"/>
        <v>40.5</v>
      </c>
      <c r="BU21" s="7">
        <v>10.5</v>
      </c>
      <c r="BV21" s="10">
        <f t="shared" si="44"/>
        <v>0.20000000000000007</v>
      </c>
      <c r="BX21" s="7">
        <f t="shared" si="46"/>
        <v>-0.64549722436790502</v>
      </c>
      <c r="BY21" s="150">
        <v>0.20000000000000007</v>
      </c>
      <c r="CA21" s="7">
        <v>40.5</v>
      </c>
      <c r="CB21" s="10">
        <f>SUMIFS(BO21:BO45,BS21:BS45,CA21)</f>
        <v>8.0000000000000016E-2</v>
      </c>
      <c r="CK21" s="176"/>
      <c r="DK21" s="7">
        <v>7</v>
      </c>
      <c r="DL21" s="8">
        <v>5</v>
      </c>
      <c r="DM21" s="8">
        <f t="shared" si="6"/>
        <v>6</v>
      </c>
      <c r="DN21" s="10">
        <f t="shared" si="7"/>
        <v>0.05</v>
      </c>
    </row>
    <row r="22" spans="2:118" ht="15" thickBot="1" x14ac:dyDescent="0.35">
      <c r="B22" s="7">
        <v>1</v>
      </c>
      <c r="C22" s="8">
        <v>4</v>
      </c>
      <c r="D22" s="8">
        <f t="shared" si="45"/>
        <v>2.5</v>
      </c>
      <c r="E22" s="97">
        <f t="shared" si="35"/>
        <v>0.03</v>
      </c>
      <c r="F22" s="100">
        <f t="shared" si="36"/>
        <v>4.5</v>
      </c>
      <c r="G22" s="101">
        <f t="shared" si="32"/>
        <v>2.25</v>
      </c>
      <c r="I22" s="11">
        <f>SUMPRODUCT((B13:B37)^2,E13:E37)-I19^2</f>
        <v>1.4274999999999993</v>
      </c>
      <c r="J22" s="13">
        <f>SUMPRODUCT((C13:C37)^2,E13:E37)-J19^2</f>
        <v>1.427500000000002</v>
      </c>
      <c r="T22" s="7">
        <v>0</v>
      </c>
      <c r="U22" s="8">
        <v>3</v>
      </c>
      <c r="V22" s="8">
        <v>2</v>
      </c>
      <c r="W22" s="100">
        <f t="shared" si="11"/>
        <v>1.6666666666666667</v>
      </c>
      <c r="X22" s="97">
        <f t="shared" si="12"/>
        <v>7.4999999999999997E-3</v>
      </c>
      <c r="Y22" s="100">
        <f t="shared" si="13"/>
        <v>2.333333333333333</v>
      </c>
      <c r="Z22" s="101">
        <f t="shared" si="14"/>
        <v>1.5555555555555556</v>
      </c>
      <c r="AA22" s="100"/>
      <c r="AB22" s="100"/>
      <c r="BD22" s="133" t="s">
        <v>276</v>
      </c>
      <c r="BE22" s="135" t="s">
        <v>277</v>
      </c>
      <c r="BF22" s="134" t="s">
        <v>47</v>
      </c>
      <c r="BG22" s="135" t="s">
        <v>274</v>
      </c>
      <c r="BM22" s="7">
        <v>6</v>
      </c>
      <c r="BN22" s="8">
        <v>18</v>
      </c>
      <c r="BO22" s="8">
        <f t="shared" si="39"/>
        <v>1.0000000000000002E-2</v>
      </c>
      <c r="BP22" s="8">
        <f t="shared" si="40"/>
        <v>12</v>
      </c>
      <c r="BQ22" s="8">
        <f t="shared" si="41"/>
        <v>12</v>
      </c>
      <c r="BR22" s="8">
        <f t="shared" si="42"/>
        <v>-2.9605947323337511E-16</v>
      </c>
      <c r="BS22" s="10">
        <f t="shared" si="43"/>
        <v>72</v>
      </c>
      <c r="BU22" s="7">
        <v>12</v>
      </c>
      <c r="BV22" s="10">
        <f t="shared" si="44"/>
        <v>0.26000000000000006</v>
      </c>
      <c r="BX22" s="7">
        <f t="shared" si="46"/>
        <v>-7.6442227287986975E-16</v>
      </c>
      <c r="BY22" s="150">
        <v>0.26000000000000006</v>
      </c>
      <c r="CA22" s="11">
        <v>72</v>
      </c>
      <c r="CB22" s="13">
        <f>SUMIFS(BO22:BO46,BS22:BS46,CA22)</f>
        <v>2.0000000000000004E-2</v>
      </c>
      <c r="DK22" s="7">
        <v>5</v>
      </c>
      <c r="DL22" s="8">
        <v>7</v>
      </c>
      <c r="DM22" s="8">
        <f t="shared" si="6"/>
        <v>6</v>
      </c>
      <c r="DN22" s="10">
        <f t="shared" si="7"/>
        <v>0.05</v>
      </c>
    </row>
    <row r="23" spans="2:118" ht="15" thickBot="1" x14ac:dyDescent="0.35">
      <c r="B23" s="7">
        <v>2</v>
      </c>
      <c r="C23" s="8">
        <v>0</v>
      </c>
      <c r="D23" s="8">
        <f t="shared" si="45"/>
        <v>1</v>
      </c>
      <c r="E23" s="97">
        <f t="shared" si="35"/>
        <v>0.03</v>
      </c>
      <c r="F23" s="100">
        <f t="shared" si="36"/>
        <v>2</v>
      </c>
      <c r="G23" s="101">
        <f t="shared" si="32"/>
        <v>1</v>
      </c>
      <c r="T23" s="7">
        <v>0</v>
      </c>
      <c r="U23" s="8">
        <v>3</v>
      </c>
      <c r="V23" s="8">
        <v>3</v>
      </c>
      <c r="W23" s="100">
        <f t="shared" si="11"/>
        <v>2</v>
      </c>
      <c r="X23" s="97">
        <f t="shared" si="12"/>
        <v>6.2500000000000003E-3</v>
      </c>
      <c r="Y23" s="100">
        <f t="shared" si="13"/>
        <v>3</v>
      </c>
      <c r="Z23" s="101">
        <f t="shared" si="14"/>
        <v>2</v>
      </c>
      <c r="AA23" s="100"/>
      <c r="AB23" s="100"/>
      <c r="BD23" s="7">
        <v>1</v>
      </c>
      <c r="BE23" s="10">
        <f>1/5</f>
        <v>0.2</v>
      </c>
      <c r="BF23" s="12">
        <f>SUMPRODUCT(BD23:BD27,BE23:BE27)</f>
        <v>4.2</v>
      </c>
      <c r="BG23" s="13">
        <f>SUMPRODUCT((BD23:BD27)^2,BE23:BE27)-BF23^2</f>
        <v>4.16</v>
      </c>
      <c r="BM23" s="7">
        <v>9</v>
      </c>
      <c r="BN23" s="8">
        <v>6</v>
      </c>
      <c r="BO23" s="8">
        <f t="shared" si="39"/>
        <v>2.0000000000000004E-2</v>
      </c>
      <c r="BP23" s="8">
        <f t="shared" si="40"/>
        <v>7.5</v>
      </c>
      <c r="BQ23" s="8">
        <f t="shared" si="41"/>
        <v>7.5</v>
      </c>
      <c r="BR23" s="8">
        <f t="shared" si="42"/>
        <v>-3.0000000000000013</v>
      </c>
      <c r="BS23" s="10">
        <f t="shared" si="43"/>
        <v>4.5</v>
      </c>
      <c r="BU23" s="7">
        <v>13.5</v>
      </c>
      <c r="BV23" s="10">
        <f t="shared" si="44"/>
        <v>0.20000000000000007</v>
      </c>
      <c r="BX23" s="7">
        <f t="shared" si="46"/>
        <v>0.64549722436790347</v>
      </c>
      <c r="BY23" s="150">
        <v>0.20000000000000007</v>
      </c>
      <c r="DK23" s="11">
        <v>7</v>
      </c>
      <c r="DL23" s="12">
        <v>5</v>
      </c>
      <c r="DM23" s="12">
        <f t="shared" si="6"/>
        <v>6</v>
      </c>
      <c r="DN23" s="13">
        <f t="shared" si="7"/>
        <v>0.05</v>
      </c>
    </row>
    <row r="24" spans="2:118" x14ac:dyDescent="0.3">
      <c r="B24" s="7">
        <v>2</v>
      </c>
      <c r="C24" s="8">
        <v>1</v>
      </c>
      <c r="D24" s="8">
        <f t="shared" si="45"/>
        <v>1.5</v>
      </c>
      <c r="E24" s="97">
        <f t="shared" si="35"/>
        <v>0.06</v>
      </c>
      <c r="F24" s="100">
        <f t="shared" si="36"/>
        <v>0.5</v>
      </c>
      <c r="G24" s="101">
        <f t="shared" si="32"/>
        <v>0.25</v>
      </c>
      <c r="I24" s="108" t="s">
        <v>230</v>
      </c>
      <c r="J24" s="109" t="s">
        <v>244</v>
      </c>
      <c r="T24" s="7">
        <v>0</v>
      </c>
      <c r="U24" s="8">
        <v>3</v>
      </c>
      <c r="V24" s="8">
        <v>4</v>
      </c>
      <c r="W24" s="100">
        <f t="shared" si="11"/>
        <v>2.3333333333333335</v>
      </c>
      <c r="X24" s="97">
        <f t="shared" si="12"/>
        <v>3.7499999999999999E-3</v>
      </c>
      <c r="Y24" s="100">
        <f t="shared" si="13"/>
        <v>4.3333333333333339</v>
      </c>
      <c r="Z24" s="101">
        <f t="shared" si="14"/>
        <v>2.8888888888888888</v>
      </c>
      <c r="AA24" s="100"/>
      <c r="AB24" s="100"/>
      <c r="BD24" s="7">
        <v>3</v>
      </c>
      <c r="BE24" s="10">
        <f>1/5</f>
        <v>0.2</v>
      </c>
      <c r="BM24" s="7">
        <v>9</v>
      </c>
      <c r="BN24" s="8">
        <v>9</v>
      </c>
      <c r="BO24" s="8">
        <f t="shared" si="39"/>
        <v>4.0000000000000008E-2</v>
      </c>
      <c r="BP24" s="8">
        <f t="shared" si="40"/>
        <v>9</v>
      </c>
      <c r="BQ24" s="8">
        <f t="shared" si="41"/>
        <v>9</v>
      </c>
      <c r="BR24" s="8" t="e">
        <f t="shared" si="42"/>
        <v>#DIV/0!</v>
      </c>
      <c r="BS24" s="10">
        <f t="shared" si="43"/>
        <v>0</v>
      </c>
      <c r="BU24" s="7">
        <v>15</v>
      </c>
      <c r="BV24" s="10">
        <f t="shared" si="44"/>
        <v>0.12000000000000002</v>
      </c>
      <c r="BX24" s="7">
        <f t="shared" si="46"/>
        <v>1.2909944487358076</v>
      </c>
      <c r="BY24" s="150">
        <v>0.12000000000000002</v>
      </c>
      <c r="CA24" s="133" t="s">
        <v>246</v>
      </c>
      <c r="CB24" s="135" t="s">
        <v>248</v>
      </c>
    </row>
    <row r="25" spans="2:118" ht="15" thickBot="1" x14ac:dyDescent="0.35">
      <c r="B25" s="7">
        <v>2</v>
      </c>
      <c r="C25" s="8">
        <v>2</v>
      </c>
      <c r="D25" s="8">
        <f t="shared" si="45"/>
        <v>2</v>
      </c>
      <c r="E25" s="97">
        <f t="shared" si="35"/>
        <v>0.09</v>
      </c>
      <c r="F25" s="100">
        <f t="shared" si="36"/>
        <v>0</v>
      </c>
      <c r="G25" s="101">
        <f t="shared" si="32"/>
        <v>0</v>
      </c>
      <c r="I25" s="113">
        <v>0</v>
      </c>
      <c r="J25" s="10">
        <f>SUMIFS($E$13:$E$37,$F$13:$F$37,I25)</f>
        <v>0.22500000000000001</v>
      </c>
      <c r="T25" s="7">
        <v>0</v>
      </c>
      <c r="U25" s="8">
        <v>4</v>
      </c>
      <c r="V25" s="8">
        <v>0</v>
      </c>
      <c r="W25" s="100">
        <f t="shared" si="11"/>
        <v>1.3333333333333333</v>
      </c>
      <c r="X25" s="97">
        <f t="shared" si="12"/>
        <v>1.5E-3</v>
      </c>
      <c r="Y25" s="100">
        <f t="shared" si="13"/>
        <v>5.3333333333333339</v>
      </c>
      <c r="Z25" s="101">
        <f t="shared" si="14"/>
        <v>3.5555555555555554</v>
      </c>
      <c r="AA25" s="100"/>
      <c r="AB25" s="100"/>
      <c r="BD25" s="7">
        <v>5</v>
      </c>
      <c r="BE25" s="10">
        <f t="shared" ref="BE25:BE26" si="47">1/5</f>
        <v>0.2</v>
      </c>
      <c r="BM25" s="7">
        <v>9</v>
      </c>
      <c r="BN25" s="8">
        <v>12</v>
      </c>
      <c r="BO25" s="8">
        <f t="shared" si="39"/>
        <v>8.0000000000000016E-2</v>
      </c>
      <c r="BP25" s="8">
        <f t="shared" si="40"/>
        <v>10.5</v>
      </c>
      <c r="BQ25" s="8">
        <f t="shared" si="41"/>
        <v>10.5</v>
      </c>
      <c r="BR25" s="8">
        <f t="shared" si="42"/>
        <v>-1.0000000000000013</v>
      </c>
      <c r="BS25" s="10">
        <f t="shared" si="43"/>
        <v>4.5</v>
      </c>
      <c r="BU25" s="7">
        <v>16.5</v>
      </c>
      <c r="BV25" s="10">
        <f t="shared" si="44"/>
        <v>4.0000000000000008E-2</v>
      </c>
      <c r="BX25" s="7">
        <f t="shared" si="46"/>
        <v>1.9364916731037118</v>
      </c>
      <c r="BY25" s="150">
        <v>4.0000000000000008E-2</v>
      </c>
      <c r="CA25" s="11">
        <f>SUMPRODUCT(CA18:CA22,CB18:CB22)</f>
        <v>10.8</v>
      </c>
      <c r="CB25" s="13">
        <f>SUMPRODUCT((CA18:CA22)^2,CB18:CB22)-CA25^2</f>
        <v>204.12000000000003</v>
      </c>
    </row>
    <row r="26" spans="2:118" ht="15" thickBot="1" x14ac:dyDescent="0.35">
      <c r="B26" s="7">
        <v>2</v>
      </c>
      <c r="C26" s="8">
        <v>3</v>
      </c>
      <c r="D26" s="8">
        <f t="shared" si="45"/>
        <v>2.5</v>
      </c>
      <c r="E26" s="97">
        <f t="shared" si="35"/>
        <v>7.4999999999999997E-2</v>
      </c>
      <c r="F26" s="100">
        <f t="shared" si="36"/>
        <v>0.5</v>
      </c>
      <c r="G26" s="101">
        <f t="shared" si="32"/>
        <v>0.25</v>
      </c>
      <c r="I26" s="113">
        <v>0.5</v>
      </c>
      <c r="J26" s="10">
        <f t="shared" ref="J26:J29" si="48">SUMIFS($E$13:$E$37,$F$13:$F$37,I26)</f>
        <v>0.38499999999999995</v>
      </c>
      <c r="T26" s="7">
        <v>0</v>
      </c>
      <c r="U26" s="8">
        <v>4</v>
      </c>
      <c r="V26" s="8">
        <v>1</v>
      </c>
      <c r="W26" s="100">
        <f t="shared" si="11"/>
        <v>1.6666666666666667</v>
      </c>
      <c r="X26" s="97">
        <f t="shared" si="12"/>
        <v>3.0000000000000001E-3</v>
      </c>
      <c r="Y26" s="100">
        <f t="shared" si="13"/>
        <v>4.333333333333333</v>
      </c>
      <c r="Z26" s="101">
        <f t="shared" si="14"/>
        <v>2.8888888888888888</v>
      </c>
      <c r="AA26" s="100"/>
      <c r="AB26" s="100"/>
      <c r="BD26" s="7">
        <v>5</v>
      </c>
      <c r="BE26" s="10">
        <f t="shared" si="47"/>
        <v>0.2</v>
      </c>
      <c r="BM26" s="7">
        <v>9</v>
      </c>
      <c r="BN26" s="8">
        <v>15</v>
      </c>
      <c r="BO26" s="8">
        <f t="shared" si="39"/>
        <v>4.0000000000000008E-2</v>
      </c>
      <c r="BP26" s="8">
        <f t="shared" si="40"/>
        <v>12</v>
      </c>
      <c r="BQ26" s="8">
        <f t="shared" si="41"/>
        <v>12</v>
      </c>
      <c r="BR26" s="8">
        <f t="shared" si="42"/>
        <v>-5.9211894646675022E-16</v>
      </c>
      <c r="BS26" s="10">
        <f t="shared" si="43"/>
        <v>18</v>
      </c>
      <c r="BU26" s="11">
        <v>18</v>
      </c>
      <c r="BV26" s="13">
        <f t="shared" si="44"/>
        <v>1.0000000000000002E-2</v>
      </c>
      <c r="BX26" s="11">
        <f t="shared" si="46"/>
        <v>2.5819888974716161</v>
      </c>
      <c r="BY26" s="118">
        <v>1.0000000000000002E-2</v>
      </c>
    </row>
    <row r="27" spans="2:118" ht="15" thickBot="1" x14ac:dyDescent="0.35">
      <c r="B27" s="7">
        <v>2</v>
      </c>
      <c r="C27" s="8">
        <v>4</v>
      </c>
      <c r="D27" s="8">
        <f t="shared" si="45"/>
        <v>3</v>
      </c>
      <c r="E27" s="97">
        <f t="shared" si="35"/>
        <v>4.4999999999999998E-2</v>
      </c>
      <c r="F27" s="100">
        <f t="shared" si="36"/>
        <v>2</v>
      </c>
      <c r="G27" s="101">
        <f t="shared" si="32"/>
        <v>1</v>
      </c>
      <c r="I27" s="113">
        <v>2</v>
      </c>
      <c r="J27" s="10">
        <f t="shared" si="48"/>
        <v>0.25</v>
      </c>
      <c r="T27" s="7">
        <v>0</v>
      </c>
      <c r="U27" s="8">
        <v>4</v>
      </c>
      <c r="V27" s="8">
        <v>2</v>
      </c>
      <c r="W27" s="100">
        <f t="shared" si="11"/>
        <v>2</v>
      </c>
      <c r="X27" s="97">
        <f t="shared" si="12"/>
        <v>4.4999999999999997E-3</v>
      </c>
      <c r="Y27" s="100">
        <f t="shared" si="13"/>
        <v>4</v>
      </c>
      <c r="Z27" s="101">
        <f t="shared" si="14"/>
        <v>2.6666666666666665</v>
      </c>
      <c r="AA27" s="100"/>
      <c r="AB27" s="100"/>
      <c r="BD27" s="11">
        <v>7</v>
      </c>
      <c r="BE27" s="13">
        <f>1/5</f>
        <v>0.2</v>
      </c>
      <c r="BM27" s="7">
        <v>9</v>
      </c>
      <c r="BN27" s="8">
        <v>18</v>
      </c>
      <c r="BO27" s="8">
        <f t="shared" si="39"/>
        <v>2.0000000000000004E-2</v>
      </c>
      <c r="BP27" s="8">
        <f t="shared" si="40"/>
        <v>13.5</v>
      </c>
      <c r="BQ27" s="8">
        <f t="shared" si="41"/>
        <v>13.5</v>
      </c>
      <c r="BR27" s="8">
        <f t="shared" si="42"/>
        <v>0.33333333333333298</v>
      </c>
      <c r="BS27" s="10">
        <f t="shared" si="43"/>
        <v>40.5</v>
      </c>
    </row>
    <row r="28" spans="2:118" x14ac:dyDescent="0.3">
      <c r="B28" s="7">
        <v>3</v>
      </c>
      <c r="C28" s="8">
        <v>0</v>
      </c>
      <c r="D28" s="8">
        <f t="shared" si="45"/>
        <v>1.5</v>
      </c>
      <c r="E28" s="97">
        <f t="shared" si="35"/>
        <v>2.5000000000000001E-2</v>
      </c>
      <c r="F28" s="100">
        <f t="shared" si="36"/>
        <v>4.5</v>
      </c>
      <c r="G28" s="101">
        <f t="shared" si="32"/>
        <v>2.25</v>
      </c>
      <c r="I28" s="113">
        <v>4.5</v>
      </c>
      <c r="J28" s="10">
        <f t="shared" si="48"/>
        <v>0.11</v>
      </c>
      <c r="T28" s="7">
        <v>0</v>
      </c>
      <c r="U28" s="8">
        <v>4</v>
      </c>
      <c r="V28" s="8">
        <v>3</v>
      </c>
      <c r="W28" s="100">
        <f t="shared" si="11"/>
        <v>2.3333333333333335</v>
      </c>
      <c r="X28" s="97">
        <f t="shared" si="12"/>
        <v>3.7499999999999999E-3</v>
      </c>
      <c r="Y28" s="100">
        <f t="shared" si="13"/>
        <v>4.3333333333333339</v>
      </c>
      <c r="Z28" s="101">
        <f t="shared" si="14"/>
        <v>2.8888888888888888</v>
      </c>
      <c r="AA28" s="100"/>
      <c r="AB28" s="100"/>
      <c r="BM28" s="7">
        <v>12</v>
      </c>
      <c r="BN28" s="8">
        <v>6</v>
      </c>
      <c r="BO28" s="8">
        <f t="shared" si="39"/>
        <v>4.0000000000000008E-2</v>
      </c>
      <c r="BP28" s="8">
        <f t="shared" si="40"/>
        <v>9</v>
      </c>
      <c r="BQ28" s="8">
        <f t="shared" si="41"/>
        <v>9</v>
      </c>
      <c r="BR28" s="8">
        <f t="shared" si="42"/>
        <v>-1.0000000000000009</v>
      </c>
      <c r="BS28" s="10">
        <f t="shared" si="43"/>
        <v>18</v>
      </c>
      <c r="BU28" s="133" t="s">
        <v>293</v>
      </c>
      <c r="BV28" s="135" t="s">
        <v>289</v>
      </c>
      <c r="BX28" s="133" t="s">
        <v>298</v>
      </c>
      <c r="BY28" s="135" t="s">
        <v>299</v>
      </c>
    </row>
    <row r="29" spans="2:118" ht="15" thickBot="1" x14ac:dyDescent="0.35">
      <c r="B29" s="7">
        <v>3</v>
      </c>
      <c r="C29" s="8">
        <v>1</v>
      </c>
      <c r="D29" s="8">
        <f t="shared" si="45"/>
        <v>2</v>
      </c>
      <c r="E29" s="97">
        <f t="shared" si="35"/>
        <v>0.05</v>
      </c>
      <c r="F29" s="100">
        <f t="shared" si="36"/>
        <v>2</v>
      </c>
      <c r="G29" s="101">
        <f t="shared" si="32"/>
        <v>1</v>
      </c>
      <c r="I29" s="114">
        <v>8</v>
      </c>
      <c r="J29" s="13">
        <f t="shared" si="48"/>
        <v>0.03</v>
      </c>
      <c r="T29" s="7">
        <v>0</v>
      </c>
      <c r="U29" s="8">
        <v>4</v>
      </c>
      <c r="V29" s="8">
        <v>4</v>
      </c>
      <c r="W29" s="100">
        <f t="shared" si="11"/>
        <v>2.6666666666666665</v>
      </c>
      <c r="X29" s="97">
        <f t="shared" si="12"/>
        <v>2.2499999999999998E-3</v>
      </c>
      <c r="Y29" s="100">
        <f t="shared" si="13"/>
        <v>5.3333333333333339</v>
      </c>
      <c r="Z29" s="101">
        <f t="shared" si="14"/>
        <v>3.5555555555555554</v>
      </c>
      <c r="AA29" s="100"/>
      <c r="AB29" s="100"/>
      <c r="BM29" s="7">
        <v>12</v>
      </c>
      <c r="BN29" s="8">
        <v>9</v>
      </c>
      <c r="BO29" s="8">
        <f t="shared" si="39"/>
        <v>8.0000000000000016E-2</v>
      </c>
      <c r="BP29" s="8">
        <f t="shared" si="40"/>
        <v>10.5</v>
      </c>
      <c r="BQ29" s="8">
        <f t="shared" si="41"/>
        <v>10.5</v>
      </c>
      <c r="BR29" s="8">
        <f t="shared" si="42"/>
        <v>-1.0000000000000013</v>
      </c>
      <c r="BS29" s="10">
        <f t="shared" si="43"/>
        <v>4.5</v>
      </c>
      <c r="BU29" s="7">
        <v>6</v>
      </c>
      <c r="BV29" s="10">
        <f>SUMIFS($BO$18:$BO$42,$BQ$18:$BQ$42,BU29)</f>
        <v>1.0000000000000002E-2</v>
      </c>
      <c r="BX29" s="151">
        <f>SUMPRODUCT(BX18:BX26,BY18:BY26)</f>
        <v>-8.2225892761300656E-16</v>
      </c>
      <c r="BY29" s="149">
        <f>SUMPRODUCT((BX18:BX26)^2,BY18:BY26)-BX29^2</f>
        <v>1.0000000000000044</v>
      </c>
    </row>
    <row r="30" spans="2:118" ht="15" thickBot="1" x14ac:dyDescent="0.35">
      <c r="B30" s="7">
        <v>3</v>
      </c>
      <c r="C30" s="8">
        <v>2</v>
      </c>
      <c r="D30" s="8">
        <f t="shared" si="45"/>
        <v>2.5</v>
      </c>
      <c r="E30" s="97">
        <f t="shared" si="35"/>
        <v>7.4999999999999997E-2</v>
      </c>
      <c r="F30" s="100">
        <f t="shared" si="36"/>
        <v>0.5</v>
      </c>
      <c r="G30" s="101">
        <f t="shared" si="32"/>
        <v>0.25</v>
      </c>
      <c r="T30" s="7">
        <v>1</v>
      </c>
      <c r="U30" s="8">
        <v>0</v>
      </c>
      <c r="V30" s="8">
        <v>0</v>
      </c>
      <c r="W30" s="100">
        <f t="shared" si="11"/>
        <v>0.33333333333333331</v>
      </c>
      <c r="X30" s="97">
        <f t="shared" si="12"/>
        <v>2.0000000000000005E-3</v>
      </c>
      <c r="Y30" s="100">
        <f t="shared" si="13"/>
        <v>0.33333333333333337</v>
      </c>
      <c r="Z30" s="101">
        <f t="shared" si="14"/>
        <v>0.22222222222222221</v>
      </c>
      <c r="BM30" s="7">
        <v>12</v>
      </c>
      <c r="BN30" s="8">
        <v>12</v>
      </c>
      <c r="BO30" s="8">
        <f t="shared" si="39"/>
        <v>0.16000000000000003</v>
      </c>
      <c r="BP30" s="8">
        <f t="shared" si="40"/>
        <v>12</v>
      </c>
      <c r="BQ30" s="8">
        <f t="shared" si="41"/>
        <v>12</v>
      </c>
      <c r="BR30" s="8" t="e">
        <f t="shared" si="42"/>
        <v>#DIV/0!</v>
      </c>
      <c r="BS30" s="10">
        <f t="shared" si="43"/>
        <v>0</v>
      </c>
      <c r="BU30" s="7">
        <v>7.5</v>
      </c>
      <c r="BV30" s="10">
        <f t="shared" ref="BV30:BV37" si="49">SUMIFS($BO$18:$BO$42,$BQ$18:$BQ$42,BU30)</f>
        <v>4.0000000000000008E-2</v>
      </c>
    </row>
    <row r="31" spans="2:118" x14ac:dyDescent="0.3">
      <c r="B31" s="7">
        <v>3</v>
      </c>
      <c r="C31" s="8">
        <v>3</v>
      </c>
      <c r="D31" s="8">
        <f t="shared" si="45"/>
        <v>3</v>
      </c>
      <c r="E31" s="97">
        <f t="shared" si="35"/>
        <v>6.25E-2</v>
      </c>
      <c r="F31" s="100">
        <f t="shared" si="36"/>
        <v>0</v>
      </c>
      <c r="G31" s="101">
        <f t="shared" si="32"/>
        <v>0</v>
      </c>
      <c r="I31" s="116" t="s">
        <v>231</v>
      </c>
      <c r="J31" s="28" t="s">
        <v>245</v>
      </c>
      <c r="T31" s="7">
        <v>1</v>
      </c>
      <c r="U31" s="8">
        <v>0</v>
      </c>
      <c r="V31" s="8">
        <v>1</v>
      </c>
      <c r="W31" s="100">
        <f t="shared" si="11"/>
        <v>0.66666666666666663</v>
      </c>
      <c r="X31" s="97">
        <f t="shared" si="12"/>
        <v>4.000000000000001E-3</v>
      </c>
      <c r="Y31" s="100">
        <f t="shared" si="13"/>
        <v>0.33333333333333337</v>
      </c>
      <c r="Z31" s="101">
        <f t="shared" si="14"/>
        <v>0.22222222222222221</v>
      </c>
      <c r="BM31" s="7">
        <v>12</v>
      </c>
      <c r="BN31" s="8">
        <v>15</v>
      </c>
      <c r="BO31" s="8">
        <f t="shared" si="39"/>
        <v>8.0000000000000016E-2</v>
      </c>
      <c r="BP31" s="8">
        <f t="shared" si="40"/>
        <v>13.5</v>
      </c>
      <c r="BQ31" s="8">
        <f t="shared" si="41"/>
        <v>13.5</v>
      </c>
      <c r="BR31" s="8">
        <f t="shared" si="42"/>
        <v>0.999999999999999</v>
      </c>
      <c r="BS31" s="10">
        <f t="shared" si="43"/>
        <v>4.5</v>
      </c>
      <c r="BU31" s="7">
        <v>9</v>
      </c>
      <c r="BV31" s="10">
        <f t="shared" si="49"/>
        <v>0.12000000000000002</v>
      </c>
    </row>
    <row r="32" spans="2:118" x14ac:dyDescent="0.3">
      <c r="B32" s="7">
        <v>3</v>
      </c>
      <c r="C32" s="8">
        <v>4</v>
      </c>
      <c r="D32" s="8">
        <f t="shared" si="45"/>
        <v>3.5</v>
      </c>
      <c r="E32" s="97">
        <f t="shared" si="35"/>
        <v>3.7499999999999999E-2</v>
      </c>
      <c r="F32" s="100">
        <f t="shared" si="36"/>
        <v>0.5</v>
      </c>
      <c r="G32" s="101">
        <f t="shared" si="32"/>
        <v>0.25</v>
      </c>
      <c r="I32" s="113">
        <v>0</v>
      </c>
      <c r="J32" s="10">
        <f>SUMIFS($E$13:$E$37,$G$13:$G$37,I32)</f>
        <v>0.22500000000000001</v>
      </c>
      <c r="T32" s="7">
        <v>1</v>
      </c>
      <c r="U32" s="8">
        <v>0</v>
      </c>
      <c r="V32" s="8">
        <v>2</v>
      </c>
      <c r="W32" s="100">
        <f t="shared" si="11"/>
        <v>1</v>
      </c>
      <c r="X32" s="97">
        <f t="shared" si="12"/>
        <v>6.000000000000001E-3</v>
      </c>
      <c r="Y32" s="100">
        <f t="shared" si="13"/>
        <v>1</v>
      </c>
      <c r="Z32" s="101">
        <f t="shared" si="14"/>
        <v>0.66666666666666663</v>
      </c>
      <c r="BM32" s="7">
        <v>12</v>
      </c>
      <c r="BN32" s="8">
        <v>18</v>
      </c>
      <c r="BO32" s="8">
        <f t="shared" si="39"/>
        <v>4.0000000000000008E-2</v>
      </c>
      <c r="BP32" s="8">
        <f t="shared" si="40"/>
        <v>15</v>
      </c>
      <c r="BQ32" s="8">
        <f t="shared" si="41"/>
        <v>15</v>
      </c>
      <c r="BR32" s="8">
        <f t="shared" si="42"/>
        <v>0.99999999999999956</v>
      </c>
      <c r="BS32" s="10">
        <f t="shared" si="43"/>
        <v>18</v>
      </c>
      <c r="BU32" s="7">
        <v>10.5</v>
      </c>
      <c r="BV32" s="10">
        <f t="shared" si="49"/>
        <v>0.20000000000000007</v>
      </c>
    </row>
    <row r="33" spans="2:74" x14ac:dyDescent="0.3">
      <c r="B33" s="7">
        <v>4</v>
      </c>
      <c r="C33" s="8">
        <v>0</v>
      </c>
      <c r="D33" s="8">
        <f t="shared" si="45"/>
        <v>2</v>
      </c>
      <c r="E33" s="97">
        <f t="shared" si="35"/>
        <v>1.4999999999999999E-2</v>
      </c>
      <c r="F33" s="100">
        <f t="shared" si="36"/>
        <v>8</v>
      </c>
      <c r="G33" s="101">
        <f t="shared" si="32"/>
        <v>4</v>
      </c>
      <c r="I33" s="113">
        <v>0.25</v>
      </c>
      <c r="J33" s="10">
        <f t="shared" ref="J33:J36" si="50">SUMIFS($E$13:$E$37,$G$13:$G$37,I33)</f>
        <v>0.38499999999999995</v>
      </c>
      <c r="T33" s="7">
        <v>1</v>
      </c>
      <c r="U33" s="8">
        <v>0</v>
      </c>
      <c r="V33" s="8">
        <v>3</v>
      </c>
      <c r="W33" s="100">
        <f t="shared" si="11"/>
        <v>1.3333333333333333</v>
      </c>
      <c r="X33" s="97">
        <f t="shared" si="12"/>
        <v>5.000000000000001E-3</v>
      </c>
      <c r="Y33" s="100">
        <f t="shared" si="13"/>
        <v>2.3333333333333335</v>
      </c>
      <c r="Z33" s="101">
        <f t="shared" si="14"/>
        <v>1.5555555555555556</v>
      </c>
      <c r="BM33" s="7">
        <v>15</v>
      </c>
      <c r="BN33" s="8">
        <v>6</v>
      </c>
      <c r="BO33" s="8">
        <f t="shared" si="39"/>
        <v>2.0000000000000004E-2</v>
      </c>
      <c r="BP33" s="8">
        <f t="shared" si="40"/>
        <v>10.5</v>
      </c>
      <c r="BQ33" s="8">
        <f t="shared" si="41"/>
        <v>10.5</v>
      </c>
      <c r="BR33" s="8">
        <f t="shared" si="42"/>
        <v>-0.3333333333333337</v>
      </c>
      <c r="BS33" s="10">
        <f t="shared" si="43"/>
        <v>40.5</v>
      </c>
      <c r="BU33" s="7">
        <v>12</v>
      </c>
      <c r="BV33" s="10">
        <f t="shared" si="49"/>
        <v>0.26000000000000006</v>
      </c>
    </row>
    <row r="34" spans="2:74" x14ac:dyDescent="0.3">
      <c r="B34" s="7">
        <v>4</v>
      </c>
      <c r="C34" s="8">
        <v>1</v>
      </c>
      <c r="D34" s="8">
        <f t="shared" si="45"/>
        <v>2.5</v>
      </c>
      <c r="E34" s="97">
        <f t="shared" si="35"/>
        <v>0.03</v>
      </c>
      <c r="F34" s="100">
        <f t="shared" si="36"/>
        <v>4.5</v>
      </c>
      <c r="G34" s="101">
        <f t="shared" si="32"/>
        <v>2.25</v>
      </c>
      <c r="I34" s="113">
        <v>1</v>
      </c>
      <c r="J34" s="10">
        <f t="shared" si="50"/>
        <v>0.25</v>
      </c>
      <c r="T34" s="7">
        <v>1</v>
      </c>
      <c r="U34" s="8">
        <v>0</v>
      </c>
      <c r="V34" s="8">
        <v>4</v>
      </c>
      <c r="W34" s="100">
        <f t="shared" si="11"/>
        <v>1.6666666666666667</v>
      </c>
      <c r="X34" s="97">
        <f t="shared" si="12"/>
        <v>3.0000000000000005E-3</v>
      </c>
      <c r="Y34" s="100">
        <f t="shared" si="13"/>
        <v>4.333333333333333</v>
      </c>
      <c r="Z34" s="101">
        <f t="shared" si="14"/>
        <v>2.8888888888888888</v>
      </c>
      <c r="BM34" s="7">
        <v>15</v>
      </c>
      <c r="BN34" s="8">
        <v>9</v>
      </c>
      <c r="BO34" s="8">
        <f t="shared" si="39"/>
        <v>4.0000000000000008E-2</v>
      </c>
      <c r="BP34" s="8">
        <f t="shared" si="40"/>
        <v>12</v>
      </c>
      <c r="BQ34" s="8">
        <f t="shared" si="41"/>
        <v>12</v>
      </c>
      <c r="BR34" s="8">
        <f t="shared" si="42"/>
        <v>-5.9211894646675022E-16</v>
      </c>
      <c r="BS34" s="10">
        <f t="shared" si="43"/>
        <v>18</v>
      </c>
      <c r="BU34" s="7">
        <v>13.5</v>
      </c>
      <c r="BV34" s="10">
        <f t="shared" si="49"/>
        <v>0.20000000000000007</v>
      </c>
    </row>
    <row r="35" spans="2:74" x14ac:dyDescent="0.3">
      <c r="B35" s="7">
        <v>4</v>
      </c>
      <c r="C35" s="8">
        <v>2</v>
      </c>
      <c r="D35" s="8">
        <f t="shared" si="45"/>
        <v>3</v>
      </c>
      <c r="E35" s="97">
        <f t="shared" si="35"/>
        <v>4.4999999999999998E-2</v>
      </c>
      <c r="F35" s="100">
        <f t="shared" si="36"/>
        <v>2</v>
      </c>
      <c r="G35" s="101">
        <f t="shared" si="32"/>
        <v>1</v>
      </c>
      <c r="I35" s="113">
        <v>2.25</v>
      </c>
      <c r="J35" s="10">
        <f t="shared" si="50"/>
        <v>0.11</v>
      </c>
      <c r="T35" s="7">
        <v>1</v>
      </c>
      <c r="U35" s="8">
        <v>1</v>
      </c>
      <c r="V35" s="8">
        <v>0</v>
      </c>
      <c r="W35" s="100">
        <f t="shared" si="11"/>
        <v>0.66666666666666663</v>
      </c>
      <c r="X35" s="97">
        <f t="shared" si="12"/>
        <v>4.000000000000001E-3</v>
      </c>
      <c r="Y35" s="100">
        <f t="shared" si="13"/>
        <v>0.33333333333333337</v>
      </c>
      <c r="Z35" s="101">
        <f t="shared" si="14"/>
        <v>0.22222222222222221</v>
      </c>
      <c r="BM35" s="7">
        <v>15</v>
      </c>
      <c r="BN35" s="8">
        <v>12</v>
      </c>
      <c r="BO35" s="8">
        <f t="shared" si="39"/>
        <v>8.0000000000000016E-2</v>
      </c>
      <c r="BP35" s="8">
        <f t="shared" si="40"/>
        <v>13.5</v>
      </c>
      <c r="BQ35" s="8">
        <f t="shared" si="41"/>
        <v>13.5</v>
      </c>
      <c r="BR35" s="8">
        <f t="shared" si="42"/>
        <v>0.999999999999999</v>
      </c>
      <c r="BS35" s="10">
        <f t="shared" si="43"/>
        <v>4.5</v>
      </c>
      <c r="BU35" s="7">
        <v>15</v>
      </c>
      <c r="BV35" s="10">
        <f t="shared" si="49"/>
        <v>0.12000000000000002</v>
      </c>
    </row>
    <row r="36" spans="2:74" ht="15" thickBot="1" x14ac:dyDescent="0.35">
      <c r="B36" s="7">
        <v>4</v>
      </c>
      <c r="C36" s="8">
        <v>3</v>
      </c>
      <c r="D36" s="8">
        <f t="shared" si="45"/>
        <v>3.5</v>
      </c>
      <c r="E36" s="97">
        <f t="shared" si="35"/>
        <v>3.7499999999999999E-2</v>
      </c>
      <c r="F36" s="100">
        <f t="shared" si="36"/>
        <v>0.5</v>
      </c>
      <c r="G36" s="101">
        <f t="shared" si="32"/>
        <v>0.25</v>
      </c>
      <c r="I36" s="114">
        <v>4</v>
      </c>
      <c r="J36" s="13">
        <f t="shared" si="50"/>
        <v>0.03</v>
      </c>
      <c r="T36" s="7">
        <v>1</v>
      </c>
      <c r="U36" s="8">
        <v>1</v>
      </c>
      <c r="V36" s="8">
        <v>1</v>
      </c>
      <c r="W36" s="100">
        <f t="shared" si="11"/>
        <v>1</v>
      </c>
      <c r="X36" s="97">
        <f t="shared" si="12"/>
        <v>8.0000000000000019E-3</v>
      </c>
      <c r="Y36" s="100">
        <f t="shared" si="13"/>
        <v>0</v>
      </c>
      <c r="Z36" s="101">
        <f t="shared" si="14"/>
        <v>0</v>
      </c>
      <c r="BM36" s="7">
        <v>15</v>
      </c>
      <c r="BN36" s="8">
        <v>15</v>
      </c>
      <c r="BO36" s="8">
        <f t="shared" si="39"/>
        <v>4.0000000000000008E-2</v>
      </c>
      <c r="BP36" s="8">
        <f t="shared" si="40"/>
        <v>15</v>
      </c>
      <c r="BQ36" s="8">
        <f t="shared" si="41"/>
        <v>15</v>
      </c>
      <c r="BR36" s="8" t="e">
        <f t="shared" si="42"/>
        <v>#DIV/0!</v>
      </c>
      <c r="BS36" s="10">
        <f t="shared" si="43"/>
        <v>0</v>
      </c>
      <c r="BU36" s="7">
        <v>16.5</v>
      </c>
      <c r="BV36" s="10">
        <f t="shared" si="49"/>
        <v>4.0000000000000008E-2</v>
      </c>
    </row>
    <row r="37" spans="2:74" ht="15" thickBot="1" x14ac:dyDescent="0.35">
      <c r="B37" s="11">
        <v>4</v>
      </c>
      <c r="C37" s="12">
        <v>4</v>
      </c>
      <c r="D37" s="12">
        <f t="shared" si="45"/>
        <v>4</v>
      </c>
      <c r="E37" s="98">
        <f t="shared" si="35"/>
        <v>2.2499999999999999E-2</v>
      </c>
      <c r="F37" s="102">
        <f t="shared" si="36"/>
        <v>0</v>
      </c>
      <c r="G37" s="103">
        <f t="shared" si="32"/>
        <v>0</v>
      </c>
      <c r="I37" s="8"/>
      <c r="J37" s="8"/>
      <c r="T37" s="7">
        <v>1</v>
      </c>
      <c r="U37" s="8">
        <v>1</v>
      </c>
      <c r="V37" s="8">
        <v>2</v>
      </c>
      <c r="W37" s="100">
        <f t="shared" si="11"/>
        <v>1.3333333333333333</v>
      </c>
      <c r="X37" s="97">
        <f t="shared" si="12"/>
        <v>1.2000000000000002E-2</v>
      </c>
      <c r="Y37" s="100">
        <f t="shared" si="13"/>
        <v>0.33333333333333348</v>
      </c>
      <c r="Z37" s="101">
        <f t="shared" si="14"/>
        <v>0.22222222222222221</v>
      </c>
      <c r="BM37" s="7">
        <v>15</v>
      </c>
      <c r="BN37" s="8">
        <v>18</v>
      </c>
      <c r="BO37" s="8">
        <f t="shared" si="39"/>
        <v>2.0000000000000004E-2</v>
      </c>
      <c r="BP37" s="8">
        <f t="shared" si="40"/>
        <v>16.5</v>
      </c>
      <c r="BQ37" s="8">
        <f t="shared" si="41"/>
        <v>16.5</v>
      </c>
      <c r="BR37" s="8">
        <f t="shared" si="42"/>
        <v>2.9999999999999996</v>
      </c>
      <c r="BS37" s="10">
        <f t="shared" si="43"/>
        <v>4.5</v>
      </c>
      <c r="BU37" s="11">
        <v>18</v>
      </c>
      <c r="BV37" s="13">
        <f t="shared" si="49"/>
        <v>1.0000000000000002E-2</v>
      </c>
    </row>
    <row r="38" spans="2:74" ht="15" thickBot="1" x14ac:dyDescent="0.35">
      <c r="I38" s="108" t="s">
        <v>246</v>
      </c>
      <c r="J38" s="109" t="s">
        <v>248</v>
      </c>
      <c r="T38" s="7">
        <v>1</v>
      </c>
      <c r="U38" s="8">
        <v>1</v>
      </c>
      <c r="V38" s="8">
        <v>3</v>
      </c>
      <c r="W38" s="100">
        <f t="shared" si="11"/>
        <v>1.6666666666666667</v>
      </c>
      <c r="X38" s="97">
        <f t="shared" si="12"/>
        <v>1.0000000000000002E-2</v>
      </c>
      <c r="Y38" s="100">
        <f t="shared" si="13"/>
        <v>1.333333333333333</v>
      </c>
      <c r="Z38" s="101">
        <f t="shared" si="14"/>
        <v>0.88888888888888884</v>
      </c>
      <c r="BM38" s="7">
        <v>18</v>
      </c>
      <c r="BN38" s="8">
        <v>6</v>
      </c>
      <c r="BO38" s="8">
        <f t="shared" si="39"/>
        <v>1.0000000000000002E-2</v>
      </c>
      <c r="BP38" s="8">
        <f t="shared" si="40"/>
        <v>12</v>
      </c>
      <c r="BQ38" s="8">
        <f t="shared" si="41"/>
        <v>12</v>
      </c>
      <c r="BR38" s="8">
        <f t="shared" si="42"/>
        <v>-2.9605947323337511E-16</v>
      </c>
      <c r="BS38" s="10">
        <f t="shared" si="43"/>
        <v>72</v>
      </c>
      <c r="BU38" s="8"/>
      <c r="BV38" s="8"/>
    </row>
    <row r="39" spans="2:74" ht="15" thickBot="1" x14ac:dyDescent="0.35">
      <c r="I39" s="117">
        <f>SUMPRODUCT(I25:I29,J25:J29)</f>
        <v>1.4275</v>
      </c>
      <c r="J39" s="118">
        <f>SUMPRODUCT((I25:I29)^2,J25:J29)-I39^2</f>
        <v>3.2059937500000002</v>
      </c>
      <c r="T39" s="7">
        <v>1</v>
      </c>
      <c r="U39" s="8">
        <v>1</v>
      </c>
      <c r="V39" s="8">
        <v>4</v>
      </c>
      <c r="W39" s="100">
        <f t="shared" si="11"/>
        <v>2</v>
      </c>
      <c r="X39" s="97">
        <f t="shared" si="12"/>
        <v>6.000000000000001E-3</v>
      </c>
      <c r="Y39" s="100">
        <f t="shared" si="13"/>
        <v>3</v>
      </c>
      <c r="Z39" s="101">
        <f t="shared" si="14"/>
        <v>2</v>
      </c>
      <c r="BM39" s="7">
        <v>18</v>
      </c>
      <c r="BN39" s="8">
        <v>9</v>
      </c>
      <c r="BO39" s="8">
        <f t="shared" si="39"/>
        <v>2.0000000000000004E-2</v>
      </c>
      <c r="BP39" s="8">
        <f t="shared" si="40"/>
        <v>13.5</v>
      </c>
      <c r="BQ39" s="8">
        <f t="shared" si="41"/>
        <v>13.5</v>
      </c>
      <c r="BR39" s="8">
        <f t="shared" si="42"/>
        <v>0.33333333333333298</v>
      </c>
      <c r="BS39" s="10">
        <f t="shared" si="43"/>
        <v>40.5</v>
      </c>
      <c r="BU39" s="133" t="s">
        <v>240</v>
      </c>
      <c r="BV39" s="135" t="s">
        <v>291</v>
      </c>
    </row>
    <row r="40" spans="2:74" ht="15" thickBot="1" x14ac:dyDescent="0.35">
      <c r="T40" s="7">
        <v>1</v>
      </c>
      <c r="U40" s="8">
        <v>2</v>
      </c>
      <c r="V40" s="8">
        <v>0</v>
      </c>
      <c r="W40" s="100">
        <f t="shared" si="11"/>
        <v>1</v>
      </c>
      <c r="X40" s="97">
        <f t="shared" si="12"/>
        <v>6.0000000000000001E-3</v>
      </c>
      <c r="Y40" s="100">
        <f t="shared" si="13"/>
        <v>1</v>
      </c>
      <c r="Z40" s="101">
        <f t="shared" si="14"/>
        <v>0.66666666666666663</v>
      </c>
      <c r="BM40" s="7">
        <v>18</v>
      </c>
      <c r="BN40" s="8">
        <v>12</v>
      </c>
      <c r="BO40" s="8">
        <f t="shared" si="39"/>
        <v>4.0000000000000008E-2</v>
      </c>
      <c r="BP40" s="8">
        <f t="shared" si="40"/>
        <v>15</v>
      </c>
      <c r="BQ40" s="8">
        <f t="shared" si="41"/>
        <v>15</v>
      </c>
      <c r="BR40" s="8">
        <f t="shared" si="42"/>
        <v>0.99999999999999956</v>
      </c>
      <c r="BS40" s="10">
        <f t="shared" si="43"/>
        <v>18</v>
      </c>
      <c r="BU40" s="11">
        <f>SUMPRODUCT(BU18:BU26,BV18:BV26)</f>
        <v>12.000000000000004</v>
      </c>
      <c r="BV40" s="13">
        <f>SUMPRODUCT(BU29:BU37,BV29:BV37)</f>
        <v>12.000000000000004</v>
      </c>
    </row>
    <row r="41" spans="2:74" x14ac:dyDescent="0.3">
      <c r="I41" s="108" t="s">
        <v>247</v>
      </c>
      <c r="J41" s="109" t="s">
        <v>249</v>
      </c>
      <c r="T41" s="7">
        <v>1</v>
      </c>
      <c r="U41" s="8">
        <v>2</v>
      </c>
      <c r="V41" s="8">
        <v>1</v>
      </c>
      <c r="W41" s="100">
        <f t="shared" si="11"/>
        <v>1.3333333333333333</v>
      </c>
      <c r="X41" s="97">
        <f t="shared" si="12"/>
        <v>1.2E-2</v>
      </c>
      <c r="Y41" s="100">
        <f t="shared" si="13"/>
        <v>0.33333333333333348</v>
      </c>
      <c r="Z41" s="101">
        <f t="shared" si="14"/>
        <v>0.22222222222222221</v>
      </c>
      <c r="BM41" s="7">
        <v>18</v>
      </c>
      <c r="BN41" s="8">
        <v>15</v>
      </c>
      <c r="BO41" s="8">
        <f t="shared" si="39"/>
        <v>2.0000000000000004E-2</v>
      </c>
      <c r="BP41" s="8">
        <f t="shared" si="40"/>
        <v>16.5</v>
      </c>
      <c r="BQ41" s="8">
        <f t="shared" si="41"/>
        <v>16.5</v>
      </c>
      <c r="BR41" s="8">
        <f t="shared" si="42"/>
        <v>2.9999999999999996</v>
      </c>
      <c r="BS41" s="10">
        <f t="shared" si="43"/>
        <v>4.5</v>
      </c>
    </row>
    <row r="42" spans="2:74" ht="15" thickBot="1" x14ac:dyDescent="0.35">
      <c r="I42" s="117">
        <f>SUMPRODUCT(I32:I36,J32:J36)</f>
        <v>0.71375</v>
      </c>
      <c r="J42" s="118">
        <f>SUMPRODUCT((I32:I36)^2,J32:J36)-I42^2</f>
        <v>0.80149843750000005</v>
      </c>
      <c r="T42" s="7">
        <v>1</v>
      </c>
      <c r="U42" s="8">
        <v>2</v>
      </c>
      <c r="V42" s="8">
        <v>2</v>
      </c>
      <c r="W42" s="100">
        <f t="shared" si="11"/>
        <v>1.6666666666666667</v>
      </c>
      <c r="X42" s="97">
        <f t="shared" si="12"/>
        <v>1.7999999999999999E-2</v>
      </c>
      <c r="Y42" s="100">
        <f t="shared" si="13"/>
        <v>0.33333333333333304</v>
      </c>
      <c r="Z42" s="101">
        <f t="shared" si="14"/>
        <v>0.22222222222222221</v>
      </c>
      <c r="BM42" s="11">
        <v>18</v>
      </c>
      <c r="BN42" s="12">
        <v>18</v>
      </c>
      <c r="BO42" s="12">
        <f t="shared" si="39"/>
        <v>1.0000000000000002E-2</v>
      </c>
      <c r="BP42" s="12">
        <f t="shared" si="40"/>
        <v>18</v>
      </c>
      <c r="BQ42" s="12">
        <f t="shared" si="41"/>
        <v>18</v>
      </c>
      <c r="BR42" s="8" t="e">
        <f t="shared" si="42"/>
        <v>#DIV/0!</v>
      </c>
      <c r="BS42" s="13">
        <f t="shared" si="43"/>
        <v>0</v>
      </c>
    </row>
    <row r="43" spans="2:74" x14ac:dyDescent="0.3">
      <c r="T43" s="7">
        <v>1</v>
      </c>
      <c r="U43" s="8">
        <v>2</v>
      </c>
      <c r="V43" s="8">
        <v>3</v>
      </c>
      <c r="W43" s="100">
        <f t="shared" si="11"/>
        <v>2</v>
      </c>
      <c r="X43" s="97">
        <f t="shared" si="12"/>
        <v>1.4999999999999999E-2</v>
      </c>
      <c r="Y43" s="100">
        <f t="shared" si="13"/>
        <v>1</v>
      </c>
      <c r="Z43" s="101">
        <f t="shared" si="14"/>
        <v>0.66666666666666663</v>
      </c>
    </row>
    <row r="44" spans="2:74" x14ac:dyDescent="0.3">
      <c r="T44" s="7">
        <v>1</v>
      </c>
      <c r="U44" s="8">
        <v>2</v>
      </c>
      <c r="V44" s="8">
        <v>4</v>
      </c>
      <c r="W44" s="100">
        <f t="shared" si="11"/>
        <v>2.3333333333333335</v>
      </c>
      <c r="X44" s="97">
        <f t="shared" si="12"/>
        <v>8.9999999999999993E-3</v>
      </c>
      <c r="Y44" s="100">
        <f t="shared" si="13"/>
        <v>2.3333333333333339</v>
      </c>
      <c r="Z44" s="101">
        <f t="shared" si="14"/>
        <v>1.5555555555555556</v>
      </c>
    </row>
    <row r="45" spans="2:74" x14ac:dyDescent="0.3">
      <c r="T45" s="7">
        <v>1</v>
      </c>
      <c r="U45" s="8">
        <v>3</v>
      </c>
      <c r="V45" s="8">
        <v>0</v>
      </c>
      <c r="W45" s="100">
        <f t="shared" si="11"/>
        <v>1.3333333333333333</v>
      </c>
      <c r="X45" s="97">
        <f t="shared" si="12"/>
        <v>5.000000000000001E-3</v>
      </c>
      <c r="Y45" s="100">
        <f t="shared" si="13"/>
        <v>2.3333333333333335</v>
      </c>
      <c r="Z45" s="101">
        <f t="shared" si="14"/>
        <v>1.5555555555555556</v>
      </c>
    </row>
    <row r="46" spans="2:74" x14ac:dyDescent="0.3">
      <c r="T46" s="7">
        <v>1</v>
      </c>
      <c r="U46" s="8">
        <v>3</v>
      </c>
      <c r="V46" s="8">
        <v>1</v>
      </c>
      <c r="W46" s="100">
        <f t="shared" si="11"/>
        <v>1.6666666666666667</v>
      </c>
      <c r="X46" s="97">
        <f t="shared" si="12"/>
        <v>1.0000000000000002E-2</v>
      </c>
      <c r="Y46" s="100">
        <f t="shared" si="13"/>
        <v>1.333333333333333</v>
      </c>
      <c r="Z46" s="101">
        <f t="shared" si="14"/>
        <v>0.88888888888888884</v>
      </c>
    </row>
    <row r="47" spans="2:74" x14ac:dyDescent="0.3">
      <c r="T47" s="7">
        <v>1</v>
      </c>
      <c r="U47" s="8">
        <v>3</v>
      </c>
      <c r="V47" s="8">
        <v>2</v>
      </c>
      <c r="W47" s="100">
        <f t="shared" si="11"/>
        <v>2</v>
      </c>
      <c r="X47" s="97">
        <f t="shared" si="12"/>
        <v>1.4999999999999999E-2</v>
      </c>
      <c r="Y47" s="100">
        <f t="shared" si="13"/>
        <v>1</v>
      </c>
      <c r="Z47" s="101">
        <f t="shared" si="14"/>
        <v>0.66666666666666663</v>
      </c>
    </row>
    <row r="48" spans="2:74" x14ac:dyDescent="0.3">
      <c r="T48" s="7">
        <v>1</v>
      </c>
      <c r="U48" s="8">
        <v>3</v>
      </c>
      <c r="V48" s="8">
        <v>3</v>
      </c>
      <c r="W48" s="100">
        <f t="shared" si="11"/>
        <v>2.3333333333333335</v>
      </c>
      <c r="X48" s="97">
        <f t="shared" si="12"/>
        <v>1.2500000000000001E-2</v>
      </c>
      <c r="Y48" s="100">
        <f t="shared" si="13"/>
        <v>1.3333333333333339</v>
      </c>
      <c r="Z48" s="101">
        <f t="shared" si="14"/>
        <v>0.88888888888888884</v>
      </c>
    </row>
    <row r="49" spans="20:26" x14ac:dyDescent="0.3">
      <c r="T49" s="7">
        <v>1</v>
      </c>
      <c r="U49" s="8">
        <v>3</v>
      </c>
      <c r="V49" s="8">
        <v>4</v>
      </c>
      <c r="W49" s="100">
        <f t="shared" si="11"/>
        <v>2.6666666666666665</v>
      </c>
      <c r="X49" s="97">
        <f t="shared" si="12"/>
        <v>7.4999999999999997E-3</v>
      </c>
      <c r="Y49" s="100">
        <f t="shared" si="13"/>
        <v>2.3333333333333339</v>
      </c>
      <c r="Z49" s="101">
        <f t="shared" si="14"/>
        <v>1.5555555555555556</v>
      </c>
    </row>
    <row r="50" spans="20:26" x14ac:dyDescent="0.3">
      <c r="T50" s="7">
        <v>1</v>
      </c>
      <c r="U50" s="8">
        <v>4</v>
      </c>
      <c r="V50" s="8">
        <v>0</v>
      </c>
      <c r="W50" s="100">
        <f t="shared" si="11"/>
        <v>1.6666666666666667</v>
      </c>
      <c r="X50" s="97">
        <f t="shared" si="12"/>
        <v>3.0000000000000001E-3</v>
      </c>
      <c r="Y50" s="100">
        <f t="shared" si="13"/>
        <v>4.333333333333333</v>
      </c>
      <c r="Z50" s="101">
        <f t="shared" si="14"/>
        <v>2.8888888888888888</v>
      </c>
    </row>
    <row r="51" spans="20:26" x14ac:dyDescent="0.3">
      <c r="T51" s="7">
        <v>1</v>
      </c>
      <c r="U51" s="8">
        <v>4</v>
      </c>
      <c r="V51" s="8">
        <v>1</v>
      </c>
      <c r="W51" s="100">
        <f t="shared" si="11"/>
        <v>2</v>
      </c>
      <c r="X51" s="97">
        <f t="shared" si="12"/>
        <v>6.0000000000000001E-3</v>
      </c>
      <c r="Y51" s="100">
        <f t="shared" si="13"/>
        <v>3</v>
      </c>
      <c r="Z51" s="101">
        <f t="shared" si="14"/>
        <v>2</v>
      </c>
    </row>
    <row r="52" spans="20:26" x14ac:dyDescent="0.3">
      <c r="T52" s="7">
        <v>1</v>
      </c>
      <c r="U52" s="8">
        <v>4</v>
      </c>
      <c r="V52" s="8">
        <v>2</v>
      </c>
      <c r="W52" s="100">
        <f t="shared" si="11"/>
        <v>2.3333333333333335</v>
      </c>
      <c r="X52" s="97">
        <f t="shared" si="12"/>
        <v>8.9999999999999993E-3</v>
      </c>
      <c r="Y52" s="100">
        <f t="shared" si="13"/>
        <v>2.3333333333333339</v>
      </c>
      <c r="Z52" s="101">
        <f t="shared" si="14"/>
        <v>1.5555555555555556</v>
      </c>
    </row>
    <row r="53" spans="20:26" x14ac:dyDescent="0.3">
      <c r="T53" s="7">
        <v>1</v>
      </c>
      <c r="U53" s="8">
        <v>4</v>
      </c>
      <c r="V53" s="8">
        <v>3</v>
      </c>
      <c r="W53" s="100">
        <f t="shared" si="11"/>
        <v>2.6666666666666665</v>
      </c>
      <c r="X53" s="97">
        <f t="shared" si="12"/>
        <v>7.4999999999999997E-3</v>
      </c>
      <c r="Y53" s="100">
        <f t="shared" si="13"/>
        <v>2.3333333333333339</v>
      </c>
      <c r="Z53" s="101">
        <f t="shared" si="14"/>
        <v>1.5555555555555556</v>
      </c>
    </row>
    <row r="54" spans="20:26" x14ac:dyDescent="0.3">
      <c r="T54" s="7">
        <v>1</v>
      </c>
      <c r="U54" s="8">
        <v>4</v>
      </c>
      <c r="V54" s="8">
        <v>4</v>
      </c>
      <c r="W54" s="100">
        <f t="shared" si="11"/>
        <v>3</v>
      </c>
      <c r="X54" s="97">
        <f t="shared" si="12"/>
        <v>4.4999999999999997E-3</v>
      </c>
      <c r="Y54" s="100">
        <f t="shared" si="13"/>
        <v>3</v>
      </c>
      <c r="Z54" s="101">
        <f t="shared" si="14"/>
        <v>2</v>
      </c>
    </row>
    <row r="55" spans="20:26" x14ac:dyDescent="0.3">
      <c r="T55" s="7">
        <v>2</v>
      </c>
      <c r="U55" s="8">
        <v>0</v>
      </c>
      <c r="V55" s="8">
        <v>0</v>
      </c>
      <c r="W55" s="100">
        <f t="shared" si="11"/>
        <v>0.66666666666666663</v>
      </c>
      <c r="X55" s="97">
        <f t="shared" si="12"/>
        <v>3.0000000000000001E-3</v>
      </c>
      <c r="Y55" s="100">
        <f t="shared" si="13"/>
        <v>1.3333333333333335</v>
      </c>
      <c r="Z55" s="101">
        <f t="shared" si="14"/>
        <v>0.88888888888888884</v>
      </c>
    </row>
    <row r="56" spans="20:26" x14ac:dyDescent="0.3">
      <c r="T56" s="7">
        <v>2</v>
      </c>
      <c r="U56" s="8">
        <v>0</v>
      </c>
      <c r="V56" s="8">
        <v>1</v>
      </c>
      <c r="W56" s="100">
        <f t="shared" si="11"/>
        <v>1</v>
      </c>
      <c r="X56" s="97">
        <f t="shared" si="12"/>
        <v>6.0000000000000001E-3</v>
      </c>
      <c r="Y56" s="100">
        <f t="shared" si="13"/>
        <v>1</v>
      </c>
      <c r="Z56" s="101">
        <f t="shared" si="14"/>
        <v>0.66666666666666663</v>
      </c>
    </row>
    <row r="57" spans="20:26" x14ac:dyDescent="0.3">
      <c r="T57" s="7">
        <v>2</v>
      </c>
      <c r="U57" s="8">
        <v>0</v>
      </c>
      <c r="V57" s="8">
        <v>2</v>
      </c>
      <c r="W57" s="100">
        <f t="shared" si="11"/>
        <v>1.3333333333333333</v>
      </c>
      <c r="X57" s="97">
        <f t="shared" si="12"/>
        <v>8.9999999999999993E-3</v>
      </c>
      <c r="Y57" s="100">
        <f t="shared" si="13"/>
        <v>1.3333333333333335</v>
      </c>
      <c r="Z57" s="101">
        <f t="shared" si="14"/>
        <v>0.88888888888888884</v>
      </c>
    </row>
    <row r="58" spans="20:26" x14ac:dyDescent="0.3">
      <c r="T58" s="7">
        <v>2</v>
      </c>
      <c r="U58" s="8">
        <v>0</v>
      </c>
      <c r="V58" s="8">
        <v>3</v>
      </c>
      <c r="W58" s="100">
        <f t="shared" si="11"/>
        <v>1.6666666666666667</v>
      </c>
      <c r="X58" s="97">
        <f t="shared" si="12"/>
        <v>7.4999999999999997E-3</v>
      </c>
      <c r="Y58" s="100">
        <f t="shared" si="13"/>
        <v>2.333333333333333</v>
      </c>
      <c r="Z58" s="101">
        <f t="shared" si="14"/>
        <v>1.5555555555555556</v>
      </c>
    </row>
    <row r="59" spans="20:26" x14ac:dyDescent="0.3">
      <c r="T59" s="7">
        <v>2</v>
      </c>
      <c r="U59" s="8">
        <v>0</v>
      </c>
      <c r="V59" s="8">
        <v>4</v>
      </c>
      <c r="W59" s="100">
        <f t="shared" si="11"/>
        <v>2</v>
      </c>
      <c r="X59" s="97">
        <f t="shared" si="12"/>
        <v>4.4999999999999997E-3</v>
      </c>
      <c r="Y59" s="100">
        <f t="shared" si="13"/>
        <v>4</v>
      </c>
      <c r="Z59" s="101">
        <f t="shared" si="14"/>
        <v>2.6666666666666665</v>
      </c>
    </row>
    <row r="60" spans="20:26" x14ac:dyDescent="0.3">
      <c r="T60" s="7">
        <v>2</v>
      </c>
      <c r="U60" s="8">
        <v>1</v>
      </c>
      <c r="V60" s="8">
        <v>0</v>
      </c>
      <c r="W60" s="100">
        <f t="shared" si="11"/>
        <v>1</v>
      </c>
      <c r="X60" s="97">
        <f t="shared" si="12"/>
        <v>6.0000000000000001E-3</v>
      </c>
      <c r="Y60" s="100">
        <f t="shared" si="13"/>
        <v>1</v>
      </c>
      <c r="Z60" s="101">
        <f t="shared" si="14"/>
        <v>0.66666666666666663</v>
      </c>
    </row>
    <row r="61" spans="20:26" x14ac:dyDescent="0.3">
      <c r="T61" s="7">
        <v>2</v>
      </c>
      <c r="U61" s="8">
        <v>1</v>
      </c>
      <c r="V61" s="8">
        <v>1</v>
      </c>
      <c r="W61" s="100">
        <f t="shared" si="11"/>
        <v>1.3333333333333333</v>
      </c>
      <c r="X61" s="97">
        <f t="shared" si="12"/>
        <v>1.2E-2</v>
      </c>
      <c r="Y61" s="100">
        <f t="shared" si="13"/>
        <v>0.33333333333333348</v>
      </c>
      <c r="Z61" s="101">
        <f t="shared" si="14"/>
        <v>0.22222222222222221</v>
      </c>
    </row>
    <row r="62" spans="20:26" x14ac:dyDescent="0.3">
      <c r="T62" s="7">
        <v>2</v>
      </c>
      <c r="U62" s="8">
        <v>1</v>
      </c>
      <c r="V62" s="8">
        <v>2</v>
      </c>
      <c r="W62" s="100">
        <f t="shared" si="11"/>
        <v>1.6666666666666667</v>
      </c>
      <c r="X62" s="97">
        <f t="shared" si="12"/>
        <v>1.7999999999999999E-2</v>
      </c>
      <c r="Y62" s="100">
        <f t="shared" si="13"/>
        <v>0.33333333333333304</v>
      </c>
      <c r="Z62" s="101">
        <f t="shared" si="14"/>
        <v>0.22222222222222221</v>
      </c>
    </row>
    <row r="63" spans="20:26" x14ac:dyDescent="0.3">
      <c r="T63" s="7">
        <v>2</v>
      </c>
      <c r="U63" s="8">
        <v>1</v>
      </c>
      <c r="V63" s="8">
        <v>3</v>
      </c>
      <c r="W63" s="100">
        <f t="shared" si="11"/>
        <v>2</v>
      </c>
      <c r="X63" s="97">
        <f t="shared" si="12"/>
        <v>1.4999999999999999E-2</v>
      </c>
      <c r="Y63" s="100">
        <f t="shared" si="13"/>
        <v>1</v>
      </c>
      <c r="Z63" s="101">
        <f t="shared" si="14"/>
        <v>0.66666666666666663</v>
      </c>
    </row>
    <row r="64" spans="20:26" x14ac:dyDescent="0.3">
      <c r="T64" s="7">
        <v>2</v>
      </c>
      <c r="U64" s="8">
        <v>1</v>
      </c>
      <c r="V64" s="8">
        <v>4</v>
      </c>
      <c r="W64" s="100">
        <f t="shared" si="11"/>
        <v>2.3333333333333335</v>
      </c>
      <c r="X64" s="97">
        <f t="shared" si="12"/>
        <v>8.9999999999999993E-3</v>
      </c>
      <c r="Y64" s="100">
        <f t="shared" si="13"/>
        <v>2.3333333333333339</v>
      </c>
      <c r="Z64" s="101">
        <f t="shared" si="14"/>
        <v>1.5555555555555556</v>
      </c>
    </row>
    <row r="65" spans="20:26" x14ac:dyDescent="0.3">
      <c r="T65" s="7">
        <v>2</v>
      </c>
      <c r="U65" s="8">
        <v>2</v>
      </c>
      <c r="V65" s="8">
        <v>0</v>
      </c>
      <c r="W65" s="100">
        <f t="shared" si="11"/>
        <v>1.3333333333333333</v>
      </c>
      <c r="X65" s="97">
        <f t="shared" si="12"/>
        <v>8.9999999999999993E-3</v>
      </c>
      <c r="Y65" s="100">
        <f t="shared" si="13"/>
        <v>1.3333333333333335</v>
      </c>
      <c r="Z65" s="101">
        <f t="shared" si="14"/>
        <v>0.88888888888888884</v>
      </c>
    </row>
    <row r="66" spans="20:26" x14ac:dyDescent="0.3">
      <c r="T66" s="7">
        <v>2</v>
      </c>
      <c r="U66" s="8">
        <v>2</v>
      </c>
      <c r="V66" s="8">
        <v>1</v>
      </c>
      <c r="W66" s="100">
        <f t="shared" si="11"/>
        <v>1.6666666666666667</v>
      </c>
      <c r="X66" s="97">
        <f t="shared" si="12"/>
        <v>1.7999999999999999E-2</v>
      </c>
      <c r="Y66" s="100">
        <f t="shared" si="13"/>
        <v>0.33333333333333304</v>
      </c>
      <c r="Z66" s="101">
        <f t="shared" si="14"/>
        <v>0.22222222222222221</v>
      </c>
    </row>
    <row r="67" spans="20:26" x14ac:dyDescent="0.3">
      <c r="T67" s="7">
        <v>2</v>
      </c>
      <c r="U67" s="8">
        <v>2</v>
      </c>
      <c r="V67" s="8">
        <v>2</v>
      </c>
      <c r="W67" s="100">
        <f t="shared" si="11"/>
        <v>2</v>
      </c>
      <c r="X67" s="97">
        <f t="shared" si="12"/>
        <v>2.7E-2</v>
      </c>
      <c r="Y67" s="100">
        <f t="shared" si="13"/>
        <v>0</v>
      </c>
      <c r="Z67" s="101">
        <f t="shared" si="14"/>
        <v>0</v>
      </c>
    </row>
    <row r="68" spans="20:26" x14ac:dyDescent="0.3">
      <c r="T68" s="7">
        <v>2</v>
      </c>
      <c r="U68" s="8">
        <v>2</v>
      </c>
      <c r="V68" s="8">
        <v>3</v>
      </c>
      <c r="W68" s="100">
        <f t="shared" si="11"/>
        <v>2.3333333333333335</v>
      </c>
      <c r="X68" s="97">
        <f t="shared" si="12"/>
        <v>2.2499999999999999E-2</v>
      </c>
      <c r="Y68" s="100">
        <f t="shared" si="13"/>
        <v>0.33333333333333393</v>
      </c>
      <c r="Z68" s="101">
        <f t="shared" si="14"/>
        <v>0.22222222222222221</v>
      </c>
    </row>
    <row r="69" spans="20:26" x14ac:dyDescent="0.3">
      <c r="T69" s="7">
        <v>2</v>
      </c>
      <c r="U69" s="8">
        <v>2</v>
      </c>
      <c r="V69" s="8">
        <v>4</v>
      </c>
      <c r="W69" s="100">
        <f t="shared" si="11"/>
        <v>2.6666666666666665</v>
      </c>
      <c r="X69" s="97">
        <f t="shared" si="12"/>
        <v>1.35E-2</v>
      </c>
      <c r="Y69" s="100">
        <f t="shared" si="13"/>
        <v>1.3333333333333339</v>
      </c>
      <c r="Z69" s="101">
        <f t="shared" si="14"/>
        <v>0.88888888888888884</v>
      </c>
    </row>
    <row r="70" spans="20:26" x14ac:dyDescent="0.3">
      <c r="T70" s="7">
        <v>2</v>
      </c>
      <c r="U70" s="8">
        <v>3</v>
      </c>
      <c r="V70" s="8">
        <v>0</v>
      </c>
      <c r="W70" s="100">
        <f t="shared" ref="W70:W129" si="51">AVERAGE(T70:V70)</f>
        <v>1.6666666666666667</v>
      </c>
      <c r="X70" s="97">
        <f t="shared" ref="X70:X129" si="52">_xlfn.IFS(T70=$B$5,$C$5,T70=$B$6,$C$6,T70=$B$7,$C$7,T70=$B$8,$C$8,T70=$B$9,$C$9)*_xlfn.IFS(U70=$B$5,$C$5,U70=$B$6,$C$6,U70=$B$7,$C$7,U70=$B$8,$C$8,U70=$B$9,$C$9)*_xlfn.IFS(V70=$B$5,$C$5,V70=$B$6,$C$6,V70=$B$7,$C$7,V70=$B$8,$C$8,V70=$B$9,$C$9)</f>
        <v>7.4999999999999997E-3</v>
      </c>
      <c r="Y70" s="100">
        <f t="shared" ref="Y70:Y129" si="53">_xlfn.VAR.S(T70:V70)</f>
        <v>2.333333333333333</v>
      </c>
      <c r="Z70" s="101">
        <f t="shared" ref="Z70:Z129" si="54">_xlfn.VAR.P(T70:V70)</f>
        <v>1.5555555555555556</v>
      </c>
    </row>
    <row r="71" spans="20:26" x14ac:dyDescent="0.3">
      <c r="T71" s="7">
        <v>2</v>
      </c>
      <c r="U71" s="8">
        <v>3</v>
      </c>
      <c r="V71" s="8">
        <v>1</v>
      </c>
      <c r="W71" s="100">
        <f t="shared" si="51"/>
        <v>2</v>
      </c>
      <c r="X71" s="97">
        <f t="shared" si="52"/>
        <v>1.4999999999999999E-2</v>
      </c>
      <c r="Y71" s="100">
        <f t="shared" si="53"/>
        <v>1</v>
      </c>
      <c r="Z71" s="101">
        <f t="shared" si="54"/>
        <v>0.66666666666666663</v>
      </c>
    </row>
    <row r="72" spans="20:26" x14ac:dyDescent="0.3">
      <c r="T72" s="7">
        <v>2</v>
      </c>
      <c r="U72" s="8">
        <v>3</v>
      </c>
      <c r="V72" s="8">
        <v>2</v>
      </c>
      <c r="W72" s="100">
        <f t="shared" si="51"/>
        <v>2.3333333333333335</v>
      </c>
      <c r="X72" s="97">
        <f t="shared" si="52"/>
        <v>2.2499999999999999E-2</v>
      </c>
      <c r="Y72" s="100">
        <f t="shared" si="53"/>
        <v>0.33333333333333393</v>
      </c>
      <c r="Z72" s="101">
        <f t="shared" si="54"/>
        <v>0.22222222222222221</v>
      </c>
    </row>
    <row r="73" spans="20:26" x14ac:dyDescent="0.3">
      <c r="T73" s="7">
        <v>2</v>
      </c>
      <c r="U73" s="8">
        <v>3</v>
      </c>
      <c r="V73" s="8">
        <v>3</v>
      </c>
      <c r="W73" s="100">
        <f t="shared" si="51"/>
        <v>2.6666666666666665</v>
      </c>
      <c r="X73" s="97">
        <f t="shared" si="52"/>
        <v>1.8749999999999999E-2</v>
      </c>
      <c r="Y73" s="100">
        <f t="shared" si="53"/>
        <v>0.33333333333333393</v>
      </c>
      <c r="Z73" s="101">
        <f t="shared" si="54"/>
        <v>0.22222222222222221</v>
      </c>
    </row>
    <row r="74" spans="20:26" x14ac:dyDescent="0.3">
      <c r="T74" s="7">
        <v>2</v>
      </c>
      <c r="U74" s="8">
        <v>3</v>
      </c>
      <c r="V74" s="8">
        <v>4</v>
      </c>
      <c r="W74" s="100">
        <f t="shared" si="51"/>
        <v>3</v>
      </c>
      <c r="X74" s="97">
        <f t="shared" si="52"/>
        <v>1.125E-2</v>
      </c>
      <c r="Y74" s="100">
        <f t="shared" si="53"/>
        <v>1</v>
      </c>
      <c r="Z74" s="101">
        <f t="shared" si="54"/>
        <v>0.66666666666666663</v>
      </c>
    </row>
    <row r="75" spans="20:26" x14ac:dyDescent="0.3">
      <c r="T75" s="7">
        <v>2</v>
      </c>
      <c r="U75" s="8">
        <v>4</v>
      </c>
      <c r="V75" s="8">
        <v>0</v>
      </c>
      <c r="W75" s="100">
        <f t="shared" si="51"/>
        <v>2</v>
      </c>
      <c r="X75" s="97">
        <f t="shared" si="52"/>
        <v>4.4999999999999997E-3</v>
      </c>
      <c r="Y75" s="100">
        <f t="shared" si="53"/>
        <v>4</v>
      </c>
      <c r="Z75" s="101">
        <f t="shared" si="54"/>
        <v>2.6666666666666665</v>
      </c>
    </row>
    <row r="76" spans="20:26" x14ac:dyDescent="0.3">
      <c r="T76" s="7">
        <v>2</v>
      </c>
      <c r="U76" s="8">
        <v>4</v>
      </c>
      <c r="V76" s="8">
        <v>1</v>
      </c>
      <c r="W76" s="100">
        <f t="shared" si="51"/>
        <v>2.3333333333333335</v>
      </c>
      <c r="X76" s="97">
        <f t="shared" si="52"/>
        <v>8.9999999999999993E-3</v>
      </c>
      <c r="Y76" s="100">
        <f t="shared" si="53"/>
        <v>2.3333333333333339</v>
      </c>
      <c r="Z76" s="101">
        <f t="shared" si="54"/>
        <v>1.5555555555555556</v>
      </c>
    </row>
    <row r="77" spans="20:26" x14ac:dyDescent="0.3">
      <c r="T77" s="7">
        <v>2</v>
      </c>
      <c r="U77" s="8">
        <v>4</v>
      </c>
      <c r="V77" s="8">
        <v>2</v>
      </c>
      <c r="W77" s="100">
        <f t="shared" si="51"/>
        <v>2.6666666666666665</v>
      </c>
      <c r="X77" s="97">
        <f t="shared" si="52"/>
        <v>1.35E-2</v>
      </c>
      <c r="Y77" s="100">
        <f t="shared" si="53"/>
        <v>1.3333333333333339</v>
      </c>
      <c r="Z77" s="101">
        <f t="shared" si="54"/>
        <v>0.88888888888888884</v>
      </c>
    </row>
    <row r="78" spans="20:26" x14ac:dyDescent="0.3">
      <c r="T78" s="7">
        <v>2</v>
      </c>
      <c r="U78" s="8">
        <v>4</v>
      </c>
      <c r="V78" s="8">
        <v>3</v>
      </c>
      <c r="W78" s="100">
        <f t="shared" si="51"/>
        <v>3</v>
      </c>
      <c r="X78" s="97">
        <f t="shared" si="52"/>
        <v>1.125E-2</v>
      </c>
      <c r="Y78" s="100">
        <f t="shared" si="53"/>
        <v>1</v>
      </c>
      <c r="Z78" s="101">
        <f t="shared" si="54"/>
        <v>0.66666666666666663</v>
      </c>
    </row>
    <row r="79" spans="20:26" x14ac:dyDescent="0.3">
      <c r="T79" s="7">
        <v>2</v>
      </c>
      <c r="U79" s="8">
        <v>4</v>
      </c>
      <c r="V79" s="8">
        <v>4</v>
      </c>
      <c r="W79" s="100">
        <f t="shared" si="51"/>
        <v>3.3333333333333335</v>
      </c>
      <c r="X79" s="97">
        <f t="shared" si="52"/>
        <v>6.7499999999999999E-3</v>
      </c>
      <c r="Y79" s="100">
        <f t="shared" si="53"/>
        <v>1.3333333333333321</v>
      </c>
      <c r="Z79" s="101">
        <f t="shared" si="54"/>
        <v>0.88888888888888884</v>
      </c>
    </row>
    <row r="80" spans="20:26" x14ac:dyDescent="0.3">
      <c r="T80" s="7">
        <v>3</v>
      </c>
      <c r="U80" s="8">
        <v>0</v>
      </c>
      <c r="V80" s="8">
        <v>0</v>
      </c>
      <c r="W80" s="100">
        <f t="shared" si="51"/>
        <v>1</v>
      </c>
      <c r="X80" s="97">
        <f t="shared" si="52"/>
        <v>2.5000000000000005E-3</v>
      </c>
      <c r="Y80" s="100">
        <f t="shared" si="53"/>
        <v>3</v>
      </c>
      <c r="Z80" s="101">
        <f t="shared" si="54"/>
        <v>2</v>
      </c>
    </row>
    <row r="81" spans="20:26" x14ac:dyDescent="0.3">
      <c r="T81" s="7">
        <v>3</v>
      </c>
      <c r="U81" s="8">
        <v>0</v>
      </c>
      <c r="V81" s="8">
        <v>1</v>
      </c>
      <c r="W81" s="100">
        <f t="shared" si="51"/>
        <v>1.3333333333333333</v>
      </c>
      <c r="X81" s="97">
        <f t="shared" si="52"/>
        <v>5.000000000000001E-3</v>
      </c>
      <c r="Y81" s="100">
        <f t="shared" si="53"/>
        <v>2.3333333333333335</v>
      </c>
      <c r="Z81" s="101">
        <f t="shared" si="54"/>
        <v>1.5555555555555556</v>
      </c>
    </row>
    <row r="82" spans="20:26" x14ac:dyDescent="0.3">
      <c r="T82" s="7">
        <v>3</v>
      </c>
      <c r="U82" s="8">
        <v>0</v>
      </c>
      <c r="V82" s="8">
        <v>2</v>
      </c>
      <c r="W82" s="100">
        <f t="shared" si="51"/>
        <v>1.6666666666666667</v>
      </c>
      <c r="X82" s="97">
        <f t="shared" si="52"/>
        <v>7.4999999999999997E-3</v>
      </c>
      <c r="Y82" s="100">
        <f t="shared" si="53"/>
        <v>2.333333333333333</v>
      </c>
      <c r="Z82" s="101">
        <f t="shared" si="54"/>
        <v>1.5555555555555556</v>
      </c>
    </row>
    <row r="83" spans="20:26" x14ac:dyDescent="0.3">
      <c r="T83" s="7">
        <v>3</v>
      </c>
      <c r="U83" s="8">
        <v>0</v>
      </c>
      <c r="V83" s="8">
        <v>3</v>
      </c>
      <c r="W83" s="100">
        <f t="shared" si="51"/>
        <v>2</v>
      </c>
      <c r="X83" s="97">
        <f t="shared" si="52"/>
        <v>6.2500000000000003E-3</v>
      </c>
      <c r="Y83" s="100">
        <f t="shared" si="53"/>
        <v>3</v>
      </c>
      <c r="Z83" s="101">
        <f t="shared" si="54"/>
        <v>2</v>
      </c>
    </row>
    <row r="84" spans="20:26" x14ac:dyDescent="0.3">
      <c r="T84" s="7">
        <v>3</v>
      </c>
      <c r="U84" s="8">
        <v>0</v>
      </c>
      <c r="V84" s="8">
        <v>4</v>
      </c>
      <c r="W84" s="100">
        <f t="shared" si="51"/>
        <v>2.3333333333333335</v>
      </c>
      <c r="X84" s="97">
        <f t="shared" si="52"/>
        <v>3.7499999999999999E-3</v>
      </c>
      <c r="Y84" s="100">
        <f t="shared" si="53"/>
        <v>4.3333333333333339</v>
      </c>
      <c r="Z84" s="101">
        <f t="shared" si="54"/>
        <v>2.8888888888888888</v>
      </c>
    </row>
    <row r="85" spans="20:26" x14ac:dyDescent="0.3">
      <c r="T85" s="7">
        <v>3</v>
      </c>
      <c r="U85" s="8">
        <v>1</v>
      </c>
      <c r="V85" s="8">
        <v>0</v>
      </c>
      <c r="W85" s="100">
        <f t="shared" si="51"/>
        <v>1.3333333333333333</v>
      </c>
      <c r="X85" s="97">
        <f t="shared" si="52"/>
        <v>5.000000000000001E-3</v>
      </c>
      <c r="Y85" s="100">
        <f t="shared" si="53"/>
        <v>2.3333333333333335</v>
      </c>
      <c r="Z85" s="101">
        <f t="shared" si="54"/>
        <v>1.5555555555555556</v>
      </c>
    </row>
    <row r="86" spans="20:26" x14ac:dyDescent="0.3">
      <c r="T86" s="7">
        <v>3</v>
      </c>
      <c r="U86" s="8">
        <v>1</v>
      </c>
      <c r="V86" s="8">
        <v>1</v>
      </c>
      <c r="W86" s="100">
        <f t="shared" si="51"/>
        <v>1.6666666666666667</v>
      </c>
      <c r="X86" s="97">
        <f t="shared" si="52"/>
        <v>1.0000000000000002E-2</v>
      </c>
      <c r="Y86" s="100">
        <f t="shared" si="53"/>
        <v>1.333333333333333</v>
      </c>
      <c r="Z86" s="101">
        <f t="shared" si="54"/>
        <v>0.88888888888888884</v>
      </c>
    </row>
    <row r="87" spans="20:26" x14ac:dyDescent="0.3">
      <c r="T87" s="7">
        <v>3</v>
      </c>
      <c r="U87" s="8">
        <v>1</v>
      </c>
      <c r="V87" s="8">
        <v>2</v>
      </c>
      <c r="W87" s="100">
        <f t="shared" si="51"/>
        <v>2</v>
      </c>
      <c r="X87" s="97">
        <f t="shared" si="52"/>
        <v>1.4999999999999999E-2</v>
      </c>
      <c r="Y87" s="100">
        <f t="shared" si="53"/>
        <v>1</v>
      </c>
      <c r="Z87" s="101">
        <f t="shared" si="54"/>
        <v>0.66666666666666663</v>
      </c>
    </row>
    <row r="88" spans="20:26" x14ac:dyDescent="0.3">
      <c r="T88" s="7">
        <v>3</v>
      </c>
      <c r="U88" s="8">
        <v>1</v>
      </c>
      <c r="V88" s="8">
        <v>3</v>
      </c>
      <c r="W88" s="100">
        <f t="shared" si="51"/>
        <v>2.3333333333333335</v>
      </c>
      <c r="X88" s="97">
        <f t="shared" si="52"/>
        <v>1.2500000000000001E-2</v>
      </c>
      <c r="Y88" s="100">
        <f t="shared" si="53"/>
        <v>1.3333333333333339</v>
      </c>
      <c r="Z88" s="101">
        <f t="shared" si="54"/>
        <v>0.88888888888888884</v>
      </c>
    </row>
    <row r="89" spans="20:26" x14ac:dyDescent="0.3">
      <c r="T89" s="7">
        <v>3</v>
      </c>
      <c r="U89" s="8">
        <v>1</v>
      </c>
      <c r="V89" s="8">
        <v>4</v>
      </c>
      <c r="W89" s="100">
        <f t="shared" si="51"/>
        <v>2.6666666666666665</v>
      </c>
      <c r="X89" s="97">
        <f t="shared" si="52"/>
        <v>7.4999999999999997E-3</v>
      </c>
      <c r="Y89" s="100">
        <f t="shared" si="53"/>
        <v>2.3333333333333339</v>
      </c>
      <c r="Z89" s="101">
        <f t="shared" si="54"/>
        <v>1.5555555555555556</v>
      </c>
    </row>
    <row r="90" spans="20:26" x14ac:dyDescent="0.3">
      <c r="T90" s="7">
        <v>3</v>
      </c>
      <c r="U90" s="8">
        <v>2</v>
      </c>
      <c r="V90" s="8">
        <v>0</v>
      </c>
      <c r="W90" s="100">
        <f t="shared" si="51"/>
        <v>1.6666666666666667</v>
      </c>
      <c r="X90" s="97">
        <f t="shared" si="52"/>
        <v>7.4999999999999997E-3</v>
      </c>
      <c r="Y90" s="100">
        <f t="shared" si="53"/>
        <v>2.333333333333333</v>
      </c>
      <c r="Z90" s="101">
        <f t="shared" si="54"/>
        <v>1.5555555555555556</v>
      </c>
    </row>
    <row r="91" spans="20:26" x14ac:dyDescent="0.3">
      <c r="T91" s="7">
        <v>3</v>
      </c>
      <c r="U91" s="8">
        <v>2</v>
      </c>
      <c r="V91" s="8">
        <v>1</v>
      </c>
      <c r="W91" s="100">
        <f t="shared" si="51"/>
        <v>2</v>
      </c>
      <c r="X91" s="97">
        <f t="shared" si="52"/>
        <v>1.4999999999999999E-2</v>
      </c>
      <c r="Y91" s="100">
        <f t="shared" si="53"/>
        <v>1</v>
      </c>
      <c r="Z91" s="101">
        <f t="shared" si="54"/>
        <v>0.66666666666666663</v>
      </c>
    </row>
    <row r="92" spans="20:26" x14ac:dyDescent="0.3">
      <c r="T92" s="7">
        <v>3</v>
      </c>
      <c r="U92" s="8">
        <v>2</v>
      </c>
      <c r="V92" s="8">
        <v>2</v>
      </c>
      <c r="W92" s="100">
        <f t="shared" si="51"/>
        <v>2.3333333333333335</v>
      </c>
      <c r="X92" s="97">
        <f t="shared" si="52"/>
        <v>2.2499999999999999E-2</v>
      </c>
      <c r="Y92" s="100">
        <f t="shared" si="53"/>
        <v>0.33333333333333393</v>
      </c>
      <c r="Z92" s="101">
        <f t="shared" si="54"/>
        <v>0.22222222222222221</v>
      </c>
    </row>
    <row r="93" spans="20:26" x14ac:dyDescent="0.3">
      <c r="T93" s="7">
        <v>3</v>
      </c>
      <c r="U93" s="8">
        <v>2</v>
      </c>
      <c r="V93" s="8">
        <v>3</v>
      </c>
      <c r="W93" s="100">
        <f t="shared" si="51"/>
        <v>2.6666666666666665</v>
      </c>
      <c r="X93" s="97">
        <f t="shared" si="52"/>
        <v>1.8749999999999999E-2</v>
      </c>
      <c r="Y93" s="100">
        <f t="shared" si="53"/>
        <v>0.33333333333333393</v>
      </c>
      <c r="Z93" s="101">
        <f t="shared" si="54"/>
        <v>0.22222222222222221</v>
      </c>
    </row>
    <row r="94" spans="20:26" x14ac:dyDescent="0.3">
      <c r="T94" s="7">
        <v>3</v>
      </c>
      <c r="U94" s="8">
        <v>2</v>
      </c>
      <c r="V94" s="8">
        <v>4</v>
      </c>
      <c r="W94" s="100">
        <f t="shared" si="51"/>
        <v>3</v>
      </c>
      <c r="X94" s="97">
        <f t="shared" si="52"/>
        <v>1.125E-2</v>
      </c>
      <c r="Y94" s="100">
        <f t="shared" si="53"/>
        <v>1</v>
      </c>
      <c r="Z94" s="101">
        <f t="shared" si="54"/>
        <v>0.66666666666666663</v>
      </c>
    </row>
    <row r="95" spans="20:26" x14ac:dyDescent="0.3">
      <c r="T95" s="7">
        <v>3</v>
      </c>
      <c r="U95" s="8">
        <v>3</v>
      </c>
      <c r="V95" s="8">
        <v>0</v>
      </c>
      <c r="W95" s="100">
        <f t="shared" si="51"/>
        <v>2</v>
      </c>
      <c r="X95" s="97">
        <f t="shared" si="52"/>
        <v>6.2500000000000003E-3</v>
      </c>
      <c r="Y95" s="100">
        <f t="shared" si="53"/>
        <v>3</v>
      </c>
      <c r="Z95" s="101">
        <f t="shared" si="54"/>
        <v>2</v>
      </c>
    </row>
    <row r="96" spans="20:26" x14ac:dyDescent="0.3">
      <c r="T96" s="7">
        <v>3</v>
      </c>
      <c r="U96" s="8">
        <v>3</v>
      </c>
      <c r="V96" s="8">
        <v>1</v>
      </c>
      <c r="W96" s="100">
        <f t="shared" si="51"/>
        <v>2.3333333333333335</v>
      </c>
      <c r="X96" s="97">
        <f t="shared" si="52"/>
        <v>1.2500000000000001E-2</v>
      </c>
      <c r="Y96" s="100">
        <f t="shared" si="53"/>
        <v>1.3333333333333339</v>
      </c>
      <c r="Z96" s="101">
        <f t="shared" si="54"/>
        <v>0.88888888888888884</v>
      </c>
    </row>
    <row r="97" spans="20:26" x14ac:dyDescent="0.3">
      <c r="T97" s="7">
        <v>3</v>
      </c>
      <c r="U97" s="8">
        <v>3</v>
      </c>
      <c r="V97" s="8">
        <v>2</v>
      </c>
      <c r="W97" s="100">
        <f t="shared" si="51"/>
        <v>2.6666666666666665</v>
      </c>
      <c r="X97" s="97">
        <f t="shared" si="52"/>
        <v>1.8749999999999999E-2</v>
      </c>
      <c r="Y97" s="100">
        <f t="shared" si="53"/>
        <v>0.33333333333333393</v>
      </c>
      <c r="Z97" s="101">
        <f t="shared" si="54"/>
        <v>0.22222222222222221</v>
      </c>
    </row>
    <row r="98" spans="20:26" x14ac:dyDescent="0.3">
      <c r="T98" s="7">
        <v>3</v>
      </c>
      <c r="U98" s="8">
        <v>3</v>
      </c>
      <c r="V98" s="8">
        <v>3</v>
      </c>
      <c r="W98" s="100">
        <f t="shared" si="51"/>
        <v>3</v>
      </c>
      <c r="X98" s="97">
        <f t="shared" si="52"/>
        <v>1.5625E-2</v>
      </c>
      <c r="Y98" s="100">
        <f t="shared" si="53"/>
        <v>0</v>
      </c>
      <c r="Z98" s="101">
        <f t="shared" si="54"/>
        <v>0</v>
      </c>
    </row>
    <row r="99" spans="20:26" x14ac:dyDescent="0.3">
      <c r="T99" s="7">
        <v>3</v>
      </c>
      <c r="U99" s="8">
        <v>3</v>
      </c>
      <c r="V99" s="8">
        <v>4</v>
      </c>
      <c r="W99" s="100">
        <f t="shared" si="51"/>
        <v>3.3333333333333335</v>
      </c>
      <c r="X99" s="97">
        <f t="shared" si="52"/>
        <v>9.3749999999999997E-3</v>
      </c>
      <c r="Y99" s="100">
        <f t="shared" si="53"/>
        <v>0.33333333333333215</v>
      </c>
      <c r="Z99" s="101">
        <f t="shared" si="54"/>
        <v>0.22222222222222221</v>
      </c>
    </row>
    <row r="100" spans="20:26" x14ac:dyDescent="0.3">
      <c r="T100" s="7">
        <v>3</v>
      </c>
      <c r="U100" s="8">
        <v>4</v>
      </c>
      <c r="V100" s="8">
        <v>0</v>
      </c>
      <c r="W100" s="100">
        <f t="shared" si="51"/>
        <v>2.3333333333333335</v>
      </c>
      <c r="X100" s="97">
        <f t="shared" si="52"/>
        <v>3.7499999999999999E-3</v>
      </c>
      <c r="Y100" s="100">
        <f t="shared" si="53"/>
        <v>4.3333333333333339</v>
      </c>
      <c r="Z100" s="101">
        <f t="shared" si="54"/>
        <v>2.8888888888888888</v>
      </c>
    </row>
    <row r="101" spans="20:26" x14ac:dyDescent="0.3">
      <c r="T101" s="7">
        <v>3</v>
      </c>
      <c r="U101" s="8">
        <v>4</v>
      </c>
      <c r="V101" s="8">
        <v>1</v>
      </c>
      <c r="W101" s="100">
        <f t="shared" si="51"/>
        <v>2.6666666666666665</v>
      </c>
      <c r="X101" s="97">
        <f t="shared" si="52"/>
        <v>7.4999999999999997E-3</v>
      </c>
      <c r="Y101" s="100">
        <f t="shared" si="53"/>
        <v>2.3333333333333339</v>
      </c>
      <c r="Z101" s="101">
        <f t="shared" si="54"/>
        <v>1.5555555555555556</v>
      </c>
    </row>
    <row r="102" spans="20:26" x14ac:dyDescent="0.3">
      <c r="T102" s="7">
        <v>3</v>
      </c>
      <c r="U102" s="8">
        <v>4</v>
      </c>
      <c r="V102" s="8">
        <v>2</v>
      </c>
      <c r="W102" s="100">
        <f t="shared" si="51"/>
        <v>3</v>
      </c>
      <c r="X102" s="97">
        <f t="shared" si="52"/>
        <v>1.125E-2</v>
      </c>
      <c r="Y102" s="100">
        <f t="shared" si="53"/>
        <v>1</v>
      </c>
      <c r="Z102" s="101">
        <f t="shared" si="54"/>
        <v>0.66666666666666663</v>
      </c>
    </row>
    <row r="103" spans="20:26" x14ac:dyDescent="0.3">
      <c r="T103" s="7">
        <v>3</v>
      </c>
      <c r="U103" s="8">
        <v>4</v>
      </c>
      <c r="V103" s="8">
        <v>3</v>
      </c>
      <c r="W103" s="100">
        <f t="shared" si="51"/>
        <v>3.3333333333333335</v>
      </c>
      <c r="X103" s="97">
        <f t="shared" si="52"/>
        <v>9.3749999999999997E-3</v>
      </c>
      <c r="Y103" s="100">
        <f t="shared" si="53"/>
        <v>0.33333333333333215</v>
      </c>
      <c r="Z103" s="101">
        <f t="shared" si="54"/>
        <v>0.22222222222222221</v>
      </c>
    </row>
    <row r="104" spans="20:26" x14ac:dyDescent="0.3">
      <c r="T104" s="7">
        <v>3</v>
      </c>
      <c r="U104" s="8">
        <v>4</v>
      </c>
      <c r="V104" s="8">
        <v>4</v>
      </c>
      <c r="W104" s="100">
        <f t="shared" si="51"/>
        <v>3.6666666666666665</v>
      </c>
      <c r="X104" s="97">
        <f t="shared" si="52"/>
        <v>5.6249999999999998E-3</v>
      </c>
      <c r="Y104" s="100">
        <f t="shared" si="53"/>
        <v>0.33333333333333215</v>
      </c>
      <c r="Z104" s="101">
        <f t="shared" si="54"/>
        <v>0.22222222222222221</v>
      </c>
    </row>
    <row r="105" spans="20:26" x14ac:dyDescent="0.3">
      <c r="T105" s="7">
        <v>4</v>
      </c>
      <c r="U105" s="8">
        <v>0</v>
      </c>
      <c r="V105" s="8">
        <v>0</v>
      </c>
      <c r="W105" s="100">
        <f t="shared" si="51"/>
        <v>1.3333333333333333</v>
      </c>
      <c r="X105" s="97">
        <f t="shared" si="52"/>
        <v>1.5E-3</v>
      </c>
      <c r="Y105" s="100">
        <f t="shared" si="53"/>
        <v>5.3333333333333339</v>
      </c>
      <c r="Z105" s="101">
        <f t="shared" si="54"/>
        <v>3.5555555555555554</v>
      </c>
    </row>
    <row r="106" spans="20:26" x14ac:dyDescent="0.3">
      <c r="T106" s="7">
        <v>4</v>
      </c>
      <c r="U106" s="8">
        <v>0</v>
      </c>
      <c r="V106" s="8">
        <v>1</v>
      </c>
      <c r="W106" s="100">
        <f t="shared" si="51"/>
        <v>1.6666666666666667</v>
      </c>
      <c r="X106" s="97">
        <f t="shared" si="52"/>
        <v>3.0000000000000001E-3</v>
      </c>
      <c r="Y106" s="100">
        <f t="shared" si="53"/>
        <v>4.333333333333333</v>
      </c>
      <c r="Z106" s="101">
        <f t="shared" si="54"/>
        <v>2.8888888888888888</v>
      </c>
    </row>
    <row r="107" spans="20:26" x14ac:dyDescent="0.3">
      <c r="T107" s="7">
        <v>4</v>
      </c>
      <c r="U107" s="8">
        <v>0</v>
      </c>
      <c r="V107" s="8">
        <v>2</v>
      </c>
      <c r="W107" s="100">
        <f t="shared" si="51"/>
        <v>2</v>
      </c>
      <c r="X107" s="97">
        <f t="shared" si="52"/>
        <v>4.4999999999999997E-3</v>
      </c>
      <c r="Y107" s="100">
        <f t="shared" si="53"/>
        <v>4</v>
      </c>
      <c r="Z107" s="101">
        <f t="shared" si="54"/>
        <v>2.6666666666666665</v>
      </c>
    </row>
    <row r="108" spans="20:26" x14ac:dyDescent="0.3">
      <c r="T108" s="7">
        <v>4</v>
      </c>
      <c r="U108" s="8">
        <v>0</v>
      </c>
      <c r="V108" s="8">
        <v>3</v>
      </c>
      <c r="W108" s="100">
        <f t="shared" si="51"/>
        <v>2.3333333333333335</v>
      </c>
      <c r="X108" s="97">
        <f t="shared" si="52"/>
        <v>3.7499999999999999E-3</v>
      </c>
      <c r="Y108" s="100">
        <f t="shared" si="53"/>
        <v>4.3333333333333339</v>
      </c>
      <c r="Z108" s="101">
        <f t="shared" si="54"/>
        <v>2.8888888888888888</v>
      </c>
    </row>
    <row r="109" spans="20:26" x14ac:dyDescent="0.3">
      <c r="T109" s="7">
        <v>4</v>
      </c>
      <c r="U109" s="8">
        <v>0</v>
      </c>
      <c r="V109" s="8">
        <v>4</v>
      </c>
      <c r="W109" s="100">
        <f t="shared" si="51"/>
        <v>2.6666666666666665</v>
      </c>
      <c r="X109" s="97">
        <f t="shared" si="52"/>
        <v>2.2499999999999998E-3</v>
      </c>
      <c r="Y109" s="100">
        <f t="shared" si="53"/>
        <v>5.3333333333333339</v>
      </c>
      <c r="Z109" s="101">
        <f t="shared" si="54"/>
        <v>3.5555555555555554</v>
      </c>
    </row>
    <row r="110" spans="20:26" x14ac:dyDescent="0.3">
      <c r="T110" s="7">
        <v>4</v>
      </c>
      <c r="U110" s="8">
        <v>1</v>
      </c>
      <c r="V110" s="8">
        <v>0</v>
      </c>
      <c r="W110" s="100">
        <f t="shared" si="51"/>
        <v>1.6666666666666667</v>
      </c>
      <c r="X110" s="97">
        <f t="shared" si="52"/>
        <v>3.0000000000000001E-3</v>
      </c>
      <c r="Y110" s="100">
        <f t="shared" si="53"/>
        <v>4.333333333333333</v>
      </c>
      <c r="Z110" s="101">
        <f t="shared" si="54"/>
        <v>2.8888888888888888</v>
      </c>
    </row>
    <row r="111" spans="20:26" x14ac:dyDescent="0.3">
      <c r="T111" s="7">
        <v>4</v>
      </c>
      <c r="U111" s="8">
        <v>1</v>
      </c>
      <c r="V111" s="8">
        <v>1</v>
      </c>
      <c r="W111" s="100">
        <f t="shared" si="51"/>
        <v>2</v>
      </c>
      <c r="X111" s="97">
        <f t="shared" si="52"/>
        <v>6.0000000000000001E-3</v>
      </c>
      <c r="Y111" s="100">
        <f t="shared" si="53"/>
        <v>3</v>
      </c>
      <c r="Z111" s="101">
        <f t="shared" si="54"/>
        <v>2</v>
      </c>
    </row>
    <row r="112" spans="20:26" x14ac:dyDescent="0.3">
      <c r="T112" s="7">
        <v>4</v>
      </c>
      <c r="U112" s="8">
        <v>1</v>
      </c>
      <c r="V112" s="8">
        <v>2</v>
      </c>
      <c r="W112" s="100">
        <f t="shared" si="51"/>
        <v>2.3333333333333335</v>
      </c>
      <c r="X112" s="97">
        <f t="shared" si="52"/>
        <v>8.9999999999999993E-3</v>
      </c>
      <c r="Y112" s="100">
        <f t="shared" si="53"/>
        <v>2.3333333333333339</v>
      </c>
      <c r="Z112" s="101">
        <f t="shared" si="54"/>
        <v>1.5555555555555556</v>
      </c>
    </row>
    <row r="113" spans="20:26" x14ac:dyDescent="0.3">
      <c r="T113" s="7">
        <v>4</v>
      </c>
      <c r="U113" s="8">
        <v>1</v>
      </c>
      <c r="V113" s="8">
        <v>3</v>
      </c>
      <c r="W113" s="100">
        <f t="shared" si="51"/>
        <v>2.6666666666666665</v>
      </c>
      <c r="X113" s="97">
        <f t="shared" si="52"/>
        <v>7.4999999999999997E-3</v>
      </c>
      <c r="Y113" s="100">
        <f t="shared" si="53"/>
        <v>2.3333333333333339</v>
      </c>
      <c r="Z113" s="101">
        <f t="shared" si="54"/>
        <v>1.5555555555555556</v>
      </c>
    </row>
    <row r="114" spans="20:26" x14ac:dyDescent="0.3">
      <c r="T114" s="7">
        <v>4</v>
      </c>
      <c r="U114" s="8">
        <v>1</v>
      </c>
      <c r="V114" s="8">
        <v>4</v>
      </c>
      <c r="W114" s="100">
        <f t="shared" si="51"/>
        <v>3</v>
      </c>
      <c r="X114" s="97">
        <f t="shared" si="52"/>
        <v>4.4999999999999997E-3</v>
      </c>
      <c r="Y114" s="100">
        <f t="shared" si="53"/>
        <v>3</v>
      </c>
      <c r="Z114" s="101">
        <f t="shared" si="54"/>
        <v>2</v>
      </c>
    </row>
    <row r="115" spans="20:26" x14ac:dyDescent="0.3">
      <c r="T115" s="7">
        <v>4</v>
      </c>
      <c r="U115" s="8">
        <v>2</v>
      </c>
      <c r="V115" s="8">
        <v>0</v>
      </c>
      <c r="W115" s="100">
        <f t="shared" si="51"/>
        <v>2</v>
      </c>
      <c r="X115" s="97">
        <f t="shared" si="52"/>
        <v>4.4999999999999997E-3</v>
      </c>
      <c r="Y115" s="100">
        <f t="shared" si="53"/>
        <v>4</v>
      </c>
      <c r="Z115" s="101">
        <f t="shared" si="54"/>
        <v>2.6666666666666665</v>
      </c>
    </row>
    <row r="116" spans="20:26" x14ac:dyDescent="0.3">
      <c r="T116" s="7">
        <v>4</v>
      </c>
      <c r="U116" s="8">
        <v>2</v>
      </c>
      <c r="V116" s="8">
        <v>1</v>
      </c>
      <c r="W116" s="100">
        <f t="shared" si="51"/>
        <v>2.3333333333333335</v>
      </c>
      <c r="X116" s="97">
        <f t="shared" si="52"/>
        <v>8.9999999999999993E-3</v>
      </c>
      <c r="Y116" s="100">
        <f t="shared" si="53"/>
        <v>2.3333333333333339</v>
      </c>
      <c r="Z116" s="101">
        <f t="shared" si="54"/>
        <v>1.5555555555555556</v>
      </c>
    </row>
    <row r="117" spans="20:26" x14ac:dyDescent="0.3">
      <c r="T117" s="7">
        <v>4</v>
      </c>
      <c r="U117" s="8">
        <v>2</v>
      </c>
      <c r="V117" s="8">
        <v>2</v>
      </c>
      <c r="W117" s="100">
        <f t="shared" si="51"/>
        <v>2.6666666666666665</v>
      </c>
      <c r="X117" s="97">
        <f t="shared" si="52"/>
        <v>1.35E-2</v>
      </c>
      <c r="Y117" s="100">
        <f t="shared" si="53"/>
        <v>1.3333333333333339</v>
      </c>
      <c r="Z117" s="101">
        <f t="shared" si="54"/>
        <v>0.88888888888888884</v>
      </c>
    </row>
    <row r="118" spans="20:26" x14ac:dyDescent="0.3">
      <c r="T118" s="7">
        <v>4</v>
      </c>
      <c r="U118" s="8">
        <v>2</v>
      </c>
      <c r="V118" s="8">
        <v>3</v>
      </c>
      <c r="W118" s="100">
        <f t="shared" si="51"/>
        <v>3</v>
      </c>
      <c r="X118" s="97">
        <f t="shared" si="52"/>
        <v>1.125E-2</v>
      </c>
      <c r="Y118" s="100">
        <f t="shared" si="53"/>
        <v>1</v>
      </c>
      <c r="Z118" s="101">
        <f t="shared" si="54"/>
        <v>0.66666666666666663</v>
      </c>
    </row>
    <row r="119" spans="20:26" x14ac:dyDescent="0.3">
      <c r="T119" s="7">
        <v>4</v>
      </c>
      <c r="U119" s="8">
        <v>2</v>
      </c>
      <c r="V119" s="8">
        <v>4</v>
      </c>
      <c r="W119" s="100">
        <f t="shared" si="51"/>
        <v>3.3333333333333335</v>
      </c>
      <c r="X119" s="97">
        <f t="shared" si="52"/>
        <v>6.7499999999999999E-3</v>
      </c>
      <c r="Y119" s="100">
        <f t="shared" si="53"/>
        <v>1.3333333333333321</v>
      </c>
      <c r="Z119" s="101">
        <f t="shared" si="54"/>
        <v>0.88888888888888884</v>
      </c>
    </row>
    <row r="120" spans="20:26" x14ac:dyDescent="0.3">
      <c r="T120" s="7">
        <v>4</v>
      </c>
      <c r="U120" s="8">
        <v>3</v>
      </c>
      <c r="V120" s="8">
        <v>0</v>
      </c>
      <c r="W120" s="100">
        <f t="shared" si="51"/>
        <v>2.3333333333333335</v>
      </c>
      <c r="X120" s="97">
        <f t="shared" si="52"/>
        <v>3.7499999999999999E-3</v>
      </c>
      <c r="Y120" s="100">
        <f t="shared" si="53"/>
        <v>4.3333333333333339</v>
      </c>
      <c r="Z120" s="101">
        <f t="shared" si="54"/>
        <v>2.8888888888888888</v>
      </c>
    </row>
    <row r="121" spans="20:26" x14ac:dyDescent="0.3">
      <c r="T121" s="7">
        <v>4</v>
      </c>
      <c r="U121" s="8">
        <v>3</v>
      </c>
      <c r="V121" s="8">
        <v>1</v>
      </c>
      <c r="W121" s="100">
        <f t="shared" si="51"/>
        <v>2.6666666666666665</v>
      </c>
      <c r="X121" s="97">
        <f t="shared" si="52"/>
        <v>7.4999999999999997E-3</v>
      </c>
      <c r="Y121" s="100">
        <f t="shared" si="53"/>
        <v>2.3333333333333339</v>
      </c>
      <c r="Z121" s="101">
        <f t="shared" si="54"/>
        <v>1.5555555555555556</v>
      </c>
    </row>
    <row r="122" spans="20:26" x14ac:dyDescent="0.3">
      <c r="T122" s="7">
        <v>4</v>
      </c>
      <c r="U122" s="8">
        <v>3</v>
      </c>
      <c r="V122" s="8">
        <v>2</v>
      </c>
      <c r="W122" s="100">
        <f t="shared" si="51"/>
        <v>3</v>
      </c>
      <c r="X122" s="97">
        <f t="shared" si="52"/>
        <v>1.125E-2</v>
      </c>
      <c r="Y122" s="100">
        <f t="shared" si="53"/>
        <v>1</v>
      </c>
      <c r="Z122" s="101">
        <f t="shared" si="54"/>
        <v>0.66666666666666663</v>
      </c>
    </row>
    <row r="123" spans="20:26" x14ac:dyDescent="0.3">
      <c r="T123" s="7">
        <v>4</v>
      </c>
      <c r="U123" s="8">
        <v>3</v>
      </c>
      <c r="V123" s="8">
        <v>3</v>
      </c>
      <c r="W123" s="100">
        <f t="shared" si="51"/>
        <v>3.3333333333333335</v>
      </c>
      <c r="X123" s="97">
        <f t="shared" si="52"/>
        <v>9.3749999999999997E-3</v>
      </c>
      <c r="Y123" s="100">
        <f t="shared" si="53"/>
        <v>0.33333333333333215</v>
      </c>
      <c r="Z123" s="101">
        <f t="shared" si="54"/>
        <v>0.22222222222222221</v>
      </c>
    </row>
    <row r="124" spans="20:26" x14ac:dyDescent="0.3">
      <c r="T124" s="7">
        <v>4</v>
      </c>
      <c r="U124" s="8">
        <v>3</v>
      </c>
      <c r="V124" s="8">
        <v>4</v>
      </c>
      <c r="W124" s="100">
        <f t="shared" si="51"/>
        <v>3.6666666666666665</v>
      </c>
      <c r="X124" s="97">
        <f t="shared" si="52"/>
        <v>5.6249999999999998E-3</v>
      </c>
      <c r="Y124" s="100">
        <f t="shared" si="53"/>
        <v>0.33333333333333215</v>
      </c>
      <c r="Z124" s="101">
        <f t="shared" si="54"/>
        <v>0.22222222222222221</v>
      </c>
    </row>
    <row r="125" spans="20:26" x14ac:dyDescent="0.3">
      <c r="T125" s="7">
        <v>4</v>
      </c>
      <c r="U125" s="8">
        <v>4</v>
      </c>
      <c r="V125" s="8">
        <v>0</v>
      </c>
      <c r="W125" s="100">
        <f t="shared" si="51"/>
        <v>2.6666666666666665</v>
      </c>
      <c r="X125" s="97">
        <f t="shared" si="52"/>
        <v>2.2499999999999998E-3</v>
      </c>
      <c r="Y125" s="100">
        <f t="shared" si="53"/>
        <v>5.3333333333333339</v>
      </c>
      <c r="Z125" s="101">
        <f t="shared" si="54"/>
        <v>3.5555555555555554</v>
      </c>
    </row>
    <row r="126" spans="20:26" x14ac:dyDescent="0.3">
      <c r="T126" s="7">
        <v>4</v>
      </c>
      <c r="U126" s="8">
        <v>4</v>
      </c>
      <c r="V126" s="8">
        <v>1</v>
      </c>
      <c r="W126" s="100">
        <f t="shared" si="51"/>
        <v>3</v>
      </c>
      <c r="X126" s="97">
        <f t="shared" si="52"/>
        <v>4.4999999999999997E-3</v>
      </c>
      <c r="Y126" s="100">
        <f t="shared" si="53"/>
        <v>3</v>
      </c>
      <c r="Z126" s="101">
        <f t="shared" si="54"/>
        <v>2</v>
      </c>
    </row>
    <row r="127" spans="20:26" x14ac:dyDescent="0.3">
      <c r="T127" s="7">
        <v>4</v>
      </c>
      <c r="U127" s="8">
        <v>4</v>
      </c>
      <c r="V127" s="8">
        <v>2</v>
      </c>
      <c r="W127" s="100">
        <f t="shared" si="51"/>
        <v>3.3333333333333335</v>
      </c>
      <c r="X127" s="97">
        <f t="shared" si="52"/>
        <v>6.7499999999999999E-3</v>
      </c>
      <c r="Y127" s="100">
        <f t="shared" si="53"/>
        <v>1.3333333333333321</v>
      </c>
      <c r="Z127" s="101">
        <f t="shared" si="54"/>
        <v>0.88888888888888884</v>
      </c>
    </row>
    <row r="128" spans="20:26" x14ac:dyDescent="0.3">
      <c r="T128" s="7">
        <v>4</v>
      </c>
      <c r="U128" s="8">
        <v>4</v>
      </c>
      <c r="V128" s="8">
        <v>3</v>
      </c>
      <c r="W128" s="100">
        <f t="shared" si="51"/>
        <v>3.6666666666666665</v>
      </c>
      <c r="X128" s="97">
        <f t="shared" si="52"/>
        <v>5.6249999999999998E-3</v>
      </c>
      <c r="Y128" s="100">
        <f t="shared" si="53"/>
        <v>0.33333333333333215</v>
      </c>
      <c r="Z128" s="101">
        <f t="shared" si="54"/>
        <v>0.22222222222222221</v>
      </c>
    </row>
    <row r="129" spans="5:26" ht="15" thickBot="1" x14ac:dyDescent="0.35">
      <c r="T129" s="11">
        <v>4</v>
      </c>
      <c r="U129" s="12">
        <v>4</v>
      </c>
      <c r="V129" s="12">
        <v>4</v>
      </c>
      <c r="W129" s="102">
        <f t="shared" si="51"/>
        <v>4</v>
      </c>
      <c r="X129" s="98">
        <f t="shared" si="52"/>
        <v>3.375E-3</v>
      </c>
      <c r="Y129" s="102">
        <f t="shared" si="53"/>
        <v>0</v>
      </c>
      <c r="Z129" s="103">
        <f t="shared" si="54"/>
        <v>0</v>
      </c>
    </row>
    <row r="141" spans="5:26" x14ac:dyDescent="0.3">
      <c r="E141" s="74"/>
    </row>
  </sheetData>
  <mergeCells count="29">
    <mergeCell ref="BA3:BB3"/>
    <mergeCell ref="AZ1:BI1"/>
    <mergeCell ref="BM17:BN17"/>
    <mergeCell ref="T3:U3"/>
    <mergeCell ref="T1:AI1"/>
    <mergeCell ref="BJ1:CC1"/>
    <mergeCell ref="B11:C11"/>
    <mergeCell ref="A1:R1"/>
    <mergeCell ref="AV3:AW4"/>
    <mergeCell ref="AV6:AW7"/>
    <mergeCell ref="AV1:AY1"/>
    <mergeCell ref="AQ4:AS4"/>
    <mergeCell ref="AQ5:AS5"/>
    <mergeCell ref="AP1:AU1"/>
    <mergeCell ref="AJ1:AO1"/>
    <mergeCell ref="AQ3:AS3"/>
    <mergeCell ref="DT3:DT7"/>
    <mergeCell ref="CV1:CY1"/>
    <mergeCell ref="CD1:CI1"/>
    <mergeCell ref="CJ1:CN1"/>
    <mergeCell ref="CO1:CP1"/>
    <mergeCell ref="CQ1:CS1"/>
    <mergeCell ref="CT1:CU1"/>
    <mergeCell ref="CZ3:DA3"/>
    <mergeCell ref="DB3:DC3"/>
    <mergeCell ref="CZ1:DF1"/>
    <mergeCell ref="DK3:DL3"/>
    <mergeCell ref="DG1:DR1"/>
    <mergeCell ref="DT1:EU1"/>
  </mergeCells>
  <pageMargins left="0.511811024" right="0.511811024" top="0.78740157499999996" bottom="0.78740157499999996" header="0.31496062000000002" footer="0.31496062000000002"/>
  <pageSetup paperSize="9" orientation="portrait" horizontalDpi="4294967293" verticalDpi="0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CEF0C-C16D-405C-882C-2A6DC0D72D3D}">
  <dimension ref="A1:CZ51"/>
  <sheetViews>
    <sheetView showGridLines="0" topLeftCell="CH34" workbookViewId="0">
      <selection activeCell="CU37" sqref="CU37"/>
    </sheetView>
  </sheetViews>
  <sheetFormatPr defaultRowHeight="14.4" x14ac:dyDescent="0.3"/>
  <cols>
    <col min="6" max="6" width="9.6640625" bestFit="1" customWidth="1"/>
    <col min="7" max="7" width="11.6640625" bestFit="1" customWidth="1"/>
    <col min="9" max="9" width="10.88671875" customWidth="1"/>
    <col min="10" max="11" width="14" customWidth="1"/>
    <col min="12" max="12" width="11.109375" customWidth="1"/>
    <col min="13" max="13" width="9.5546875" customWidth="1"/>
    <col min="14" max="14" width="11.109375" customWidth="1"/>
    <col min="17" max="17" width="12.88671875" bestFit="1" customWidth="1"/>
    <col min="27" max="27" width="9.109375" customWidth="1"/>
    <col min="29" max="32" width="10.5546875" customWidth="1"/>
    <col min="33" max="33" width="9" customWidth="1"/>
    <col min="34" max="36" width="10.5546875" customWidth="1"/>
    <col min="42" max="42" width="10.109375" customWidth="1"/>
    <col min="46" max="46" width="2.33203125" customWidth="1"/>
    <col min="54" max="54" width="2.88671875" customWidth="1"/>
    <col min="57" max="57" width="12.33203125" customWidth="1"/>
    <col min="58" max="61" width="10.5546875" bestFit="1" customWidth="1"/>
    <col min="64" max="64" width="2.88671875" customWidth="1"/>
    <col min="70" max="70" width="1.88671875" customWidth="1"/>
    <col min="71" max="71" width="3.44140625" customWidth="1"/>
    <col min="72" max="72" width="11.33203125" customWidth="1"/>
    <col min="73" max="73" width="9.88671875" customWidth="1"/>
    <col min="74" max="74" width="16" customWidth="1"/>
    <col min="75" max="75" width="13.6640625" bestFit="1" customWidth="1"/>
    <col min="76" max="76" width="10.5546875" customWidth="1"/>
    <col min="78" max="78" width="3.33203125" customWidth="1"/>
    <col min="86" max="86" width="7.109375" customWidth="1"/>
    <col min="97" max="97" width="8.88671875" customWidth="1"/>
    <col min="102" max="102" width="8.6640625" bestFit="1" customWidth="1"/>
    <col min="103" max="103" width="16.44140625" bestFit="1" customWidth="1"/>
    <col min="104" max="104" width="18.109375" bestFit="1" customWidth="1"/>
  </cols>
  <sheetData>
    <row r="1" spans="1:104" ht="15.6" x14ac:dyDescent="0.3">
      <c r="A1" s="247" t="s">
        <v>346</v>
      </c>
      <c r="B1" s="247"/>
      <c r="C1" s="247"/>
      <c r="D1" s="247"/>
      <c r="E1" s="247"/>
      <c r="F1" s="247"/>
      <c r="G1" s="247"/>
      <c r="H1" s="247"/>
      <c r="I1" s="259" t="s">
        <v>347</v>
      </c>
      <c r="J1" s="259"/>
      <c r="K1" s="259"/>
      <c r="L1" s="259"/>
      <c r="M1" s="259"/>
      <c r="N1" s="259"/>
      <c r="O1" s="259"/>
      <c r="P1" s="258" t="s">
        <v>356</v>
      </c>
      <c r="Q1" s="258"/>
      <c r="R1" s="258"/>
      <c r="S1" s="258"/>
      <c r="T1" s="258"/>
      <c r="U1" s="258"/>
      <c r="V1" s="258"/>
      <c r="W1" s="254" t="s">
        <v>370</v>
      </c>
      <c r="X1" s="254"/>
      <c r="Y1" s="254"/>
      <c r="Z1" s="254"/>
      <c r="AA1" s="254"/>
      <c r="AB1" s="280" t="s">
        <v>371</v>
      </c>
      <c r="AC1" s="280"/>
      <c r="AD1" s="280"/>
      <c r="AE1" s="280"/>
      <c r="AF1" s="280"/>
      <c r="AG1" s="280"/>
      <c r="AH1" s="280"/>
      <c r="AI1" s="280"/>
      <c r="AJ1" s="280"/>
      <c r="AK1" s="256" t="s">
        <v>374</v>
      </c>
      <c r="AL1" s="256"/>
      <c r="AM1" s="256"/>
      <c r="AN1" s="256"/>
      <c r="AO1" s="256"/>
      <c r="AP1" s="256"/>
      <c r="AQ1" s="256"/>
      <c r="AR1" s="256"/>
      <c r="AS1" s="256"/>
      <c r="AT1" s="248" t="s">
        <v>383</v>
      </c>
      <c r="AU1" s="248"/>
      <c r="AV1" s="248"/>
      <c r="AW1" s="248"/>
      <c r="AX1" s="248"/>
      <c r="AY1" s="248"/>
      <c r="AZ1" s="248"/>
      <c r="BA1" s="248"/>
      <c r="BC1" s="265" t="s">
        <v>388</v>
      </c>
      <c r="BD1" s="265"/>
      <c r="BE1" s="265"/>
      <c r="BF1" s="265"/>
      <c r="BG1" s="265"/>
      <c r="BH1" s="265"/>
      <c r="BI1" s="265"/>
      <c r="BJ1" s="265"/>
      <c r="BK1" s="265"/>
      <c r="BL1" s="279" t="s">
        <v>389</v>
      </c>
      <c r="BM1" s="279"/>
      <c r="BN1" s="279"/>
      <c r="BO1" s="279"/>
      <c r="BP1" s="279"/>
      <c r="BQ1" s="279"/>
      <c r="BR1" s="279"/>
      <c r="BS1" s="244" t="s">
        <v>390</v>
      </c>
      <c r="BT1" s="244"/>
      <c r="BU1" s="244"/>
      <c r="BV1" s="244"/>
      <c r="BW1" s="244"/>
      <c r="BX1" s="244"/>
      <c r="BY1" s="244"/>
      <c r="BZ1" s="244"/>
      <c r="CA1" s="277" t="s">
        <v>407</v>
      </c>
      <c r="CB1" s="277"/>
      <c r="CC1" s="277"/>
      <c r="CD1" s="277"/>
      <c r="CE1" s="277"/>
      <c r="CF1" s="277"/>
      <c r="CG1" s="277"/>
      <c r="CI1" s="265" t="s">
        <v>409</v>
      </c>
      <c r="CJ1" s="265"/>
      <c r="CK1" s="265"/>
      <c r="CL1" s="265"/>
      <c r="CM1" s="265"/>
      <c r="CN1" s="265"/>
      <c r="CO1" s="265"/>
      <c r="CP1" s="265"/>
      <c r="CQ1" s="265"/>
      <c r="CR1" s="265"/>
      <c r="CS1" s="265"/>
      <c r="CT1" s="265"/>
      <c r="CU1" s="265"/>
      <c r="CV1" s="265"/>
      <c r="CW1" s="265"/>
      <c r="CX1" s="265"/>
      <c r="CY1" s="265"/>
      <c r="CZ1" s="265"/>
    </row>
    <row r="2" spans="1:104" ht="15" thickBot="1" x14ac:dyDescent="0.35">
      <c r="N2" s="278" t="s">
        <v>355</v>
      </c>
      <c r="O2" s="278"/>
    </row>
    <row r="3" spans="1:104" ht="43.2" x14ac:dyDescent="0.3">
      <c r="B3" s="180" t="s">
        <v>1</v>
      </c>
      <c r="C3" s="181" t="s">
        <v>343</v>
      </c>
      <c r="D3" s="182" t="s">
        <v>0</v>
      </c>
      <c r="F3" s="180" t="s">
        <v>344</v>
      </c>
      <c r="G3" s="99" t="s">
        <v>345</v>
      </c>
      <c r="I3" s="183" t="s">
        <v>351</v>
      </c>
      <c r="J3" s="5" t="s">
        <v>350</v>
      </c>
      <c r="K3" s="5" t="s">
        <v>348</v>
      </c>
      <c r="L3" s="5" t="s">
        <v>349</v>
      </c>
      <c r="M3" s="5" t="s">
        <v>352</v>
      </c>
      <c r="N3" s="5" t="s">
        <v>353</v>
      </c>
      <c r="O3" s="184" t="s">
        <v>354</v>
      </c>
      <c r="Q3" s="42" t="s">
        <v>357</v>
      </c>
      <c r="R3" s="43" t="s">
        <v>358</v>
      </c>
      <c r="S3" s="43" t="s">
        <v>365</v>
      </c>
      <c r="T3" s="43" t="s">
        <v>359</v>
      </c>
      <c r="U3" s="184" t="s">
        <v>360</v>
      </c>
      <c r="W3" s="189" t="s">
        <v>366</v>
      </c>
      <c r="X3" s="189" t="s">
        <v>367</v>
      </c>
      <c r="Y3" s="189" t="s">
        <v>369</v>
      </c>
      <c r="Z3" s="189" t="s">
        <v>368</v>
      </c>
      <c r="AB3" s="19" t="s">
        <v>357</v>
      </c>
      <c r="AC3" s="5" t="s">
        <v>358</v>
      </c>
      <c r="AD3" s="5" t="s">
        <v>365</v>
      </c>
      <c r="AE3" s="5" t="s">
        <v>43</v>
      </c>
      <c r="AF3" s="5" t="s">
        <v>292</v>
      </c>
      <c r="AG3" s="5" t="s">
        <v>372</v>
      </c>
      <c r="AH3" s="5" t="s">
        <v>352</v>
      </c>
      <c r="AI3" s="5" t="s">
        <v>353</v>
      </c>
      <c r="AJ3" s="6" t="s">
        <v>373</v>
      </c>
      <c r="AL3" s="188" t="s">
        <v>375</v>
      </c>
      <c r="AM3" s="188" t="s">
        <v>376</v>
      </c>
      <c r="AN3" s="188" t="s">
        <v>379</v>
      </c>
      <c r="AO3" s="188" t="s">
        <v>380</v>
      </c>
      <c r="AP3" s="188" t="s">
        <v>377</v>
      </c>
      <c r="AQ3" s="188" t="s">
        <v>378</v>
      </c>
      <c r="AR3" s="188" t="s">
        <v>381</v>
      </c>
      <c r="AU3" s="19" t="s">
        <v>343</v>
      </c>
      <c r="AV3" s="5" t="s">
        <v>301</v>
      </c>
      <c r="AW3" s="5" t="s">
        <v>382</v>
      </c>
      <c r="AX3" s="5" t="s">
        <v>372</v>
      </c>
      <c r="AY3" s="5" t="s">
        <v>352</v>
      </c>
      <c r="AZ3" s="5" t="s">
        <v>353</v>
      </c>
      <c r="BA3" s="6" t="s">
        <v>354</v>
      </c>
      <c r="BC3" s="42" t="s">
        <v>384</v>
      </c>
      <c r="BD3" s="43" t="s">
        <v>385</v>
      </c>
      <c r="BE3" s="43" t="s">
        <v>386</v>
      </c>
      <c r="BF3" s="43" t="s">
        <v>372</v>
      </c>
      <c r="BG3" s="43" t="s">
        <v>352</v>
      </c>
      <c r="BH3" s="5" t="s">
        <v>353</v>
      </c>
      <c r="BI3" s="6" t="s">
        <v>354</v>
      </c>
      <c r="BM3" s="42" t="s">
        <v>343</v>
      </c>
      <c r="BN3" s="43" t="s">
        <v>372</v>
      </c>
      <c r="BO3" s="43" t="s">
        <v>352</v>
      </c>
      <c r="BP3" s="5" t="s">
        <v>353</v>
      </c>
      <c r="BQ3" s="6" t="s">
        <v>354</v>
      </c>
      <c r="BT3" s="195" t="s">
        <v>391</v>
      </c>
      <c r="BU3" s="196" t="s">
        <v>405</v>
      </c>
      <c r="BV3" s="196" t="s">
        <v>393</v>
      </c>
      <c r="BW3" s="196" t="s">
        <v>395</v>
      </c>
      <c r="BX3" s="196" t="s">
        <v>397</v>
      </c>
      <c r="BY3" s="197" t="s">
        <v>398</v>
      </c>
      <c r="CB3" s="42" t="s">
        <v>292</v>
      </c>
      <c r="CC3" s="43" t="s">
        <v>372</v>
      </c>
      <c r="CD3" s="43" t="s">
        <v>352</v>
      </c>
      <c r="CE3" s="5" t="s">
        <v>353</v>
      </c>
      <c r="CF3" s="6" t="s">
        <v>354</v>
      </c>
      <c r="CI3" s="86"/>
      <c r="CJ3" s="276" t="s">
        <v>408</v>
      </c>
      <c r="CK3" s="276"/>
      <c r="CL3" s="276"/>
      <c r="CM3" s="276"/>
      <c r="CN3" s="276"/>
      <c r="CO3" s="276"/>
      <c r="CP3" s="276"/>
      <c r="CQ3" s="276"/>
      <c r="CR3" s="206"/>
      <c r="CS3" s="205"/>
    </row>
    <row r="4" spans="1:104" ht="15" thickBot="1" x14ac:dyDescent="0.35">
      <c r="B4" s="7">
        <v>0</v>
      </c>
      <c r="C4" s="8">
        <f t="shared" ref="C4:C9" si="0">B4/5</f>
        <v>0</v>
      </c>
      <c r="D4" s="124">
        <f t="shared" ref="D4:D9" si="1">_xlfn.BINOM.DIST(B4,5,0.2,FALSE)</f>
        <v>0.32768000000000003</v>
      </c>
      <c r="F4" s="11">
        <f>SUMPRODUCT(C4:C9,D4:D9)</f>
        <v>0.19999999999999998</v>
      </c>
      <c r="G4" s="13">
        <f>SUMPRODUCT((C4:C9)^2,D4:D9)-F4^2</f>
        <v>3.2000000000000015E-2</v>
      </c>
      <c r="I4" s="7">
        <v>170</v>
      </c>
      <c r="J4" s="8">
        <v>100</v>
      </c>
      <c r="K4" s="8">
        <v>15</v>
      </c>
      <c r="L4" s="97">
        <v>0.95</v>
      </c>
      <c r="M4" s="100">
        <f>_xlfn.CONFIDENCE.NORM(1-L4,K4,J4)</f>
        <v>2.9399459768100806</v>
      </c>
      <c r="N4" s="100">
        <f>I4-M4</f>
        <v>167.06005402318991</v>
      </c>
      <c r="O4" s="101">
        <f>I4+M4</f>
        <v>172.93994597681009</v>
      </c>
      <c r="Q4" s="7">
        <v>5</v>
      </c>
      <c r="R4" s="8">
        <v>7</v>
      </c>
      <c r="S4" s="8">
        <f>AVERAGE(Q4:R4)</f>
        <v>6</v>
      </c>
      <c r="T4" s="97">
        <v>0.1</v>
      </c>
      <c r="U4" s="111">
        <v>0.05</v>
      </c>
      <c r="W4">
        <v>4.9000000000000004</v>
      </c>
      <c r="X4">
        <f>AVERAGE(W4:W12)</f>
        <v>6.2222222222222232</v>
      </c>
      <c r="Y4">
        <v>2</v>
      </c>
      <c r="Z4">
        <f>_xlfn.CONFIDENCE.NORM(0.1,Y4,9)</f>
        <v>1.0965690846343144</v>
      </c>
      <c r="AB4" s="7">
        <v>150</v>
      </c>
      <c r="AC4" s="8">
        <v>250</v>
      </c>
      <c r="AD4" s="8">
        <f>AVERAGE(AB4:AC4)</f>
        <v>200</v>
      </c>
      <c r="AE4" s="8">
        <f>8/100</f>
        <v>0.08</v>
      </c>
      <c r="AF4" s="8">
        <f>SUMPRODUCT(AD4:AD9,AE4:AE9)</f>
        <v>400</v>
      </c>
      <c r="AG4" s="100">
        <f>SQRT(SUMPRODUCT((AD4:AD9)^2,AE4:AE9)-AF4^2)</f>
        <v>103.92304845413264</v>
      </c>
      <c r="AH4" s="100">
        <f>_xlfn.CONFIDENCE.NORM(0.05,AG4,100)</f>
        <v>20.368543213371087</v>
      </c>
      <c r="AI4" s="100">
        <f>AF4-AH4</f>
        <v>379.63145678662892</v>
      </c>
      <c r="AJ4" s="101">
        <f>AF4+AH4</f>
        <v>420.36854321337108</v>
      </c>
      <c r="AL4">
        <v>1</v>
      </c>
      <c r="AM4">
        <v>5</v>
      </c>
      <c r="AN4">
        <f>AVERAGE(AL4:AL13)</f>
        <v>5.5</v>
      </c>
      <c r="AO4">
        <f>AVERAGE(AM4:AM13)</f>
        <v>8.5500000000000007</v>
      </c>
      <c r="AP4">
        <f>AO4-AQ4*AN4</f>
        <v>4.6066666666666727</v>
      </c>
      <c r="AQ4">
        <f t="array" ref="AQ4" xml:space="preserve"> (SUMPRODUCT(AL4:AL13,AM4:AM13) - 10*AN4*AO4) / ( SUM( (AL4:AL13)^2 ) - 10*AN4^2)</f>
        <v>0.71696969696969604</v>
      </c>
      <c r="AR4" s="18">
        <f t="shared" ref="AR4:AR23" si="2">$AP$4+$AQ$4*AL4</f>
        <v>5.3236363636363686</v>
      </c>
      <c r="AU4" s="7">
        <f>180/300</f>
        <v>0.6</v>
      </c>
      <c r="AV4" s="8">
        <v>300</v>
      </c>
      <c r="AW4" s="8">
        <v>0.9</v>
      </c>
      <c r="AX4" s="8">
        <f>SQRT(AU4*(1-AU4))</f>
        <v>0.4898979485566356</v>
      </c>
      <c r="AY4" s="123">
        <f>_xlfn.CONFIDENCE.NORM(1-AW4,AX4,AV4)</f>
        <v>4.6523486147066924E-2</v>
      </c>
      <c r="AZ4" s="123">
        <f>AU4-AY4</f>
        <v>0.55347651385293306</v>
      </c>
      <c r="BA4" s="150">
        <f>AU4+AY4</f>
        <v>0.64652348614706689</v>
      </c>
      <c r="BC4" s="7">
        <v>0</v>
      </c>
      <c r="BD4" s="8">
        <v>6000</v>
      </c>
      <c r="BE4" s="8">
        <f>SUM(BD5:BD8)/10000</f>
        <v>0.4</v>
      </c>
      <c r="BF4" s="123">
        <f>SQRT(BE4*(1-BE4))</f>
        <v>0.4898979485566356</v>
      </c>
      <c r="BG4" s="123">
        <f>_xlfn.CONFIDENCE.NORM(0.02,BF4,10000)</f>
        <v>1.1396730511216983E-2</v>
      </c>
      <c r="BH4" s="123">
        <f>BE4-BG4</f>
        <v>0.38860326948878304</v>
      </c>
      <c r="BI4" s="150">
        <f>BE4+BG4</f>
        <v>0.411396730511217</v>
      </c>
      <c r="BM4" s="7">
        <f>208/400</f>
        <v>0.52</v>
      </c>
      <c r="BN4" s="123">
        <f>SQRT(BM4*(1-BM4))</f>
        <v>0.49959983987187184</v>
      </c>
      <c r="BO4" s="123">
        <f>_xlfn.CONFIDENCE.NORM(0.05,BN4,400)</f>
        <v>4.8959884641542335E-2</v>
      </c>
      <c r="BP4" s="123">
        <f>BM4-BO4</f>
        <v>0.47104011535845769</v>
      </c>
      <c r="BQ4" s="150">
        <f>BM4+BO4</f>
        <v>0.56895988464154235</v>
      </c>
      <c r="BT4" s="91">
        <v>50</v>
      </c>
      <c r="BU4" s="92">
        <v>16</v>
      </c>
      <c r="BV4" s="92">
        <v>10</v>
      </c>
      <c r="BW4" s="198">
        <f>_xlfn.CONFIDENCE.NORM(0.05,BV4,BU4)</f>
        <v>4.8999099613501338</v>
      </c>
      <c r="BX4" s="198">
        <f>BT4-BW4</f>
        <v>45.100090038649867</v>
      </c>
      <c r="BY4" s="199">
        <f>BT4+BW4</f>
        <v>54.899909961350133</v>
      </c>
      <c r="CB4" s="7">
        <v>10.3</v>
      </c>
      <c r="CC4" s="100">
        <f>SQRT(1.96)</f>
        <v>1.4</v>
      </c>
      <c r="CD4" s="100">
        <f>_xlfn.CONFIDENCE.NORM(0.05,CC4,600)</f>
        <v>0.11202127244829052</v>
      </c>
      <c r="CE4" s="100">
        <f>CB4-CD4</f>
        <v>10.187978727551711</v>
      </c>
      <c r="CF4" s="101">
        <f>CB4+CD4</f>
        <v>10.412021272448291</v>
      </c>
      <c r="CI4" s="201">
        <v>3.5</v>
      </c>
      <c r="CJ4" s="202">
        <v>4</v>
      </c>
      <c r="CK4" s="202">
        <v>5.5</v>
      </c>
      <c r="CL4" s="202">
        <v>6</v>
      </c>
      <c r="CM4" s="202">
        <v>5</v>
      </c>
      <c r="CN4" s="202">
        <v>5.5</v>
      </c>
      <c r="CO4" s="202">
        <v>5</v>
      </c>
      <c r="CP4" s="202">
        <v>5.5</v>
      </c>
      <c r="CQ4" s="202">
        <v>4</v>
      </c>
      <c r="CR4" s="207">
        <v>10</v>
      </c>
      <c r="CS4" s="8"/>
    </row>
    <row r="5" spans="1:104" ht="15" thickBot="1" x14ac:dyDescent="0.35">
      <c r="B5" s="7">
        <v>1</v>
      </c>
      <c r="C5" s="8">
        <f t="shared" si="0"/>
        <v>0.2</v>
      </c>
      <c r="D5" s="124">
        <f t="shared" si="1"/>
        <v>0.40959999999999996</v>
      </c>
      <c r="I5" s="7">
        <v>165</v>
      </c>
      <c r="J5" s="8">
        <v>184</v>
      </c>
      <c r="K5" s="8">
        <v>30</v>
      </c>
      <c r="L5" s="97">
        <v>0.85</v>
      </c>
      <c r="M5" s="100">
        <f t="shared" ref="M5:M6" si="3">_xlfn.CONFIDENCE.NORM(1-L5,K5,J5)</f>
        <v>3.1837100403255367</v>
      </c>
      <c r="N5" s="100">
        <f t="shared" ref="N5:N6" si="4">I5-M5</f>
        <v>161.81628995967446</v>
      </c>
      <c r="O5" s="101">
        <f t="shared" ref="O5:O6" si="5">I5+M5</f>
        <v>168.18371004032554</v>
      </c>
      <c r="Q5" s="7">
        <v>7</v>
      </c>
      <c r="R5" s="8">
        <v>9</v>
      </c>
      <c r="S5" s="8">
        <f t="shared" ref="S5:S8" si="6">AVERAGE(Q5:R5)</f>
        <v>8</v>
      </c>
      <c r="T5" s="97">
        <v>0.2</v>
      </c>
      <c r="U5" s="111">
        <v>0.3</v>
      </c>
      <c r="W5">
        <v>7</v>
      </c>
      <c r="AB5" s="7">
        <v>250</v>
      </c>
      <c r="AC5" s="8">
        <v>350</v>
      </c>
      <c r="AD5" s="8">
        <f t="shared" ref="AD5:AD9" si="7">AVERAGE(AB5:AC5)</f>
        <v>300</v>
      </c>
      <c r="AE5" s="8">
        <v>0.22</v>
      </c>
      <c r="AF5" s="8"/>
      <c r="AG5" s="8"/>
      <c r="AH5" s="8"/>
      <c r="AI5" s="8"/>
      <c r="AJ5" s="10"/>
      <c r="AL5">
        <v>2</v>
      </c>
      <c r="AM5">
        <v>6.7</v>
      </c>
      <c r="AR5" s="18">
        <f t="shared" si="2"/>
        <v>6.0406060606060645</v>
      </c>
      <c r="AU5" s="11"/>
      <c r="AV5" s="12"/>
      <c r="AW5" s="12"/>
      <c r="AX5" s="12"/>
      <c r="AY5" s="12"/>
      <c r="AZ5" s="12"/>
      <c r="BA5" s="13"/>
      <c r="BC5" s="7">
        <v>1</v>
      </c>
      <c r="BD5" s="8">
        <v>3200</v>
      </c>
      <c r="BE5" s="8"/>
      <c r="BF5" s="123"/>
      <c r="BG5" s="123">
        <f>_xlfn.NORM.S.INV(0.99)*1/SQRT(4*10000)</f>
        <v>1.1631739370204204E-2</v>
      </c>
      <c r="BH5" s="193">
        <f>BE4-BG5</f>
        <v>0.38836826062979579</v>
      </c>
      <c r="BI5" s="194">
        <f>BE4+BG5</f>
        <v>0.41163173937020425</v>
      </c>
      <c r="BJ5" t="s">
        <v>387</v>
      </c>
      <c r="BM5" s="11"/>
      <c r="BN5" s="12"/>
      <c r="BO5" s="12"/>
      <c r="BP5" s="12"/>
      <c r="BQ5" s="13"/>
      <c r="CB5" s="11"/>
      <c r="CC5" s="12"/>
      <c r="CD5" s="12"/>
      <c r="CE5" s="12"/>
      <c r="CF5" s="13"/>
      <c r="CI5" s="201">
        <v>6.5</v>
      </c>
      <c r="CJ5" s="202">
        <v>9.5</v>
      </c>
      <c r="CK5" s="202">
        <v>4</v>
      </c>
      <c r="CL5" s="202">
        <v>7</v>
      </c>
      <c r="CM5" s="202">
        <v>7.5</v>
      </c>
      <c r="CN5" s="202">
        <v>3</v>
      </c>
      <c r="CO5" s="202">
        <v>4.5</v>
      </c>
      <c r="CP5" s="202">
        <v>5</v>
      </c>
      <c r="CQ5" s="202">
        <v>2.5</v>
      </c>
      <c r="CR5" s="207">
        <v>6</v>
      </c>
      <c r="CS5" s="8"/>
    </row>
    <row r="6" spans="1:104" ht="43.8" thickBot="1" x14ac:dyDescent="0.35">
      <c r="B6" s="7">
        <v>2</v>
      </c>
      <c r="C6" s="8">
        <f t="shared" si="0"/>
        <v>0.4</v>
      </c>
      <c r="D6" s="124">
        <f t="shared" si="1"/>
        <v>0.20480000000000001</v>
      </c>
      <c r="I6" s="11">
        <v>180</v>
      </c>
      <c r="J6" s="12">
        <v>225</v>
      </c>
      <c r="K6" s="12">
        <v>30</v>
      </c>
      <c r="L6" s="98">
        <v>0.7</v>
      </c>
      <c r="M6" s="102">
        <f t="shared" si="3"/>
        <v>2.0728667789875797</v>
      </c>
      <c r="N6" s="102">
        <f t="shared" si="4"/>
        <v>177.92713322101241</v>
      </c>
      <c r="O6" s="103">
        <f t="shared" si="5"/>
        <v>182.07286677898759</v>
      </c>
      <c r="Q6" s="7">
        <v>9</v>
      </c>
      <c r="R6" s="8">
        <v>11</v>
      </c>
      <c r="S6" s="8">
        <f t="shared" si="6"/>
        <v>10</v>
      </c>
      <c r="T6" s="97">
        <v>0.4</v>
      </c>
      <c r="U6" s="111">
        <v>0.35</v>
      </c>
      <c r="W6">
        <v>8.1</v>
      </c>
      <c r="AB6" s="7">
        <v>350</v>
      </c>
      <c r="AC6" s="8">
        <v>450</v>
      </c>
      <c r="AD6" s="8">
        <f t="shared" si="7"/>
        <v>400</v>
      </c>
      <c r="AE6" s="8">
        <v>0.38</v>
      </c>
      <c r="AF6" s="8"/>
      <c r="AG6" s="8"/>
      <c r="AH6" s="8"/>
      <c r="AI6" s="8"/>
      <c r="AJ6" s="10"/>
      <c r="AL6">
        <v>3</v>
      </c>
      <c r="AM6">
        <v>6</v>
      </c>
      <c r="AR6" s="18">
        <f t="shared" si="2"/>
        <v>6.7575757575757613</v>
      </c>
      <c r="BC6" s="7">
        <v>2</v>
      </c>
      <c r="BD6" s="8">
        <v>600</v>
      </c>
      <c r="BE6" s="8"/>
      <c r="BF6" s="8"/>
      <c r="BG6" s="8"/>
      <c r="BH6" s="8"/>
      <c r="BI6" s="10"/>
      <c r="BT6" s="195" t="s">
        <v>392</v>
      </c>
      <c r="BU6" s="196" t="s">
        <v>406</v>
      </c>
      <c r="BV6" s="196" t="s">
        <v>394</v>
      </c>
      <c r="BW6" s="200" t="s">
        <v>396</v>
      </c>
      <c r="BX6" s="196" t="s">
        <v>399</v>
      </c>
      <c r="BY6" s="197" t="s">
        <v>400</v>
      </c>
      <c r="CI6" s="201">
        <v>5</v>
      </c>
      <c r="CJ6" s="202">
        <v>6.5</v>
      </c>
      <c r="CK6" s="202">
        <v>3.5</v>
      </c>
      <c r="CL6" s="202">
        <v>4.5</v>
      </c>
      <c r="CM6" s="202">
        <v>8.5</v>
      </c>
      <c r="CN6" s="202">
        <v>4</v>
      </c>
      <c r="CO6" s="202">
        <v>8</v>
      </c>
      <c r="CP6" s="202">
        <v>7</v>
      </c>
      <c r="CQ6" s="202">
        <v>6</v>
      </c>
      <c r="CR6" s="207">
        <v>7.5</v>
      </c>
      <c r="CS6" s="8"/>
    </row>
    <row r="7" spans="1:104" x14ac:dyDescent="0.3">
      <c r="B7" s="7">
        <v>3</v>
      </c>
      <c r="C7" s="8">
        <f t="shared" si="0"/>
        <v>0.6</v>
      </c>
      <c r="D7" s="124">
        <f t="shared" si="1"/>
        <v>5.1199999999999996E-2</v>
      </c>
      <c r="Q7" s="7">
        <v>11</v>
      </c>
      <c r="R7" s="8">
        <v>13</v>
      </c>
      <c r="S7" s="8">
        <f t="shared" si="6"/>
        <v>12</v>
      </c>
      <c r="T7" s="97">
        <v>0.2</v>
      </c>
      <c r="U7" s="111">
        <v>0.25</v>
      </c>
      <c r="W7">
        <v>4.5</v>
      </c>
      <c r="AB7" s="7">
        <v>450</v>
      </c>
      <c r="AC7" s="8">
        <v>550</v>
      </c>
      <c r="AD7" s="8">
        <f t="shared" si="7"/>
        <v>500</v>
      </c>
      <c r="AE7" s="8">
        <v>0.28000000000000003</v>
      </c>
      <c r="AF7" s="8"/>
      <c r="AG7" s="8"/>
      <c r="AH7" s="8"/>
      <c r="AI7" s="8"/>
      <c r="AJ7" s="10"/>
      <c r="AL7">
        <v>4</v>
      </c>
      <c r="AM7">
        <v>8.6999999999999993</v>
      </c>
      <c r="AR7" s="18">
        <f t="shared" si="2"/>
        <v>7.4745454545454564</v>
      </c>
      <c r="BC7" s="7">
        <v>3</v>
      </c>
      <c r="BD7" s="8">
        <v>150</v>
      </c>
      <c r="BE7" s="8"/>
      <c r="BF7" s="8"/>
      <c r="BG7" s="8"/>
      <c r="BH7" s="8"/>
      <c r="BI7" s="10"/>
      <c r="BT7" s="91">
        <v>60</v>
      </c>
      <c r="BU7" s="92">
        <v>25</v>
      </c>
      <c r="BV7" s="92">
        <v>10</v>
      </c>
      <c r="BW7" s="198">
        <f>_xlfn.CONFIDENCE.NORM(0.05,BV7,BU7)</f>
        <v>3.9199279690801072</v>
      </c>
      <c r="BX7" s="198">
        <f>BT7-BW7</f>
        <v>56.080072030919894</v>
      </c>
      <c r="BY7" s="199">
        <f>BT7+BW7</f>
        <v>63.919927969080106</v>
      </c>
      <c r="CI7" s="201">
        <v>8.5</v>
      </c>
      <c r="CJ7" s="202">
        <v>6</v>
      </c>
      <c r="CK7" s="202">
        <v>9</v>
      </c>
      <c r="CL7" s="202">
        <v>6</v>
      </c>
      <c r="CM7" s="202">
        <v>6.5</v>
      </c>
      <c r="CN7" s="202">
        <v>7.5</v>
      </c>
      <c r="CO7" s="202">
        <v>5.5</v>
      </c>
      <c r="CP7" s="202">
        <v>6.5</v>
      </c>
      <c r="CQ7" s="202">
        <v>8</v>
      </c>
      <c r="CR7" s="207">
        <v>8.5</v>
      </c>
      <c r="CS7" s="8"/>
    </row>
    <row r="8" spans="1:104" ht="15" thickBot="1" x14ac:dyDescent="0.35">
      <c r="B8" s="7">
        <v>4</v>
      </c>
      <c r="C8" s="8">
        <f t="shared" si="0"/>
        <v>0.8</v>
      </c>
      <c r="D8" s="124">
        <f t="shared" si="1"/>
        <v>6.4000000000000029E-3</v>
      </c>
      <c r="Q8" s="11">
        <v>13</v>
      </c>
      <c r="R8" s="12">
        <v>15</v>
      </c>
      <c r="S8" s="12">
        <f t="shared" si="6"/>
        <v>14</v>
      </c>
      <c r="T8" s="98">
        <v>0.1</v>
      </c>
      <c r="U8" s="112">
        <v>0.05</v>
      </c>
      <c r="W8">
        <v>5.6</v>
      </c>
      <c r="AB8" s="7">
        <v>550</v>
      </c>
      <c r="AC8" s="8">
        <v>650</v>
      </c>
      <c r="AD8" s="8">
        <f t="shared" si="7"/>
        <v>600</v>
      </c>
      <c r="AE8" s="8">
        <v>0.02</v>
      </c>
      <c r="AF8" s="8"/>
      <c r="AG8" s="8"/>
      <c r="AH8" s="8"/>
      <c r="AI8" s="8"/>
      <c r="AJ8" s="10"/>
      <c r="AL8">
        <v>5</v>
      </c>
      <c r="AM8">
        <v>6.2</v>
      </c>
      <c r="AR8" s="18">
        <f t="shared" si="2"/>
        <v>8.1915151515151532</v>
      </c>
      <c r="BC8" s="11">
        <v>4</v>
      </c>
      <c r="BD8" s="12">
        <v>50</v>
      </c>
      <c r="BE8" s="12"/>
      <c r="BF8" s="12"/>
      <c r="BG8" s="12"/>
      <c r="BH8" s="12"/>
      <c r="BI8" s="13"/>
      <c r="CI8" s="201">
        <v>4.5</v>
      </c>
      <c r="CJ8" s="202">
        <v>7.5</v>
      </c>
      <c r="CK8" s="202">
        <v>8</v>
      </c>
      <c r="CL8" s="202">
        <v>3</v>
      </c>
      <c r="CM8" s="202">
        <v>4</v>
      </c>
      <c r="CN8" s="202">
        <v>8</v>
      </c>
      <c r="CO8" s="202">
        <v>4.5</v>
      </c>
      <c r="CP8" s="202">
        <v>5.5</v>
      </c>
      <c r="CQ8" s="202">
        <v>6</v>
      </c>
      <c r="CR8" s="207">
        <v>6</v>
      </c>
      <c r="CS8" s="8"/>
    </row>
    <row r="9" spans="1:104" ht="43.8" thickBot="1" x14ac:dyDescent="0.35">
      <c r="B9" s="11">
        <v>5</v>
      </c>
      <c r="C9" s="12">
        <f t="shared" si="0"/>
        <v>1</v>
      </c>
      <c r="D9" s="121">
        <f t="shared" si="1"/>
        <v>3.2000000000000008E-4</v>
      </c>
      <c r="W9">
        <v>6.8</v>
      </c>
      <c r="AB9" s="11">
        <v>650</v>
      </c>
      <c r="AC9" s="12">
        <v>750</v>
      </c>
      <c r="AD9" s="12">
        <f t="shared" si="7"/>
        <v>700</v>
      </c>
      <c r="AE9" s="12">
        <v>0.02</v>
      </c>
      <c r="AF9" s="12"/>
      <c r="AG9" s="12"/>
      <c r="AH9" s="12"/>
      <c r="AI9" s="12"/>
      <c r="AJ9" s="13"/>
      <c r="AL9">
        <v>6</v>
      </c>
      <c r="AM9">
        <v>8.6</v>
      </c>
      <c r="AR9" s="18">
        <f t="shared" si="2"/>
        <v>8.90848484848485</v>
      </c>
      <c r="BT9" s="195" t="s">
        <v>321</v>
      </c>
      <c r="BU9" s="196"/>
      <c r="BV9" s="196" t="s">
        <v>401</v>
      </c>
      <c r="BW9" s="200" t="s">
        <v>402</v>
      </c>
      <c r="BX9" s="196" t="s">
        <v>403</v>
      </c>
      <c r="BY9" s="197" t="s">
        <v>404</v>
      </c>
      <c r="CI9" s="201">
        <v>7.5</v>
      </c>
      <c r="CJ9" s="202">
        <v>3.5</v>
      </c>
      <c r="CK9" s="202">
        <v>3</v>
      </c>
      <c r="CL9" s="202">
        <v>7</v>
      </c>
      <c r="CM9" s="202">
        <v>1.5</v>
      </c>
      <c r="CN9" s="202">
        <v>4.5</v>
      </c>
      <c r="CO9" s="202">
        <v>10</v>
      </c>
      <c r="CP9" s="202">
        <v>5.5</v>
      </c>
      <c r="CQ9" s="202">
        <v>2.5</v>
      </c>
      <c r="CR9" s="207">
        <v>10</v>
      </c>
      <c r="CS9" s="8"/>
    </row>
    <row r="10" spans="1:104" x14ac:dyDescent="0.3">
      <c r="Q10" s="185" t="s">
        <v>361</v>
      </c>
      <c r="R10" s="186" t="s">
        <v>337</v>
      </c>
      <c r="S10" s="187" t="s">
        <v>362</v>
      </c>
      <c r="W10">
        <v>7.2</v>
      </c>
      <c r="AL10">
        <v>7</v>
      </c>
      <c r="AM10">
        <v>11</v>
      </c>
      <c r="AR10" s="18">
        <f t="shared" si="2"/>
        <v>9.625454545454545</v>
      </c>
      <c r="BT10" s="91">
        <f>BT4-BT7</f>
        <v>-10</v>
      </c>
      <c r="BU10" s="92">
        <v>1</v>
      </c>
      <c r="BV10" s="92">
        <f>SQRT(BV4^2/BU4+BV7^2/BU7)</f>
        <v>3.2015621187164243</v>
      </c>
      <c r="BW10" s="198">
        <f>_xlfn.CONFIDENCE.NORM(0.05,BV10,BU10)</f>
        <v>6.2749464469519394</v>
      </c>
      <c r="BX10" s="198">
        <f>BT10-BW10</f>
        <v>-16.27494644695194</v>
      </c>
      <c r="BY10" s="199">
        <f>BT10+BW10</f>
        <v>-3.7250535530480606</v>
      </c>
      <c r="CI10" s="201">
        <v>4</v>
      </c>
      <c r="CJ10" s="202">
        <v>6.5</v>
      </c>
      <c r="CK10" s="202">
        <v>7.5</v>
      </c>
      <c r="CL10" s="202">
        <v>5.5</v>
      </c>
      <c r="CM10" s="202">
        <v>7</v>
      </c>
      <c r="CN10" s="202">
        <v>7.5</v>
      </c>
      <c r="CO10" s="202">
        <v>6</v>
      </c>
      <c r="CP10" s="202">
        <v>6.5</v>
      </c>
      <c r="CQ10" s="202">
        <v>6.5</v>
      </c>
      <c r="CR10" s="207">
        <v>5.5</v>
      </c>
      <c r="CS10" s="8"/>
    </row>
    <row r="11" spans="1:104" x14ac:dyDescent="0.3">
      <c r="Q11" s="7" t="s">
        <v>286</v>
      </c>
      <c r="R11" s="8">
        <f>SUMPRODUCT(S4:S8,T4:T8)</f>
        <v>10.000000000000002</v>
      </c>
      <c r="S11" s="10">
        <f>SUMPRODUCT(S4:S8,U4:U8)</f>
        <v>9.8999999999999986</v>
      </c>
      <c r="W11">
        <v>5.7</v>
      </c>
      <c r="AL11">
        <v>8</v>
      </c>
      <c r="AM11">
        <v>11.9</v>
      </c>
      <c r="AR11" s="18">
        <f t="shared" si="2"/>
        <v>10.34242424242424</v>
      </c>
      <c r="AW11" s="192"/>
      <c r="AX11" s="176"/>
      <c r="CI11" s="201">
        <v>6.5</v>
      </c>
      <c r="CJ11" s="202">
        <v>5</v>
      </c>
      <c r="CK11" s="202">
        <v>5.5</v>
      </c>
      <c r="CL11" s="202">
        <v>7.5</v>
      </c>
      <c r="CM11" s="202">
        <v>8</v>
      </c>
      <c r="CN11" s="202">
        <v>6.5</v>
      </c>
      <c r="CO11" s="202">
        <v>5</v>
      </c>
      <c r="CP11" s="202">
        <v>7</v>
      </c>
      <c r="CQ11" s="202">
        <v>6</v>
      </c>
      <c r="CR11" s="207">
        <v>5.5</v>
      </c>
      <c r="CS11" s="8"/>
    </row>
    <row r="12" spans="1:104" x14ac:dyDescent="0.3">
      <c r="Q12" s="7" t="s">
        <v>363</v>
      </c>
      <c r="R12" s="8">
        <f>R11-10</f>
        <v>0</v>
      </c>
      <c r="S12" s="10">
        <f>S11-10</f>
        <v>-0.10000000000000142</v>
      </c>
      <c r="W12">
        <v>6.2</v>
      </c>
      <c r="AL12">
        <v>9</v>
      </c>
      <c r="AM12">
        <v>10.6</v>
      </c>
      <c r="AR12" s="18">
        <f t="shared" si="2"/>
        <v>11.059393939393937</v>
      </c>
      <c r="CI12" s="201">
        <v>3</v>
      </c>
      <c r="CJ12" s="202">
        <v>5</v>
      </c>
      <c r="CK12" s="202">
        <v>3.5</v>
      </c>
      <c r="CL12" s="202">
        <v>6</v>
      </c>
      <c r="CM12" s="202">
        <v>6.5</v>
      </c>
      <c r="CN12" s="202">
        <v>6</v>
      </c>
      <c r="CO12" s="202">
        <v>8</v>
      </c>
      <c r="CP12" s="202">
        <v>5.5</v>
      </c>
      <c r="CQ12" s="202">
        <v>7.5</v>
      </c>
      <c r="CR12" s="207">
        <v>6</v>
      </c>
      <c r="CS12" s="8"/>
    </row>
    <row r="13" spans="1:104" x14ac:dyDescent="0.3">
      <c r="Q13" s="7" t="s">
        <v>334</v>
      </c>
      <c r="R13" s="8">
        <f>SUMPRODUCT((S4:S8)^2,T4:T8)-R11^2</f>
        <v>4.7999999999999829</v>
      </c>
      <c r="S13" s="10">
        <f>SUMPRODUCT((S4:S8)^2,U4:U8)-S11^2</f>
        <v>3.7900000000000205</v>
      </c>
      <c r="AL13">
        <v>10</v>
      </c>
      <c r="AM13">
        <v>10.8</v>
      </c>
      <c r="AR13" s="18">
        <f t="shared" si="2"/>
        <v>11.776363636363634</v>
      </c>
      <c r="CI13" s="203">
        <v>2.5</v>
      </c>
      <c r="CJ13" s="204">
        <v>7.5</v>
      </c>
      <c r="CK13" s="204">
        <v>9</v>
      </c>
      <c r="CL13" s="204">
        <v>6</v>
      </c>
      <c r="CM13" s="204">
        <v>6.5</v>
      </c>
      <c r="CN13" s="204">
        <v>3.5</v>
      </c>
      <c r="CO13" s="204">
        <v>4.5</v>
      </c>
      <c r="CP13" s="204">
        <v>7</v>
      </c>
      <c r="CQ13" s="204">
        <v>5</v>
      </c>
      <c r="CR13" s="208">
        <v>5</v>
      </c>
      <c r="CS13" s="8"/>
    </row>
    <row r="14" spans="1:104" ht="15" thickBot="1" x14ac:dyDescent="0.35">
      <c r="Q14" s="11" t="s">
        <v>364</v>
      </c>
      <c r="R14" s="12">
        <f>R13+R12^2</f>
        <v>4.7999999999999829</v>
      </c>
      <c r="S14" s="13">
        <f>S13+S12^2</f>
        <v>3.8000000000000207</v>
      </c>
      <c r="AL14">
        <v>11</v>
      </c>
      <c r="AR14" s="190">
        <f t="shared" si="2"/>
        <v>12.493333333333329</v>
      </c>
    </row>
    <row r="15" spans="1:104" x14ac:dyDescent="0.3">
      <c r="AL15">
        <v>12</v>
      </c>
      <c r="AR15" s="190">
        <f t="shared" si="2"/>
        <v>13.210303030303026</v>
      </c>
    </row>
    <row r="16" spans="1:104" x14ac:dyDescent="0.3">
      <c r="J16" s="176"/>
      <c r="AL16">
        <v>13</v>
      </c>
      <c r="AR16" s="18">
        <f t="shared" si="2"/>
        <v>13.927272727272721</v>
      </c>
      <c r="CI16" s="273" t="s">
        <v>410</v>
      </c>
      <c r="CJ16" s="274"/>
      <c r="CK16" s="274"/>
      <c r="CL16" s="274"/>
      <c r="CM16" s="274"/>
      <c r="CN16" s="274"/>
      <c r="CO16" s="274"/>
      <c r="CP16" s="274"/>
      <c r="CQ16" s="274"/>
      <c r="CR16" s="275"/>
      <c r="CS16" s="209"/>
    </row>
    <row r="17" spans="38:104" x14ac:dyDescent="0.3">
      <c r="AL17">
        <v>14</v>
      </c>
      <c r="AR17" s="18">
        <f t="shared" si="2"/>
        <v>14.644242424242417</v>
      </c>
      <c r="CI17" s="91">
        <v>7.5</v>
      </c>
      <c r="CJ17" s="92">
        <v>7.5</v>
      </c>
      <c r="CK17" s="92">
        <v>7.5</v>
      </c>
      <c r="CL17" s="92">
        <v>3</v>
      </c>
      <c r="CM17" s="92">
        <v>6</v>
      </c>
      <c r="CN17" s="92">
        <v>5.5</v>
      </c>
      <c r="CO17" s="92">
        <v>4</v>
      </c>
      <c r="CP17" s="92">
        <v>2.5</v>
      </c>
      <c r="CQ17" s="92">
        <v>7</v>
      </c>
      <c r="CR17" s="93">
        <v>7.5</v>
      </c>
      <c r="CS17" s="8"/>
    </row>
    <row r="18" spans="38:104" x14ac:dyDescent="0.3">
      <c r="AL18">
        <v>15</v>
      </c>
      <c r="AR18" s="18">
        <f t="shared" si="2"/>
        <v>15.361212121212112</v>
      </c>
    </row>
    <row r="19" spans="38:104" x14ac:dyDescent="0.3">
      <c r="AL19">
        <v>16</v>
      </c>
      <c r="AR19" s="18">
        <f t="shared" si="2"/>
        <v>16.078181818181811</v>
      </c>
    </row>
    <row r="20" spans="38:104" x14ac:dyDescent="0.3">
      <c r="AL20">
        <v>17</v>
      </c>
      <c r="AR20" s="18">
        <f t="shared" si="2"/>
        <v>16.795151515151506</v>
      </c>
      <c r="CI20" s="220" t="s">
        <v>411</v>
      </c>
      <c r="CJ20" s="220"/>
      <c r="CK20" s="220"/>
      <c r="CL20" s="220"/>
      <c r="CM20" s="220"/>
      <c r="CN20" s="220"/>
      <c r="CO20" s="220"/>
      <c r="CP20" s="220"/>
      <c r="CQ20" s="220"/>
      <c r="CR20" s="220"/>
      <c r="CS20" s="220"/>
      <c r="CT20" s="220"/>
      <c r="CU20" s="220"/>
      <c r="CV20" s="220"/>
      <c r="CW20" s="220"/>
    </row>
    <row r="21" spans="38:104" x14ac:dyDescent="0.3">
      <c r="AL21">
        <v>18</v>
      </c>
      <c r="AR21" s="191">
        <f t="shared" si="2"/>
        <v>17.512121212121201</v>
      </c>
      <c r="CI21" s="269" t="s">
        <v>414</v>
      </c>
      <c r="CJ21" s="270"/>
      <c r="CK21" s="270"/>
      <c r="CL21" s="270"/>
      <c r="CM21" s="270"/>
      <c r="CN21" s="270"/>
      <c r="CO21" s="270"/>
      <c r="CP21" s="270"/>
      <c r="CQ21" s="270"/>
      <c r="CR21" s="270"/>
      <c r="CS21" s="270"/>
      <c r="CT21" s="270"/>
      <c r="CU21" s="270"/>
      <c r="CV21" s="270"/>
      <c r="CW21" s="270"/>
      <c r="CX21" s="210" t="s">
        <v>287</v>
      </c>
      <c r="CY21" s="210" t="s">
        <v>412</v>
      </c>
      <c r="CZ21" s="211" t="s">
        <v>413</v>
      </c>
    </row>
    <row r="22" spans="38:104" x14ac:dyDescent="0.3">
      <c r="AL22">
        <v>19</v>
      </c>
      <c r="AR22" s="190">
        <f t="shared" si="2"/>
        <v>18.2290909090909</v>
      </c>
      <c r="CI22" s="89">
        <v>7.5</v>
      </c>
      <c r="CJ22" s="8">
        <v>7.5</v>
      </c>
      <c r="CK22" s="8">
        <v>7.5</v>
      </c>
      <c r="CL22" s="8">
        <v>7.5</v>
      </c>
      <c r="CM22" s="8">
        <v>6</v>
      </c>
      <c r="CN22" s="8">
        <v>4</v>
      </c>
      <c r="CO22" s="8">
        <v>7.5</v>
      </c>
      <c r="CP22" s="8">
        <v>7.5</v>
      </c>
      <c r="CQ22" s="8">
        <v>4</v>
      </c>
      <c r="CR22" s="8">
        <v>4</v>
      </c>
      <c r="CS22" s="8">
        <v>7.5</v>
      </c>
      <c r="CT22" s="8">
        <v>6</v>
      </c>
      <c r="CU22" s="8">
        <v>6</v>
      </c>
      <c r="CV22" s="8">
        <v>5.5</v>
      </c>
      <c r="CW22" s="8">
        <v>7.5</v>
      </c>
      <c r="CX22" s="100">
        <f>MEDIAN($CI22:$CW22)</f>
        <v>7.5</v>
      </c>
      <c r="CY22" s="100">
        <f>AVEDEV($CI22:$CW22)</f>
        <v>1.2088888888888891</v>
      </c>
      <c r="CZ22" s="212">
        <f t="array" ref="CZ22">MEDIAN(ABS(($CI22:$CW22)-AVERAGE($CI22:$CW22)))</f>
        <v>1.1333333333333337</v>
      </c>
    </row>
    <row r="23" spans="38:104" x14ac:dyDescent="0.3">
      <c r="AL23">
        <v>20</v>
      </c>
      <c r="AR23" s="190">
        <f t="shared" si="2"/>
        <v>18.946060606060591</v>
      </c>
      <c r="CI23" s="89">
        <v>6</v>
      </c>
      <c r="CJ23" s="8">
        <v>4</v>
      </c>
      <c r="CK23" s="8">
        <v>7</v>
      </c>
      <c r="CL23" s="8">
        <v>3</v>
      </c>
      <c r="CM23" s="8">
        <v>7</v>
      </c>
      <c r="CN23" s="8">
        <v>7.5</v>
      </c>
      <c r="CO23" s="8">
        <v>5.5</v>
      </c>
      <c r="CP23" s="8">
        <v>6</v>
      </c>
      <c r="CQ23" s="8">
        <v>7</v>
      </c>
      <c r="CR23" s="8">
        <v>5.5</v>
      </c>
      <c r="CS23" s="8">
        <v>7.5</v>
      </c>
      <c r="CT23" s="8">
        <v>2.5</v>
      </c>
      <c r="CU23" s="8">
        <v>4</v>
      </c>
      <c r="CV23" s="8">
        <v>7.5</v>
      </c>
      <c r="CW23" s="8">
        <v>6</v>
      </c>
      <c r="CX23" s="100">
        <f t="shared" ref="CX23:CX31" si="8">MEDIAN($CI23:$CW23)</f>
        <v>6</v>
      </c>
      <c r="CY23" s="100">
        <f>AVEDEV($CI23:$CW23)</f>
        <v>1.3199999999999998</v>
      </c>
      <c r="CZ23" s="212">
        <f t="array" ref="CZ23">MEDIAN(ABS(($CI23:$CW23)-AVERAGE($CI23:$CW23)))</f>
        <v>1.2666666666666666</v>
      </c>
    </row>
    <row r="24" spans="38:104" x14ac:dyDescent="0.3">
      <c r="CI24" s="89">
        <v>4</v>
      </c>
      <c r="CJ24" s="8">
        <v>5.5</v>
      </c>
      <c r="CK24" s="8">
        <v>3</v>
      </c>
      <c r="CL24" s="8">
        <v>7.5</v>
      </c>
      <c r="CM24" s="8">
        <v>7.5</v>
      </c>
      <c r="CN24" s="8">
        <v>7.5</v>
      </c>
      <c r="CO24" s="8">
        <v>7.5</v>
      </c>
      <c r="CP24" s="8">
        <v>6</v>
      </c>
      <c r="CQ24" s="8">
        <v>7.5</v>
      </c>
      <c r="CR24" s="8">
        <v>5.5</v>
      </c>
      <c r="CS24" s="8">
        <v>4</v>
      </c>
      <c r="CT24" s="8">
        <v>7</v>
      </c>
      <c r="CU24" s="8">
        <v>7.5</v>
      </c>
      <c r="CV24" s="8">
        <v>7.5</v>
      </c>
      <c r="CW24" s="8">
        <v>7.5</v>
      </c>
      <c r="CX24" s="100">
        <f t="shared" si="8"/>
        <v>7.5</v>
      </c>
      <c r="CY24" s="100">
        <f>AVEDEV($CI24:$CW24)</f>
        <v>1.3333333333333335</v>
      </c>
      <c r="CZ24" s="212">
        <f t="array" ref="CZ24">MEDIAN(ABS(($CI24:$CW24)-AVERAGE($CI24:$CW24)))</f>
        <v>1.166666666666667</v>
      </c>
    </row>
    <row r="25" spans="38:104" x14ac:dyDescent="0.3">
      <c r="CI25" s="89">
        <v>7.5</v>
      </c>
      <c r="CJ25" s="8">
        <v>7.5</v>
      </c>
      <c r="CK25" s="8">
        <v>4</v>
      </c>
      <c r="CL25" s="8">
        <v>2.5</v>
      </c>
      <c r="CM25" s="8">
        <v>5.5</v>
      </c>
      <c r="CN25" s="8">
        <v>4</v>
      </c>
      <c r="CO25" s="8">
        <v>7.5</v>
      </c>
      <c r="CP25" s="8">
        <v>7.5</v>
      </c>
      <c r="CQ25" s="8">
        <v>2.5</v>
      </c>
      <c r="CR25" s="8">
        <v>7.5</v>
      </c>
      <c r="CS25" s="8">
        <v>7.5</v>
      </c>
      <c r="CT25" s="8">
        <v>6</v>
      </c>
      <c r="CU25" s="8">
        <v>4</v>
      </c>
      <c r="CV25" s="8">
        <v>4</v>
      </c>
      <c r="CW25" s="8">
        <v>2.5</v>
      </c>
      <c r="CX25" s="100">
        <f t="shared" si="8"/>
        <v>5.5</v>
      </c>
      <c r="CY25" s="100">
        <f>AVEDEV($CI25:$CW25)</f>
        <v>1.8444444444444446</v>
      </c>
      <c r="CZ25" s="212">
        <f t="array" ref="CZ25">MEDIAN(ABS(($CI25:$CW25)-AVERAGE($CI25:$CW25)))</f>
        <v>2.166666666666667</v>
      </c>
    </row>
    <row r="26" spans="38:104" x14ac:dyDescent="0.3">
      <c r="CI26" s="89">
        <v>2.5</v>
      </c>
      <c r="CJ26" s="8">
        <v>5.5</v>
      </c>
      <c r="CK26" s="8">
        <v>4</v>
      </c>
      <c r="CL26" s="8">
        <v>7.5</v>
      </c>
      <c r="CM26" s="8">
        <v>7.5</v>
      </c>
      <c r="CN26" s="8">
        <v>4</v>
      </c>
      <c r="CO26" s="8">
        <v>4</v>
      </c>
      <c r="CP26" s="8">
        <v>7</v>
      </c>
      <c r="CQ26" s="8">
        <v>6</v>
      </c>
      <c r="CR26" s="8">
        <v>7.5</v>
      </c>
      <c r="CS26" s="8">
        <v>7.5</v>
      </c>
      <c r="CT26" s="8">
        <v>7.5</v>
      </c>
      <c r="CU26" s="8">
        <v>4</v>
      </c>
      <c r="CV26" s="8">
        <v>3</v>
      </c>
      <c r="CW26" s="8">
        <v>3</v>
      </c>
      <c r="CX26" s="100">
        <f t="shared" si="8"/>
        <v>5.5</v>
      </c>
      <c r="CY26" s="100">
        <f>AVEDEV($CI26:$CW26)</f>
        <v>1.7422222222222221</v>
      </c>
      <c r="CZ26" s="212">
        <f t="array" ref="CZ26">MEDIAN(ABS(($CI26:$CW26)-AVERAGE($CI26:$CW26)))</f>
        <v>2.1333333333333337</v>
      </c>
    </row>
    <row r="27" spans="38:104" x14ac:dyDescent="0.3">
      <c r="CI27" s="89">
        <v>2.5</v>
      </c>
      <c r="CJ27" s="8">
        <v>7.5</v>
      </c>
      <c r="CK27" s="8">
        <v>7.5</v>
      </c>
      <c r="CL27" s="8">
        <v>7.5</v>
      </c>
      <c r="CM27" s="8">
        <v>7.5</v>
      </c>
      <c r="CN27" s="8">
        <v>3</v>
      </c>
      <c r="CO27" s="8">
        <v>7</v>
      </c>
      <c r="CP27" s="8">
        <v>7.5</v>
      </c>
      <c r="CQ27" s="8">
        <v>2.5</v>
      </c>
      <c r="CR27" s="8">
        <v>7</v>
      </c>
      <c r="CS27" s="8">
        <v>7.5</v>
      </c>
      <c r="CT27" s="8">
        <v>7.5</v>
      </c>
      <c r="CU27" s="8">
        <v>7.5</v>
      </c>
      <c r="CV27" s="8">
        <v>7</v>
      </c>
      <c r="CW27" s="8">
        <v>3</v>
      </c>
      <c r="CX27" s="100">
        <f t="shared" si="8"/>
        <v>7.5</v>
      </c>
      <c r="CY27" s="100">
        <f t="shared" ref="CY27:CY31" si="9">AVEDEV($CI27:$CW27)</f>
        <v>1.8044444444444445</v>
      </c>
      <c r="CZ27" s="212">
        <f t="array" ref="CZ27">MEDIAN(ABS(($CI27:$CW27)-AVERAGE($CI27:$CW27)))</f>
        <v>1.3666666666666663</v>
      </c>
    </row>
    <row r="28" spans="38:104" x14ac:dyDescent="0.3">
      <c r="CI28" s="89">
        <v>4</v>
      </c>
      <c r="CJ28" s="8">
        <v>4</v>
      </c>
      <c r="CK28" s="8">
        <v>5.5</v>
      </c>
      <c r="CL28" s="8">
        <v>2.5</v>
      </c>
      <c r="CM28" s="8">
        <v>3</v>
      </c>
      <c r="CN28" s="8">
        <v>7.5</v>
      </c>
      <c r="CO28" s="8">
        <v>3</v>
      </c>
      <c r="CP28" s="8">
        <v>7.5</v>
      </c>
      <c r="CQ28" s="8">
        <v>7.5</v>
      </c>
      <c r="CR28" s="8">
        <v>7</v>
      </c>
      <c r="CS28" s="8">
        <v>7.5</v>
      </c>
      <c r="CT28" s="8">
        <v>5.5</v>
      </c>
      <c r="CU28" s="8">
        <v>7.5</v>
      </c>
      <c r="CV28" s="8">
        <v>5.5</v>
      </c>
      <c r="CW28" s="8">
        <v>2.5</v>
      </c>
      <c r="CX28" s="100">
        <f t="shared" si="8"/>
        <v>5.5</v>
      </c>
      <c r="CY28" s="100">
        <f t="shared" si="9"/>
        <v>1.7333333333333338</v>
      </c>
      <c r="CZ28" s="212">
        <f t="array" ref="CZ28">MEDIAN(ABS(($CI28:$CW28)-AVERAGE($CI28:$CW28)))</f>
        <v>2.166666666666667</v>
      </c>
    </row>
    <row r="29" spans="38:104" x14ac:dyDescent="0.3">
      <c r="CI29" s="89">
        <v>3</v>
      </c>
      <c r="CJ29" s="8">
        <v>7.5</v>
      </c>
      <c r="CK29" s="8">
        <v>7</v>
      </c>
      <c r="CL29" s="8">
        <v>4</v>
      </c>
      <c r="CM29" s="8">
        <v>6</v>
      </c>
      <c r="CN29" s="8">
        <v>7.5</v>
      </c>
      <c r="CO29" s="8">
        <v>7.5</v>
      </c>
      <c r="CP29" s="8">
        <v>2.5</v>
      </c>
      <c r="CQ29" s="8">
        <v>6</v>
      </c>
      <c r="CR29" s="8">
        <v>7.5</v>
      </c>
      <c r="CS29" s="8">
        <v>7.5</v>
      </c>
      <c r="CT29" s="8">
        <v>5.5</v>
      </c>
      <c r="CU29" s="8">
        <v>2.5</v>
      </c>
      <c r="CV29" s="8">
        <v>4</v>
      </c>
      <c r="CW29" s="8">
        <v>6</v>
      </c>
      <c r="CX29" s="100">
        <f t="shared" si="8"/>
        <v>6</v>
      </c>
      <c r="CY29" s="100">
        <f t="shared" si="9"/>
        <v>1.6133333333333335</v>
      </c>
      <c r="CZ29" s="212">
        <f t="array" ref="CZ29">MEDIAN(ABS(($CI29:$CW29)-AVERAGE($CI29:$CW29)))</f>
        <v>1.9000000000000004</v>
      </c>
    </row>
    <row r="30" spans="38:104" x14ac:dyDescent="0.3">
      <c r="CI30" s="89">
        <v>7.5</v>
      </c>
      <c r="CJ30" s="8">
        <v>7.5</v>
      </c>
      <c r="CK30" s="8">
        <v>7.5</v>
      </c>
      <c r="CL30" s="8">
        <v>7</v>
      </c>
      <c r="CM30" s="8">
        <v>2.5</v>
      </c>
      <c r="CN30" s="8">
        <v>5.5</v>
      </c>
      <c r="CO30" s="8">
        <v>3</v>
      </c>
      <c r="CP30" s="8">
        <v>5.5</v>
      </c>
      <c r="CQ30" s="8">
        <v>6</v>
      </c>
      <c r="CR30" s="8">
        <v>7.5</v>
      </c>
      <c r="CS30" s="8">
        <v>3</v>
      </c>
      <c r="CT30" s="8">
        <v>3</v>
      </c>
      <c r="CU30" s="8">
        <v>7.5</v>
      </c>
      <c r="CV30" s="8">
        <v>7.5</v>
      </c>
      <c r="CW30" s="8">
        <v>7</v>
      </c>
      <c r="CX30" s="100">
        <f t="shared" si="8"/>
        <v>7</v>
      </c>
      <c r="CY30" s="100">
        <f t="shared" si="9"/>
        <v>1.6666666666666667</v>
      </c>
      <c r="CZ30" s="212">
        <f t="array" ref="CZ30">MEDIAN(ABS(($CI30:$CW30)-AVERAGE($CI30:$CW30)))</f>
        <v>1.666666666666667</v>
      </c>
    </row>
    <row r="31" spans="38:104" x14ac:dyDescent="0.3">
      <c r="CI31" s="89">
        <v>7.5</v>
      </c>
      <c r="CJ31" s="8">
        <v>4</v>
      </c>
      <c r="CK31" s="8">
        <v>7.5</v>
      </c>
      <c r="CL31" s="8">
        <v>7</v>
      </c>
      <c r="CM31" s="8">
        <v>5.5</v>
      </c>
      <c r="CN31" s="8">
        <v>7.5</v>
      </c>
      <c r="CO31" s="8">
        <v>2.5</v>
      </c>
      <c r="CP31" s="8">
        <v>7.5</v>
      </c>
      <c r="CQ31" s="8">
        <v>7.5</v>
      </c>
      <c r="CR31" s="8">
        <v>2.5</v>
      </c>
      <c r="CS31" s="8">
        <v>7.5</v>
      </c>
      <c r="CT31" s="8">
        <v>7</v>
      </c>
      <c r="CU31" s="8">
        <v>7</v>
      </c>
      <c r="CV31" s="8">
        <v>7.5</v>
      </c>
      <c r="CW31" s="8">
        <v>5.5</v>
      </c>
      <c r="CX31" s="100">
        <f t="shared" si="8"/>
        <v>7</v>
      </c>
      <c r="CY31" s="100">
        <f t="shared" si="9"/>
        <v>1.4888888888888885</v>
      </c>
      <c r="CZ31" s="212">
        <f t="array" ref="CZ31">MEDIAN(ABS(($CI31:$CW31)-AVERAGE($CI31:$CW31)))</f>
        <v>1.2666666666666666</v>
      </c>
    </row>
    <row r="32" spans="38:104" x14ac:dyDescent="0.3">
      <c r="CI32" s="271" t="s">
        <v>415</v>
      </c>
      <c r="CJ32" s="272"/>
      <c r="CK32" s="272"/>
      <c r="CL32" s="272"/>
      <c r="CM32" s="272"/>
      <c r="CN32" s="272"/>
      <c r="CO32" s="272"/>
      <c r="CP32" s="272"/>
      <c r="CQ32" s="272"/>
      <c r="CR32" s="272"/>
      <c r="CS32" s="272"/>
      <c r="CT32" s="272"/>
      <c r="CU32" s="272"/>
      <c r="CV32" s="272"/>
      <c r="CW32" s="272"/>
      <c r="CX32" s="213">
        <f>_xlfn.STDEV.S(CX$22:CX$31)</f>
        <v>0.88191710368819687</v>
      </c>
      <c r="CY32" s="213">
        <f t="shared" ref="CY32" si="10">_xlfn.STDEV.S(CY$22:CY$31)</f>
        <v>0.22435764120256871</v>
      </c>
      <c r="CZ32" s="213">
        <f>_xlfn.STDEV.S(CZ$22:CZ$31)</f>
        <v>0.43434355179702355</v>
      </c>
    </row>
    <row r="35" spans="87:104" x14ac:dyDescent="0.3">
      <c r="CI35" s="273" t="s">
        <v>416</v>
      </c>
      <c r="CJ35" s="274"/>
      <c r="CK35" s="274"/>
      <c r="CL35" s="274"/>
      <c r="CM35" s="274"/>
      <c r="CN35" s="274"/>
      <c r="CO35" s="274"/>
      <c r="CP35" s="274"/>
      <c r="CQ35" s="274"/>
      <c r="CR35" s="275"/>
      <c r="CS35" s="209"/>
    </row>
    <row r="36" spans="87:104" x14ac:dyDescent="0.3">
      <c r="CI36" s="91">
        <v>4</v>
      </c>
      <c r="CJ36" s="92">
        <v>7.5</v>
      </c>
      <c r="CK36" s="92">
        <v>6.5</v>
      </c>
      <c r="CL36" s="92">
        <v>3</v>
      </c>
      <c r="CM36" s="92">
        <v>6.5</v>
      </c>
      <c r="CN36" s="92">
        <v>7</v>
      </c>
      <c r="CO36" s="92">
        <v>6.5</v>
      </c>
      <c r="CP36" s="92">
        <v>7</v>
      </c>
      <c r="CQ36" s="92">
        <v>6.5</v>
      </c>
      <c r="CR36" s="93">
        <v>7.5</v>
      </c>
      <c r="CS36" s="8"/>
    </row>
    <row r="39" spans="87:104" x14ac:dyDescent="0.3">
      <c r="CI39" s="220" t="s">
        <v>411</v>
      </c>
      <c r="CJ39" s="220"/>
      <c r="CK39" s="220"/>
      <c r="CL39" s="220"/>
      <c r="CM39" s="220"/>
      <c r="CN39" s="220"/>
      <c r="CO39" s="220"/>
      <c r="CP39" s="220"/>
      <c r="CQ39" s="220"/>
      <c r="CR39" s="220"/>
      <c r="CS39" s="220"/>
      <c r="CT39" s="220"/>
      <c r="CU39" s="220"/>
      <c r="CV39" s="220"/>
      <c r="CW39" s="220"/>
    </row>
    <row r="40" spans="87:104" x14ac:dyDescent="0.3">
      <c r="CI40" s="269" t="s">
        <v>414</v>
      </c>
      <c r="CJ40" s="270"/>
      <c r="CK40" s="270"/>
      <c r="CL40" s="270"/>
      <c r="CM40" s="270"/>
      <c r="CN40" s="270"/>
      <c r="CO40" s="270"/>
      <c r="CP40" s="270"/>
      <c r="CQ40" s="270"/>
      <c r="CR40" s="270"/>
      <c r="CS40" s="270"/>
      <c r="CT40" s="270"/>
      <c r="CU40" s="270"/>
      <c r="CV40" s="270"/>
      <c r="CW40" s="270"/>
      <c r="CX40" s="210" t="s">
        <v>287</v>
      </c>
      <c r="CY40" s="210" t="s">
        <v>412</v>
      </c>
      <c r="CZ40" s="211" t="s">
        <v>413</v>
      </c>
    </row>
    <row r="41" spans="87:104" x14ac:dyDescent="0.3">
      <c r="CI41" s="89">
        <v>3</v>
      </c>
      <c r="CJ41" s="8">
        <v>7</v>
      </c>
      <c r="CK41" s="8">
        <v>6.5</v>
      </c>
      <c r="CL41" s="8">
        <v>7.5</v>
      </c>
      <c r="CM41" s="8">
        <v>6.5</v>
      </c>
      <c r="CN41" s="8">
        <v>7</v>
      </c>
      <c r="CO41" s="8">
        <v>7.5</v>
      </c>
      <c r="CP41" s="8">
        <v>6.5</v>
      </c>
      <c r="CQ41" s="8">
        <v>6.5</v>
      </c>
      <c r="CR41" s="8">
        <v>4</v>
      </c>
      <c r="CS41" s="8">
        <v>3</v>
      </c>
      <c r="CT41" s="8">
        <v>7.5</v>
      </c>
      <c r="CU41" s="8">
        <v>6.5</v>
      </c>
      <c r="CV41" s="8">
        <v>4</v>
      </c>
      <c r="CW41" s="8">
        <v>7</v>
      </c>
      <c r="CX41" s="100">
        <f>MEDIAN($CI41:$CW41)</f>
        <v>6.5</v>
      </c>
      <c r="CY41" s="100">
        <f>AVEDEV($CI41:$CW41)</f>
        <v>1.3333333333333333</v>
      </c>
      <c r="CZ41" s="212">
        <f t="array" ref="CZ41">MEDIAN(ABS(($CI41:$CW41)-AVERAGE($CI41:$CW41)))</f>
        <v>1</v>
      </c>
    </row>
    <row r="42" spans="87:104" x14ac:dyDescent="0.3">
      <c r="CI42" s="89">
        <v>6.5</v>
      </c>
      <c r="CJ42" s="8">
        <v>6.5</v>
      </c>
      <c r="CK42" s="8">
        <v>6.5</v>
      </c>
      <c r="CL42" s="8">
        <v>6.5</v>
      </c>
      <c r="CM42" s="8">
        <v>7.5</v>
      </c>
      <c r="CN42" s="8">
        <v>7.5</v>
      </c>
      <c r="CO42" s="8">
        <v>7.5</v>
      </c>
      <c r="CP42" s="8">
        <v>6.5</v>
      </c>
      <c r="CQ42" s="8">
        <v>3</v>
      </c>
      <c r="CR42" s="8">
        <v>6.5</v>
      </c>
      <c r="CS42" s="8">
        <v>3</v>
      </c>
      <c r="CT42" s="8">
        <v>6.5</v>
      </c>
      <c r="CU42" s="8">
        <v>7.5</v>
      </c>
      <c r="CV42" s="8">
        <v>7.5</v>
      </c>
      <c r="CW42" s="8">
        <v>7</v>
      </c>
      <c r="CX42" s="100">
        <f t="shared" ref="CX42:CX50" si="11">MEDIAN($CI42:$CW42)</f>
        <v>6.5</v>
      </c>
      <c r="CY42" s="100">
        <f>AVEDEV($CI42:$CW42)</f>
        <v>0.9066666666666664</v>
      </c>
      <c r="CZ42" s="212">
        <f t="array" ref="CZ42">MEDIAN(ABS(($CI42:$CW42)-AVERAGE($CI42:$CW42)))</f>
        <v>0.59999999999999964</v>
      </c>
    </row>
    <row r="43" spans="87:104" x14ac:dyDescent="0.3">
      <c r="CI43" s="89">
        <v>7.5</v>
      </c>
      <c r="CJ43" s="8">
        <v>7.5</v>
      </c>
      <c r="CK43" s="8">
        <v>3</v>
      </c>
      <c r="CL43" s="8">
        <v>7.5</v>
      </c>
      <c r="CM43" s="8">
        <v>3</v>
      </c>
      <c r="CN43" s="8">
        <v>7</v>
      </c>
      <c r="CO43" s="8">
        <v>6.5</v>
      </c>
      <c r="CP43" s="8">
        <v>6.5</v>
      </c>
      <c r="CQ43" s="8">
        <v>7.5</v>
      </c>
      <c r="CR43" s="8">
        <v>7.5</v>
      </c>
      <c r="CS43" s="8">
        <v>7.5</v>
      </c>
      <c r="CT43" s="8">
        <v>7</v>
      </c>
      <c r="CU43" s="8">
        <v>7</v>
      </c>
      <c r="CV43" s="8">
        <v>7</v>
      </c>
      <c r="CW43" s="8">
        <v>7</v>
      </c>
      <c r="CX43" s="100">
        <f t="shared" si="11"/>
        <v>7</v>
      </c>
      <c r="CY43" s="100">
        <f>AVEDEV($CI43:$CW43)</f>
        <v>0.9866666666666668</v>
      </c>
      <c r="CZ43" s="212">
        <f t="array" ref="CZ43">MEDIAN(ABS(($CI43:$CW43)-AVERAGE($CI43:$CW43)))</f>
        <v>0.90000000000000036</v>
      </c>
    </row>
    <row r="44" spans="87:104" x14ac:dyDescent="0.3">
      <c r="CI44" s="89">
        <v>7</v>
      </c>
      <c r="CJ44" s="8">
        <v>6.5</v>
      </c>
      <c r="CK44" s="8">
        <v>4</v>
      </c>
      <c r="CL44" s="8">
        <v>6.5</v>
      </c>
      <c r="CM44" s="8">
        <v>7.5</v>
      </c>
      <c r="CN44" s="8">
        <v>6.5</v>
      </c>
      <c r="CO44" s="8">
        <v>7.5</v>
      </c>
      <c r="CP44" s="8">
        <v>6.5</v>
      </c>
      <c r="CQ44" s="8">
        <v>7.5</v>
      </c>
      <c r="CR44" s="8">
        <v>7.5</v>
      </c>
      <c r="CS44" s="8">
        <v>7</v>
      </c>
      <c r="CT44" s="8">
        <v>6.5</v>
      </c>
      <c r="CU44" s="8">
        <v>7</v>
      </c>
      <c r="CV44" s="8">
        <v>4</v>
      </c>
      <c r="CW44" s="8">
        <v>6.5</v>
      </c>
      <c r="CX44" s="100">
        <f t="shared" si="11"/>
        <v>6.5</v>
      </c>
      <c r="CY44" s="100">
        <f>AVEDEV($CI44:$CW44)</f>
        <v>0.70222222222222219</v>
      </c>
      <c r="CZ44" s="212">
        <f t="array" ref="CZ44">MEDIAN(ABS(($CI44:$CW44)-AVERAGE($CI44:$CW44)))</f>
        <v>0.46666666666666679</v>
      </c>
    </row>
    <row r="45" spans="87:104" x14ac:dyDescent="0.3">
      <c r="CI45" s="89">
        <v>6.5</v>
      </c>
      <c r="CJ45" s="8">
        <v>6.5</v>
      </c>
      <c r="CK45" s="8">
        <v>7</v>
      </c>
      <c r="CL45" s="8">
        <v>7.5</v>
      </c>
      <c r="CM45" s="8">
        <v>6.5</v>
      </c>
      <c r="CN45" s="8">
        <v>3</v>
      </c>
      <c r="CO45" s="8">
        <v>7</v>
      </c>
      <c r="CP45" s="8">
        <v>6.5</v>
      </c>
      <c r="CQ45" s="8">
        <v>3</v>
      </c>
      <c r="CR45" s="8">
        <v>6.5</v>
      </c>
      <c r="CS45" s="8">
        <v>7.5</v>
      </c>
      <c r="CT45" s="8">
        <v>7</v>
      </c>
      <c r="CU45" s="8">
        <v>7.5</v>
      </c>
      <c r="CV45" s="8">
        <v>6.5</v>
      </c>
      <c r="CW45" s="8">
        <v>7</v>
      </c>
      <c r="CX45" s="100">
        <f t="shared" si="11"/>
        <v>6.5</v>
      </c>
      <c r="CY45" s="100">
        <f>AVEDEV($CI45:$CW45)</f>
        <v>0.89777777777777767</v>
      </c>
      <c r="CZ45" s="212">
        <f t="array" ref="CZ45">MEDIAN(ABS(($CI45:$CW45)-AVERAGE($CI45:$CW45)))</f>
        <v>0.63333333333333375</v>
      </c>
    </row>
    <row r="46" spans="87:104" x14ac:dyDescent="0.3">
      <c r="CI46" s="89">
        <v>7.5</v>
      </c>
      <c r="CJ46" s="8">
        <v>6.5</v>
      </c>
      <c r="CK46" s="8">
        <v>4</v>
      </c>
      <c r="CL46" s="8">
        <v>7</v>
      </c>
      <c r="CM46" s="8">
        <v>6.5</v>
      </c>
      <c r="CN46" s="8">
        <v>3</v>
      </c>
      <c r="CO46" s="8">
        <v>6.5</v>
      </c>
      <c r="CP46" s="8">
        <v>3</v>
      </c>
      <c r="CQ46" s="8">
        <v>4</v>
      </c>
      <c r="CR46" s="8">
        <v>7</v>
      </c>
      <c r="CS46" s="8">
        <v>4</v>
      </c>
      <c r="CT46" s="8">
        <v>6.5</v>
      </c>
      <c r="CU46" s="8">
        <v>6.5</v>
      </c>
      <c r="CV46" s="8">
        <v>6.5</v>
      </c>
      <c r="CW46" s="8">
        <v>6.5</v>
      </c>
      <c r="CX46" s="100">
        <f t="shared" si="11"/>
        <v>6.5</v>
      </c>
      <c r="CY46" s="100">
        <f t="shared" ref="CY46:CY50" si="12">AVEDEV($CI46:$CW46)</f>
        <v>1.3777777777777775</v>
      </c>
      <c r="CZ46" s="212">
        <f t="array" ref="CZ46">MEDIAN(ABS(($CI46:$CW46)-AVERAGE($CI46:$CW46)))</f>
        <v>1.333333333333333</v>
      </c>
    </row>
    <row r="47" spans="87:104" x14ac:dyDescent="0.3">
      <c r="CI47" s="89">
        <v>7.5</v>
      </c>
      <c r="CJ47" s="8">
        <v>7</v>
      </c>
      <c r="CK47" s="8">
        <v>4</v>
      </c>
      <c r="CL47" s="8">
        <v>7</v>
      </c>
      <c r="CM47" s="8">
        <v>7.5</v>
      </c>
      <c r="CN47" s="8">
        <v>7</v>
      </c>
      <c r="CO47" s="8">
        <v>6.5</v>
      </c>
      <c r="CP47" s="8">
        <v>6.5</v>
      </c>
      <c r="CQ47" s="8">
        <v>7.5</v>
      </c>
      <c r="CR47" s="8">
        <v>6.5</v>
      </c>
      <c r="CS47" s="8">
        <v>7.5</v>
      </c>
      <c r="CT47" s="8">
        <v>6.5</v>
      </c>
      <c r="CU47" s="8">
        <v>7.5</v>
      </c>
      <c r="CV47" s="8">
        <v>4</v>
      </c>
      <c r="CW47" s="8">
        <v>7.5</v>
      </c>
      <c r="CX47" s="100">
        <f t="shared" si="11"/>
        <v>7</v>
      </c>
      <c r="CY47" s="100">
        <f t="shared" si="12"/>
        <v>0.8</v>
      </c>
      <c r="CZ47" s="212">
        <f t="array" ref="CZ47">MEDIAN(ABS(($CI47:$CW47)-AVERAGE($CI47:$CW47)))</f>
        <v>0.83333333333333304</v>
      </c>
    </row>
    <row r="48" spans="87:104" x14ac:dyDescent="0.3">
      <c r="CI48" s="89">
        <v>6.5</v>
      </c>
      <c r="CJ48" s="8">
        <v>7.5</v>
      </c>
      <c r="CK48" s="8">
        <v>4</v>
      </c>
      <c r="CL48" s="8">
        <v>6.5</v>
      </c>
      <c r="CM48" s="8">
        <v>6.5</v>
      </c>
      <c r="CN48" s="8">
        <v>7</v>
      </c>
      <c r="CO48" s="8">
        <v>6.5</v>
      </c>
      <c r="CP48" s="8">
        <v>7</v>
      </c>
      <c r="CQ48" s="8">
        <v>7.5</v>
      </c>
      <c r="CR48" s="8">
        <v>7.5</v>
      </c>
      <c r="CS48" s="8">
        <v>7.5</v>
      </c>
      <c r="CT48" s="8">
        <v>6.5</v>
      </c>
      <c r="CU48" s="8">
        <v>7.5</v>
      </c>
      <c r="CV48" s="8">
        <v>6.5</v>
      </c>
      <c r="CW48" s="8">
        <v>6.5</v>
      </c>
      <c r="CX48" s="100">
        <f t="shared" si="11"/>
        <v>6.5</v>
      </c>
      <c r="CY48" s="100">
        <f t="shared" si="12"/>
        <v>0.58222222222222231</v>
      </c>
      <c r="CZ48" s="212">
        <f t="array" ref="CZ48">MEDIAN(ABS(($CI48:$CW48)-AVERAGE($CI48:$CW48)))</f>
        <v>0.26666666666666661</v>
      </c>
    </row>
    <row r="49" spans="87:104" x14ac:dyDescent="0.3">
      <c r="CI49" s="89">
        <v>6.5</v>
      </c>
      <c r="CJ49" s="8">
        <v>7.5</v>
      </c>
      <c r="CK49" s="8">
        <v>6.5</v>
      </c>
      <c r="CL49" s="8">
        <v>7</v>
      </c>
      <c r="CM49" s="8">
        <v>4</v>
      </c>
      <c r="CN49" s="8">
        <v>7.5</v>
      </c>
      <c r="CO49" s="8">
        <v>3</v>
      </c>
      <c r="CP49" s="8">
        <v>6.5</v>
      </c>
      <c r="CQ49" s="8">
        <v>3</v>
      </c>
      <c r="CR49" s="8">
        <v>7.5</v>
      </c>
      <c r="CS49" s="8">
        <v>7</v>
      </c>
      <c r="CT49" s="8">
        <v>7.5</v>
      </c>
      <c r="CU49" s="8">
        <v>7.5</v>
      </c>
      <c r="CV49" s="8">
        <v>7.5</v>
      </c>
      <c r="CW49" s="8">
        <v>4</v>
      </c>
      <c r="CX49" s="100">
        <f t="shared" si="11"/>
        <v>7</v>
      </c>
      <c r="CY49" s="100">
        <f t="shared" si="12"/>
        <v>1.4222222222222218</v>
      </c>
      <c r="CZ49" s="212">
        <f t="array" ref="CZ49">MEDIAN(ABS(($CI49:$CW49)-AVERAGE($CI49:$CW49)))</f>
        <v>1.333333333333333</v>
      </c>
    </row>
    <row r="50" spans="87:104" x14ac:dyDescent="0.3">
      <c r="CI50" s="89">
        <v>4</v>
      </c>
      <c r="CJ50" s="8">
        <v>6.5</v>
      </c>
      <c r="CK50" s="8">
        <v>7</v>
      </c>
      <c r="CL50" s="8">
        <v>7</v>
      </c>
      <c r="CM50" s="8">
        <v>7</v>
      </c>
      <c r="CN50" s="8">
        <v>3</v>
      </c>
      <c r="CO50" s="8">
        <v>7</v>
      </c>
      <c r="CP50" s="8">
        <v>7</v>
      </c>
      <c r="CQ50" s="8">
        <v>3</v>
      </c>
      <c r="CR50" s="8">
        <v>7</v>
      </c>
      <c r="CS50" s="8">
        <v>6.5</v>
      </c>
      <c r="CT50" s="8">
        <v>7.5</v>
      </c>
      <c r="CU50" s="8">
        <v>6.5</v>
      </c>
      <c r="CV50" s="8">
        <v>4</v>
      </c>
      <c r="CW50" s="8">
        <v>6.5</v>
      </c>
      <c r="CX50" s="100">
        <f t="shared" si="11"/>
        <v>6.5</v>
      </c>
      <c r="CY50" s="100">
        <f t="shared" si="12"/>
        <v>1.3155555555555556</v>
      </c>
      <c r="CZ50" s="212">
        <f t="array" ref="CZ50">MEDIAN(ABS(($CI50:$CW50)-AVERAGE($CI50:$CW50)))</f>
        <v>1.0333333333333332</v>
      </c>
    </row>
    <row r="51" spans="87:104" x14ac:dyDescent="0.3">
      <c r="CI51" s="271" t="s">
        <v>415</v>
      </c>
      <c r="CJ51" s="272"/>
      <c r="CK51" s="272"/>
      <c r="CL51" s="272"/>
      <c r="CM51" s="272"/>
      <c r="CN51" s="272"/>
      <c r="CO51" s="272"/>
      <c r="CP51" s="272"/>
      <c r="CQ51" s="272"/>
      <c r="CR51" s="272"/>
      <c r="CS51" s="272"/>
      <c r="CT51" s="272"/>
      <c r="CU51" s="272"/>
      <c r="CV51" s="272"/>
      <c r="CW51" s="272"/>
      <c r="CX51" s="213">
        <f>_xlfn.STDEV.S(CX$41:CX$50)</f>
        <v>0.24152294576982397</v>
      </c>
      <c r="CY51" s="213">
        <f>_xlfn.STDEV.S(CY$41:CY$50)</f>
        <v>0.30617638389027674</v>
      </c>
      <c r="CZ51" s="214">
        <f>_xlfn.STDEV.S(CZ$41:CZ$50)</f>
        <v>0.35304670414640893</v>
      </c>
    </row>
  </sheetData>
  <mergeCells count="22">
    <mergeCell ref="BS1:BZ1"/>
    <mergeCell ref="A1:H1"/>
    <mergeCell ref="I1:O1"/>
    <mergeCell ref="N2:O2"/>
    <mergeCell ref="P1:V1"/>
    <mergeCell ref="W1:AA1"/>
    <mergeCell ref="AT1:BA1"/>
    <mergeCell ref="BL1:BR1"/>
    <mergeCell ref="AB1:AJ1"/>
    <mergeCell ref="AK1:AS1"/>
    <mergeCell ref="BC1:BK1"/>
    <mergeCell ref="CI1:CZ1"/>
    <mergeCell ref="CI35:CR35"/>
    <mergeCell ref="CJ3:CQ3"/>
    <mergeCell ref="CI16:CR16"/>
    <mergeCell ref="CA1:CG1"/>
    <mergeCell ref="CI39:CW39"/>
    <mergeCell ref="CI40:CW40"/>
    <mergeCell ref="CI51:CW51"/>
    <mergeCell ref="CI20:CW20"/>
    <mergeCell ref="CI21:CW21"/>
    <mergeCell ref="CI32:CW32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5</vt:i4>
      </vt:variant>
      <vt:variant>
        <vt:lpstr>Intervalos Nomeados</vt:lpstr>
      </vt:variant>
      <vt:variant>
        <vt:i4>1</vt:i4>
      </vt:variant>
    </vt:vector>
  </HeadingPairs>
  <TitlesOfParts>
    <vt:vector size="6" baseType="lpstr">
      <vt:lpstr>CAP 6</vt:lpstr>
      <vt:lpstr>CAP  8</vt:lpstr>
      <vt:lpstr>CAP 9</vt:lpstr>
      <vt:lpstr>CAP 10</vt:lpstr>
      <vt:lpstr>CAP 11</vt:lpstr>
      <vt:lpstr>'CAP 10'!Area_de_extracao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Ivandson</dc:creator>
  <cp:lastModifiedBy>Ivandson Praeiro de Sousa</cp:lastModifiedBy>
  <dcterms:created xsi:type="dcterms:W3CDTF">2020-11-05T13:33:29Z</dcterms:created>
  <dcterms:modified xsi:type="dcterms:W3CDTF">2022-05-05T21:47:33Z</dcterms:modified>
</cp:coreProperties>
</file>