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Copy\NB2022\DEES\FlighTests\May_2022_Test\"/>
    </mc:Choice>
  </mc:AlternateContent>
  <xr:revisionPtr revIDLastSave="0" documentId="13_ncr:1_{725EA295-CA07-4D96-8FFA-64333A7E5EB6}" xr6:coauthVersionLast="47" xr6:coauthVersionMax="47" xr10:uidLastSave="{00000000-0000-0000-0000-000000000000}"/>
  <bookViews>
    <workbookView xWindow="-120" yWindow="-120" windowWidth="29040" windowHeight="15840" xr2:uid="{5C0D620C-19FE-4ADE-8681-F71C8B64A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M34" i="1"/>
  <c r="M37" i="1" s="1"/>
  <c r="M33" i="1"/>
  <c r="M31" i="1" s="1"/>
  <c r="M30" i="1" s="1"/>
  <c r="M32" i="1" s="1"/>
  <c r="L26" i="1"/>
  <c r="H15" i="1"/>
  <c r="H14" i="1"/>
  <c r="H11" i="1"/>
  <c r="H12" i="1"/>
  <c r="H16" i="1"/>
  <c r="H10" i="1"/>
  <c r="H9" i="1"/>
  <c r="H8" i="1"/>
  <c r="I6" i="1"/>
  <c r="I7" i="1" s="1"/>
  <c r="I8" i="1" s="1"/>
  <c r="H6" i="1"/>
  <c r="H5" i="1"/>
  <c r="I5" i="1"/>
  <c r="L18" i="1"/>
  <c r="I9" i="1" l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</calcChain>
</file>

<file path=xl/sharedStrings.xml><?xml version="1.0" encoding="utf-8"?>
<sst xmlns="http://schemas.openxmlformats.org/spreadsheetml/2006/main" count="94" uniqueCount="62">
  <si>
    <t>Duration</t>
  </si>
  <si>
    <t>Heading</t>
  </si>
  <si>
    <t>Altitude</t>
  </si>
  <si>
    <t>Instructions</t>
  </si>
  <si>
    <t>1 -&gt; 2</t>
  </si>
  <si>
    <t>3 -&gt; 4</t>
  </si>
  <si>
    <t>2 -&gt; 3</t>
  </si>
  <si>
    <t>4 -&gt; 5</t>
  </si>
  <si>
    <t>Ownship</t>
  </si>
  <si>
    <t>300 ft Separation 85 KCAS</t>
  </si>
  <si>
    <t>Bank Left 40°, heading 262</t>
  </si>
  <si>
    <t>Straight Flight</t>
  </si>
  <si>
    <t>Reference Points</t>
  </si>
  <si>
    <t>Bank Right 40°, heading 082</t>
  </si>
  <si>
    <t>5 -&gt; 6</t>
  </si>
  <si>
    <t>Obtain Visual on Target</t>
  </si>
  <si>
    <t>7 -&gt; 8</t>
  </si>
  <si>
    <t>6 -&gt; 7</t>
  </si>
  <si>
    <t>S turn 200 ft to the right</t>
  </si>
  <si>
    <t>S turn 200 ft to the left</t>
  </si>
  <si>
    <t>8 -&gt;10</t>
  </si>
  <si>
    <t>10 -&gt; 11</t>
  </si>
  <si>
    <t>8 -&gt; 9</t>
  </si>
  <si>
    <t>11 -&gt; 12</t>
  </si>
  <si>
    <t>12 -&gt; 13</t>
  </si>
  <si>
    <t>13 -&gt; 16</t>
  </si>
  <si>
    <t>16 -&gt; 17</t>
  </si>
  <si>
    <t>Bank Left 40°, heading 117</t>
  </si>
  <si>
    <t>17 -&gt; 18</t>
  </si>
  <si>
    <t>18 -&gt; 19</t>
  </si>
  <si>
    <t>Bank Right 40°, heading 142</t>
  </si>
  <si>
    <t>19 -&gt; 20</t>
  </si>
  <si>
    <t xml:space="preserve">20 -&gt; </t>
  </si>
  <si>
    <t>Bank Right 40°, heading 172</t>
  </si>
  <si>
    <t>Start Timer at passing</t>
  </si>
  <si>
    <t>7 -&gt; 10</t>
  </si>
  <si>
    <t>Drop to 7400, Maintain 85 KCAS</t>
  </si>
  <si>
    <t>13 -&gt; 14</t>
  </si>
  <si>
    <t>14 -&gt; 15</t>
  </si>
  <si>
    <t>Bank Right 40°, heading 220</t>
  </si>
  <si>
    <t>15 -&gt; 19</t>
  </si>
  <si>
    <t>Bank Left 40°, heading 172</t>
  </si>
  <si>
    <t>Target</t>
  </si>
  <si>
    <t>Duration (s)</t>
  </si>
  <si>
    <t>Heading (s)</t>
  </si>
  <si>
    <t>Distance From Mid Line</t>
  </si>
  <si>
    <t>Dsitance Covered (x)</t>
  </si>
  <si>
    <t>98 Kts =</t>
  </si>
  <si>
    <t>ft/s</t>
  </si>
  <si>
    <t>Turn Radius</t>
  </si>
  <si>
    <t>ft</t>
  </si>
  <si>
    <t>Total Time</t>
  </si>
  <si>
    <t>in Minutes</t>
  </si>
  <si>
    <t xml:space="preserve"> </t>
  </si>
  <si>
    <t>From 5 to 7  = 60 sev +  Radiusinfeet/TASinfps  + 150/TASinfps</t>
  </si>
  <si>
    <t xml:space="preserve">TASinFPS </t>
  </si>
  <si>
    <t>fpsPerKnot =</t>
  </si>
  <si>
    <t>Distance 5 to 7 =</t>
  </si>
  <si>
    <t>Time 5 to 7 =</t>
  </si>
  <si>
    <t>6:43</t>
  </si>
  <si>
    <t>In Minutes</t>
  </si>
  <si>
    <t>6:37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</si>
</sst>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Fill="1" applyBorder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6" xfId="0" applyBorder="1"/>
    <xf numFmtId="0" fontId="0" fillId="0" borderId="6" xfId="0" applyFill="1" applyBorder="1"/>
    <xf numFmtId="0" fontId="0" fillId="0" borderId="8" xfId="0" applyFill="1" applyBorder="1"/>
    <xf numFmtId="166" fontId="0" fillId="0" borderId="9" xfId="0" quotePrefix="1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E09B-14BE-4FAB-983E-70ECB679003E}">
  <dimension ref="B1:O37"/>
  <sheetViews>
    <sheetView tabSelected="1" workbookViewId="0">
      <selection activeCell="R20" sqref="R20"/>
    </sheetView>
  </sheetViews>
  <sheetFormatPr defaultRowHeight="15" x14ac:dyDescent="0.25"/>
  <cols>
    <col min="2" max="2" width="10.5703125" customWidth="1"/>
    <col min="3" max="3" width="11.5703125" bestFit="1" customWidth="1"/>
    <col min="6" max="6" width="28" customWidth="1"/>
    <col min="8" max="9" width="0" hidden="1" customWidth="1"/>
    <col min="11" max="11" width="10.85546875" customWidth="1"/>
    <col min="12" max="12" width="12.28515625" customWidth="1"/>
    <col min="15" max="15" width="28.85546875" bestFit="1" customWidth="1"/>
  </cols>
  <sheetData>
    <row r="1" spans="2:15" ht="15.75" thickBot="1" x14ac:dyDescent="0.3"/>
    <row r="2" spans="2:15" x14ac:dyDescent="0.25">
      <c r="B2" s="8" t="s">
        <v>8</v>
      </c>
      <c r="C2" s="9"/>
      <c r="D2" s="9"/>
      <c r="E2" s="9"/>
      <c r="F2" s="10"/>
      <c r="G2" s="1"/>
      <c r="K2" s="8" t="s">
        <v>42</v>
      </c>
      <c r="L2" s="9"/>
      <c r="M2" s="9"/>
      <c r="N2" s="9"/>
      <c r="O2" s="10"/>
    </row>
    <row r="3" spans="2:15" ht="30" x14ac:dyDescent="0.25">
      <c r="B3" s="11" t="s">
        <v>12</v>
      </c>
      <c r="C3" s="2" t="s">
        <v>43</v>
      </c>
      <c r="D3" s="2" t="s">
        <v>1</v>
      </c>
      <c r="E3" s="2" t="s">
        <v>2</v>
      </c>
      <c r="F3" s="12" t="s">
        <v>3</v>
      </c>
      <c r="H3" s="6" t="s">
        <v>46</v>
      </c>
      <c r="I3" t="s">
        <v>45</v>
      </c>
      <c r="K3" s="11" t="s">
        <v>12</v>
      </c>
      <c r="L3" s="2" t="s">
        <v>0</v>
      </c>
      <c r="M3" s="2" t="s">
        <v>44</v>
      </c>
      <c r="N3" s="2" t="s">
        <v>2</v>
      </c>
      <c r="O3" s="12" t="s">
        <v>3</v>
      </c>
    </row>
    <row r="4" spans="2:15" x14ac:dyDescent="0.25">
      <c r="B4" s="13" t="s">
        <v>4</v>
      </c>
      <c r="C4" s="3"/>
      <c r="D4" s="3">
        <v>352</v>
      </c>
      <c r="E4" s="3">
        <v>7600</v>
      </c>
      <c r="F4" s="12" t="s">
        <v>9</v>
      </c>
      <c r="H4">
        <v>0</v>
      </c>
      <c r="I4">
        <v>150</v>
      </c>
      <c r="K4" s="13" t="s">
        <v>4</v>
      </c>
      <c r="L4" s="3"/>
      <c r="M4" s="3">
        <v>352</v>
      </c>
      <c r="N4" s="3">
        <v>7800</v>
      </c>
      <c r="O4" s="12" t="s">
        <v>9</v>
      </c>
    </row>
    <row r="5" spans="2:15" x14ac:dyDescent="0.25">
      <c r="B5" s="13" t="s">
        <v>6</v>
      </c>
      <c r="C5" s="3">
        <v>11</v>
      </c>
      <c r="D5" s="4">
        <v>262</v>
      </c>
      <c r="E5" s="3">
        <v>7600</v>
      </c>
      <c r="F5" s="12" t="s">
        <v>10</v>
      </c>
      <c r="H5">
        <f>C30</f>
        <v>1000</v>
      </c>
      <c r="I5">
        <f>I4+H5</f>
        <v>1150</v>
      </c>
      <c r="K5" s="13" t="s">
        <v>6</v>
      </c>
      <c r="L5" s="3">
        <v>11</v>
      </c>
      <c r="M5" s="4">
        <v>82</v>
      </c>
      <c r="N5" s="3">
        <v>7800</v>
      </c>
      <c r="O5" s="12" t="s">
        <v>13</v>
      </c>
    </row>
    <row r="6" spans="2:15" x14ac:dyDescent="0.25">
      <c r="B6" s="13" t="s">
        <v>5</v>
      </c>
      <c r="C6" s="3">
        <v>60</v>
      </c>
      <c r="D6" s="3">
        <v>262</v>
      </c>
      <c r="E6" s="3">
        <v>7600</v>
      </c>
      <c r="F6" s="12" t="s">
        <v>11</v>
      </c>
      <c r="H6">
        <f>C6*C29</f>
        <v>9900</v>
      </c>
      <c r="I6">
        <f t="shared" ref="I6:I21" si="0">I5+H6</f>
        <v>11050</v>
      </c>
      <c r="K6" s="13" t="s">
        <v>5</v>
      </c>
      <c r="L6" s="3">
        <v>60</v>
      </c>
      <c r="M6" s="3">
        <v>82</v>
      </c>
      <c r="N6" s="3">
        <v>7800</v>
      </c>
      <c r="O6" s="12" t="s">
        <v>11</v>
      </c>
    </row>
    <row r="7" spans="2:15" x14ac:dyDescent="0.25">
      <c r="B7" s="13" t="s">
        <v>7</v>
      </c>
      <c r="C7" s="3">
        <v>22</v>
      </c>
      <c r="D7" s="4">
        <v>82</v>
      </c>
      <c r="E7" s="3">
        <v>7600</v>
      </c>
      <c r="F7" s="12" t="s">
        <v>13</v>
      </c>
      <c r="H7">
        <v>0</v>
      </c>
      <c r="I7">
        <f t="shared" si="0"/>
        <v>11050</v>
      </c>
      <c r="K7" s="13" t="s">
        <v>7</v>
      </c>
      <c r="L7" s="3">
        <v>22</v>
      </c>
      <c r="M7" s="4">
        <v>262</v>
      </c>
      <c r="N7" s="3">
        <v>7800</v>
      </c>
      <c r="O7" s="12" t="s">
        <v>10</v>
      </c>
    </row>
    <row r="8" spans="2:15" x14ac:dyDescent="0.25">
      <c r="B8" s="13" t="s">
        <v>14</v>
      </c>
      <c r="C8" s="3">
        <v>46</v>
      </c>
      <c r="D8" s="3">
        <v>82</v>
      </c>
      <c r="E8" s="3">
        <v>7600</v>
      </c>
      <c r="F8" s="12" t="s">
        <v>15</v>
      </c>
      <c r="H8">
        <f>-C8*C29</f>
        <v>-7590</v>
      </c>
      <c r="I8">
        <f t="shared" si="0"/>
        <v>3460</v>
      </c>
      <c r="K8" s="13" t="s">
        <v>14</v>
      </c>
      <c r="L8" s="3">
        <v>46</v>
      </c>
      <c r="M8" s="3">
        <v>262</v>
      </c>
      <c r="N8" s="3">
        <v>7800</v>
      </c>
      <c r="O8" s="12" t="s">
        <v>15</v>
      </c>
    </row>
    <row r="9" spans="2:15" x14ac:dyDescent="0.25">
      <c r="B9" s="13" t="s">
        <v>17</v>
      </c>
      <c r="C9" s="3">
        <v>20</v>
      </c>
      <c r="D9" s="3">
        <v>82</v>
      </c>
      <c r="E9" s="3">
        <v>7600</v>
      </c>
      <c r="F9" s="12" t="s">
        <v>18</v>
      </c>
      <c r="H9">
        <f>-C9*C29</f>
        <v>-3300</v>
      </c>
      <c r="I9">
        <f t="shared" si="0"/>
        <v>160</v>
      </c>
      <c r="K9" s="13" t="s">
        <v>17</v>
      </c>
      <c r="L9" s="3">
        <v>20</v>
      </c>
      <c r="M9" s="3">
        <v>262</v>
      </c>
      <c r="N9" s="3">
        <v>7800</v>
      </c>
      <c r="O9" s="12" t="s">
        <v>34</v>
      </c>
    </row>
    <row r="10" spans="2:15" x14ac:dyDescent="0.25">
      <c r="B10" s="13" t="s">
        <v>16</v>
      </c>
      <c r="C10" s="3">
        <v>10</v>
      </c>
      <c r="D10" s="3">
        <v>82</v>
      </c>
      <c r="E10" s="3">
        <v>7600</v>
      </c>
      <c r="F10" s="12" t="s">
        <v>11</v>
      </c>
      <c r="H10">
        <f>C10*$C$29</f>
        <v>1650</v>
      </c>
      <c r="I10">
        <f t="shared" si="0"/>
        <v>1810</v>
      </c>
      <c r="K10" s="13" t="s">
        <v>35</v>
      </c>
      <c r="L10" s="3">
        <v>60</v>
      </c>
      <c r="M10" s="3">
        <v>262</v>
      </c>
      <c r="N10" s="4">
        <v>7400</v>
      </c>
      <c r="O10" s="12" t="s">
        <v>36</v>
      </c>
    </row>
    <row r="11" spans="2:15" x14ac:dyDescent="0.25">
      <c r="B11" s="13" t="s">
        <v>22</v>
      </c>
      <c r="C11" s="3">
        <v>10</v>
      </c>
      <c r="D11" s="3">
        <v>82</v>
      </c>
      <c r="E11" s="3">
        <v>7600</v>
      </c>
      <c r="F11" s="12" t="s">
        <v>19</v>
      </c>
      <c r="H11">
        <f t="shared" ref="H11:H16" si="1">C11*$C$29</f>
        <v>1650</v>
      </c>
      <c r="I11">
        <f t="shared" si="0"/>
        <v>3460</v>
      </c>
      <c r="K11" s="13" t="s">
        <v>21</v>
      </c>
      <c r="L11" s="3">
        <v>22</v>
      </c>
      <c r="M11" s="4">
        <v>82</v>
      </c>
      <c r="N11" s="3">
        <v>7400</v>
      </c>
      <c r="O11" s="12" t="s">
        <v>13</v>
      </c>
    </row>
    <row r="12" spans="2:15" x14ac:dyDescent="0.25">
      <c r="B12" s="13" t="s">
        <v>20</v>
      </c>
      <c r="C12" s="3">
        <v>40</v>
      </c>
      <c r="D12" s="3">
        <v>82</v>
      </c>
      <c r="E12" s="3">
        <v>7600</v>
      </c>
      <c r="F12" s="12" t="s">
        <v>11</v>
      </c>
      <c r="H12">
        <f t="shared" si="1"/>
        <v>6600</v>
      </c>
      <c r="I12">
        <f t="shared" si="0"/>
        <v>10060</v>
      </c>
      <c r="K12" s="13" t="s">
        <v>23</v>
      </c>
      <c r="L12" s="3">
        <v>40</v>
      </c>
      <c r="M12" s="3">
        <v>82</v>
      </c>
      <c r="N12" s="3">
        <v>7400</v>
      </c>
      <c r="O12" s="12" t="s">
        <v>15</v>
      </c>
    </row>
    <row r="13" spans="2:15" x14ac:dyDescent="0.25">
      <c r="B13" s="13" t="s">
        <v>21</v>
      </c>
      <c r="C13" s="3">
        <v>22</v>
      </c>
      <c r="D13" s="4">
        <v>262</v>
      </c>
      <c r="E13" s="3">
        <v>7600</v>
      </c>
      <c r="F13" s="12" t="s">
        <v>10</v>
      </c>
      <c r="H13">
        <v>0</v>
      </c>
      <c r="I13">
        <f t="shared" si="0"/>
        <v>10060</v>
      </c>
      <c r="K13" s="13" t="s">
        <v>24</v>
      </c>
      <c r="L13" s="3">
        <v>20</v>
      </c>
      <c r="M13" s="3">
        <v>82</v>
      </c>
      <c r="N13" s="3">
        <v>7400</v>
      </c>
      <c r="O13" s="12" t="s">
        <v>34</v>
      </c>
    </row>
    <row r="14" spans="2:15" x14ac:dyDescent="0.25">
      <c r="B14" s="13" t="s">
        <v>23</v>
      </c>
      <c r="C14" s="3">
        <v>10</v>
      </c>
      <c r="D14" s="3">
        <v>262</v>
      </c>
      <c r="E14" s="3">
        <v>7600</v>
      </c>
      <c r="F14" s="12" t="s">
        <v>15</v>
      </c>
      <c r="H14">
        <f>-C14*$C$29</f>
        <v>-1650</v>
      </c>
      <c r="I14">
        <f t="shared" si="0"/>
        <v>8410</v>
      </c>
      <c r="K14" s="13" t="s">
        <v>37</v>
      </c>
      <c r="L14" s="3">
        <v>30</v>
      </c>
      <c r="M14" s="3">
        <v>82</v>
      </c>
      <c r="N14" s="3">
        <v>7400</v>
      </c>
      <c r="O14" s="12" t="s">
        <v>11</v>
      </c>
    </row>
    <row r="15" spans="2:15" x14ac:dyDescent="0.25">
      <c r="B15" s="13" t="s">
        <v>24</v>
      </c>
      <c r="C15" s="3">
        <v>50</v>
      </c>
      <c r="D15" s="3">
        <v>262</v>
      </c>
      <c r="E15" s="3">
        <v>7600</v>
      </c>
      <c r="F15" s="12" t="s">
        <v>19</v>
      </c>
      <c r="H15">
        <f>-C15*$C$29</f>
        <v>-8250</v>
      </c>
      <c r="I15">
        <f t="shared" si="0"/>
        <v>160</v>
      </c>
      <c r="K15" s="13" t="s">
        <v>38</v>
      </c>
      <c r="L15" s="3">
        <v>16</v>
      </c>
      <c r="M15" s="4">
        <v>220</v>
      </c>
      <c r="N15" s="3">
        <v>7400</v>
      </c>
      <c r="O15" s="12" t="s">
        <v>39</v>
      </c>
    </row>
    <row r="16" spans="2:15" x14ac:dyDescent="0.25">
      <c r="B16" s="13" t="s">
        <v>25</v>
      </c>
      <c r="C16" s="3">
        <v>36</v>
      </c>
      <c r="D16" s="3">
        <v>262</v>
      </c>
      <c r="E16" s="3">
        <v>7600</v>
      </c>
      <c r="F16" s="12" t="s">
        <v>11</v>
      </c>
      <c r="H16">
        <f t="shared" si="1"/>
        <v>5940</v>
      </c>
      <c r="I16">
        <f t="shared" si="0"/>
        <v>6100</v>
      </c>
      <c r="K16" s="13" t="s">
        <v>40</v>
      </c>
      <c r="L16" s="5">
        <v>45</v>
      </c>
      <c r="M16" s="3">
        <v>220</v>
      </c>
      <c r="N16" s="3">
        <v>7400</v>
      </c>
      <c r="O16" s="12" t="s">
        <v>11</v>
      </c>
    </row>
    <row r="17" spans="2:15" x14ac:dyDescent="0.25">
      <c r="B17" s="13" t="s">
        <v>26</v>
      </c>
      <c r="C17" s="3">
        <v>16</v>
      </c>
      <c r="D17" s="4">
        <v>117</v>
      </c>
      <c r="E17" s="3">
        <v>7600</v>
      </c>
      <c r="F17" s="12" t="s">
        <v>27</v>
      </c>
      <c r="I17">
        <f t="shared" si="0"/>
        <v>6100</v>
      </c>
      <c r="K17" s="13" t="s">
        <v>31</v>
      </c>
      <c r="L17" s="3">
        <v>5</v>
      </c>
      <c r="M17" s="4">
        <v>172</v>
      </c>
      <c r="N17" s="3">
        <v>7400</v>
      </c>
      <c r="O17" s="12" t="s">
        <v>41</v>
      </c>
    </row>
    <row r="18" spans="2:15" x14ac:dyDescent="0.25">
      <c r="B18" s="13" t="s">
        <v>28</v>
      </c>
      <c r="C18" s="3">
        <v>30</v>
      </c>
      <c r="D18" s="3">
        <v>117</v>
      </c>
      <c r="E18" s="3">
        <v>7600</v>
      </c>
      <c r="F18" s="12" t="s">
        <v>11</v>
      </c>
      <c r="I18">
        <f t="shared" si="0"/>
        <v>6100</v>
      </c>
      <c r="K18" s="13" t="s">
        <v>51</v>
      </c>
      <c r="L18" s="7">
        <f>SUM(L4:L17)</f>
        <v>397</v>
      </c>
      <c r="M18" s="2"/>
      <c r="N18" s="2"/>
      <c r="O18" s="12"/>
    </row>
    <row r="19" spans="2:15" ht="15.75" thickBot="1" x14ac:dyDescent="0.3">
      <c r="B19" s="13" t="s">
        <v>29</v>
      </c>
      <c r="C19" s="3">
        <v>5</v>
      </c>
      <c r="D19" s="4">
        <v>142</v>
      </c>
      <c r="E19" s="3">
        <v>7600</v>
      </c>
      <c r="F19" s="12" t="s">
        <v>30</v>
      </c>
      <c r="I19">
        <f t="shared" si="0"/>
        <v>6100</v>
      </c>
      <c r="K19" s="15" t="s">
        <v>60</v>
      </c>
      <c r="L19" s="19" t="s">
        <v>61</v>
      </c>
      <c r="M19" s="17"/>
      <c r="N19" s="17"/>
      <c r="O19" s="18"/>
    </row>
    <row r="20" spans="2:15" x14ac:dyDescent="0.25">
      <c r="B20" s="13" t="s">
        <v>31</v>
      </c>
      <c r="C20" s="3">
        <v>10</v>
      </c>
      <c r="D20" s="3">
        <v>142</v>
      </c>
      <c r="E20" s="3">
        <v>7600</v>
      </c>
      <c r="F20" s="12" t="s">
        <v>11</v>
      </c>
      <c r="I20">
        <f t="shared" si="0"/>
        <v>6100</v>
      </c>
    </row>
    <row r="21" spans="2:15" x14ac:dyDescent="0.25">
      <c r="B21" s="13" t="s">
        <v>32</v>
      </c>
      <c r="C21" s="3">
        <v>5</v>
      </c>
      <c r="D21" s="4">
        <v>172</v>
      </c>
      <c r="E21" s="3">
        <v>7600</v>
      </c>
      <c r="F21" s="12" t="s">
        <v>33</v>
      </c>
      <c r="I21">
        <f t="shared" si="0"/>
        <v>6100</v>
      </c>
    </row>
    <row r="22" spans="2:15" x14ac:dyDescent="0.25">
      <c r="B22" s="14" t="s">
        <v>51</v>
      </c>
      <c r="C22" s="7">
        <f>SUM(C4:C21)</f>
        <v>403</v>
      </c>
      <c r="D22" s="2"/>
      <c r="E22" s="2"/>
      <c r="F22" s="12"/>
    </row>
    <row r="23" spans="2:15" ht="15.75" thickBot="1" x14ac:dyDescent="0.3">
      <c r="B23" s="15" t="s">
        <v>52</v>
      </c>
      <c r="C23" s="16" t="s">
        <v>59</v>
      </c>
      <c r="D23" s="17"/>
      <c r="E23" s="17"/>
      <c r="F23" s="18"/>
      <c r="M23" t="s">
        <v>53</v>
      </c>
    </row>
    <row r="26" spans="2:15" x14ac:dyDescent="0.25">
      <c r="L26">
        <f>SUM(L4:L13)</f>
        <v>301</v>
      </c>
    </row>
    <row r="29" spans="2:15" x14ac:dyDescent="0.25">
      <c r="B29" t="s">
        <v>47</v>
      </c>
      <c r="C29">
        <v>165</v>
      </c>
      <c r="D29" t="s">
        <v>48</v>
      </c>
      <c r="L29" t="s">
        <v>54</v>
      </c>
    </row>
    <row r="30" spans="2:15" x14ac:dyDescent="0.25">
      <c r="B30" t="s">
        <v>49</v>
      </c>
      <c r="C30">
        <v>1000</v>
      </c>
      <c r="D30" t="s">
        <v>50</v>
      </c>
      <c r="L30" t="s">
        <v>57</v>
      </c>
      <c r="M30">
        <f>60*M31+1017+150</f>
        <v>11101.26</v>
      </c>
    </row>
    <row r="31" spans="2:15" x14ac:dyDescent="0.25">
      <c r="L31" t="s">
        <v>55</v>
      </c>
      <c r="M31">
        <f>98.1*M33</f>
        <v>165.571</v>
      </c>
    </row>
    <row r="32" spans="2:15" x14ac:dyDescent="0.25">
      <c r="L32" t="s">
        <v>58</v>
      </c>
      <c r="M32">
        <f>M30/M31</f>
        <v>67.048335759281514</v>
      </c>
    </row>
    <row r="33" spans="12:13" x14ac:dyDescent="0.25">
      <c r="L33" t="s">
        <v>56</v>
      </c>
      <c r="M33">
        <f>6076/3600</f>
        <v>1.6877777777777778</v>
      </c>
    </row>
    <row r="34" spans="12:13" x14ac:dyDescent="0.25">
      <c r="M34">
        <f>60*165.6</f>
        <v>9936</v>
      </c>
    </row>
    <row r="35" spans="12:13" x14ac:dyDescent="0.25">
      <c r="M35">
        <v>1017</v>
      </c>
    </row>
    <row r="36" spans="12:13" x14ac:dyDescent="0.25">
      <c r="M36">
        <v>150</v>
      </c>
    </row>
    <row r="37" spans="12:13" x14ac:dyDescent="0.25">
      <c r="M37">
        <f>SUM(M34:M36)</f>
        <v>11103</v>
      </c>
    </row>
  </sheetData>
  <mergeCells count="2">
    <mergeCell ref="B2:F2"/>
    <mergeCell ref="K2:O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Obeid</dc:creator>
  <cp:lastModifiedBy>Ivan Jaszlics</cp:lastModifiedBy>
  <dcterms:created xsi:type="dcterms:W3CDTF">2022-05-20T16:07:34Z</dcterms:created>
  <dcterms:modified xsi:type="dcterms:W3CDTF">2022-05-20T21:38:38Z</dcterms:modified>
</cp:coreProperties>
</file>