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Coding\corunaRealEstateMarket\"/>
    </mc:Choice>
  </mc:AlternateContent>
  <xr:revisionPtr revIDLastSave="0" documentId="13_ncr:1_{5A4897D3-53B5-43D4-8FF6-CF5203BDD131}" xr6:coauthVersionLast="47" xr6:coauthVersionMax="47" xr10:uidLastSave="{00000000-0000-0000-0000-000000000000}"/>
  <bookViews>
    <workbookView minimized="1" xWindow="1617" yWindow="1426" windowWidth="19562" windowHeight="10705" activeTab="1" xr2:uid="{0120031D-D9B6-47DD-8D31-29C247FC6D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B19" i="2"/>
  <c r="C18" i="2"/>
  <c r="C17" i="2"/>
  <c r="B13" i="2"/>
  <c r="B17" i="2" s="1"/>
  <c r="B18" i="2" s="1"/>
  <c r="C11" i="2"/>
  <c r="B11" i="2"/>
  <c r="C16" i="2"/>
  <c r="C15" i="2"/>
  <c r="B16" i="2"/>
  <c r="B15" i="2"/>
  <c r="C9" i="2"/>
  <c r="C8" i="2"/>
  <c r="C6" i="2"/>
  <c r="C13" i="2" s="1"/>
  <c r="C4" i="2"/>
  <c r="B9" i="2"/>
  <c r="B8" i="2"/>
  <c r="B4" i="2"/>
  <c r="B6" i="2"/>
  <c r="B21" i="1"/>
  <c r="C2" i="1"/>
  <c r="C3" i="1"/>
  <c r="C1" i="1"/>
  <c r="B6" i="1"/>
  <c r="B5" i="1"/>
  <c r="D16" i="1" s="1"/>
  <c r="D15" i="1"/>
  <c r="E15" i="1"/>
  <c r="C15" i="1"/>
  <c r="E16" i="1"/>
  <c r="C16" i="1"/>
  <c r="B16" i="1"/>
  <c r="D11" i="1"/>
  <c r="D10" i="1"/>
  <c r="D17" i="1" s="1"/>
  <c r="B7" i="1"/>
  <c r="E11" i="1"/>
  <c r="E10" i="1"/>
  <c r="E17" i="1" s="1"/>
  <c r="C11" i="1"/>
  <c r="C10" i="1"/>
  <c r="C17" i="1" s="1"/>
  <c r="C18" i="1" s="1"/>
  <c r="B11" i="1"/>
  <c r="B10" i="1"/>
  <c r="B17" i="1" s="1"/>
  <c r="B18" i="1" s="1"/>
  <c r="D18" i="1" l="1"/>
  <c r="E18" i="1"/>
</calcChain>
</file>

<file path=xl/sharedStrings.xml><?xml version="1.0" encoding="utf-8"?>
<sst xmlns="http://schemas.openxmlformats.org/spreadsheetml/2006/main" count="36" uniqueCount="34">
  <si>
    <t>input</t>
  </si>
  <si>
    <t>ouput</t>
  </si>
  <si>
    <t>inicio</t>
  </si>
  <si>
    <t>precio_input</t>
  </si>
  <si>
    <t>precio_output</t>
  </si>
  <si>
    <t>proporcion tokens inicio</t>
  </si>
  <si>
    <t>proporcion tokens input</t>
  </si>
  <si>
    <t>proporcion tokens output</t>
  </si>
  <si>
    <t>3,5 16k</t>
  </si>
  <si>
    <t>4 32k</t>
  </si>
  <si>
    <t>4 8k</t>
  </si>
  <si>
    <t>3,5 4k</t>
  </si>
  <si>
    <t>coste inicio</t>
  </si>
  <si>
    <t>precio total</t>
  </si>
  <si>
    <t>n viviendas</t>
  </si>
  <si>
    <t>precio por vivienda</t>
  </si>
  <si>
    <t>n tokens</t>
  </si>
  <si>
    <t>prompt</t>
  </si>
  <si>
    <t>max</t>
  </si>
  <si>
    <t>estimacion max viviendas por call</t>
  </si>
  <si>
    <t>prompt consumo %</t>
  </si>
  <si>
    <t>output</t>
  </si>
  <si>
    <t>input media por vivienda</t>
  </si>
  <si>
    <t>output media por vivienda</t>
  </si>
  <si>
    <t>total tokens</t>
  </si>
  <si>
    <t>precio input</t>
  </si>
  <si>
    <t>precio output</t>
  </si>
  <si>
    <t>4K</t>
  </si>
  <si>
    <t>16K</t>
  </si>
  <si>
    <t>tokens útiles</t>
  </si>
  <si>
    <t>precio tokens utiles / tokens usados</t>
  </si>
  <si>
    <t>coste total</t>
  </si>
  <si>
    <t>coste total por vivienda</t>
  </si>
  <si>
    <t>nº viviendas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</si>
</sst>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DB80-4887-42CA-BBC2-7E85464A7A43}">
  <dimension ref="A1:E21"/>
  <sheetViews>
    <sheetView workbookViewId="0">
      <selection activeCell="B15" sqref="B15"/>
    </sheetView>
  </sheetViews>
  <sheetFormatPr baseColWidth="10" defaultRowHeight="14.3" x14ac:dyDescent="0.25"/>
  <cols>
    <col min="1" max="1" width="32" customWidth="1"/>
  </cols>
  <sheetData>
    <row r="1" spans="1:5" x14ac:dyDescent="0.25">
      <c r="A1" t="s">
        <v>2</v>
      </c>
      <c r="B1">
        <v>1300</v>
      </c>
      <c r="C1">
        <f>B1*B5</f>
        <v>493.45284489477785</v>
      </c>
    </row>
    <row r="2" spans="1:5" x14ac:dyDescent="0.25">
      <c r="A2" t="s">
        <v>0</v>
      </c>
      <c r="B2">
        <v>300</v>
      </c>
      <c r="C2">
        <f t="shared" ref="C2:C3" si="0">B2*B6</f>
        <v>104.94458653026429</v>
      </c>
    </row>
    <row r="3" spans="1:5" x14ac:dyDescent="0.25">
      <c r="A3" t="s">
        <v>1</v>
      </c>
      <c r="B3">
        <v>200</v>
      </c>
      <c r="C3">
        <f t="shared" si="0"/>
        <v>95.511669658886888</v>
      </c>
    </row>
    <row r="5" spans="1:5" x14ac:dyDescent="0.25">
      <c r="A5" t="s">
        <v>5</v>
      </c>
      <c r="B5">
        <f>487/1283</f>
        <v>0.37957911145752143</v>
      </c>
    </row>
    <row r="6" spans="1:5" x14ac:dyDescent="0.25">
      <c r="A6" t="s">
        <v>6</v>
      </c>
      <c r="B6">
        <f>1231/3519</f>
        <v>0.34981528843421428</v>
      </c>
    </row>
    <row r="7" spans="1:5" x14ac:dyDescent="0.25">
      <c r="A7" t="s">
        <v>7</v>
      </c>
      <c r="B7">
        <f>266/557</f>
        <v>0.47755834829443444</v>
      </c>
    </row>
    <row r="10" spans="1:5" x14ac:dyDescent="0.25">
      <c r="A10" t="s">
        <v>3</v>
      </c>
      <c r="B10">
        <f>0.03/1000</f>
        <v>2.9999999999999997E-5</v>
      </c>
      <c r="C10">
        <f>0.06/1000</f>
        <v>5.9999999999999995E-5</v>
      </c>
      <c r="D10" s="1">
        <f>0.0015/1000</f>
        <v>1.5E-6</v>
      </c>
      <c r="E10">
        <f>0.003/1000</f>
        <v>3.0000000000000001E-6</v>
      </c>
    </row>
    <row r="11" spans="1:5" x14ac:dyDescent="0.25">
      <c r="A11" t="s">
        <v>4</v>
      </c>
      <c r="B11">
        <f>0.06/1000</f>
        <v>5.9999999999999995E-5</v>
      </c>
      <c r="C11">
        <f>0.12/1000</f>
        <v>1.1999999999999999E-4</v>
      </c>
      <c r="D11" s="1">
        <f>0.002/1000</f>
        <v>1.9999999999999999E-6</v>
      </c>
      <c r="E11">
        <f>0.004/1000</f>
        <v>3.9999999999999998E-6</v>
      </c>
    </row>
    <row r="12" spans="1:5" x14ac:dyDescent="0.25">
      <c r="B12" t="s">
        <v>10</v>
      </c>
      <c r="C12" t="s">
        <v>9</v>
      </c>
      <c r="D12" s="1" t="s">
        <v>11</v>
      </c>
      <c r="E12" t="s">
        <v>8</v>
      </c>
    </row>
    <row r="15" spans="1:5" x14ac:dyDescent="0.25">
      <c r="A15" t="s">
        <v>14</v>
      </c>
      <c r="B15">
        <v>10</v>
      </c>
      <c r="C15">
        <f>B15</f>
        <v>10</v>
      </c>
      <c r="D15">
        <f t="shared" ref="D15:E15" si="1">C15</f>
        <v>10</v>
      </c>
      <c r="E15">
        <f t="shared" si="1"/>
        <v>10</v>
      </c>
    </row>
    <row r="16" spans="1:5" x14ac:dyDescent="0.25">
      <c r="A16" t="s">
        <v>12</v>
      </c>
      <c r="B16">
        <f>B1*B5*B10</f>
        <v>1.4803585346843335E-2</v>
      </c>
      <c r="C16">
        <f>B1*B5*C10</f>
        <v>2.9607170693686669E-2</v>
      </c>
      <c r="D16">
        <f>B1*B5*D10</f>
        <v>7.4017926734216684E-4</v>
      </c>
      <c r="E16">
        <f>B1*B5*E10</f>
        <v>1.4803585346843337E-3</v>
      </c>
    </row>
    <row r="17" spans="1:5" x14ac:dyDescent="0.25">
      <c r="A17" t="s">
        <v>13</v>
      </c>
      <c r="B17">
        <f>B10*(B1*B5+B15*B2*B6) + B11*B15*B3*B7</f>
        <v>0.10359396310125475</v>
      </c>
      <c r="C17">
        <f>C10*(B1*B5+B15*B2*B6) + C11*B15*B3*B7</f>
        <v>0.2071879262025095</v>
      </c>
      <c r="D17">
        <f>D10*(B1*B5+B15*B2*B6) + D11*B15*B3*B7</f>
        <v>4.2245814584738689E-3</v>
      </c>
      <c r="E17">
        <f>E10*(B1*B5+B15*B2*B6) + E11*B15*B3*B7</f>
        <v>8.4491629169477379E-3</v>
      </c>
    </row>
    <row r="18" spans="1:5" x14ac:dyDescent="0.25">
      <c r="A18" t="s">
        <v>15</v>
      </c>
      <c r="B18">
        <f>B17/B15</f>
        <v>1.0359396310125476E-2</v>
      </c>
      <c r="C18">
        <f>C17/C15</f>
        <v>2.0718792620250951E-2</v>
      </c>
      <c r="D18">
        <f>D17/D15</f>
        <v>4.2245814584738692E-4</v>
      </c>
      <c r="E18">
        <f>E17/E15</f>
        <v>8.4491629169477383E-4</v>
      </c>
    </row>
    <row r="21" spans="1:5" x14ac:dyDescent="0.25">
      <c r="A21" t="s">
        <v>16</v>
      </c>
      <c r="B21">
        <f>C1+B15*C2+B15*C3</f>
        <v>2498.0154067862895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3C6-D68C-4349-9B4B-A3A23FE7DD2B}">
  <dimension ref="A1:C21"/>
  <sheetViews>
    <sheetView tabSelected="1" workbookViewId="0">
      <selection activeCell="A22" sqref="A22"/>
    </sheetView>
  </sheetViews>
  <sheetFormatPr baseColWidth="10" defaultRowHeight="14.3" x14ac:dyDescent="0.25"/>
  <cols>
    <col min="1" max="1" width="33.25" customWidth="1"/>
    <col min="2" max="2" width="11.875" bestFit="1" customWidth="1"/>
  </cols>
  <sheetData>
    <row r="1" spans="1:3" x14ac:dyDescent="0.25">
      <c r="B1" s="2" t="s">
        <v>27</v>
      </c>
      <c r="C1" s="2" t="s">
        <v>28</v>
      </c>
    </row>
    <row r="2" spans="1:3" x14ac:dyDescent="0.25">
      <c r="A2" t="s">
        <v>14</v>
      </c>
      <c r="B2">
        <v>12</v>
      </c>
      <c r="C2">
        <v>12</v>
      </c>
    </row>
    <row r="3" spans="1:3" x14ac:dyDescent="0.25">
      <c r="A3" t="s">
        <v>17</v>
      </c>
      <c r="B3">
        <v>1223</v>
      </c>
      <c r="C3">
        <v>1223</v>
      </c>
    </row>
    <row r="4" spans="1:3" x14ac:dyDescent="0.25">
      <c r="A4" t="s">
        <v>20</v>
      </c>
      <c r="B4">
        <f>100*B3/B12</f>
        <v>29.8583984375</v>
      </c>
      <c r="C4">
        <f>100*C3/C12</f>
        <v>7.464599609375</v>
      </c>
    </row>
    <row r="5" spans="1:3" x14ac:dyDescent="0.25">
      <c r="A5" t="s">
        <v>0</v>
      </c>
      <c r="B5">
        <v>1669</v>
      </c>
      <c r="C5">
        <v>1669</v>
      </c>
    </row>
    <row r="6" spans="1:3" x14ac:dyDescent="0.25">
      <c r="A6" t="s">
        <v>22</v>
      </c>
      <c r="B6">
        <f>B5/B2</f>
        <v>139.08333333333334</v>
      </c>
      <c r="C6">
        <f>C5/C2</f>
        <v>139.08333333333334</v>
      </c>
    </row>
    <row r="7" spans="1:3" x14ac:dyDescent="0.25">
      <c r="A7" t="s">
        <v>21</v>
      </c>
      <c r="B7">
        <v>682</v>
      </c>
      <c r="C7">
        <v>682</v>
      </c>
    </row>
    <row r="8" spans="1:3" x14ac:dyDescent="0.25">
      <c r="A8" t="s">
        <v>23</v>
      </c>
      <c r="B8">
        <f>B7/B2</f>
        <v>56.833333333333336</v>
      </c>
      <c r="C8">
        <f>C7/C2</f>
        <v>56.833333333333336</v>
      </c>
    </row>
    <row r="9" spans="1:3" x14ac:dyDescent="0.25">
      <c r="A9" t="s">
        <v>24</v>
      </c>
      <c r="B9">
        <f>B3+B5+B7</f>
        <v>3574</v>
      </c>
      <c r="C9">
        <f>C3+C5+C7</f>
        <v>3574</v>
      </c>
    </row>
    <row r="11" spans="1:3" x14ac:dyDescent="0.25">
      <c r="A11" t="s">
        <v>29</v>
      </c>
      <c r="B11">
        <f>B12-B3</f>
        <v>2873</v>
      </c>
      <c r="C11">
        <f>C12-C3</f>
        <v>15161</v>
      </c>
    </row>
    <row r="12" spans="1:3" x14ac:dyDescent="0.25">
      <c r="A12" t="s">
        <v>18</v>
      </c>
      <c r="B12">
        <v>4096</v>
      </c>
      <c r="C12">
        <v>16384</v>
      </c>
    </row>
    <row r="13" spans="1:3" x14ac:dyDescent="0.25">
      <c r="A13" t="s">
        <v>19</v>
      </c>
      <c r="B13" s="1">
        <f>(B12-B3)/(B6+B8)</f>
        <v>14.664398128455975</v>
      </c>
      <c r="C13" s="1">
        <f>(C12-C3)/(C6+C8)</f>
        <v>77.384942577626532</v>
      </c>
    </row>
    <row r="15" spans="1:3" x14ac:dyDescent="0.25">
      <c r="A15" t="s">
        <v>25</v>
      </c>
      <c r="B15">
        <f>0.0015/1000</f>
        <v>1.5E-6</v>
      </c>
      <c r="C15">
        <f>0.003/1000</f>
        <v>3.0000000000000001E-6</v>
      </c>
    </row>
    <row r="16" spans="1:3" x14ac:dyDescent="0.25">
      <c r="A16" t="s">
        <v>26</v>
      </c>
      <c r="B16">
        <f>0.002/1000</f>
        <v>1.9999999999999999E-6</v>
      </c>
      <c r="C16">
        <f>0.004/1000</f>
        <v>3.9999999999999998E-6</v>
      </c>
    </row>
    <row r="17" spans="1:3" x14ac:dyDescent="0.25">
      <c r="A17" t="s">
        <v>31</v>
      </c>
      <c r="B17">
        <f>(B3+B13*B6)*B15+(B13*B8)*B16</f>
        <v>6.5607133134836237E-3</v>
      </c>
      <c r="C17">
        <f>(C3+C13*C6)*C15+(C13*C8)*C16</f>
        <v>5.3550044236495106E-2</v>
      </c>
    </row>
    <row r="18" spans="1:3" x14ac:dyDescent="0.25">
      <c r="A18" t="s">
        <v>30</v>
      </c>
      <c r="B18">
        <f>1000000*B17/B11</f>
        <v>2.2835758139518356</v>
      </c>
      <c r="C18">
        <f>1000000*C17/C11</f>
        <v>3.53209183012302</v>
      </c>
    </row>
    <row r="19" spans="1:3" x14ac:dyDescent="0.25">
      <c r="A19" t="s">
        <v>32</v>
      </c>
      <c r="B19">
        <f>B17/B13</f>
        <v>4.4739056155006381E-4</v>
      </c>
    </row>
    <row r="20" spans="1:3" x14ac:dyDescent="0.25">
      <c r="A20" t="s">
        <v>33</v>
      </c>
      <c r="B20">
        <v>500</v>
      </c>
    </row>
    <row r="21" spans="1:3" x14ac:dyDescent="0.25">
      <c r="B21">
        <f>B19*B20</f>
        <v>0.2236952807750319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2023-08-17T12:00:57Z</dcterms:created>
  <dcterms:modified xsi:type="dcterms:W3CDTF">2023-08-21T14:55:26Z</dcterms:modified>
</cp:coreProperties>
</file>