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https://nusu-my.sharepoint.com/personal/e0940684_u_nus_edu/Documents/Mods/Biz/FIN3702A/"/>
    </mc:Choice>
  </mc:AlternateContent>
  <xr:revisionPtr revIDLastSave="82" documentId="8_{60BCFBE9-263F-7349-817E-AF500502F6A6}" xr6:coauthVersionLast="47" xr6:coauthVersionMax="47" xr10:uidLastSave="{35203519-B59E-BC4D-965A-2B4961C76D01}"/>
  <bookViews>
    <workbookView xWindow="6420" yWindow="11900" windowWidth="27680" windowHeight="11300" xr2:uid="{62BE11B7-1CB1-DF4D-A161-D0F2C92CB9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B9" i="1"/>
  <c r="C9" i="1"/>
  <c r="D9" i="1"/>
  <c r="E9" i="1"/>
  <c r="L9" i="1" s="1"/>
  <c r="M9" i="1" s="1"/>
  <c r="F9" i="1"/>
  <c r="G9" i="1"/>
  <c r="H9" i="1"/>
  <c r="I9" i="1"/>
  <c r="J9" i="1"/>
  <c r="A9" i="1"/>
  <c r="L6" i="1"/>
  <c r="L3" i="1"/>
  <c r="B28" i="1"/>
  <c r="C28" i="1"/>
  <c r="D28" i="1"/>
  <c r="E28" i="1"/>
  <c r="F28" i="1"/>
  <c r="G28" i="1"/>
  <c r="H28" i="1"/>
  <c r="I28" i="1"/>
  <c r="J28" i="1"/>
  <c r="A28" i="1"/>
  <c r="A29" i="1" s="1"/>
  <c r="B29" i="1" s="1"/>
  <c r="C29" i="1" s="1"/>
  <c r="D29" i="1" s="1"/>
  <c r="E29" i="1" s="1"/>
  <c r="F29" i="1" s="1"/>
  <c r="G29" i="1" s="1"/>
  <c r="H29" i="1" s="1"/>
  <c r="I29" i="1" s="1"/>
  <c r="J29" i="1" s="1"/>
  <c r="A20" i="1"/>
  <c r="B20" i="1" s="1"/>
  <c r="B14" i="1"/>
  <c r="C14" i="1"/>
  <c r="D14" i="1"/>
  <c r="E14" i="1"/>
  <c r="F14" i="1"/>
  <c r="G14" i="1"/>
  <c r="H14" i="1"/>
  <c r="I14" i="1"/>
  <c r="J14" i="1"/>
  <c r="K14" i="1"/>
  <c r="A14" i="1"/>
  <c r="B3" i="1"/>
  <c r="B4" i="1" s="1"/>
  <c r="B6" i="1" s="1"/>
  <c r="C3" i="1"/>
  <c r="C4" i="1" s="1"/>
  <c r="C6" i="1" s="1"/>
  <c r="D3" i="1"/>
  <c r="D4" i="1" s="1"/>
  <c r="D6" i="1" s="1"/>
  <c r="E3" i="1"/>
  <c r="E4" i="1" s="1"/>
  <c r="E6" i="1" s="1"/>
  <c r="F3" i="1"/>
  <c r="F4" i="1" s="1"/>
  <c r="F6" i="1" s="1"/>
  <c r="G3" i="1"/>
  <c r="G4" i="1" s="1"/>
  <c r="G6" i="1" s="1"/>
  <c r="H3" i="1"/>
  <c r="H4" i="1" s="1"/>
  <c r="H6" i="1" s="1"/>
  <c r="I3" i="1"/>
  <c r="I4" i="1" s="1"/>
  <c r="I6" i="1" s="1"/>
  <c r="J3" i="1"/>
  <c r="J4" i="1" s="1"/>
  <c r="J6" i="1" s="1"/>
  <c r="A3" i="1"/>
  <c r="A4" i="1" s="1"/>
  <c r="B15" i="1" l="1"/>
  <c r="C15" i="1" s="1"/>
  <c r="D15" i="1" s="1"/>
  <c r="E15" i="1" s="1"/>
  <c r="F15" i="1" s="1"/>
  <c r="G15" i="1" s="1"/>
  <c r="H15" i="1" s="1"/>
  <c r="I15" i="1" s="1"/>
  <c r="J15" i="1" s="1"/>
  <c r="K15" i="1" s="1"/>
  <c r="K17" i="1" s="1"/>
  <c r="L4" i="1"/>
  <c r="A6" i="1"/>
  <c r="A7" i="1" s="1"/>
  <c r="A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14BA-7A18-DC47-AD12-C492A0820F7A}">
  <dimension ref="A1:M30"/>
  <sheetViews>
    <sheetView tabSelected="1" topLeftCell="A10" zoomScale="150" zoomScaleNormal="150" workbookViewId="0">
      <selection activeCell="A15" sqref="A15"/>
    </sheetView>
  </sheetViews>
  <sheetFormatPr baseColWidth="10" defaultRowHeight="16" x14ac:dyDescent="0.2"/>
  <cols>
    <col min="2" max="2" width="12.1640625" bestFit="1" customWidth="1"/>
    <col min="11" max="11" width="12.5" bestFit="1" customWidth="1"/>
  </cols>
  <sheetData>
    <row r="1" spans="1:13" x14ac:dyDescent="0.2">
      <c r="A1">
        <v>64</v>
      </c>
      <c r="B1">
        <v>67</v>
      </c>
      <c r="C1">
        <v>68</v>
      </c>
      <c r="D1">
        <v>74</v>
      </c>
      <c r="E1">
        <v>76</v>
      </c>
      <c r="F1">
        <v>97</v>
      </c>
      <c r="G1">
        <v>111</v>
      </c>
      <c r="H1">
        <v>118</v>
      </c>
      <c r="I1">
        <v>122</v>
      </c>
      <c r="J1">
        <v>138</v>
      </c>
    </row>
    <row r="2" spans="1:13" x14ac:dyDescent="0.2">
      <c r="A2">
        <v>1.05</v>
      </c>
      <c r="B2">
        <v>1.1000000000000001</v>
      </c>
      <c r="C2">
        <v>1.69</v>
      </c>
      <c r="D2">
        <v>1.75</v>
      </c>
      <c r="E2">
        <v>2.52</v>
      </c>
      <c r="F2">
        <v>3.02</v>
      </c>
      <c r="G2">
        <v>3.04</v>
      </c>
      <c r="H2">
        <v>3.29</v>
      </c>
      <c r="I2">
        <v>4.2699999999999996</v>
      </c>
      <c r="J2">
        <v>4.28</v>
      </c>
    </row>
    <row r="3" spans="1:13" x14ac:dyDescent="0.2">
      <c r="A3">
        <f>SUM(A1:A2)</f>
        <v>65.05</v>
      </c>
      <c r="B3">
        <f t="shared" ref="B3:J3" si="0">SUM(B1:B2)</f>
        <v>68.099999999999994</v>
      </c>
      <c r="C3">
        <f t="shared" si="0"/>
        <v>69.69</v>
      </c>
      <c r="D3">
        <f t="shared" si="0"/>
        <v>75.75</v>
      </c>
      <c r="E3">
        <f t="shared" si="0"/>
        <v>78.52</v>
      </c>
      <c r="F3">
        <f t="shared" si="0"/>
        <v>100.02</v>
      </c>
      <c r="G3">
        <f t="shared" si="0"/>
        <v>114.04</v>
      </c>
      <c r="H3">
        <f t="shared" si="0"/>
        <v>121.29</v>
      </c>
      <c r="I3">
        <f t="shared" si="0"/>
        <v>126.27</v>
      </c>
      <c r="J3">
        <f t="shared" si="0"/>
        <v>142.28</v>
      </c>
      <c r="L3">
        <f>_xlfn.STDEV.S(A4:J4)</f>
        <v>0.28251522849809901</v>
      </c>
    </row>
    <row r="4" spans="1:13" x14ac:dyDescent="0.2">
      <c r="A4">
        <f>A3/100</f>
        <v>0.65049999999999997</v>
      </c>
      <c r="B4">
        <f t="shared" ref="B4:J4" si="1">B3/100</f>
        <v>0.68099999999999994</v>
      </c>
      <c r="C4">
        <f t="shared" si="1"/>
        <v>0.69689999999999996</v>
      </c>
      <c r="D4">
        <f t="shared" si="1"/>
        <v>0.75749999999999995</v>
      </c>
      <c r="E4">
        <f t="shared" si="1"/>
        <v>0.78520000000000001</v>
      </c>
      <c r="F4">
        <f t="shared" si="1"/>
        <v>1.0002</v>
      </c>
      <c r="G4">
        <f t="shared" si="1"/>
        <v>1.1404000000000001</v>
      </c>
      <c r="H4">
        <f t="shared" si="1"/>
        <v>1.2129000000000001</v>
      </c>
      <c r="I4">
        <f t="shared" si="1"/>
        <v>1.2626999999999999</v>
      </c>
      <c r="J4">
        <f t="shared" si="1"/>
        <v>1.4228000000000001</v>
      </c>
      <c r="L4">
        <f>_xlfn.STDEV.P(A4:J4)</f>
        <v>0.26801747872107134</v>
      </c>
    </row>
    <row r="5" spans="1:13" x14ac:dyDescent="0.2">
      <c r="A5">
        <v>0.11</v>
      </c>
      <c r="B5">
        <v>7.0000000000000007E-2</v>
      </c>
      <c r="C5">
        <v>0.06</v>
      </c>
      <c r="D5">
        <v>0.09</v>
      </c>
      <c r="E5">
        <v>0.06</v>
      </c>
      <c r="F5">
        <v>0.09</v>
      </c>
      <c r="G5">
        <v>0.19</v>
      </c>
      <c r="H5">
        <v>0.16</v>
      </c>
      <c r="I5">
        <v>0.05</v>
      </c>
      <c r="J5">
        <v>0.12</v>
      </c>
    </row>
    <row r="6" spans="1:13" x14ac:dyDescent="0.2">
      <c r="A6">
        <f>A4*A5</f>
        <v>7.1554999999999994E-2</v>
      </c>
      <c r="B6">
        <f t="shared" ref="B6:J6" si="2">B4*B5</f>
        <v>4.7669999999999997E-2</v>
      </c>
      <c r="C6">
        <f t="shared" si="2"/>
        <v>4.1813999999999997E-2</v>
      </c>
      <c r="D6">
        <f t="shared" si="2"/>
        <v>6.8174999999999999E-2</v>
      </c>
      <c r="E6">
        <f t="shared" si="2"/>
        <v>4.7112000000000001E-2</v>
      </c>
      <c r="F6">
        <f t="shared" si="2"/>
        <v>9.0018000000000001E-2</v>
      </c>
      <c r="G6">
        <f t="shared" si="2"/>
        <v>0.21667600000000001</v>
      </c>
      <c r="H6">
        <f t="shared" si="2"/>
        <v>0.19406400000000001</v>
      </c>
      <c r="I6">
        <f t="shared" si="2"/>
        <v>6.3134999999999997E-2</v>
      </c>
      <c r="J6">
        <f t="shared" si="2"/>
        <v>0.170736</v>
      </c>
      <c r="L6">
        <f>_xlfn.STDEV.P(A6:J6)</f>
        <v>6.2971980121717633E-2</v>
      </c>
    </row>
    <row r="7" spans="1:13" x14ac:dyDescent="0.2">
      <c r="A7">
        <f>SUM(A6:J6)</f>
        <v>1.010955</v>
      </c>
    </row>
    <row r="8" spans="1:13" x14ac:dyDescent="0.2">
      <c r="A8">
        <f>SUMPRODUCT(A4:J4,A5:J5)-1</f>
        <v>1.0955000000000048E-2</v>
      </c>
    </row>
    <row r="9" spans="1:13" x14ac:dyDescent="0.2">
      <c r="A9">
        <f>(A4-$A$7)*(A4-$A$7)*A5</f>
        <v>1.4292058772750008E-2</v>
      </c>
      <c r="B9">
        <f t="shared" ref="B9:J9" si="3">(B4-$A$7)*(B4-$A$7)*B5</f>
        <v>7.6209211417500059E-3</v>
      </c>
      <c r="C9">
        <f t="shared" si="3"/>
        <v>5.9178325815000031E-3</v>
      </c>
      <c r="D9">
        <f t="shared" si="3"/>
        <v>5.7815493322500048E-3</v>
      </c>
      <c r="E9">
        <f t="shared" si="3"/>
        <v>3.0579192015000008E-3</v>
      </c>
      <c r="F9">
        <f t="shared" si="3"/>
        <v>1.0410302250000136E-5</v>
      </c>
      <c r="G9">
        <f t="shared" si="3"/>
        <v>3.1836415247500018E-3</v>
      </c>
      <c r="H9">
        <f t="shared" si="3"/>
        <v>6.5250852840000031E-3</v>
      </c>
      <c r="I9">
        <f t="shared" si="3"/>
        <v>3.1687772512499972E-3</v>
      </c>
      <c r="J9">
        <f t="shared" si="3"/>
        <v>2.0353956483000004E-2</v>
      </c>
      <c r="L9">
        <f>SUM(A9:J9)</f>
        <v>6.9912151875000023E-2</v>
      </c>
      <c r="M9">
        <f>SQRT(L9)</f>
        <v>0.26440906163556505</v>
      </c>
    </row>
    <row r="11" spans="1:13" x14ac:dyDescent="0.2">
      <c r="A11">
        <v>2000</v>
      </c>
      <c r="B11">
        <v>2000</v>
      </c>
      <c r="C11">
        <v>4000</v>
      </c>
      <c r="D11">
        <v>4000</v>
      </c>
      <c r="E11">
        <v>4000</v>
      </c>
      <c r="F11">
        <v>6000</v>
      </c>
      <c r="G11">
        <v>6000</v>
      </c>
      <c r="H11">
        <v>8000</v>
      </c>
      <c r="I11">
        <v>8000</v>
      </c>
      <c r="J11">
        <v>10000</v>
      </c>
      <c r="K11">
        <v>10000</v>
      </c>
    </row>
    <row r="13" spans="1:13" hidden="1" x14ac:dyDescent="0.2">
      <c r="A13">
        <v>0.12</v>
      </c>
      <c r="B13">
        <v>0.15</v>
      </c>
      <c r="C13">
        <v>0</v>
      </c>
      <c r="D13">
        <v>-0.14000000000000001</v>
      </c>
      <c r="E13">
        <v>-7.0000000000000007E-2</v>
      </c>
      <c r="F13">
        <v>0.1</v>
      </c>
      <c r="G13">
        <v>0.16</v>
      </c>
      <c r="H13">
        <v>-0.02</v>
      </c>
      <c r="I13">
        <v>-0.06</v>
      </c>
      <c r="J13">
        <v>0.13</v>
      </c>
      <c r="K13">
        <v>0.04</v>
      </c>
    </row>
    <row r="14" spans="1:13" x14ac:dyDescent="0.2">
      <c r="A14">
        <f>A13+1</f>
        <v>1.1200000000000001</v>
      </c>
      <c r="B14">
        <f t="shared" ref="B14:K14" si="4">B13+1</f>
        <v>1.1499999999999999</v>
      </c>
      <c r="C14">
        <f t="shared" si="4"/>
        <v>1</v>
      </c>
      <c r="D14">
        <f t="shared" si="4"/>
        <v>0.86</v>
      </c>
      <c r="E14">
        <f t="shared" si="4"/>
        <v>0.92999999999999994</v>
      </c>
      <c r="F14">
        <f t="shared" si="4"/>
        <v>1.1000000000000001</v>
      </c>
      <c r="G14">
        <f t="shared" si="4"/>
        <v>1.1599999999999999</v>
      </c>
      <c r="H14">
        <f t="shared" si="4"/>
        <v>0.98</v>
      </c>
      <c r="I14">
        <f t="shared" si="4"/>
        <v>0.94</v>
      </c>
      <c r="J14">
        <f t="shared" si="4"/>
        <v>1.1299999999999999</v>
      </c>
      <c r="K14">
        <f t="shared" si="4"/>
        <v>1.04</v>
      </c>
    </row>
    <row r="15" spans="1:13" x14ac:dyDescent="0.2">
      <c r="A15">
        <f>A11*A14</f>
        <v>2240</v>
      </c>
      <c r="B15">
        <f>(A15+B11)*B14</f>
        <v>4876</v>
      </c>
      <c r="C15">
        <f t="shared" ref="C15:K15" si="5">(B15+C11)*C14</f>
        <v>8876</v>
      </c>
      <c r="D15">
        <f t="shared" si="5"/>
        <v>11073.36</v>
      </c>
      <c r="E15">
        <f t="shared" si="5"/>
        <v>14018.2248</v>
      </c>
      <c r="F15">
        <f t="shared" si="5"/>
        <v>22020.047280000003</v>
      </c>
      <c r="G15">
        <f t="shared" si="5"/>
        <v>32503.254844800002</v>
      </c>
      <c r="H15">
        <f t="shared" si="5"/>
        <v>39693.189747903998</v>
      </c>
      <c r="I15">
        <f t="shared" si="5"/>
        <v>44831.598363029756</v>
      </c>
      <c r="J15">
        <f t="shared" si="5"/>
        <v>61959.706150223617</v>
      </c>
      <c r="K15">
        <f t="shared" si="5"/>
        <v>74838.094396232569</v>
      </c>
    </row>
    <row r="17" spans="1:11" x14ac:dyDescent="0.2">
      <c r="K17" s="1">
        <f>PV(0.04,11,0,K15)</f>
        <v>-48613.39907432453</v>
      </c>
    </row>
    <row r="20" spans="1:11" x14ac:dyDescent="0.2">
      <c r="A20" s="2">
        <f>0.07/12</f>
        <v>5.8333333333333336E-3</v>
      </c>
      <c r="B20">
        <f>(1+A20)^12</f>
        <v>1.0722900808562359</v>
      </c>
    </row>
    <row r="21" spans="1:11" x14ac:dyDescent="0.2">
      <c r="A21" s="2"/>
    </row>
    <row r="26" spans="1:11" x14ac:dyDescent="0.2">
      <c r="A26">
        <v>10000</v>
      </c>
      <c r="B26">
        <v>10000</v>
      </c>
      <c r="C26">
        <v>10000</v>
      </c>
      <c r="D26">
        <v>10000</v>
      </c>
      <c r="E26">
        <v>10000</v>
      </c>
      <c r="F26">
        <v>10000</v>
      </c>
      <c r="G26">
        <v>20000</v>
      </c>
      <c r="H26">
        <v>20000</v>
      </c>
      <c r="I26">
        <v>20000</v>
      </c>
      <c r="J26">
        <v>20000</v>
      </c>
    </row>
    <row r="27" spans="1:11" x14ac:dyDescent="0.2">
      <c r="A27">
        <v>-0.06</v>
      </c>
      <c r="B27">
        <v>0.17</v>
      </c>
      <c r="C27">
        <v>0.04</v>
      </c>
      <c r="D27">
        <v>0.2</v>
      </c>
      <c r="E27">
        <v>-0.17</v>
      </c>
      <c r="F27">
        <v>0.18</v>
      </c>
      <c r="G27">
        <v>0.04</v>
      </c>
      <c r="H27">
        <v>-0.17</v>
      </c>
      <c r="I27">
        <v>0.06</v>
      </c>
      <c r="J27">
        <v>0.18</v>
      </c>
    </row>
    <row r="28" spans="1:11" x14ac:dyDescent="0.2">
      <c r="A28">
        <f>A27+1</f>
        <v>0.94</v>
      </c>
      <c r="B28">
        <f t="shared" ref="B28:J28" si="6">B27+1</f>
        <v>1.17</v>
      </c>
      <c r="C28">
        <f t="shared" si="6"/>
        <v>1.04</v>
      </c>
      <c r="D28">
        <f t="shared" si="6"/>
        <v>1.2</v>
      </c>
      <c r="E28">
        <f t="shared" si="6"/>
        <v>0.83</v>
      </c>
      <c r="F28">
        <f t="shared" si="6"/>
        <v>1.18</v>
      </c>
      <c r="G28">
        <f t="shared" si="6"/>
        <v>1.04</v>
      </c>
      <c r="H28">
        <f t="shared" si="6"/>
        <v>0.83</v>
      </c>
      <c r="I28">
        <f t="shared" si="6"/>
        <v>1.06</v>
      </c>
      <c r="J28">
        <f t="shared" si="6"/>
        <v>1.18</v>
      </c>
    </row>
    <row r="29" spans="1:11" x14ac:dyDescent="0.2">
      <c r="A29">
        <f>A26*A28</f>
        <v>9400</v>
      </c>
      <c r="B29">
        <f>(A29+B26)*B28</f>
        <v>22698</v>
      </c>
      <c r="C29">
        <f>(B29+C26)*C28</f>
        <v>34005.919999999998</v>
      </c>
      <c r="D29">
        <f t="shared" ref="D29:J29" si="7">(C29+D26)*D28</f>
        <v>52807.103999999999</v>
      </c>
      <c r="E29">
        <f t="shared" si="7"/>
        <v>52129.89632</v>
      </c>
      <c r="F29">
        <f t="shared" si="7"/>
        <v>73313.277657599989</v>
      </c>
      <c r="G29">
        <f t="shared" si="7"/>
        <v>97045.808763903988</v>
      </c>
      <c r="H29">
        <f t="shared" si="7"/>
        <v>97148.021274040308</v>
      </c>
      <c r="I29">
        <f t="shared" si="7"/>
        <v>124176.90255048273</v>
      </c>
      <c r="J29">
        <f t="shared" si="7"/>
        <v>170128.7450095696</v>
      </c>
    </row>
    <row r="30" spans="1:11" x14ac:dyDescent="0.2">
      <c r="A30" s="3">
        <v>41640</v>
      </c>
      <c r="B30" s="3">
        <v>42005</v>
      </c>
      <c r="C30" s="3">
        <v>42370</v>
      </c>
      <c r="D30" s="3">
        <v>42736</v>
      </c>
      <c r="E30" s="3">
        <v>43101</v>
      </c>
      <c r="F30" s="3">
        <v>43466</v>
      </c>
      <c r="G30" s="3">
        <v>43831</v>
      </c>
      <c r="H30" s="3">
        <v>44197</v>
      </c>
      <c r="I30" s="3">
        <v>44562</v>
      </c>
      <c r="J30" s="3">
        <v>44927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Kai Kiat,Ivan</dc:creator>
  <cp:lastModifiedBy>Lee Kai Kiat,Ivan</cp:lastModifiedBy>
  <dcterms:created xsi:type="dcterms:W3CDTF">2024-01-28T14:27:48Z</dcterms:created>
  <dcterms:modified xsi:type="dcterms:W3CDTF">2024-01-31T04:55:13Z</dcterms:modified>
</cp:coreProperties>
</file>