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940684_u_nus_edu/Documents/Mods/Biz/FIN3702A/"/>
    </mc:Choice>
  </mc:AlternateContent>
  <xr:revisionPtr revIDLastSave="133" documentId="8_{61AF2056-A9E2-7E4C-85BB-959180E3BB06}" xr6:coauthVersionLast="47" xr6:coauthVersionMax="47" xr10:uidLastSave="{00C1F88D-8072-A04F-93F5-F367E6E86B56}"/>
  <bookViews>
    <workbookView xWindow="0" yWindow="880" windowWidth="36000" windowHeight="22500" activeTab="2" xr2:uid="{57BC23F4-F217-1442-BCF6-759DC67AD547}"/>
  </bookViews>
  <sheets>
    <sheet name="Sheet1" sheetId="1" r:id="rId1"/>
    <sheet name="Sheet6" sheetId="6" r:id="rId2"/>
    <sheet name="Sheet3" sheetId="3" r:id="rId3"/>
    <sheet name="Sheet4" sheetId="4" r:id="rId4"/>
    <sheet name="Sheet2" sheetId="2" r:id="rId5"/>
  </sheets>
  <definedNames>
    <definedName name="solver_adj" localSheetId="0" hidden="1">Sheet1!$B$32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Sheet1!$B$32</definedName>
    <definedName name="solver_lhs2" localSheetId="0" hidden="1">Sheet1!$B$32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3" l="1"/>
  <c r="I22" i="3"/>
  <c r="I17" i="3"/>
  <c r="I8" i="3"/>
  <c r="I6" i="3"/>
  <c r="P3" i="3"/>
  <c r="N3" i="3" a="1"/>
  <c r="N3" i="3" s="1"/>
  <c r="L2" i="3"/>
  <c r="L4" i="3"/>
  <c r="I4" i="3"/>
  <c r="I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2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B43" i="1"/>
  <c r="B42" i="1"/>
  <c r="D26" i="1"/>
  <c r="D25" i="1"/>
  <c r="D27" i="1" s="1"/>
  <c r="B34" i="1"/>
  <c r="B33" i="1"/>
  <c r="B35" i="1" s="1"/>
  <c r="I2" i="3" l="1"/>
  <c r="L3" i="3"/>
  <c r="B44" i="1"/>
  <c r="B36" i="1"/>
  <c r="I18" i="3" l="1"/>
  <c r="B52" i="1"/>
  <c r="B45" i="1"/>
  <c r="B53" i="1" s="1"/>
  <c r="B51" i="1" l="1"/>
  <c r="B55" i="1"/>
  <c r="B61" i="1" l="1"/>
  <c r="B56" i="1"/>
  <c r="B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<sst xmlns="http://schemas.openxmlformats.org/spreadsheetml/2006/main" count="84" uniqueCount="73">
  <si>
    <t>correlation</t>
  </si>
  <si>
    <t>risk aversion (A)</t>
  </si>
  <si>
    <t>σ_1</t>
  </si>
  <si>
    <t>σ_2</t>
  </si>
  <si>
    <t>R_1</t>
  </si>
  <si>
    <t>R_2</t>
  </si>
  <si>
    <t>how to minimise variance</t>
  </si>
  <si>
    <t>rf</t>
  </si>
  <si>
    <t>w1</t>
  </si>
  <si>
    <t>w2</t>
  </si>
  <si>
    <t>σ_p</t>
  </si>
  <si>
    <t>w1 square</t>
  </si>
  <si>
    <t>w2 square</t>
  </si>
  <si>
    <t>σ_1 square</t>
  </si>
  <si>
    <t>σ_2 square</t>
  </si>
  <si>
    <t>covaraince</t>
  </si>
  <si>
    <t>tangency portfolio return</t>
  </si>
  <si>
    <t>r1 premium</t>
  </si>
  <si>
    <t>r2 premium</t>
  </si>
  <si>
    <t>weight of risk free in optimal complete protfolio</t>
  </si>
  <si>
    <t>rp</t>
  </si>
  <si>
    <t>σ_p square</t>
  </si>
  <si>
    <t>weight in tangent</t>
  </si>
  <si>
    <t>weight in risk free</t>
  </si>
  <si>
    <t>sharpe ratio of OCP</t>
  </si>
  <si>
    <t xml:space="preserve">sharpe </t>
  </si>
  <si>
    <t>date</t>
  </si>
  <si>
    <t>AAPL</t>
  </si>
  <si>
    <t>Mkt_RF</t>
  </si>
  <si>
    <t>Monthly dates in the format of yyyy-mm-dd</t>
  </si>
  <si>
    <t>Monthly returns of Apple, Inc. stock on NASDAQ.</t>
  </si>
  <si>
    <t>Monthly market risk premium taken from Kenneth French's website.</t>
  </si>
  <si>
    <t>Monthly 1-month Treasury bill returns proxying for the risk-free rate taken from Kenneth French's website.</t>
  </si>
  <si>
    <t>aapl excess return</t>
  </si>
  <si>
    <t>aapl risk (sd)</t>
  </si>
  <si>
    <t>mkt risk (sd)</t>
  </si>
  <si>
    <t>aapl β</t>
  </si>
  <si>
    <t>aapl annualised excess return</t>
  </si>
  <si>
    <t>mkt annualised excess return</t>
  </si>
  <si>
    <t>aapl α</t>
  </si>
  <si>
    <t>aapl systematic var</t>
  </si>
  <si>
    <t>aapl systematic sd</t>
  </si>
  <si>
    <t>aapl var</t>
  </si>
  <si>
    <t>aapl idiosyncratic risk var</t>
  </si>
  <si>
    <t>annualised aapl risk</t>
  </si>
  <si>
    <t>annualised mkt risk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</si>
  <si>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</si>
  <si>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</si>
  <si>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</si>
  <si>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</si>
  <si>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</si>
  <si>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</si>
  <si>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</si>
  <si>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</si>
  <si>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</si>
  <si>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</si>
  <si>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</si>
  <si>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</si>
  <si>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</si>
  <si>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</si>
  <si>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</si>
  <si>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</si>
  <si>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</si>
  <si>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</si>
  <si>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</si>
  <si>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</si>
  <si>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</si>
  <si>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</si>
  <si>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</si>
  <si>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</si>
  <si>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linest slop</t>
  </si>
  <si>
    <t>y intecept</t>
  </si>
  <si>
    <t>annaulised 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</si>
</sst>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6">
    <font>
      <sz val="12"/>
      <color theme="1"/>
      <name val="Calibri"/>
      <family val="2"/>
      <scheme val="minor"/>
    </font>
    <font>
      <sz val="11"/>
      <color rgb="FF000000"/>
      <name val="Jost"/>
    </font>
    <font>
      <b/>
      <sz val="11"/>
      <color theme="1"/>
      <name val="Jost"/>
    </font>
    <font>
      <sz val="11"/>
      <color theme="1"/>
      <name val="Jost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/>
    <xf numFmtId="165" fontId="1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0" fontId="0" fillId="0" borderId="0" xfId="0" applyNumberFormat="1"/>
    <xf numFmtId="10" fontId="1" fillId="0" borderId="0" xfId="0" applyNumberFormat="1" applyFont="1" applyAlignment="1">
      <alignment horizontal="center" vertical="top"/>
    </xf>
    <xf numFmtId="10" fontId="1" fillId="0" borderId="0" xfId="0" applyNumberFormat="1" applyFont="1"/>
    <xf numFmtId="10" fontId="0" fillId="0" borderId="0" xfId="1" applyNumberFormat="1" applyFon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10" fontId="0" fillId="0" borderId="1" xfId="0" applyNumberFormat="1" applyFill="1" applyBorder="1" applyAlignme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78317</xdr:colOff>
      <xdr:row>21</xdr:row>
      <xdr:rowOff>89164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20C79E-BBAB-6B08-3990-E44443A03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356364"/>
        </a:xfrm>
        <a:prstGeom prst="rect">
          <a:avLst/>
        </a:prstGeom>
      </xdr:spPr>
    </xdr:pic>
    <xdr:clientData/>
  </xdr:twoCellAnchor>
  <xdr:twoCellAnchor editAs="oneCell">
    <xdr:from>
      <xdr:col>5</xdr:col>
      <xdr:colOff>132292</xdr:colOff>
      <xdr:row>21</xdr:row>
      <xdr:rowOff>79374</xdr:rowOff>
    </xdr:from>
    <xdr:to>
      <xdr:col>11</xdr:col>
      <xdr:colOff>555625</xdr:colOff>
      <xdr:row>29</xdr:row>
      <xdr:rowOff>107597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CAF2EE-1ABA-F66D-24BA-B9DB6FCB3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2014" y="4339166"/>
          <a:ext cx="5397500" cy="1651000"/>
        </a:xfrm>
        <a:prstGeom prst="rect">
          <a:avLst/>
        </a:prstGeom>
      </xdr:spPr>
    </xdr:pic>
    <xdr:clientData/>
  </xdr:twoCellAnchor>
  <xdr:twoCellAnchor editAs="oneCell">
    <xdr:from>
      <xdr:col>9</xdr:col>
      <xdr:colOff>61736</xdr:colOff>
      <xdr:row>0</xdr:row>
      <xdr:rowOff>52917</xdr:rowOff>
    </xdr:from>
    <xdr:to>
      <xdr:col>19</xdr:col>
      <xdr:colOff>144991</xdr:colOff>
      <xdr:row>21</xdr:row>
      <xdr:rowOff>13210</xdr:rowOff>
    </xdr:to>
    <xdr:pic>
      <xdr:nvPicPr>
        <xdr:cNvPr id="4" name="Picture 3" descr="Covariance, Correlation, R-Squared | by Deepak Khandelwal | The Startup |  Medium">
          <a:extLst>
            <a:ext uri="{FF2B5EF4-FFF2-40B4-BE49-F238E27FC236}">
              <a16:creationId xmlns:a16="http://schemas.microsoft.com/office/drawing/2014/main" id="{09214EF1-F75B-01B6-33EE-2E7B5709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569" y="52917"/>
          <a:ext cx="8373533" cy="4220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679097</xdr:colOff>
      <xdr:row>40</xdr:row>
      <xdr:rowOff>44097</xdr:rowOff>
    </xdr:from>
    <xdr:to>
      <xdr:col>13</xdr:col>
      <xdr:colOff>59620</xdr:colOff>
      <xdr:row>48</xdr:row>
      <xdr:rowOff>110419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1840D6-3EB0-7F0B-5FD8-4DCF5A11E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0764" y="8157986"/>
          <a:ext cx="7670800" cy="1689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70556</xdr:rowOff>
    </xdr:from>
    <xdr:to>
      <xdr:col>10</xdr:col>
      <xdr:colOff>757061</xdr:colOff>
      <xdr:row>55</xdr:row>
      <xdr:rowOff>161573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155F67-70F5-445E-9A5A-1842FF3E7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09722" y="10010070"/>
          <a:ext cx="4902200" cy="1308100"/>
        </a:xfrm>
        <a:prstGeom prst="rect">
          <a:avLst/>
        </a:prstGeom>
      </xdr:spPr>
    </xdr:pic>
    <xdr:clientData/>
  </xdr:twoCellAnchor>
  <xdr:twoCellAnchor editAs="oneCell">
    <xdr:from>
      <xdr:col>3</xdr:col>
      <xdr:colOff>520347</xdr:colOff>
      <xdr:row>56</xdr:row>
      <xdr:rowOff>26460</xdr:rowOff>
    </xdr:from>
    <xdr:to>
      <xdr:col>13</xdr:col>
      <xdr:colOff>2470</xdr:colOff>
      <xdr:row>62</xdr:row>
      <xdr:rowOff>91317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B053BA7-1E38-9DB5-28C9-C82BFF66D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72014" y="11385904"/>
          <a:ext cx="7772400" cy="128194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202847</xdr:rowOff>
    </xdr:from>
    <xdr:to>
      <xdr:col>12</xdr:col>
      <xdr:colOff>445205</xdr:colOff>
      <xdr:row>69</xdr:row>
      <xdr:rowOff>90311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8E1BA2-E714-0DB1-A84C-B6DEFD869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09722" y="13185069"/>
          <a:ext cx="6248400" cy="901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12</xdr:col>
      <xdr:colOff>482600</xdr:colOff>
      <xdr:row>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644901-62BF-148F-5A28-95F3CEC73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1016000"/>
          <a:ext cx="3238500" cy="520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406400</xdr:colOff>
      <xdr:row>13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00F811-EFC3-2ADA-8DA1-ECBD4FE6D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9900" y="2032000"/>
          <a:ext cx="2336800" cy="6223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18</xdr:col>
      <xdr:colOff>63500</xdr:colOff>
      <xdr:row>25</xdr:row>
      <xdr:rowOff>184884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D2B9C9-1610-CA02-1476-CCDF0F96F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76000" y="3454400"/>
          <a:ext cx="7772400" cy="181048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18</xdr:col>
      <xdr:colOff>63500</xdr:colOff>
      <xdr:row>34</xdr:row>
      <xdr:rowOff>16565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486938-07F3-F979-8DF1-D60A9A1B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06300" y="5892800"/>
          <a:ext cx="7772400" cy="103256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16</xdr:col>
      <xdr:colOff>101600</xdr:colOff>
      <xdr:row>12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89307E-C763-F111-35E8-ECEE58379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19300" y="2032000"/>
          <a:ext cx="2578100" cy="558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246063</xdr:colOff>
      <xdr:row>21</xdr:row>
      <xdr:rowOff>68439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6757F7-B824-ED89-4531-D361316F6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0063" cy="4402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C085-0101-E34B-A5D2-EB1572F22BDE}">
  <dimension ref="A23:D61"/>
  <sheetViews>
    <sheetView topLeftCell="A30" zoomScale="144" workbookViewId="0">
      <selection activeCell="B32" sqref="B32"/>
    </sheetView>
  </sheetViews>
  <sheetFormatPr baseColWidth="10" defaultRowHeight="16"/>
  <cols>
    <col min="1" max="1" width="14.33203125" bestFit="1" customWidth="1"/>
  </cols>
  <sheetData>
    <row r="23" spans="1:4">
      <c r="A23" t="s">
        <v>0</v>
      </c>
      <c r="B23">
        <v>0.8</v>
      </c>
    </row>
    <row r="24" spans="1:4">
      <c r="A24" t="s">
        <v>1</v>
      </c>
      <c r="B24">
        <v>3</v>
      </c>
    </row>
    <row r="25" spans="1:4">
      <c r="A25" t="s">
        <v>2</v>
      </c>
      <c r="B25">
        <v>0.25</v>
      </c>
      <c r="C25" t="s">
        <v>13</v>
      </c>
      <c r="D25">
        <f>B25*B25</f>
        <v>6.25E-2</v>
      </c>
    </row>
    <row r="26" spans="1:4">
      <c r="A26" t="s">
        <v>3</v>
      </c>
      <c r="B26">
        <v>0.3</v>
      </c>
      <c r="C26" t="s">
        <v>14</v>
      </c>
      <c r="D26">
        <f>B26*B26</f>
        <v>0.09</v>
      </c>
    </row>
    <row r="27" spans="1:4">
      <c r="A27" t="s">
        <v>4</v>
      </c>
      <c r="B27">
        <v>0.15</v>
      </c>
      <c r="C27" t="s">
        <v>15</v>
      </c>
      <c r="D27">
        <f>B23*SQRT(D25*D26)</f>
        <v>0.06</v>
      </c>
    </row>
    <row r="28" spans="1:4">
      <c r="A28" t="s">
        <v>5</v>
      </c>
      <c r="B28">
        <v>0.2</v>
      </c>
    </row>
    <row r="29" spans="1:4">
      <c r="A29" t="s">
        <v>7</v>
      </c>
      <c r="B29">
        <v>0.03</v>
      </c>
    </row>
    <row r="30" spans="1:4">
      <c r="A30" t="s">
        <v>6</v>
      </c>
    </row>
    <row r="32" spans="1:4">
      <c r="A32" t="s">
        <v>8</v>
      </c>
      <c r="B32">
        <v>0.9230769230769208</v>
      </c>
    </row>
    <row r="33" spans="1:2">
      <c r="A33" t="s">
        <v>9</v>
      </c>
      <c r="B33">
        <f>1-B32</f>
        <v>7.6923076923079203E-2</v>
      </c>
    </row>
    <row r="34" spans="1:2">
      <c r="A34" t="s">
        <v>11</v>
      </c>
      <c r="B34">
        <f>B32*B32</f>
        <v>0.85207100591715557</v>
      </c>
    </row>
    <row r="35" spans="1:2">
      <c r="A35" t="s">
        <v>12</v>
      </c>
      <c r="B35">
        <f>B33*B33</f>
        <v>5.9171597633139606E-3</v>
      </c>
    </row>
    <row r="36" spans="1:2">
      <c r="A36" t="s">
        <v>10</v>
      </c>
      <c r="B36">
        <f>B34*D25+2*B32*B33*D27+B35*D26</f>
        <v>6.2307692307692307E-2</v>
      </c>
    </row>
    <row r="41" spans="1:2">
      <c r="A41" t="s">
        <v>16</v>
      </c>
    </row>
    <row r="42" spans="1:2">
      <c r="A42" t="s">
        <v>17</v>
      </c>
      <c r="B42">
        <f>B27-B29</f>
        <v>0.12</v>
      </c>
    </row>
    <row r="43" spans="1:2">
      <c r="A43" t="s">
        <v>18</v>
      </c>
      <c r="B43">
        <f>B28-B29</f>
        <v>0.17</v>
      </c>
    </row>
    <row r="44" spans="1:2">
      <c r="A44" t="s">
        <v>8</v>
      </c>
      <c r="B44">
        <f>(B42*D26-B43*D27)/(B42*D26+B43*D25-(B42+B43)*D27)</f>
        <v>0.14906832298136607</v>
      </c>
    </row>
    <row r="45" spans="1:2">
      <c r="A45" t="s">
        <v>9</v>
      </c>
      <c r="B45">
        <f>1-B44</f>
        <v>0.85093167701863393</v>
      </c>
    </row>
    <row r="50" spans="1:2">
      <c r="A50" t="s">
        <v>19</v>
      </c>
    </row>
    <row r="51" spans="1:2">
      <c r="A51" t="s">
        <v>20</v>
      </c>
      <c r="B51">
        <f>B44*B27+B45*B28</f>
        <v>0.19254658385093171</v>
      </c>
    </row>
    <row r="52" spans="1:2">
      <c r="A52" t="s">
        <v>11</v>
      </c>
      <c r="B52">
        <f>B44*B44</f>
        <v>2.2221364916476874E-2</v>
      </c>
    </row>
    <row r="53" spans="1:2">
      <c r="A53" t="s">
        <v>12</v>
      </c>
      <c r="B53">
        <f>B45*B45</f>
        <v>0.72408471895374471</v>
      </c>
    </row>
    <row r="55" spans="1:2">
      <c r="A55" t="s">
        <v>21</v>
      </c>
      <c r="B55">
        <f>B52*D25+B53*D26+2*B44*B45*D27</f>
        <v>8.1778094980903535E-2</v>
      </c>
    </row>
    <row r="56" spans="1:2">
      <c r="A56" t="s">
        <v>22</v>
      </c>
      <c r="B56">
        <f>(B51-B29)/(B24*B55)</f>
        <v>0.66255144032921809</v>
      </c>
    </row>
    <row r="57" spans="1:2">
      <c r="A57" t="s">
        <v>23</v>
      </c>
      <c r="B57">
        <f>1-B56</f>
        <v>0.33744855967078191</v>
      </c>
    </row>
    <row r="60" spans="1:2">
      <c r="A60" t="s">
        <v>24</v>
      </c>
    </row>
    <row r="61" spans="1:2">
      <c r="A61" t="s">
        <v>25</v>
      </c>
      <c r="B61">
        <f>(B51-B29)/SQRT(B55)</f>
        <v>0.5684069138857184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11D7-5013-DB49-B22C-F214DADD044E}">
  <dimension ref="A1:I18"/>
  <sheetViews>
    <sheetView workbookViewId="0">
      <selection activeCell="A18" sqref="A18"/>
    </sheetView>
  </sheetViews>
  <sheetFormatPr baseColWidth="10" defaultRowHeight="16"/>
  <sheetData>
    <row r="1" spans="1:9">
      <c r="A1" t="s">
        <v>46</v>
      </c>
    </row>
    <row r="2" spans="1:9" ht="17" thickBot="1"/>
    <row r="3" spans="1:9">
      <c r="A3" s="14" t="s">
        <v>47</v>
      </c>
      <c r="B3" s="14"/>
    </row>
    <row r="4" spans="1:9">
      <c r="A4" s="11" t="s">
        <v>48</v>
      </c>
      <c r="B4" s="11">
        <v>0.49299354069685658</v>
      </c>
    </row>
    <row r="5" spans="1:9">
      <c r="A5" s="11" t="s">
        <v>49</v>
      </c>
      <c r="B5" s="11">
        <v>0.24304263116882316</v>
      </c>
    </row>
    <row r="6" spans="1:9">
      <c r="A6" s="11" t="s">
        <v>50</v>
      </c>
      <c r="B6" s="11">
        <v>0.2414077340439178</v>
      </c>
    </row>
    <row r="7" spans="1:9">
      <c r="A7" s="11" t="s">
        <v>51</v>
      </c>
      <c r="B7" s="11">
        <v>0.10676265710777068</v>
      </c>
    </row>
    <row r="8" spans="1:9" ht="17" thickBot="1">
      <c r="A8" s="12" t="s">
        <v>52</v>
      </c>
      <c r="B8" s="12">
        <v>465</v>
      </c>
    </row>
    <row r="10" spans="1:9" ht="17" thickBot="1">
      <c r="A10" t="s">
        <v>53</v>
      </c>
    </row>
    <row r="11" spans="1:9">
      <c r="A11" s="13"/>
      <c r="B11" s="13" t="s">
        <v>58</v>
      </c>
      <c r="C11" s="13" t="s">
        <v>59</v>
      </c>
      <c r="D11" s="13" t="s">
        <v>60</v>
      </c>
      <c r="E11" s="13" t="s">
        <v>61</v>
      </c>
      <c r="F11" s="13" t="s">
        <v>62</v>
      </c>
    </row>
    <row r="12" spans="1:9">
      <c r="A12" s="11" t="s">
        <v>54</v>
      </c>
      <c r="B12" s="11">
        <v>1</v>
      </c>
      <c r="C12" s="11">
        <v>1.6944578730155548</v>
      </c>
      <c r="D12" s="11">
        <v>1.6944578730155548</v>
      </c>
      <c r="E12" s="11">
        <v>148.65928104368882</v>
      </c>
      <c r="F12" s="11">
        <v>7.5551992438870523E-30</v>
      </c>
    </row>
    <row r="13" spans="1:9">
      <c r="A13" s="11" t="s">
        <v>55</v>
      </c>
      <c r="B13" s="11">
        <v>463</v>
      </c>
      <c r="C13" s="11">
        <v>5.2773966731053861</v>
      </c>
      <c r="D13" s="11">
        <v>1.1398264952711417E-2</v>
      </c>
      <c r="E13" s="11"/>
      <c r="F13" s="11"/>
    </row>
    <row r="14" spans="1:9" ht="17" thickBot="1">
      <c r="A14" s="12" t="s">
        <v>56</v>
      </c>
      <c r="B14" s="12">
        <v>464</v>
      </c>
      <c r="C14" s="12">
        <v>6.9718545461209409</v>
      </c>
      <c r="D14" s="12"/>
      <c r="E14" s="12"/>
      <c r="F14" s="12"/>
    </row>
    <row r="15" spans="1:9" ht="17" thickBot="1"/>
    <row r="16" spans="1:9">
      <c r="A16" s="13"/>
      <c r="B16" s="13" t="s">
        <v>63</v>
      </c>
      <c r="C16" s="13" t="s">
        <v>51</v>
      </c>
      <c r="D16" s="13" t="s">
        <v>64</v>
      </c>
      <c r="E16" s="13" t="s">
        <v>65</v>
      </c>
      <c r="F16" s="13" t="s">
        <v>66</v>
      </c>
      <c r="G16" s="13" t="s">
        <v>67</v>
      </c>
      <c r="H16" s="13" t="s">
        <v>68</v>
      </c>
      <c r="I16" s="13" t="s">
        <v>69</v>
      </c>
    </row>
    <row r="17" spans="1:9">
      <c r="A17" s="11" t="s">
        <v>57</v>
      </c>
      <c r="B17" s="11">
        <v>1.2237201858593264E-2</v>
      </c>
      <c r="C17" s="11">
        <v>5.0131059784602663E-3</v>
      </c>
      <c r="D17" s="11">
        <v>2.441041923145582</v>
      </c>
      <c r="E17" s="11">
        <v>1.5018600170460526E-2</v>
      </c>
      <c r="F17" s="11">
        <v>2.3859429247309913E-3</v>
      </c>
      <c r="G17" s="11">
        <v>2.2088460792455536E-2</v>
      </c>
      <c r="H17" s="11">
        <v>2.3859429247309913E-3</v>
      </c>
      <c r="I17" s="11">
        <v>2.2088460792455536E-2</v>
      </c>
    </row>
    <row r="18" spans="1:9" ht="17" thickBot="1">
      <c r="A18" s="15">
        <v>1.2200000000000001E-2</v>
      </c>
      <c r="B18" s="12">
        <v>1.332460423325208</v>
      </c>
      <c r="C18" s="12">
        <v>0.10928443327215896</v>
      </c>
      <c r="D18" s="12">
        <v>12.192591235815671</v>
      </c>
      <c r="E18" s="12">
        <v>7.5551992438861891E-30</v>
      </c>
      <c r="F18" s="12">
        <v>1.117705488115341</v>
      </c>
      <c r="G18" s="12">
        <v>1.547215358535075</v>
      </c>
      <c r="H18" s="12">
        <v>1.117705488115341</v>
      </c>
      <c r="I18" s="12">
        <v>1.547215358535075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F237-FA82-8444-A714-D7FF87910600}">
  <dimension ref="A1:P468"/>
  <sheetViews>
    <sheetView tabSelected="1" topLeftCell="F1" zoomScale="161" zoomScaleNormal="100" workbookViewId="0">
      <selection activeCell="I24" sqref="I24"/>
    </sheetView>
  </sheetViews>
  <sheetFormatPr baseColWidth="10" defaultRowHeight="16"/>
  <cols>
    <col min="2" max="4" width="10.83203125" style="6"/>
    <col min="5" max="5" width="16.5" style="6" bestFit="1" customWidth="1"/>
    <col min="6" max="6" width="18" bestFit="1" customWidth="1"/>
    <col min="8" max="8" width="25.6640625" bestFit="1" customWidth="1"/>
    <col min="9" max="9" width="21" bestFit="1" customWidth="1"/>
    <col min="11" max="11" width="25.33203125" bestFit="1" customWidth="1"/>
  </cols>
  <sheetData>
    <row r="1" spans="1:16">
      <c r="A1" s="1" t="s">
        <v>26</v>
      </c>
      <c r="B1" s="7" t="s">
        <v>27</v>
      </c>
      <c r="C1" s="7" t="s">
        <v>28</v>
      </c>
      <c r="D1" s="7" t="s">
        <v>7</v>
      </c>
      <c r="E1" s="7" t="s">
        <v>33</v>
      </c>
      <c r="F1" s="7" t="s">
        <v>36</v>
      </c>
    </row>
    <row r="2" spans="1:16">
      <c r="A2" s="2">
        <v>31079</v>
      </c>
      <c r="B2" s="8">
        <v>-0.14655003</v>
      </c>
      <c r="C2" s="8">
        <v>1.2200000000000001E-2</v>
      </c>
      <c r="D2" s="8">
        <v>5.7999999999999996E-3</v>
      </c>
      <c r="E2" s="6">
        <f>B2-D2</f>
        <v>-0.15235003</v>
      </c>
      <c r="F2" s="10">
        <f>E2/C2</f>
        <v>-12.48770737704918</v>
      </c>
      <c r="H2" t="s">
        <v>37</v>
      </c>
      <c r="I2" s="6">
        <f>SUM(E2:E467)/(466/12)</f>
        <v>0.25745820677768244</v>
      </c>
      <c r="K2" t="s">
        <v>38</v>
      </c>
      <c r="L2" s="6">
        <f>SUM(C2:C467)/(466/12)</f>
        <v>8.6508154506437757E-2</v>
      </c>
      <c r="N2" t="s">
        <v>70</v>
      </c>
      <c r="O2" t="s">
        <v>71</v>
      </c>
      <c r="P2" t="s">
        <v>72</v>
      </c>
    </row>
    <row r="3" spans="1:16">
      <c r="A3" s="2">
        <v>31107</v>
      </c>
      <c r="B3" s="8">
        <v>-0.106063096</v>
      </c>
      <c r="C3" s="8">
        <v>-8.3999999999999995E-3</v>
      </c>
      <c r="D3" s="8">
        <v>6.1999999999999998E-3</v>
      </c>
      <c r="E3" s="6">
        <f t="shared" ref="E3:E66" si="0">B3-D3</f>
        <v>-0.11226309599999999</v>
      </c>
      <c r="F3" s="10">
        <f t="shared" ref="F3:F66" si="1">E3/C3</f>
        <v>13.364654285714286</v>
      </c>
      <c r="H3" t="s">
        <v>34</v>
      </c>
      <c r="I3" s="9">
        <f>_xlfn.STDEV.S(E2:E467)</f>
        <v>0.12271242408345479</v>
      </c>
      <c r="K3" t="s">
        <v>44</v>
      </c>
      <c r="L3" s="6">
        <f>I3*SQRT(12)</f>
        <v>0.42508830646496482</v>
      </c>
      <c r="N3" cm="1">
        <f t="array" ref="N3:O3">LINEST(E2:E467,C2:C467)</f>
        <v>1.3315147192688932</v>
      </c>
      <c r="O3">
        <v>1.1855943809631078E-2</v>
      </c>
      <c r="P3" s="6">
        <f>12*O3</f>
        <v>0.14227132571557294</v>
      </c>
    </row>
    <row r="4" spans="1:16">
      <c r="A4" s="2">
        <v>31138</v>
      </c>
      <c r="B4" s="8">
        <v>-3.9546168999999999E-2</v>
      </c>
      <c r="C4" s="8">
        <v>-9.5999999999999992E-3</v>
      </c>
      <c r="D4" s="8">
        <v>7.1999999999999998E-3</v>
      </c>
      <c r="E4" s="6">
        <f t="shared" si="0"/>
        <v>-4.6746168999999997E-2</v>
      </c>
      <c r="F4" s="10">
        <f t="shared" si="1"/>
        <v>4.8693926041666664</v>
      </c>
      <c r="H4" t="s">
        <v>35</v>
      </c>
      <c r="I4" s="6">
        <f>_xlfn.STDEV.S(C2:C467)</f>
        <v>4.5304388501756776E-2</v>
      </c>
      <c r="K4" t="s">
        <v>45</v>
      </c>
      <c r="L4" s="6">
        <f>I4*SQRT(12)</f>
        <v>0.15693900538176395</v>
      </c>
    </row>
    <row r="5" spans="1:16">
      <c r="A5" s="2">
        <v>31168</v>
      </c>
      <c r="B5" s="8">
        <v>-0.182351765</v>
      </c>
      <c r="C5" s="8">
        <v>5.0900000000000001E-2</v>
      </c>
      <c r="D5" s="8">
        <v>6.6E-3</v>
      </c>
      <c r="E5" s="6">
        <f t="shared" si="0"/>
        <v>-0.18895176499999999</v>
      </c>
      <c r="F5" s="10">
        <f t="shared" si="1"/>
        <v>-3.7122154223968562</v>
      </c>
    </row>
    <row r="6" spans="1:16">
      <c r="A6" s="2">
        <v>31199</v>
      </c>
      <c r="B6" s="8">
        <v>3.5968582999999998E-2</v>
      </c>
      <c r="C6" s="8">
        <v>1.2699999999999999E-2</v>
      </c>
      <c r="D6" s="8">
        <v>5.4999999999999997E-3</v>
      </c>
      <c r="E6" s="6">
        <f t="shared" si="0"/>
        <v>3.0468583E-2</v>
      </c>
      <c r="F6" s="10">
        <f t="shared" si="1"/>
        <v>2.3991010236220474</v>
      </c>
      <c r="H6" t="s">
        <v>36</v>
      </c>
      <c r="I6" s="10">
        <f>N3</f>
        <v>1.3315147192688932</v>
      </c>
    </row>
    <row r="7" spans="1:16">
      <c r="A7" s="2">
        <v>31229</v>
      </c>
      <c r="B7" s="8">
        <v>-0.11804795799999999</v>
      </c>
      <c r="C7" s="8">
        <v>-7.4000000000000003E-3</v>
      </c>
      <c r="D7" s="8">
        <v>6.1999999999999998E-3</v>
      </c>
      <c r="E7" s="6">
        <f t="shared" si="0"/>
        <v>-0.12424795799999999</v>
      </c>
      <c r="F7" s="10">
        <f t="shared" si="1"/>
        <v>16.790264594594593</v>
      </c>
    </row>
    <row r="8" spans="1:16">
      <c r="A8" s="2">
        <v>31260</v>
      </c>
      <c r="B8" s="8">
        <v>-5.5128049999999998E-2</v>
      </c>
      <c r="C8" s="8">
        <v>-1.0200000000000001E-2</v>
      </c>
      <c r="D8" s="8">
        <v>5.4999999999999997E-3</v>
      </c>
      <c r="E8" s="6">
        <f t="shared" si="0"/>
        <v>-6.0628049999999996E-2</v>
      </c>
      <c r="F8" s="10">
        <f t="shared" si="1"/>
        <v>5.9439264705882344</v>
      </c>
      <c r="H8" t="s">
        <v>39</v>
      </c>
      <c r="I8" s="6">
        <f>I2-I6*L2</f>
        <v>0.14227132571557294</v>
      </c>
    </row>
    <row r="9" spans="1:16">
      <c r="A9" s="2">
        <v>31291</v>
      </c>
      <c r="B9" s="8">
        <v>5.0011751E-2</v>
      </c>
      <c r="C9" s="8">
        <v>-4.5400000000000003E-2</v>
      </c>
      <c r="D9" s="8">
        <v>6.0000000000000001E-3</v>
      </c>
      <c r="E9" s="6">
        <f t="shared" si="0"/>
        <v>4.4011751000000002E-2</v>
      </c>
      <c r="F9" s="10">
        <f t="shared" si="1"/>
        <v>-0.9694218281938326</v>
      </c>
    </row>
    <row r="10" spans="1:16">
      <c r="A10" s="2">
        <v>31321</v>
      </c>
      <c r="B10" s="8">
        <v>0.18252691700000001</v>
      </c>
      <c r="C10" s="8">
        <v>4.02E-2</v>
      </c>
      <c r="D10" s="8">
        <v>6.4999999999999997E-3</v>
      </c>
      <c r="E10" s="6">
        <f t="shared" si="0"/>
        <v>0.176026917</v>
      </c>
      <c r="F10" s="10">
        <f t="shared" si="1"/>
        <v>4.3787790298507465</v>
      </c>
    </row>
    <row r="11" spans="1:16">
      <c r="A11" s="2">
        <v>31352</v>
      </c>
      <c r="B11" s="8">
        <v>8.0544227999999995E-2</v>
      </c>
      <c r="C11" s="8">
        <v>6.4799999999999996E-2</v>
      </c>
      <c r="D11" s="8">
        <v>6.1000000000000004E-3</v>
      </c>
      <c r="E11" s="6">
        <f t="shared" si="0"/>
        <v>7.4444228000000001E-2</v>
      </c>
      <c r="F11" s="10">
        <f t="shared" si="1"/>
        <v>1.1488306790123457</v>
      </c>
    </row>
    <row r="12" spans="1:16">
      <c r="A12" s="2">
        <v>31382</v>
      </c>
      <c r="B12" s="8">
        <v>9.3161253999999999E-2</v>
      </c>
      <c r="C12" s="8">
        <v>3.8800000000000001E-2</v>
      </c>
      <c r="D12" s="8">
        <v>6.4999999999999997E-3</v>
      </c>
      <c r="E12" s="6">
        <f t="shared" si="0"/>
        <v>8.6661253999999993E-2</v>
      </c>
      <c r="F12" s="10">
        <f t="shared" si="1"/>
        <v>2.2335374742268037</v>
      </c>
    </row>
    <row r="13" spans="1:16">
      <c r="A13" s="2">
        <v>31413</v>
      </c>
      <c r="B13" s="8">
        <v>5.1143732999999997E-2</v>
      </c>
      <c r="C13" s="8">
        <v>6.4999999999999997E-3</v>
      </c>
      <c r="D13" s="8">
        <v>5.5999999999999999E-3</v>
      </c>
      <c r="E13" s="6">
        <f t="shared" si="0"/>
        <v>4.5543732999999996E-2</v>
      </c>
      <c r="F13" s="10">
        <f t="shared" si="1"/>
        <v>7.0067281538461534</v>
      </c>
    </row>
    <row r="14" spans="1:16">
      <c r="A14" s="2">
        <v>31444</v>
      </c>
      <c r="B14" s="8">
        <v>8.1075099999999997E-2</v>
      </c>
      <c r="C14" s="8">
        <v>7.1300000000000002E-2</v>
      </c>
      <c r="D14" s="8">
        <v>5.3E-3</v>
      </c>
      <c r="E14" s="6">
        <f t="shared" si="0"/>
        <v>7.5775099999999998E-2</v>
      </c>
      <c r="F14" s="10">
        <f t="shared" si="1"/>
        <v>1.0627643758765777</v>
      </c>
    </row>
    <row r="15" spans="1:16">
      <c r="A15" s="2">
        <v>31472</v>
      </c>
      <c r="B15" s="8">
        <v>0.130001222</v>
      </c>
      <c r="C15" s="8">
        <v>4.8800000000000003E-2</v>
      </c>
      <c r="D15" s="8">
        <v>6.0000000000000001E-3</v>
      </c>
      <c r="E15" s="6">
        <f t="shared" si="0"/>
        <v>0.12400122199999999</v>
      </c>
      <c r="F15" s="10">
        <f t="shared" si="1"/>
        <v>2.5410086475409832</v>
      </c>
    </row>
    <row r="16" spans="1:16">
      <c r="A16" s="2">
        <v>31503</v>
      </c>
      <c r="B16" s="8">
        <v>7.0799644999999994E-2</v>
      </c>
      <c r="C16" s="8">
        <v>-1.3100000000000001E-2</v>
      </c>
      <c r="D16" s="8">
        <v>5.1999999999999998E-3</v>
      </c>
      <c r="E16" s="6">
        <f t="shared" si="0"/>
        <v>6.5599644999999998E-2</v>
      </c>
      <c r="F16" s="10">
        <f t="shared" si="1"/>
        <v>-5.0076064885496177</v>
      </c>
    </row>
    <row r="17" spans="1:9">
      <c r="A17" s="2">
        <v>31533</v>
      </c>
      <c r="B17" s="8">
        <v>0.22314062000000001</v>
      </c>
      <c r="C17" s="8">
        <v>4.6199999999999998E-2</v>
      </c>
      <c r="D17" s="8">
        <v>4.8999999999999998E-3</v>
      </c>
      <c r="E17" s="6">
        <f t="shared" si="0"/>
        <v>0.21824062000000002</v>
      </c>
      <c r="F17" s="10">
        <f t="shared" si="1"/>
        <v>4.7238229437229444</v>
      </c>
      <c r="H17" t="s">
        <v>40</v>
      </c>
      <c r="I17" s="6">
        <f>I6*I6*L4*L4</f>
        <v>4.3667038115621504E-2</v>
      </c>
    </row>
    <row r="18" spans="1:9">
      <c r="A18" s="2">
        <v>31564</v>
      </c>
      <c r="B18" s="8">
        <v>-3.0409499E-2</v>
      </c>
      <c r="C18" s="8">
        <v>1.03E-2</v>
      </c>
      <c r="D18" s="8">
        <v>5.1999999999999998E-3</v>
      </c>
      <c r="E18" s="6">
        <f t="shared" si="0"/>
        <v>-3.5609499000000003E-2</v>
      </c>
      <c r="F18" s="10">
        <f t="shared" si="1"/>
        <v>-3.4572329126213592</v>
      </c>
      <c r="H18" t="s">
        <v>41</v>
      </c>
      <c r="I18" s="6">
        <f>SQRT(I17)</f>
        <v>0.20896659569323875</v>
      </c>
    </row>
    <row r="19" spans="1:9">
      <c r="A19" s="2">
        <v>31594</v>
      </c>
      <c r="B19" s="8">
        <v>-0.12891804500000001</v>
      </c>
      <c r="C19" s="8">
        <v>-6.4500000000000002E-2</v>
      </c>
      <c r="D19" s="8">
        <v>5.1999999999999998E-3</v>
      </c>
      <c r="E19" s="6">
        <f t="shared" si="0"/>
        <v>-0.13411804500000002</v>
      </c>
      <c r="F19" s="10">
        <f t="shared" si="1"/>
        <v>2.079349534883721</v>
      </c>
    </row>
    <row r="20" spans="1:9">
      <c r="A20" s="2">
        <v>31625</v>
      </c>
      <c r="B20" s="8">
        <v>0.184002532</v>
      </c>
      <c r="C20" s="8">
        <v>6.0699999999999997E-2</v>
      </c>
      <c r="D20" s="8">
        <v>4.5999999999999999E-3</v>
      </c>
      <c r="E20" s="6">
        <f t="shared" si="0"/>
        <v>0.179402532</v>
      </c>
      <c r="F20" s="10">
        <f t="shared" si="1"/>
        <v>2.9555606589785834</v>
      </c>
    </row>
    <row r="21" spans="1:9">
      <c r="A21" s="2">
        <v>31656</v>
      </c>
      <c r="B21" s="8">
        <v>-9.4594391E-2</v>
      </c>
      <c r="C21" s="8">
        <v>-8.5999999999999993E-2</v>
      </c>
      <c r="D21" s="8">
        <v>4.4999999999999997E-3</v>
      </c>
      <c r="E21" s="6">
        <f t="shared" si="0"/>
        <v>-9.9094391000000004E-2</v>
      </c>
      <c r="F21" s="10">
        <f t="shared" si="1"/>
        <v>1.1522603604651165</v>
      </c>
    </row>
    <row r="22" spans="1:9">
      <c r="A22" s="2">
        <v>31686</v>
      </c>
      <c r="B22" s="8">
        <v>3.3579843999999998E-2</v>
      </c>
      <c r="C22" s="8">
        <v>4.6600000000000003E-2</v>
      </c>
      <c r="D22" s="8">
        <v>4.5999999999999999E-3</v>
      </c>
      <c r="E22" s="6">
        <f t="shared" si="0"/>
        <v>2.8979843999999998E-2</v>
      </c>
      <c r="F22" s="10">
        <f t="shared" si="1"/>
        <v>0.62188506437768232</v>
      </c>
      <c r="H22" t="s">
        <v>42</v>
      </c>
      <c r="I22" s="6">
        <f>L3*L3</f>
        <v>0.18070006829325186</v>
      </c>
    </row>
    <row r="23" spans="1:9">
      <c r="A23" s="2">
        <v>31717</v>
      </c>
      <c r="B23" s="8">
        <v>0.15523113299999999</v>
      </c>
      <c r="C23" s="8">
        <v>1.17E-2</v>
      </c>
      <c r="D23" s="8">
        <v>3.8999999999999998E-3</v>
      </c>
      <c r="E23" s="6">
        <f t="shared" si="0"/>
        <v>0.15133113300000001</v>
      </c>
      <c r="F23" s="10">
        <f t="shared" si="1"/>
        <v>12.934284871794873</v>
      </c>
      <c r="H23" t="s">
        <v>43</v>
      </c>
      <c r="I23" s="6">
        <f>L3*L3-I6*I6*L4*L4</f>
        <v>0.13703303017763035</v>
      </c>
    </row>
    <row r="24" spans="1:9">
      <c r="A24" s="2">
        <v>31747</v>
      </c>
      <c r="B24" s="8">
        <v>1.2504981E-2</v>
      </c>
      <c r="C24" s="8">
        <v>-3.27E-2</v>
      </c>
      <c r="D24" s="8">
        <v>4.8999999999999998E-3</v>
      </c>
      <c r="E24" s="6">
        <f t="shared" si="0"/>
        <v>7.6049810000000002E-3</v>
      </c>
      <c r="F24" s="10">
        <f t="shared" si="1"/>
        <v>-0.2325682262996942</v>
      </c>
    </row>
    <row r="25" spans="1:9">
      <c r="A25" s="2">
        <v>31778</v>
      </c>
      <c r="B25" s="8">
        <v>0.37036786900000002</v>
      </c>
      <c r="C25" s="8">
        <v>0.12470000000000001</v>
      </c>
      <c r="D25" s="8">
        <v>4.1999999999999997E-3</v>
      </c>
      <c r="E25" s="6">
        <f t="shared" si="0"/>
        <v>0.36616786900000003</v>
      </c>
      <c r="F25" s="10">
        <f t="shared" si="1"/>
        <v>2.9363902886928632</v>
      </c>
    </row>
    <row r="26" spans="1:9">
      <c r="A26" s="2">
        <v>31809</v>
      </c>
      <c r="B26" s="8">
        <v>0.26126064199999999</v>
      </c>
      <c r="C26" s="8">
        <v>4.3900000000000002E-2</v>
      </c>
      <c r="D26" s="8">
        <v>4.3E-3</v>
      </c>
      <c r="E26" s="6">
        <f t="shared" si="0"/>
        <v>0.25696064199999996</v>
      </c>
      <c r="F26" s="10">
        <f t="shared" si="1"/>
        <v>5.8533175854214115</v>
      </c>
    </row>
    <row r="27" spans="1:9">
      <c r="A27" s="2">
        <v>31837</v>
      </c>
      <c r="B27" s="8">
        <v>-7.8573014999999996E-2</v>
      </c>
      <c r="C27" s="8">
        <v>1.6400000000000001E-2</v>
      </c>
      <c r="D27" s="8">
        <v>4.7000000000000002E-3</v>
      </c>
      <c r="E27" s="6">
        <f t="shared" si="0"/>
        <v>-8.3273014999999992E-2</v>
      </c>
      <c r="F27" s="10">
        <f t="shared" si="1"/>
        <v>-5.077622865853658</v>
      </c>
    </row>
    <row r="28" spans="1:9">
      <c r="A28" s="2">
        <v>31868</v>
      </c>
      <c r="B28" s="8">
        <v>0.22868481299999999</v>
      </c>
      <c r="C28" s="8">
        <v>-2.1100000000000001E-2</v>
      </c>
      <c r="D28" s="8">
        <v>4.4000000000000003E-3</v>
      </c>
      <c r="E28" s="6">
        <f t="shared" si="0"/>
        <v>0.224284813</v>
      </c>
      <c r="F28" s="10">
        <f t="shared" si="1"/>
        <v>-10.629611990521326</v>
      </c>
    </row>
    <row r="29" spans="1:9">
      <c r="A29" s="2">
        <v>31898</v>
      </c>
      <c r="B29" s="8">
        <v>-3.1538080000000001E-3</v>
      </c>
      <c r="C29" s="8">
        <v>1.1000000000000001E-3</v>
      </c>
      <c r="D29" s="8">
        <v>3.8E-3</v>
      </c>
      <c r="E29" s="6">
        <f t="shared" si="0"/>
        <v>-6.9538080000000006E-3</v>
      </c>
      <c r="F29" s="10">
        <f t="shared" si="1"/>
        <v>-6.3216436363636364</v>
      </c>
    </row>
    <row r="30" spans="1:9">
      <c r="A30" s="2">
        <v>31929</v>
      </c>
      <c r="B30" s="8">
        <v>2.6874924000000001E-2</v>
      </c>
      <c r="C30" s="8">
        <v>3.9399999999999998E-2</v>
      </c>
      <c r="D30" s="8">
        <v>4.7999999999999996E-3</v>
      </c>
      <c r="E30" s="6">
        <f t="shared" si="0"/>
        <v>2.2074924000000003E-2</v>
      </c>
      <c r="F30" s="10">
        <f t="shared" si="1"/>
        <v>0.56027725888324886</v>
      </c>
    </row>
    <row r="31" spans="1:9">
      <c r="A31" s="2">
        <v>31959</v>
      </c>
      <c r="B31" s="8">
        <v>1.8520574000000001E-2</v>
      </c>
      <c r="C31" s="8">
        <v>3.85E-2</v>
      </c>
      <c r="D31" s="8">
        <v>4.5999999999999999E-3</v>
      </c>
      <c r="E31" s="6">
        <f t="shared" si="0"/>
        <v>1.3920574000000002E-2</v>
      </c>
      <c r="F31" s="10">
        <f t="shared" si="1"/>
        <v>0.3615733506493507</v>
      </c>
    </row>
    <row r="32" spans="1:9">
      <c r="A32" s="2">
        <v>31990</v>
      </c>
      <c r="B32" s="8">
        <v>0.30908899699999998</v>
      </c>
      <c r="C32" s="8">
        <v>3.5200000000000002E-2</v>
      </c>
      <c r="D32" s="8">
        <v>4.7000000000000002E-3</v>
      </c>
      <c r="E32" s="6">
        <f t="shared" si="0"/>
        <v>0.30438899699999999</v>
      </c>
      <c r="F32" s="10">
        <f t="shared" si="1"/>
        <v>8.6474146874999995</v>
      </c>
    </row>
    <row r="33" spans="1:6">
      <c r="A33" s="2">
        <v>32021</v>
      </c>
      <c r="B33" s="8">
        <v>4.7648622000000002E-2</v>
      </c>
      <c r="C33" s="8">
        <v>-2.5899999999999999E-2</v>
      </c>
      <c r="D33" s="8">
        <v>4.4999999999999997E-3</v>
      </c>
      <c r="E33" s="6">
        <f t="shared" si="0"/>
        <v>4.3148622000000005E-2</v>
      </c>
      <c r="F33" s="10">
        <f t="shared" si="1"/>
        <v>-1.6659699613899617</v>
      </c>
    </row>
    <row r="34" spans="1:6">
      <c r="A34" s="2">
        <v>32051</v>
      </c>
      <c r="B34" s="8">
        <v>-0.31637172499999999</v>
      </c>
      <c r="C34" s="8">
        <v>-0.2324</v>
      </c>
      <c r="D34" s="8">
        <v>6.0000000000000001E-3</v>
      </c>
      <c r="E34" s="6">
        <f t="shared" si="0"/>
        <v>-0.322371725</v>
      </c>
      <c r="F34" s="10">
        <f t="shared" si="1"/>
        <v>1.3871416738382101</v>
      </c>
    </row>
    <row r="35" spans="1:6">
      <c r="A35" s="2">
        <v>32082</v>
      </c>
      <c r="B35" s="8">
        <v>-0.14563004500000001</v>
      </c>
      <c r="C35" s="8">
        <v>-7.7700000000000005E-2</v>
      </c>
      <c r="D35" s="8">
        <v>3.5000000000000001E-3</v>
      </c>
      <c r="E35" s="6">
        <f t="shared" si="0"/>
        <v>-0.14913004500000002</v>
      </c>
      <c r="F35" s="10">
        <f t="shared" si="1"/>
        <v>1.9193055984555984</v>
      </c>
    </row>
    <row r="36" spans="1:6">
      <c r="A36" s="2">
        <v>32112</v>
      </c>
      <c r="B36" s="8">
        <v>0.27550139200000001</v>
      </c>
      <c r="C36" s="8">
        <v>6.8099999999999994E-2</v>
      </c>
      <c r="D36" s="8">
        <v>3.8999999999999998E-3</v>
      </c>
      <c r="E36" s="6">
        <f t="shared" si="0"/>
        <v>0.271601392</v>
      </c>
      <c r="F36" s="10">
        <f t="shared" si="1"/>
        <v>3.9882730102790016</v>
      </c>
    </row>
    <row r="37" spans="1:6">
      <c r="A37" s="2">
        <v>32143</v>
      </c>
      <c r="B37" s="8">
        <v>-1.1903937999999999E-2</v>
      </c>
      <c r="C37" s="8">
        <v>4.2099999999999999E-2</v>
      </c>
      <c r="D37" s="8">
        <v>2.8999999999999998E-3</v>
      </c>
      <c r="E37" s="6">
        <f t="shared" si="0"/>
        <v>-1.4803937999999999E-2</v>
      </c>
      <c r="F37" s="10">
        <f t="shared" si="1"/>
        <v>-0.35163748218527313</v>
      </c>
    </row>
    <row r="38" spans="1:6">
      <c r="A38" s="2">
        <v>32174</v>
      </c>
      <c r="B38" s="8">
        <v>3.6144942999999999E-2</v>
      </c>
      <c r="C38" s="8">
        <v>4.7500000000000001E-2</v>
      </c>
      <c r="D38" s="8">
        <v>4.5999999999999999E-3</v>
      </c>
      <c r="E38" s="6">
        <f t="shared" si="0"/>
        <v>3.1544942999999999E-2</v>
      </c>
      <c r="F38" s="10">
        <f t="shared" si="1"/>
        <v>0.66410406315789472</v>
      </c>
    </row>
    <row r="39" spans="1:6">
      <c r="A39" s="2">
        <v>32203</v>
      </c>
      <c r="B39" s="8">
        <v>-6.7933248000000002E-2</v>
      </c>
      <c r="C39" s="8">
        <v>-2.2700000000000001E-2</v>
      </c>
      <c r="D39" s="8">
        <v>4.4000000000000003E-3</v>
      </c>
      <c r="E39" s="6">
        <f t="shared" si="0"/>
        <v>-7.2333248000000003E-2</v>
      </c>
      <c r="F39" s="10">
        <f t="shared" si="1"/>
        <v>3.1864866960352423</v>
      </c>
    </row>
    <row r="40" spans="1:6">
      <c r="A40" s="2">
        <v>32234</v>
      </c>
      <c r="B40" s="8">
        <v>2.4998415E-2</v>
      </c>
      <c r="C40" s="8">
        <v>5.5999999999999999E-3</v>
      </c>
      <c r="D40" s="8">
        <v>4.5999999999999999E-3</v>
      </c>
      <c r="E40" s="6">
        <f t="shared" si="0"/>
        <v>2.0398415E-2</v>
      </c>
      <c r="F40" s="10">
        <f t="shared" si="1"/>
        <v>3.642574107142857</v>
      </c>
    </row>
    <row r="41" spans="1:6">
      <c r="A41" s="2">
        <v>32264</v>
      </c>
      <c r="B41" s="8">
        <v>1.2197345E-2</v>
      </c>
      <c r="C41" s="8">
        <v>-2.8999999999999998E-3</v>
      </c>
      <c r="D41" s="8">
        <v>5.1000000000000004E-3</v>
      </c>
      <c r="E41" s="6">
        <f t="shared" si="0"/>
        <v>7.0973449999999997E-3</v>
      </c>
      <c r="F41" s="10">
        <f t="shared" si="1"/>
        <v>-2.4473603448275862</v>
      </c>
    </row>
    <row r="42" spans="1:6">
      <c r="A42" s="2">
        <v>32295</v>
      </c>
      <c r="B42" s="8">
        <v>0.116660109</v>
      </c>
      <c r="C42" s="8">
        <v>4.7899999999999998E-2</v>
      </c>
      <c r="D42" s="8">
        <v>4.8999999999999998E-3</v>
      </c>
      <c r="E42" s="6">
        <f t="shared" si="0"/>
        <v>0.111760109</v>
      </c>
      <c r="F42" s="10">
        <f t="shared" si="1"/>
        <v>2.3331964300626304</v>
      </c>
    </row>
    <row r="43" spans="1:6">
      <c r="A43" s="2">
        <v>32325</v>
      </c>
      <c r="B43" s="8">
        <v>-4.0540134999999998E-2</v>
      </c>
      <c r="C43" s="8">
        <v>-1.2500000000000001E-2</v>
      </c>
      <c r="D43" s="8">
        <v>5.1000000000000004E-3</v>
      </c>
      <c r="E43" s="6">
        <f t="shared" si="0"/>
        <v>-4.5640134999999998E-2</v>
      </c>
      <c r="F43" s="10">
        <f t="shared" si="1"/>
        <v>3.6512107999999999</v>
      </c>
    </row>
    <row r="44" spans="1:6">
      <c r="A44" s="2">
        <v>32356</v>
      </c>
      <c r="B44" s="8">
        <v>-0.10140718</v>
      </c>
      <c r="C44" s="8">
        <v>-3.3099999999999997E-2</v>
      </c>
      <c r="D44" s="8">
        <v>5.8999999999999999E-3</v>
      </c>
      <c r="E44" s="6">
        <f t="shared" si="0"/>
        <v>-0.10730718</v>
      </c>
      <c r="F44" s="10">
        <f t="shared" si="1"/>
        <v>3.2419087613293054</v>
      </c>
    </row>
    <row r="45" spans="1:6">
      <c r="A45" s="2">
        <v>32387</v>
      </c>
      <c r="B45" s="8">
        <v>8.6684595000000003E-2</v>
      </c>
      <c r="C45" s="8">
        <v>3.3000000000000002E-2</v>
      </c>
      <c r="D45" s="8">
        <v>6.1999999999999998E-3</v>
      </c>
      <c r="E45" s="6">
        <f t="shared" si="0"/>
        <v>8.0484595000000006E-2</v>
      </c>
      <c r="F45" s="10">
        <f t="shared" si="1"/>
        <v>2.4389271212121213</v>
      </c>
    </row>
    <row r="46" spans="1:6">
      <c r="A46" s="2">
        <v>32417</v>
      </c>
      <c r="B46" s="8">
        <v>-0.10693723300000001</v>
      </c>
      <c r="C46" s="8">
        <v>1.15E-2</v>
      </c>
      <c r="D46" s="8">
        <v>6.1000000000000004E-3</v>
      </c>
      <c r="E46" s="6">
        <f t="shared" si="0"/>
        <v>-0.113037233</v>
      </c>
      <c r="F46" s="10">
        <f t="shared" si="1"/>
        <v>-9.8293246086956518</v>
      </c>
    </row>
    <row r="47" spans="1:6">
      <c r="A47" s="2">
        <v>32448</v>
      </c>
      <c r="B47" s="8">
        <v>-2.5888471999999999E-2</v>
      </c>
      <c r="C47" s="8">
        <v>-2.29E-2</v>
      </c>
      <c r="D47" s="8">
        <v>5.7000000000000002E-3</v>
      </c>
      <c r="E47" s="6">
        <f t="shared" si="0"/>
        <v>-3.1588471999999999E-2</v>
      </c>
      <c r="F47" s="10">
        <f t="shared" si="1"/>
        <v>1.3794092576419215</v>
      </c>
    </row>
    <row r="48" spans="1:6">
      <c r="A48" s="2">
        <v>32478</v>
      </c>
      <c r="B48" s="8">
        <v>7.2589114999999996E-2</v>
      </c>
      <c r="C48" s="8">
        <v>1.49E-2</v>
      </c>
      <c r="D48" s="8">
        <v>6.3E-3</v>
      </c>
      <c r="E48" s="6">
        <f t="shared" si="0"/>
        <v>6.6289114999999996E-2</v>
      </c>
      <c r="F48" s="10">
        <f t="shared" si="1"/>
        <v>4.4489338926174495</v>
      </c>
    </row>
    <row r="49" spans="1:6">
      <c r="A49" s="2">
        <v>32509</v>
      </c>
      <c r="B49" s="8">
        <v>-6.2111208000000001E-2</v>
      </c>
      <c r="C49" s="8">
        <v>6.0999999999999999E-2</v>
      </c>
      <c r="D49" s="8">
        <v>5.4999999999999997E-3</v>
      </c>
      <c r="E49" s="6">
        <f t="shared" si="0"/>
        <v>-6.7611208000000006E-2</v>
      </c>
      <c r="F49" s="10">
        <f t="shared" si="1"/>
        <v>-1.1083804590163935</v>
      </c>
    </row>
    <row r="50" spans="1:6">
      <c r="A50" s="2">
        <v>32540</v>
      </c>
      <c r="B50" s="8">
        <v>-3.9735349000000003E-2</v>
      </c>
      <c r="C50" s="8">
        <v>-2.2499999999999999E-2</v>
      </c>
      <c r="D50" s="8">
        <v>6.1000000000000004E-3</v>
      </c>
      <c r="E50" s="6">
        <f t="shared" si="0"/>
        <v>-4.5835349000000004E-2</v>
      </c>
      <c r="F50" s="10">
        <f t="shared" si="1"/>
        <v>2.0371266222222224</v>
      </c>
    </row>
    <row r="51" spans="1:6">
      <c r="A51" s="2">
        <v>32568</v>
      </c>
      <c r="B51" s="8">
        <v>-1.4533723E-2</v>
      </c>
      <c r="C51" s="8">
        <v>1.5699999999999999E-2</v>
      </c>
      <c r="D51" s="8">
        <v>6.7000000000000002E-3</v>
      </c>
      <c r="E51" s="6">
        <f t="shared" si="0"/>
        <v>-2.1233722999999999E-2</v>
      </c>
      <c r="F51" s="10">
        <f t="shared" si="1"/>
        <v>-1.3524664331210192</v>
      </c>
    </row>
    <row r="52" spans="1:6">
      <c r="A52" s="2">
        <v>32599</v>
      </c>
      <c r="B52" s="8">
        <v>9.4737645999999995E-2</v>
      </c>
      <c r="C52" s="8">
        <v>4.3299999999999998E-2</v>
      </c>
      <c r="D52" s="8">
        <v>6.7000000000000002E-3</v>
      </c>
      <c r="E52" s="6">
        <f t="shared" si="0"/>
        <v>8.8037645999999997E-2</v>
      </c>
      <c r="F52" s="10">
        <f t="shared" si="1"/>
        <v>2.0332019861431871</v>
      </c>
    </row>
    <row r="53" spans="1:6">
      <c r="A53" s="2">
        <v>32629</v>
      </c>
      <c r="B53" s="8">
        <v>0.22435896799999999</v>
      </c>
      <c r="C53" s="8">
        <v>3.3500000000000002E-2</v>
      </c>
      <c r="D53" s="8">
        <v>7.9000000000000008E-3</v>
      </c>
      <c r="E53" s="6">
        <f t="shared" si="0"/>
        <v>0.216458968</v>
      </c>
      <c r="F53" s="10">
        <f t="shared" si="1"/>
        <v>6.4614617313432836</v>
      </c>
    </row>
    <row r="54" spans="1:6">
      <c r="A54" s="2">
        <v>32660</v>
      </c>
      <c r="B54" s="8">
        <v>-0.134231449</v>
      </c>
      <c r="C54" s="8">
        <v>-1.35E-2</v>
      </c>
      <c r="D54" s="8">
        <v>7.1000000000000004E-3</v>
      </c>
      <c r="E54" s="6">
        <f t="shared" si="0"/>
        <v>-0.141331449</v>
      </c>
      <c r="F54" s="10">
        <f t="shared" si="1"/>
        <v>10.468996222222222</v>
      </c>
    </row>
    <row r="55" spans="1:6">
      <c r="A55" s="2">
        <v>32690</v>
      </c>
      <c r="B55" s="8">
        <v>-3.6363944000000002E-2</v>
      </c>
      <c r="C55" s="8">
        <v>7.1999999999999995E-2</v>
      </c>
      <c r="D55" s="8">
        <v>7.0000000000000001E-3</v>
      </c>
      <c r="E55" s="6">
        <f t="shared" si="0"/>
        <v>-4.3363944000000001E-2</v>
      </c>
      <c r="F55" s="10">
        <f t="shared" si="1"/>
        <v>-0.60227700000000006</v>
      </c>
    </row>
    <row r="56" spans="1:6">
      <c r="A56" s="2">
        <v>32721</v>
      </c>
      <c r="B56" s="8">
        <v>0.119494727</v>
      </c>
      <c r="C56" s="8">
        <v>1.44E-2</v>
      </c>
      <c r="D56" s="8">
        <v>7.4000000000000003E-3</v>
      </c>
      <c r="E56" s="6">
        <f t="shared" si="0"/>
        <v>0.11209472699999999</v>
      </c>
      <c r="F56" s="10">
        <f t="shared" si="1"/>
        <v>7.7843560416666664</v>
      </c>
    </row>
    <row r="57" spans="1:6">
      <c r="A57" s="2">
        <v>32752</v>
      </c>
      <c r="B57" s="8">
        <v>2.3729340000000002E-3</v>
      </c>
      <c r="C57" s="8">
        <v>-7.6E-3</v>
      </c>
      <c r="D57" s="8">
        <v>6.4999999999999997E-3</v>
      </c>
      <c r="E57" s="6">
        <f t="shared" si="0"/>
        <v>-4.1270659999999995E-3</v>
      </c>
      <c r="F57" s="10">
        <f t="shared" si="1"/>
        <v>0.54303499999999993</v>
      </c>
    </row>
    <row r="58" spans="1:6">
      <c r="A58" s="2">
        <v>32782</v>
      </c>
      <c r="B58" s="8">
        <v>4.4946261000000001E-2</v>
      </c>
      <c r="C58" s="8">
        <v>-3.6700000000000003E-2</v>
      </c>
      <c r="D58" s="8">
        <v>6.7999999999999996E-3</v>
      </c>
      <c r="E58" s="6">
        <f t="shared" si="0"/>
        <v>3.8146261000000001E-2</v>
      </c>
      <c r="F58" s="10">
        <f t="shared" si="1"/>
        <v>-1.0394076566757493</v>
      </c>
    </row>
    <row r="59" spans="1:6">
      <c r="A59" s="2">
        <v>32813</v>
      </c>
      <c r="B59" s="8">
        <v>-4.8389111999999998E-2</v>
      </c>
      <c r="C59" s="8">
        <v>1.03E-2</v>
      </c>
      <c r="D59" s="8">
        <v>6.8999999999999999E-3</v>
      </c>
      <c r="E59" s="6">
        <f t="shared" si="0"/>
        <v>-5.5289112000000001E-2</v>
      </c>
      <c r="F59" s="10">
        <f t="shared" si="1"/>
        <v>-5.3678749514563107</v>
      </c>
    </row>
    <row r="60" spans="1:6">
      <c r="A60" s="2">
        <v>32843</v>
      </c>
      <c r="B60" s="8">
        <v>-0.20142725</v>
      </c>
      <c r="C60" s="8">
        <v>1.1599999999999999E-2</v>
      </c>
      <c r="D60" s="8">
        <v>6.1000000000000004E-3</v>
      </c>
      <c r="E60" s="6">
        <f t="shared" si="0"/>
        <v>-0.20752725</v>
      </c>
      <c r="F60" s="10">
        <f t="shared" si="1"/>
        <v>-17.890280172413792</v>
      </c>
    </row>
    <row r="61" spans="1:6">
      <c r="A61" s="2">
        <v>32874</v>
      </c>
      <c r="B61" s="8">
        <v>-3.5461719000000003E-2</v>
      </c>
      <c r="C61" s="8">
        <v>-7.85E-2</v>
      </c>
      <c r="D61" s="8">
        <v>5.7000000000000002E-3</v>
      </c>
      <c r="E61" s="6">
        <f t="shared" si="0"/>
        <v>-4.1161718999999999E-2</v>
      </c>
      <c r="F61" s="10">
        <f t="shared" si="1"/>
        <v>0.52435310828025472</v>
      </c>
    </row>
    <row r="62" spans="1:6">
      <c r="A62" s="2">
        <v>32905</v>
      </c>
      <c r="B62" s="8">
        <v>0</v>
      </c>
      <c r="C62" s="8">
        <v>1.11E-2</v>
      </c>
      <c r="D62" s="8">
        <v>5.7000000000000002E-3</v>
      </c>
      <c r="E62" s="6">
        <f t="shared" si="0"/>
        <v>-5.7000000000000002E-3</v>
      </c>
      <c r="F62" s="10">
        <f t="shared" si="1"/>
        <v>-0.51351351351351349</v>
      </c>
    </row>
    <row r="63" spans="1:6">
      <c r="A63" s="2">
        <v>32933</v>
      </c>
      <c r="B63" s="8">
        <v>0.187638886</v>
      </c>
      <c r="C63" s="8">
        <v>1.83E-2</v>
      </c>
      <c r="D63" s="8">
        <v>6.4000000000000003E-3</v>
      </c>
      <c r="E63" s="6">
        <f t="shared" si="0"/>
        <v>0.18123888600000002</v>
      </c>
      <c r="F63" s="10">
        <f t="shared" si="1"/>
        <v>9.9037642622950823</v>
      </c>
    </row>
    <row r="64" spans="1:6">
      <c r="A64" s="2">
        <v>32964</v>
      </c>
      <c r="B64" s="8">
        <v>-2.1737534999999999E-2</v>
      </c>
      <c r="C64" s="8">
        <v>-3.3599999999999998E-2</v>
      </c>
      <c r="D64" s="8">
        <v>6.8999999999999999E-3</v>
      </c>
      <c r="E64" s="6">
        <f t="shared" si="0"/>
        <v>-2.8637534999999999E-2</v>
      </c>
      <c r="F64" s="10">
        <f t="shared" si="1"/>
        <v>0.85230758928571426</v>
      </c>
    </row>
    <row r="65" spans="1:6">
      <c r="A65" s="2">
        <v>32994</v>
      </c>
      <c r="B65" s="8">
        <v>4.7618844E-2</v>
      </c>
      <c r="C65" s="8">
        <v>8.4199999999999997E-2</v>
      </c>
      <c r="D65" s="8">
        <v>6.7999999999999996E-3</v>
      </c>
      <c r="E65" s="6">
        <f t="shared" si="0"/>
        <v>4.0818844E-2</v>
      </c>
      <c r="F65" s="10">
        <f t="shared" si="1"/>
        <v>0.48478437054631829</v>
      </c>
    </row>
    <row r="66" spans="1:6">
      <c r="A66" s="2">
        <v>33025</v>
      </c>
      <c r="B66" s="8">
        <v>8.7858116E-2</v>
      </c>
      <c r="C66" s="8">
        <v>-1.09E-2</v>
      </c>
      <c r="D66" s="8">
        <v>6.3E-3</v>
      </c>
      <c r="E66" s="6">
        <f t="shared" si="0"/>
        <v>8.1558116E-2</v>
      </c>
      <c r="F66" s="10">
        <f t="shared" si="1"/>
        <v>-7.4823959633027526</v>
      </c>
    </row>
    <row r="67" spans="1:6">
      <c r="A67" s="2">
        <v>33055</v>
      </c>
      <c r="B67" s="8">
        <v>-6.1453405000000003E-2</v>
      </c>
      <c r="C67" s="8">
        <v>-1.9E-2</v>
      </c>
      <c r="D67" s="8">
        <v>6.7999999999999996E-3</v>
      </c>
      <c r="E67" s="6">
        <f t="shared" ref="E67:E130" si="2">B67-D67</f>
        <v>-6.8253405000000003E-2</v>
      </c>
      <c r="F67" s="10">
        <f t="shared" ref="F67:F130" si="3">E67/C67</f>
        <v>3.5922844736842108</v>
      </c>
    </row>
    <row r="68" spans="1:6">
      <c r="A68" s="2">
        <v>33086</v>
      </c>
      <c r="B68" s="8">
        <v>-0.11904801600000001</v>
      </c>
      <c r="C68" s="8">
        <v>-0.10150000000000001</v>
      </c>
      <c r="D68" s="8">
        <v>6.6E-3</v>
      </c>
      <c r="E68" s="6">
        <f t="shared" si="2"/>
        <v>-0.125648016</v>
      </c>
      <c r="F68" s="10">
        <f t="shared" si="3"/>
        <v>1.237911487684729</v>
      </c>
    </row>
    <row r="69" spans="1:6">
      <c r="A69" s="2">
        <v>33117</v>
      </c>
      <c r="B69" s="8">
        <v>-0.213845445</v>
      </c>
      <c r="C69" s="8">
        <v>-6.1199999999999997E-2</v>
      </c>
      <c r="D69" s="8">
        <v>6.0000000000000001E-3</v>
      </c>
      <c r="E69" s="6">
        <f t="shared" si="2"/>
        <v>-0.219845445</v>
      </c>
      <c r="F69" s="10">
        <f t="shared" si="3"/>
        <v>3.5922458333333336</v>
      </c>
    </row>
    <row r="70" spans="1:6">
      <c r="A70" s="2">
        <v>33147</v>
      </c>
      <c r="B70" s="8">
        <v>6.0344348999999999E-2</v>
      </c>
      <c r="C70" s="8">
        <v>-1.9199999999999998E-2</v>
      </c>
      <c r="D70" s="8">
        <v>6.7999999999999996E-3</v>
      </c>
      <c r="E70" s="6">
        <f t="shared" si="2"/>
        <v>5.3544348999999998E-2</v>
      </c>
      <c r="F70" s="10">
        <f t="shared" si="3"/>
        <v>-2.7887681770833335</v>
      </c>
    </row>
    <row r="71" spans="1:6">
      <c r="A71" s="2">
        <v>33178</v>
      </c>
      <c r="B71" s="8">
        <v>0.195120142</v>
      </c>
      <c r="C71" s="8">
        <v>6.3500000000000001E-2</v>
      </c>
      <c r="D71" s="8">
        <v>5.7000000000000002E-3</v>
      </c>
      <c r="E71" s="6">
        <f t="shared" si="2"/>
        <v>0.18942014199999999</v>
      </c>
      <c r="F71" s="10">
        <f t="shared" si="3"/>
        <v>2.9829943622047241</v>
      </c>
    </row>
    <row r="72" spans="1:6">
      <c r="A72" s="2">
        <v>33208</v>
      </c>
      <c r="B72" s="8">
        <v>0.17398090199999999</v>
      </c>
      <c r="C72" s="8">
        <v>2.46E-2</v>
      </c>
      <c r="D72" s="8">
        <v>6.0000000000000001E-3</v>
      </c>
      <c r="E72" s="6">
        <f t="shared" si="2"/>
        <v>0.16798090199999999</v>
      </c>
      <c r="F72" s="10">
        <f t="shared" si="3"/>
        <v>6.8284919512195117</v>
      </c>
    </row>
    <row r="73" spans="1:6">
      <c r="A73" s="2">
        <v>33239</v>
      </c>
      <c r="B73" s="8">
        <v>0.29069726899999998</v>
      </c>
      <c r="C73" s="8">
        <v>4.6899999999999997E-2</v>
      </c>
      <c r="D73" s="8">
        <v>5.1999999999999998E-3</v>
      </c>
      <c r="E73" s="6">
        <f t="shared" si="2"/>
        <v>0.285497269</v>
      </c>
      <c r="F73" s="10">
        <f t="shared" si="3"/>
        <v>6.0873618123667379</v>
      </c>
    </row>
    <row r="74" spans="1:6">
      <c r="A74" s="2">
        <v>33270</v>
      </c>
      <c r="B74" s="8">
        <v>3.1531752000000003E-2</v>
      </c>
      <c r="C74" s="8">
        <v>7.1900000000000006E-2</v>
      </c>
      <c r="D74" s="8">
        <v>4.7999999999999996E-3</v>
      </c>
      <c r="E74" s="6">
        <f t="shared" si="2"/>
        <v>2.6731752000000004E-2</v>
      </c>
      <c r="F74" s="10">
        <f t="shared" si="3"/>
        <v>0.37179070931849795</v>
      </c>
    </row>
    <row r="75" spans="1:6">
      <c r="A75" s="2">
        <v>33298</v>
      </c>
      <c r="B75" s="8">
        <v>0.19027181300000001</v>
      </c>
      <c r="C75" s="8">
        <v>2.6499999999999999E-2</v>
      </c>
      <c r="D75" s="8">
        <v>4.4000000000000003E-3</v>
      </c>
      <c r="E75" s="6">
        <f t="shared" si="2"/>
        <v>0.18587181300000002</v>
      </c>
      <c r="F75" s="10">
        <f t="shared" si="3"/>
        <v>7.014030679245284</v>
      </c>
    </row>
    <row r="76" spans="1:6">
      <c r="A76" s="2">
        <v>33329</v>
      </c>
      <c r="B76" s="8">
        <v>-0.19117751799999999</v>
      </c>
      <c r="C76" s="8">
        <v>-2.8E-3</v>
      </c>
      <c r="D76" s="8">
        <v>5.3E-3</v>
      </c>
      <c r="E76" s="6">
        <f t="shared" si="2"/>
        <v>-0.19647751799999999</v>
      </c>
      <c r="F76" s="10">
        <f t="shared" si="3"/>
        <v>70.170542142857144</v>
      </c>
    </row>
    <row r="77" spans="1:6">
      <c r="A77" s="2">
        <v>33359</v>
      </c>
      <c r="B77" s="8">
        <v>-0.14545350300000001</v>
      </c>
      <c r="C77" s="8">
        <v>3.6499999999999998E-2</v>
      </c>
      <c r="D77" s="8">
        <v>4.7000000000000002E-3</v>
      </c>
      <c r="E77" s="6">
        <f t="shared" si="2"/>
        <v>-0.15015350300000002</v>
      </c>
      <c r="F77" s="10">
        <f t="shared" si="3"/>
        <v>-4.113794602739727</v>
      </c>
    </row>
    <row r="78" spans="1:6">
      <c r="A78" s="2">
        <v>33390</v>
      </c>
      <c r="B78" s="8">
        <v>-0.11476125299999999</v>
      </c>
      <c r="C78" s="8">
        <v>-4.9399999999999999E-2</v>
      </c>
      <c r="D78" s="8">
        <v>4.1999999999999997E-3</v>
      </c>
      <c r="E78" s="6">
        <f t="shared" si="2"/>
        <v>-0.11896125299999999</v>
      </c>
      <c r="F78" s="10">
        <f t="shared" si="3"/>
        <v>2.4081225303643721</v>
      </c>
    </row>
    <row r="79" spans="1:6">
      <c r="A79" s="2">
        <v>33420</v>
      </c>
      <c r="B79" s="8">
        <v>0.114455432</v>
      </c>
      <c r="C79" s="8">
        <v>4.24E-2</v>
      </c>
      <c r="D79" s="8">
        <v>4.8999999999999998E-3</v>
      </c>
      <c r="E79" s="6">
        <f t="shared" si="2"/>
        <v>0.10955543199999999</v>
      </c>
      <c r="F79" s="10">
        <f t="shared" si="3"/>
        <v>2.5838545283018868</v>
      </c>
    </row>
    <row r="80" spans="1:6">
      <c r="A80" s="2">
        <v>33451</v>
      </c>
      <c r="B80" s="8">
        <v>0.145946515</v>
      </c>
      <c r="C80" s="8">
        <v>2.3199999999999998E-2</v>
      </c>
      <c r="D80" s="8">
        <v>4.5999999999999999E-3</v>
      </c>
      <c r="E80" s="6">
        <f t="shared" si="2"/>
        <v>0.14134651500000001</v>
      </c>
      <c r="F80" s="10">
        <f t="shared" si="3"/>
        <v>6.0925221982758631</v>
      </c>
    </row>
    <row r="81" spans="1:6">
      <c r="A81" s="2">
        <v>33482</v>
      </c>
      <c r="B81" s="8">
        <v>-6.3929120000000006E-2</v>
      </c>
      <c r="C81" s="8">
        <v>-1.5900000000000001E-2</v>
      </c>
      <c r="D81" s="8">
        <v>4.5999999999999999E-3</v>
      </c>
      <c r="E81" s="6">
        <f t="shared" si="2"/>
        <v>-6.8529119999999999E-2</v>
      </c>
      <c r="F81" s="10">
        <f t="shared" si="3"/>
        <v>4.3100075471698114</v>
      </c>
    </row>
    <row r="82" spans="1:6">
      <c r="A82" s="2">
        <v>33512</v>
      </c>
      <c r="B82" s="8">
        <v>4.0403613999999997E-2</v>
      </c>
      <c r="C82" s="8">
        <v>1.29E-2</v>
      </c>
      <c r="D82" s="8">
        <v>4.1999999999999997E-3</v>
      </c>
      <c r="E82" s="6">
        <f t="shared" si="2"/>
        <v>3.6203613999999995E-2</v>
      </c>
      <c r="F82" s="10">
        <f t="shared" si="3"/>
        <v>2.8064817054263562</v>
      </c>
    </row>
    <row r="83" spans="1:6">
      <c r="A83" s="2">
        <v>33543</v>
      </c>
      <c r="B83" s="8">
        <v>-1.4561895E-2</v>
      </c>
      <c r="C83" s="8">
        <v>-4.19E-2</v>
      </c>
      <c r="D83" s="8">
        <v>3.8999999999999998E-3</v>
      </c>
      <c r="E83" s="6">
        <f t="shared" si="2"/>
        <v>-1.8461894999999999E-2</v>
      </c>
      <c r="F83" s="10">
        <f t="shared" si="3"/>
        <v>0.44061801909307874</v>
      </c>
    </row>
    <row r="84" spans="1:6">
      <c r="A84" s="2">
        <v>33573</v>
      </c>
      <c r="B84" s="8">
        <v>0.11350779900000001</v>
      </c>
      <c r="C84" s="8">
        <v>0.1084</v>
      </c>
      <c r="D84" s="8">
        <v>3.8E-3</v>
      </c>
      <c r="E84" s="6">
        <f t="shared" si="2"/>
        <v>0.10970779900000001</v>
      </c>
      <c r="F84" s="10">
        <f t="shared" si="3"/>
        <v>1.0120645664206642</v>
      </c>
    </row>
    <row r="85" spans="1:6">
      <c r="A85" s="2">
        <v>33604</v>
      </c>
      <c r="B85" s="8">
        <v>0.14855954900000001</v>
      </c>
      <c r="C85" s="8">
        <v>-5.8999999999999999E-3</v>
      </c>
      <c r="D85" s="8">
        <v>3.3999999999999998E-3</v>
      </c>
      <c r="E85" s="6">
        <f t="shared" si="2"/>
        <v>0.14515954900000003</v>
      </c>
      <c r="F85" s="10">
        <f t="shared" si="3"/>
        <v>-24.603313389830515</v>
      </c>
    </row>
    <row r="86" spans="1:6">
      <c r="A86" s="2">
        <v>33635</v>
      </c>
      <c r="B86" s="8">
        <v>4.2471910000000002E-2</v>
      </c>
      <c r="C86" s="8">
        <v>1.09E-2</v>
      </c>
      <c r="D86" s="8">
        <v>2.8E-3</v>
      </c>
      <c r="E86" s="6">
        <f t="shared" si="2"/>
        <v>3.9671910000000005E-2</v>
      </c>
      <c r="F86" s="10">
        <f t="shared" si="3"/>
        <v>3.6396247706422025</v>
      </c>
    </row>
    <row r="87" spans="1:6">
      <c r="A87" s="2">
        <v>33664</v>
      </c>
      <c r="B87" s="8">
        <v>-0.13542432400000001</v>
      </c>
      <c r="C87" s="8">
        <v>-2.6599999999999999E-2</v>
      </c>
      <c r="D87" s="8">
        <v>3.3999999999999998E-3</v>
      </c>
      <c r="E87" s="6">
        <f t="shared" si="2"/>
        <v>-0.138824324</v>
      </c>
      <c r="F87" s="10">
        <f t="shared" si="3"/>
        <v>5.2189595488721805</v>
      </c>
    </row>
    <row r="88" spans="1:6">
      <c r="A88" s="2">
        <v>33695</v>
      </c>
      <c r="B88" s="8">
        <v>3.2189164999999999E-2</v>
      </c>
      <c r="C88" s="8">
        <v>1.0699999999999999E-2</v>
      </c>
      <c r="D88" s="8">
        <v>3.2000000000000002E-3</v>
      </c>
      <c r="E88" s="6">
        <f t="shared" si="2"/>
        <v>2.8989164999999997E-2</v>
      </c>
      <c r="F88" s="10">
        <f t="shared" si="3"/>
        <v>2.7092677570093455</v>
      </c>
    </row>
    <row r="89" spans="1:6">
      <c r="A89" s="2">
        <v>33725</v>
      </c>
      <c r="B89" s="8">
        <v>-6.236643E-3</v>
      </c>
      <c r="C89" s="8">
        <v>3.0000000000000001E-3</v>
      </c>
      <c r="D89" s="8">
        <v>2.8E-3</v>
      </c>
      <c r="E89" s="6">
        <f t="shared" si="2"/>
        <v>-9.0366430000000005E-3</v>
      </c>
      <c r="F89" s="10">
        <f t="shared" si="3"/>
        <v>-3.0122143333333335</v>
      </c>
    </row>
    <row r="90" spans="1:6">
      <c r="A90" s="2">
        <v>33756</v>
      </c>
      <c r="B90" s="8">
        <v>-0.196653352</v>
      </c>
      <c r="C90" s="8">
        <v>-2.3400000000000001E-2</v>
      </c>
      <c r="D90" s="8">
        <v>3.2000000000000002E-3</v>
      </c>
      <c r="E90" s="6">
        <f t="shared" si="2"/>
        <v>-0.19985335200000001</v>
      </c>
      <c r="F90" s="10">
        <f t="shared" si="3"/>
        <v>8.5407415384615391</v>
      </c>
    </row>
    <row r="91" spans="1:6">
      <c r="A91" s="2">
        <v>33786</v>
      </c>
      <c r="B91" s="8">
        <v>-2.4080964999999999E-2</v>
      </c>
      <c r="C91" s="8">
        <v>3.7699999999999997E-2</v>
      </c>
      <c r="D91" s="8">
        <v>3.0999999999999999E-3</v>
      </c>
      <c r="E91" s="6">
        <f t="shared" si="2"/>
        <v>-2.7180964999999998E-2</v>
      </c>
      <c r="F91" s="10">
        <f t="shared" si="3"/>
        <v>-0.72098050397877989</v>
      </c>
    </row>
    <row r="92" spans="1:6">
      <c r="A92" s="2">
        <v>33817</v>
      </c>
      <c r="B92" s="8">
        <v>-1.6044333000000001E-2</v>
      </c>
      <c r="C92" s="8">
        <v>-2.3800000000000002E-2</v>
      </c>
      <c r="D92" s="8">
        <v>2.5999999999999999E-3</v>
      </c>
      <c r="E92" s="6">
        <f t="shared" si="2"/>
        <v>-1.8644332999999999E-2</v>
      </c>
      <c r="F92" s="10">
        <f t="shared" si="3"/>
        <v>0.78337533613445365</v>
      </c>
    </row>
    <row r="93" spans="1:6">
      <c r="A93" s="2">
        <v>33848</v>
      </c>
      <c r="B93" s="8">
        <v>-1.6383828E-2</v>
      </c>
      <c r="C93" s="8">
        <v>1.1900000000000001E-2</v>
      </c>
      <c r="D93" s="8">
        <v>2.5999999999999999E-3</v>
      </c>
      <c r="E93" s="6">
        <f t="shared" si="2"/>
        <v>-1.8983828000000001E-2</v>
      </c>
      <c r="F93" s="10">
        <f t="shared" si="3"/>
        <v>-1.5952796638655462</v>
      </c>
    </row>
    <row r="94" spans="1:6">
      <c r="A94" s="2">
        <v>33878</v>
      </c>
      <c r="B94" s="8">
        <v>0.16343429700000001</v>
      </c>
      <c r="C94" s="8">
        <v>1.0200000000000001E-2</v>
      </c>
      <c r="D94" s="8">
        <v>2.3E-3</v>
      </c>
      <c r="E94" s="6">
        <f t="shared" si="2"/>
        <v>0.16113429700000001</v>
      </c>
      <c r="F94" s="10">
        <f t="shared" si="3"/>
        <v>15.797480098039216</v>
      </c>
    </row>
    <row r="95" spans="1:6">
      <c r="A95" s="2">
        <v>33909</v>
      </c>
      <c r="B95" s="8">
        <v>9.5238318000000002E-2</v>
      </c>
      <c r="C95" s="8">
        <v>4.1300000000000003E-2</v>
      </c>
      <c r="D95" s="8">
        <v>2.3E-3</v>
      </c>
      <c r="E95" s="6">
        <f t="shared" si="2"/>
        <v>9.2938318000000006E-2</v>
      </c>
      <c r="F95" s="10">
        <f t="shared" si="3"/>
        <v>2.2503224697336561</v>
      </c>
    </row>
    <row r="96" spans="1:6">
      <c r="A96" s="2">
        <v>33939</v>
      </c>
      <c r="B96" s="8">
        <v>4.1340780000000001E-2</v>
      </c>
      <c r="C96" s="8">
        <v>1.5299999999999999E-2</v>
      </c>
      <c r="D96" s="8">
        <v>2.8E-3</v>
      </c>
      <c r="E96" s="6">
        <f t="shared" si="2"/>
        <v>3.8540780000000004E-2</v>
      </c>
      <c r="F96" s="10">
        <f t="shared" si="3"/>
        <v>2.5190052287581701</v>
      </c>
    </row>
    <row r="97" spans="1:6">
      <c r="A97" s="2">
        <v>33970</v>
      </c>
      <c r="B97" s="8">
        <v>-4.1838429999999996E-3</v>
      </c>
      <c r="C97" s="8">
        <v>9.2999999999999992E-3</v>
      </c>
      <c r="D97" s="8">
        <v>2.3E-3</v>
      </c>
      <c r="E97" s="6">
        <f t="shared" si="2"/>
        <v>-6.4838429999999996E-3</v>
      </c>
      <c r="F97" s="10">
        <f t="shared" si="3"/>
        <v>-0.69718741935483874</v>
      </c>
    </row>
    <row r="98" spans="1:6">
      <c r="A98" s="2">
        <v>34001</v>
      </c>
      <c r="B98" s="8">
        <v>-0.109244164</v>
      </c>
      <c r="C98" s="8">
        <v>1.1999999999999999E-3</v>
      </c>
      <c r="D98" s="8">
        <v>2.2000000000000001E-3</v>
      </c>
      <c r="E98" s="6">
        <f t="shared" si="2"/>
        <v>-0.111444164</v>
      </c>
      <c r="F98" s="10">
        <f t="shared" si="3"/>
        <v>-92.870136666666667</v>
      </c>
    </row>
    <row r="99" spans="1:6">
      <c r="A99" s="2">
        <v>34029</v>
      </c>
      <c r="B99" s="8">
        <v>-2.6183026000000002E-2</v>
      </c>
      <c r="C99" s="8">
        <v>2.3E-2</v>
      </c>
      <c r="D99" s="8">
        <v>2.5000000000000001E-3</v>
      </c>
      <c r="E99" s="6">
        <f t="shared" si="2"/>
        <v>-2.8683026E-2</v>
      </c>
      <c r="F99" s="10">
        <f t="shared" si="3"/>
        <v>-1.2470880869565217</v>
      </c>
    </row>
    <row r="100" spans="1:6">
      <c r="A100" s="2">
        <v>34060</v>
      </c>
      <c r="B100" s="8">
        <v>-4.8544419999999996E-3</v>
      </c>
      <c r="C100" s="8">
        <v>-3.0499999999999999E-2</v>
      </c>
      <c r="D100" s="8">
        <v>2.3999999999999998E-3</v>
      </c>
      <c r="E100" s="6">
        <f t="shared" si="2"/>
        <v>-7.2544419999999998E-3</v>
      </c>
      <c r="F100" s="10">
        <f t="shared" si="3"/>
        <v>0.23785055737704919</v>
      </c>
    </row>
    <row r="101" spans="1:6">
      <c r="A101" s="2">
        <v>34090</v>
      </c>
      <c r="B101" s="8">
        <v>0.10487819399999999</v>
      </c>
      <c r="C101" s="8">
        <v>2.8899999999999999E-2</v>
      </c>
      <c r="D101" s="8">
        <v>2.2000000000000001E-3</v>
      </c>
      <c r="E101" s="6">
        <f t="shared" si="2"/>
        <v>0.102678194</v>
      </c>
      <c r="F101" s="10">
        <f t="shared" si="3"/>
        <v>3.5528786851211076</v>
      </c>
    </row>
    <row r="102" spans="1:6">
      <c r="A102" s="2">
        <v>34121</v>
      </c>
      <c r="B102" s="8">
        <v>-0.30096866300000003</v>
      </c>
      <c r="C102" s="8">
        <v>3.0999999999999999E-3</v>
      </c>
      <c r="D102" s="8">
        <v>2.5000000000000001E-3</v>
      </c>
      <c r="E102" s="6">
        <f t="shared" si="2"/>
        <v>-0.30346866300000003</v>
      </c>
      <c r="F102" s="10">
        <f t="shared" si="3"/>
        <v>-97.893117096774205</v>
      </c>
    </row>
    <row r="103" spans="1:6">
      <c r="A103" s="2">
        <v>34151</v>
      </c>
      <c r="B103" s="8">
        <v>-0.297468913</v>
      </c>
      <c r="C103" s="8">
        <v>-3.3999999999999998E-3</v>
      </c>
      <c r="D103" s="8">
        <v>2.3999999999999998E-3</v>
      </c>
      <c r="E103" s="6">
        <f t="shared" si="2"/>
        <v>-0.29986891300000001</v>
      </c>
      <c r="F103" s="10">
        <f t="shared" si="3"/>
        <v>88.19673911764707</v>
      </c>
    </row>
    <row r="104" spans="1:6">
      <c r="A104" s="2">
        <v>34182</v>
      </c>
      <c r="B104" s="8">
        <v>-4.5045880000000003E-2</v>
      </c>
      <c r="C104" s="8">
        <v>3.7100000000000001E-2</v>
      </c>
      <c r="D104" s="8">
        <v>2.5000000000000001E-3</v>
      </c>
      <c r="E104" s="6">
        <f t="shared" si="2"/>
        <v>-4.7545880000000006E-2</v>
      </c>
      <c r="F104" s="10">
        <f t="shared" si="3"/>
        <v>-1.2815601078167118</v>
      </c>
    </row>
    <row r="105" spans="1:6">
      <c r="A105" s="2">
        <v>34213</v>
      </c>
      <c r="B105" s="8">
        <v>-0.114043573</v>
      </c>
      <c r="C105" s="8">
        <v>-1.1999999999999999E-3</v>
      </c>
      <c r="D105" s="8">
        <v>2.5999999999999999E-3</v>
      </c>
      <c r="E105" s="6">
        <f t="shared" si="2"/>
        <v>-0.116643573</v>
      </c>
      <c r="F105" s="10">
        <f t="shared" si="3"/>
        <v>97.202977500000003</v>
      </c>
    </row>
    <row r="106" spans="1:6">
      <c r="A106" s="2">
        <v>34243</v>
      </c>
      <c r="B106" s="8">
        <v>0.31551189299999999</v>
      </c>
      <c r="C106" s="8">
        <v>1.41E-2</v>
      </c>
      <c r="D106" s="8">
        <v>2.2000000000000001E-3</v>
      </c>
      <c r="E106" s="6">
        <f t="shared" si="2"/>
        <v>0.31331189300000001</v>
      </c>
      <c r="F106" s="10">
        <f t="shared" si="3"/>
        <v>22.220701631205674</v>
      </c>
    </row>
    <row r="107" spans="1:6">
      <c r="A107" s="2">
        <v>34274</v>
      </c>
      <c r="B107" s="8">
        <v>2.4388698E-2</v>
      </c>
      <c r="C107" s="8">
        <v>-1.89E-2</v>
      </c>
      <c r="D107" s="8">
        <v>2.5000000000000001E-3</v>
      </c>
      <c r="E107" s="6">
        <f t="shared" si="2"/>
        <v>2.1888698000000002E-2</v>
      </c>
      <c r="F107" s="10">
        <f t="shared" si="3"/>
        <v>-1.1581321693121693</v>
      </c>
    </row>
    <row r="108" spans="1:6">
      <c r="A108" s="2">
        <v>34304</v>
      </c>
      <c r="B108" s="8">
        <v>-6.8090223000000005E-2</v>
      </c>
      <c r="C108" s="8">
        <v>1.6500000000000001E-2</v>
      </c>
      <c r="D108" s="8">
        <v>2.3E-3</v>
      </c>
      <c r="E108" s="6">
        <f t="shared" si="2"/>
        <v>-7.0390223000000002E-2</v>
      </c>
      <c r="F108" s="10">
        <f t="shared" si="3"/>
        <v>-4.2660741212121209</v>
      </c>
    </row>
    <row r="109" spans="1:6">
      <c r="A109" s="2">
        <v>34335</v>
      </c>
      <c r="B109" s="8">
        <v>0.119657605</v>
      </c>
      <c r="C109" s="8">
        <v>2.87E-2</v>
      </c>
      <c r="D109" s="8">
        <v>2.5000000000000001E-3</v>
      </c>
      <c r="E109" s="6">
        <f t="shared" si="2"/>
        <v>0.117157605</v>
      </c>
      <c r="F109" s="10">
        <f t="shared" si="3"/>
        <v>4.0821465156794421</v>
      </c>
    </row>
    <row r="110" spans="1:6">
      <c r="A110" s="2">
        <v>34366</v>
      </c>
      <c r="B110" s="8">
        <v>0.114503258</v>
      </c>
      <c r="C110" s="8">
        <v>-2.5499999999999998E-2</v>
      </c>
      <c r="D110" s="8">
        <v>2.0999999999999999E-3</v>
      </c>
      <c r="E110" s="6">
        <f t="shared" si="2"/>
        <v>0.11240325799999999</v>
      </c>
      <c r="F110" s="10">
        <f t="shared" si="3"/>
        <v>-4.407970901960784</v>
      </c>
    </row>
    <row r="111" spans="1:6">
      <c r="A111" s="2">
        <v>34394</v>
      </c>
      <c r="B111" s="8">
        <v>-8.5767957000000006E-2</v>
      </c>
      <c r="C111" s="8">
        <v>-4.7800000000000002E-2</v>
      </c>
      <c r="D111" s="8">
        <v>2.7000000000000001E-3</v>
      </c>
      <c r="E111" s="6">
        <f t="shared" si="2"/>
        <v>-8.8467957E-2</v>
      </c>
      <c r="F111" s="10">
        <f t="shared" si="3"/>
        <v>1.8507940794979079</v>
      </c>
    </row>
    <row r="112" spans="1:6">
      <c r="A112" s="2">
        <v>34425</v>
      </c>
      <c r="B112" s="8">
        <v>-9.7744830000000005E-2</v>
      </c>
      <c r="C112" s="8">
        <v>6.7999999999999996E-3</v>
      </c>
      <c r="D112" s="8">
        <v>2.7000000000000001E-3</v>
      </c>
      <c r="E112" s="6">
        <f t="shared" si="2"/>
        <v>-0.10044483</v>
      </c>
      <c r="F112" s="10">
        <f t="shared" si="3"/>
        <v>-14.771298529411766</v>
      </c>
    </row>
    <row r="113" spans="1:6">
      <c r="A113" s="2">
        <v>34455</v>
      </c>
      <c r="B113" s="8">
        <v>-2.4998167000000002E-2</v>
      </c>
      <c r="C113" s="8">
        <v>5.7999999999999996E-3</v>
      </c>
      <c r="D113" s="8">
        <v>3.0999999999999999E-3</v>
      </c>
      <c r="E113" s="6">
        <f t="shared" si="2"/>
        <v>-2.8098167E-2</v>
      </c>
      <c r="F113" s="10">
        <f t="shared" si="3"/>
        <v>-4.8445115517241382</v>
      </c>
    </row>
    <row r="114" spans="1:6">
      <c r="A114" s="2">
        <v>34486</v>
      </c>
      <c r="B114" s="8">
        <v>-9.0441667000000003E-2</v>
      </c>
      <c r="C114" s="8">
        <v>-3.0300000000000001E-2</v>
      </c>
      <c r="D114" s="8">
        <v>3.0999999999999999E-3</v>
      </c>
      <c r="E114" s="6">
        <f t="shared" si="2"/>
        <v>-9.3541667000000009E-2</v>
      </c>
      <c r="F114" s="10">
        <f t="shared" si="3"/>
        <v>3.0871837293729376</v>
      </c>
    </row>
    <row r="115" spans="1:6">
      <c r="A115" s="2">
        <v>34516</v>
      </c>
      <c r="B115" s="8">
        <v>0.27122578899999999</v>
      </c>
      <c r="C115" s="8">
        <v>2.8199999999999999E-2</v>
      </c>
      <c r="D115" s="8">
        <v>2.8E-3</v>
      </c>
      <c r="E115" s="6">
        <f t="shared" si="2"/>
        <v>0.26842578899999997</v>
      </c>
      <c r="F115" s="10">
        <f t="shared" si="3"/>
        <v>9.5186449999999994</v>
      </c>
    </row>
    <row r="116" spans="1:6">
      <c r="A116" s="2">
        <v>34547</v>
      </c>
      <c r="B116" s="8">
        <v>7.4213514999999994E-2</v>
      </c>
      <c r="C116" s="8">
        <v>4.0099999999999997E-2</v>
      </c>
      <c r="D116" s="8">
        <v>3.7000000000000002E-3</v>
      </c>
      <c r="E116" s="6">
        <f t="shared" si="2"/>
        <v>7.0513514999999999E-2</v>
      </c>
      <c r="F116" s="10">
        <f t="shared" si="3"/>
        <v>1.7584417705735662</v>
      </c>
    </row>
    <row r="117" spans="1:6">
      <c r="A117" s="2">
        <v>34578</v>
      </c>
      <c r="B117" s="8">
        <v>-6.5861702999999994E-2</v>
      </c>
      <c r="C117" s="8">
        <v>-2.3099999999999999E-2</v>
      </c>
      <c r="D117" s="8">
        <v>3.7000000000000002E-3</v>
      </c>
      <c r="E117" s="6">
        <f t="shared" si="2"/>
        <v>-6.9561702999999989E-2</v>
      </c>
      <c r="F117" s="10">
        <f t="shared" si="3"/>
        <v>3.011329134199134</v>
      </c>
    </row>
    <row r="118" spans="1:6">
      <c r="A118" s="2">
        <v>34608</v>
      </c>
      <c r="B118" s="8">
        <v>0.28200579399999998</v>
      </c>
      <c r="C118" s="8">
        <v>1.34E-2</v>
      </c>
      <c r="D118" s="8">
        <v>3.8E-3</v>
      </c>
      <c r="E118" s="6">
        <f t="shared" si="2"/>
        <v>0.27820579399999995</v>
      </c>
      <c r="F118" s="10">
        <f t="shared" si="3"/>
        <v>20.761626417910442</v>
      </c>
    </row>
    <row r="119" spans="1:6">
      <c r="A119" s="2">
        <v>34639</v>
      </c>
      <c r="B119" s="8">
        <v>-0.137483512</v>
      </c>
      <c r="C119" s="8">
        <v>-4.0399999999999998E-2</v>
      </c>
      <c r="D119" s="8">
        <v>3.7000000000000002E-3</v>
      </c>
      <c r="E119" s="6">
        <f t="shared" si="2"/>
        <v>-0.14118351200000001</v>
      </c>
      <c r="F119" s="10">
        <f t="shared" si="3"/>
        <v>3.4946413861386141</v>
      </c>
    </row>
    <row r="120" spans="1:6">
      <c r="A120" s="2">
        <v>34669</v>
      </c>
      <c r="B120" s="8">
        <v>5.0129321999999997E-2</v>
      </c>
      <c r="C120" s="8">
        <v>8.6E-3</v>
      </c>
      <c r="D120" s="8">
        <v>4.4000000000000003E-3</v>
      </c>
      <c r="E120" s="6">
        <f t="shared" si="2"/>
        <v>4.5729321999999996E-2</v>
      </c>
      <c r="F120" s="10">
        <f t="shared" si="3"/>
        <v>5.3173630232558136</v>
      </c>
    </row>
    <row r="121" spans="1:6">
      <c r="A121" s="2">
        <v>34700</v>
      </c>
      <c r="B121" s="8">
        <v>3.5256914E-2</v>
      </c>
      <c r="C121" s="8">
        <v>1.7999999999999999E-2</v>
      </c>
      <c r="D121" s="8">
        <v>4.1999999999999997E-3</v>
      </c>
      <c r="E121" s="6">
        <f t="shared" si="2"/>
        <v>3.1056914000000001E-2</v>
      </c>
      <c r="F121" s="10">
        <f t="shared" si="3"/>
        <v>1.7253841111111112</v>
      </c>
    </row>
    <row r="122" spans="1:6">
      <c r="A122" s="2">
        <v>34731</v>
      </c>
      <c r="B122" s="8">
        <v>-2.1670449000000001E-2</v>
      </c>
      <c r="C122" s="8">
        <v>3.6299999999999999E-2</v>
      </c>
      <c r="D122" s="8">
        <v>4.0000000000000001E-3</v>
      </c>
      <c r="E122" s="6">
        <f t="shared" si="2"/>
        <v>-2.5670449000000001E-2</v>
      </c>
      <c r="F122" s="10">
        <f t="shared" si="3"/>
        <v>-0.70717490358126722</v>
      </c>
    </row>
    <row r="123" spans="1:6">
      <c r="A123" s="2">
        <v>34759</v>
      </c>
      <c r="B123" s="8">
        <v>-0.105142693</v>
      </c>
      <c r="C123" s="8">
        <v>2.1899999999999999E-2</v>
      </c>
      <c r="D123" s="8">
        <v>4.5999999999999999E-3</v>
      </c>
      <c r="E123" s="6">
        <f t="shared" si="2"/>
        <v>-0.109742693</v>
      </c>
      <c r="F123" s="10">
        <f t="shared" si="3"/>
        <v>-5.0110818721461188</v>
      </c>
    </row>
    <row r="124" spans="1:6">
      <c r="A124" s="2">
        <v>34790</v>
      </c>
      <c r="B124" s="8">
        <v>8.5107216999999999E-2</v>
      </c>
      <c r="C124" s="8">
        <v>2.1100000000000001E-2</v>
      </c>
      <c r="D124" s="8">
        <v>4.4000000000000003E-3</v>
      </c>
      <c r="E124" s="6">
        <f t="shared" si="2"/>
        <v>8.0707216999999998E-2</v>
      </c>
      <c r="F124" s="10">
        <f t="shared" si="3"/>
        <v>3.8249865876777247</v>
      </c>
    </row>
    <row r="125" spans="1:6">
      <c r="A125" s="2">
        <v>34820</v>
      </c>
      <c r="B125" s="8">
        <v>8.6601578999999998E-2</v>
      </c>
      <c r="C125" s="8">
        <v>2.9000000000000001E-2</v>
      </c>
      <c r="D125" s="8">
        <v>5.4000000000000003E-3</v>
      </c>
      <c r="E125" s="6">
        <f t="shared" si="2"/>
        <v>8.1201578999999996E-2</v>
      </c>
      <c r="F125" s="10">
        <f t="shared" si="3"/>
        <v>2.8000544482758616</v>
      </c>
    </row>
    <row r="126" spans="1:6">
      <c r="A126" s="2">
        <v>34851</v>
      </c>
      <c r="B126" s="8">
        <v>0.120391953</v>
      </c>
      <c r="C126" s="8">
        <v>2.7199999999999998E-2</v>
      </c>
      <c r="D126" s="8">
        <v>4.7000000000000002E-3</v>
      </c>
      <c r="E126" s="6">
        <f t="shared" si="2"/>
        <v>0.115691953</v>
      </c>
      <c r="F126" s="10">
        <f t="shared" si="3"/>
        <v>4.2533806250000001</v>
      </c>
    </row>
    <row r="127" spans="1:6">
      <c r="A127" s="2">
        <v>34881</v>
      </c>
      <c r="B127" s="8">
        <v>-3.0956094E-2</v>
      </c>
      <c r="C127" s="8">
        <v>3.7199999999999997E-2</v>
      </c>
      <c r="D127" s="8">
        <v>4.4999999999999997E-3</v>
      </c>
      <c r="E127" s="6">
        <f t="shared" si="2"/>
        <v>-3.5456094E-2</v>
      </c>
      <c r="F127" s="10">
        <f t="shared" si="3"/>
        <v>-0.95312080645161301</v>
      </c>
    </row>
    <row r="128" spans="1:6">
      <c r="A128" s="2">
        <v>34912</v>
      </c>
      <c r="B128" s="8">
        <v>-4.4443864999999999E-2</v>
      </c>
      <c r="C128" s="8">
        <v>5.4999999999999997E-3</v>
      </c>
      <c r="D128" s="8">
        <v>4.7000000000000002E-3</v>
      </c>
      <c r="E128" s="6">
        <f t="shared" si="2"/>
        <v>-4.9143865000000002E-2</v>
      </c>
      <c r="F128" s="10">
        <f t="shared" si="3"/>
        <v>-8.9352481818181833</v>
      </c>
    </row>
    <row r="129" spans="1:6">
      <c r="A129" s="2">
        <v>34943</v>
      </c>
      <c r="B129" s="8">
        <v>-0.131358215</v>
      </c>
      <c r="C129" s="8">
        <v>3.3500000000000002E-2</v>
      </c>
      <c r="D129" s="8">
        <v>4.3E-3</v>
      </c>
      <c r="E129" s="6">
        <f t="shared" si="2"/>
        <v>-0.135658215</v>
      </c>
      <c r="F129" s="10">
        <f t="shared" si="3"/>
        <v>-4.0494989552238803</v>
      </c>
    </row>
    <row r="130" spans="1:6">
      <c r="A130" s="2">
        <v>34973</v>
      </c>
      <c r="B130" s="8">
        <v>-2.5166094999999999E-2</v>
      </c>
      <c r="C130" s="8">
        <v>-1.52E-2</v>
      </c>
      <c r="D130" s="8">
        <v>4.7000000000000002E-3</v>
      </c>
      <c r="E130" s="6">
        <f t="shared" si="2"/>
        <v>-2.9866094999999999E-2</v>
      </c>
      <c r="F130" s="10">
        <f t="shared" si="3"/>
        <v>1.9648746710526315</v>
      </c>
    </row>
    <row r="131" spans="1:6">
      <c r="A131" s="2">
        <v>35004</v>
      </c>
      <c r="B131" s="8">
        <v>4.9913990999999998E-2</v>
      </c>
      <c r="C131" s="8">
        <v>3.9600000000000003E-2</v>
      </c>
      <c r="D131" s="8">
        <v>4.1999999999999997E-3</v>
      </c>
      <c r="E131" s="6">
        <f t="shared" ref="E131:E194" si="4">B131-D131</f>
        <v>4.5713990999999995E-2</v>
      </c>
      <c r="F131" s="10">
        <f t="shared" ref="F131:F194" si="5">E131/C131</f>
        <v>1.154393712121212</v>
      </c>
    </row>
    <row r="132" spans="1:6">
      <c r="A132" s="2">
        <v>35034</v>
      </c>
      <c r="B132" s="8">
        <v>-0.16133067500000001</v>
      </c>
      <c r="C132" s="8">
        <v>1.03E-2</v>
      </c>
      <c r="D132" s="8">
        <v>4.8999999999999998E-3</v>
      </c>
      <c r="E132" s="6">
        <f t="shared" si="4"/>
        <v>-0.16623067499999999</v>
      </c>
      <c r="F132" s="10">
        <f t="shared" si="5"/>
        <v>-16.138900485436892</v>
      </c>
    </row>
    <row r="133" spans="1:6">
      <c r="A133" s="2">
        <v>35065</v>
      </c>
      <c r="B133" s="8">
        <v>-0.133332271</v>
      </c>
      <c r="C133" s="8">
        <v>2.2599999999999999E-2</v>
      </c>
      <c r="D133" s="8">
        <v>4.3E-3</v>
      </c>
      <c r="E133" s="6">
        <f t="shared" si="4"/>
        <v>-0.137632271</v>
      </c>
      <c r="F133" s="10">
        <f t="shared" si="5"/>
        <v>-6.0899234955752215</v>
      </c>
    </row>
    <row r="134" spans="1:6">
      <c r="A134" s="2">
        <v>35096</v>
      </c>
      <c r="B134" s="8">
        <v>-4.5245429999999998E-3</v>
      </c>
      <c r="C134" s="8">
        <v>1.3299999999999999E-2</v>
      </c>
      <c r="D134" s="8">
        <v>3.8999999999999998E-3</v>
      </c>
      <c r="E134" s="6">
        <f t="shared" si="4"/>
        <v>-8.4245429999999996E-3</v>
      </c>
      <c r="F134" s="10">
        <f t="shared" si="5"/>
        <v>-0.63342428571428577</v>
      </c>
    </row>
    <row r="135" spans="1:6">
      <c r="A135" s="2">
        <v>35125</v>
      </c>
      <c r="B135" s="8">
        <v>-0.106819452</v>
      </c>
      <c r="C135" s="8">
        <v>7.3000000000000001E-3</v>
      </c>
      <c r="D135" s="8">
        <v>3.8999999999999998E-3</v>
      </c>
      <c r="E135" s="6">
        <f t="shared" si="4"/>
        <v>-0.110719452</v>
      </c>
      <c r="F135" s="10">
        <f t="shared" si="5"/>
        <v>-15.167048219178081</v>
      </c>
    </row>
    <row r="136" spans="1:6">
      <c r="A136" s="2">
        <v>35156</v>
      </c>
      <c r="B136" s="8">
        <v>-7.6331369999999999E-3</v>
      </c>
      <c r="C136" s="8">
        <v>2.06E-2</v>
      </c>
      <c r="D136" s="8">
        <v>4.5999999999999999E-3</v>
      </c>
      <c r="E136" s="6">
        <f t="shared" si="4"/>
        <v>-1.2233137E-2</v>
      </c>
      <c r="F136" s="10">
        <f t="shared" si="5"/>
        <v>-0.59384160194174751</v>
      </c>
    </row>
    <row r="137" spans="1:6">
      <c r="A137" s="2">
        <v>35186</v>
      </c>
      <c r="B137" s="8">
        <v>7.1794716999999994E-2</v>
      </c>
      <c r="C137" s="8">
        <v>2.3599999999999999E-2</v>
      </c>
      <c r="D137" s="8">
        <v>4.1999999999999997E-3</v>
      </c>
      <c r="E137" s="6">
        <f t="shared" si="4"/>
        <v>6.7594716999999999E-2</v>
      </c>
      <c r="F137" s="10">
        <f t="shared" si="5"/>
        <v>2.8641829237288134</v>
      </c>
    </row>
    <row r="138" spans="1:6">
      <c r="A138" s="2">
        <v>35217</v>
      </c>
      <c r="B138" s="8">
        <v>-0.19617228</v>
      </c>
      <c r="C138" s="8">
        <v>-1.14E-2</v>
      </c>
      <c r="D138" s="8">
        <v>4.0000000000000001E-3</v>
      </c>
      <c r="E138" s="6">
        <f t="shared" si="4"/>
        <v>-0.20017228000000001</v>
      </c>
      <c r="F138" s="10">
        <f t="shared" si="5"/>
        <v>17.558971929824562</v>
      </c>
    </row>
    <row r="139" spans="1:6">
      <c r="A139" s="2">
        <v>35247</v>
      </c>
      <c r="B139" s="8">
        <v>4.7621097000000001E-2</v>
      </c>
      <c r="C139" s="8">
        <v>-5.9700000000000003E-2</v>
      </c>
      <c r="D139" s="8">
        <v>4.4999999999999997E-3</v>
      </c>
      <c r="E139" s="6">
        <f t="shared" si="4"/>
        <v>4.3121097000000004E-2</v>
      </c>
      <c r="F139" s="10">
        <f t="shared" si="5"/>
        <v>-0.72229643216080408</v>
      </c>
    </row>
    <row r="140" spans="1:6">
      <c r="A140" s="2">
        <v>35278</v>
      </c>
      <c r="B140" s="8">
        <v>0.10227129</v>
      </c>
      <c r="C140" s="8">
        <v>2.7699999999999999E-2</v>
      </c>
      <c r="D140" s="8">
        <v>4.1000000000000003E-3</v>
      </c>
      <c r="E140" s="6">
        <f t="shared" si="4"/>
        <v>9.8171289999999994E-2</v>
      </c>
      <c r="F140" s="10">
        <f t="shared" si="5"/>
        <v>3.5440898916967507</v>
      </c>
    </row>
    <row r="141" spans="1:6">
      <c r="A141" s="2">
        <v>35309</v>
      </c>
      <c r="B141" s="8">
        <v>-8.5050664999999998E-2</v>
      </c>
      <c r="C141" s="8">
        <v>5.0099999999999999E-2</v>
      </c>
      <c r="D141" s="8">
        <v>4.4000000000000003E-3</v>
      </c>
      <c r="E141" s="6">
        <f t="shared" si="4"/>
        <v>-8.9450664999999999E-2</v>
      </c>
      <c r="F141" s="10">
        <f t="shared" si="5"/>
        <v>-1.7854424151696606</v>
      </c>
    </row>
    <row r="142" spans="1:6">
      <c r="A142" s="2">
        <v>35339</v>
      </c>
      <c r="B142" s="8">
        <v>3.6617042000000002E-2</v>
      </c>
      <c r="C142" s="8">
        <v>8.6E-3</v>
      </c>
      <c r="D142" s="8">
        <v>4.1999999999999997E-3</v>
      </c>
      <c r="E142" s="6">
        <f t="shared" si="4"/>
        <v>3.2417042E-2</v>
      </c>
      <c r="F142" s="10">
        <f t="shared" si="5"/>
        <v>3.7694234883720932</v>
      </c>
    </row>
    <row r="143" spans="1:6">
      <c r="A143" s="2">
        <v>35370</v>
      </c>
      <c r="B143" s="8">
        <v>4.8915067E-2</v>
      </c>
      <c r="C143" s="8">
        <v>6.25E-2</v>
      </c>
      <c r="D143" s="8">
        <v>4.1000000000000003E-3</v>
      </c>
      <c r="E143" s="6">
        <f t="shared" si="4"/>
        <v>4.4815067E-2</v>
      </c>
      <c r="F143" s="10">
        <f t="shared" si="5"/>
        <v>0.717041072</v>
      </c>
    </row>
    <row r="144" spans="1:6">
      <c r="A144" s="2">
        <v>35400</v>
      </c>
      <c r="B144" s="8">
        <v>-0.13471571500000001</v>
      </c>
      <c r="C144" s="8">
        <v>-1.7000000000000001E-2</v>
      </c>
      <c r="D144" s="8">
        <v>4.5999999999999999E-3</v>
      </c>
      <c r="E144" s="6">
        <f t="shared" si="4"/>
        <v>-0.13931571500000001</v>
      </c>
      <c r="F144" s="10">
        <f t="shared" si="5"/>
        <v>8.19504205882353</v>
      </c>
    </row>
    <row r="145" spans="1:6">
      <c r="A145" s="2">
        <v>35431</v>
      </c>
      <c r="B145" s="8">
        <v>-0.20359031799999999</v>
      </c>
      <c r="C145" s="8">
        <v>4.99E-2</v>
      </c>
      <c r="D145" s="8">
        <v>4.4999999999999997E-3</v>
      </c>
      <c r="E145" s="6">
        <f t="shared" si="4"/>
        <v>-0.208090318</v>
      </c>
      <c r="F145" s="10">
        <f t="shared" si="5"/>
        <v>-4.1701466533066132</v>
      </c>
    </row>
    <row r="146" spans="1:6">
      <c r="A146" s="2">
        <v>35462</v>
      </c>
      <c r="B146" s="8">
        <v>-2.2561253999999999E-2</v>
      </c>
      <c r="C146" s="8">
        <v>-4.8999999999999998E-3</v>
      </c>
      <c r="D146" s="8">
        <v>3.8999999999999998E-3</v>
      </c>
      <c r="E146" s="6">
        <f t="shared" si="4"/>
        <v>-2.6461254E-2</v>
      </c>
      <c r="F146" s="10">
        <f t="shared" si="5"/>
        <v>5.4002559183673471</v>
      </c>
    </row>
    <row r="147" spans="1:6">
      <c r="A147" s="2">
        <v>35490</v>
      </c>
      <c r="B147" s="8">
        <v>0.123075641</v>
      </c>
      <c r="C147" s="8">
        <v>-5.0299999999999997E-2</v>
      </c>
      <c r="D147" s="8">
        <v>4.3E-3</v>
      </c>
      <c r="E147" s="6">
        <f t="shared" si="4"/>
        <v>0.118775641</v>
      </c>
      <c r="F147" s="10">
        <f t="shared" si="5"/>
        <v>-2.3613447514910537</v>
      </c>
    </row>
    <row r="148" spans="1:6">
      <c r="A148" s="2">
        <v>35521</v>
      </c>
      <c r="B148" s="8">
        <v>-6.8488739000000007E-2</v>
      </c>
      <c r="C148" s="8">
        <v>4.0399999999999998E-2</v>
      </c>
      <c r="D148" s="8">
        <v>4.3E-3</v>
      </c>
      <c r="E148" s="6">
        <f t="shared" si="4"/>
        <v>-7.2788739000000005E-2</v>
      </c>
      <c r="F148" s="10">
        <f t="shared" si="5"/>
        <v>-1.8017014603960397</v>
      </c>
    </row>
    <row r="149" spans="1:6">
      <c r="A149" s="2">
        <v>35551</v>
      </c>
      <c r="B149" s="8">
        <v>-2.2057472000000002E-2</v>
      </c>
      <c r="C149" s="8">
        <v>6.7400000000000002E-2</v>
      </c>
      <c r="D149" s="8">
        <v>4.8999999999999998E-3</v>
      </c>
      <c r="E149" s="6">
        <f t="shared" si="4"/>
        <v>-2.6957472000000003E-2</v>
      </c>
      <c r="F149" s="10">
        <f t="shared" si="5"/>
        <v>-0.39996249258160244</v>
      </c>
    </row>
    <row r="150" spans="1:6">
      <c r="A150" s="2">
        <v>35582</v>
      </c>
      <c r="B150" s="8">
        <v>-0.142860983</v>
      </c>
      <c r="C150" s="8">
        <v>4.1000000000000002E-2</v>
      </c>
      <c r="D150" s="8">
        <v>3.7000000000000002E-3</v>
      </c>
      <c r="E150" s="6">
        <f t="shared" si="4"/>
        <v>-0.14656098300000001</v>
      </c>
      <c r="F150" s="10">
        <f t="shared" si="5"/>
        <v>-3.5746581219512197</v>
      </c>
    </row>
    <row r="151" spans="1:6">
      <c r="A151" s="2">
        <v>35612</v>
      </c>
      <c r="B151" s="8">
        <v>0.22807086400000001</v>
      </c>
      <c r="C151" s="8">
        <v>7.3300000000000004E-2</v>
      </c>
      <c r="D151" s="8">
        <v>4.3E-3</v>
      </c>
      <c r="E151" s="6">
        <f t="shared" si="4"/>
        <v>0.22377086400000001</v>
      </c>
      <c r="F151" s="10">
        <f t="shared" si="5"/>
        <v>3.0528085129604365</v>
      </c>
    </row>
    <row r="152" spans="1:6">
      <c r="A152" s="2">
        <v>35643</v>
      </c>
      <c r="B152" s="8">
        <v>0.242854918</v>
      </c>
      <c r="C152" s="8">
        <v>-4.1500000000000002E-2</v>
      </c>
      <c r="D152" s="8">
        <v>4.1000000000000003E-3</v>
      </c>
      <c r="E152" s="6">
        <f t="shared" si="4"/>
        <v>0.23875491800000001</v>
      </c>
      <c r="F152" s="10">
        <f t="shared" si="5"/>
        <v>-5.7531305542168676</v>
      </c>
    </row>
    <row r="153" spans="1:6">
      <c r="A153" s="2">
        <v>35674</v>
      </c>
      <c r="B153" s="8">
        <v>-2.8734899999999998E-3</v>
      </c>
      <c r="C153" s="8">
        <v>5.3499999999999999E-2</v>
      </c>
      <c r="D153" s="8">
        <v>4.4000000000000003E-3</v>
      </c>
      <c r="E153" s="6">
        <f t="shared" si="4"/>
        <v>-7.2734900000000005E-3</v>
      </c>
      <c r="F153" s="10">
        <f t="shared" si="5"/>
        <v>-0.13595308411214954</v>
      </c>
    </row>
    <row r="154" spans="1:6">
      <c r="A154" s="2">
        <v>35704</v>
      </c>
      <c r="B154" s="8">
        <v>-0.21469429000000001</v>
      </c>
      <c r="C154" s="8">
        <v>-3.7999999999999999E-2</v>
      </c>
      <c r="D154" s="8">
        <v>4.1999999999999997E-3</v>
      </c>
      <c r="E154" s="6">
        <f t="shared" si="4"/>
        <v>-0.21889429000000002</v>
      </c>
      <c r="F154" s="10">
        <f t="shared" si="5"/>
        <v>5.7603760526315799</v>
      </c>
    </row>
    <row r="155" spans="1:6">
      <c r="A155" s="2">
        <v>35735</v>
      </c>
      <c r="B155" s="8">
        <v>4.2199435E-2</v>
      </c>
      <c r="C155" s="8">
        <v>2.98E-2</v>
      </c>
      <c r="D155" s="8">
        <v>3.8999999999999998E-3</v>
      </c>
      <c r="E155" s="6">
        <f t="shared" si="4"/>
        <v>3.8299435E-2</v>
      </c>
      <c r="F155" s="10">
        <f t="shared" si="5"/>
        <v>1.2852159395973155</v>
      </c>
    </row>
    <row r="156" spans="1:6">
      <c r="A156" s="2">
        <v>35765</v>
      </c>
      <c r="B156" s="8">
        <v>-0.26055984900000001</v>
      </c>
      <c r="C156" s="8">
        <v>1.32E-2</v>
      </c>
      <c r="D156" s="8">
        <v>4.7999999999999996E-3</v>
      </c>
      <c r="E156" s="6">
        <f t="shared" si="4"/>
        <v>-0.26535984900000004</v>
      </c>
      <c r="F156" s="10">
        <f t="shared" si="5"/>
        <v>-20.103018863636368</v>
      </c>
    </row>
    <row r="157" spans="1:6">
      <c r="A157" s="2">
        <v>35796</v>
      </c>
      <c r="B157" s="8">
        <v>0.39522846700000003</v>
      </c>
      <c r="C157" s="8">
        <v>1.5E-3</v>
      </c>
      <c r="D157" s="8">
        <v>4.3E-3</v>
      </c>
      <c r="E157" s="6">
        <f t="shared" si="4"/>
        <v>0.390928467</v>
      </c>
      <c r="F157" s="10">
        <f t="shared" si="5"/>
        <v>260.61897799999997</v>
      </c>
    </row>
    <row r="158" spans="1:6">
      <c r="A158" s="2">
        <v>35827</v>
      </c>
      <c r="B158" s="8">
        <v>0.29010899099999998</v>
      </c>
      <c r="C158" s="8">
        <v>7.0400000000000004E-2</v>
      </c>
      <c r="D158" s="8">
        <v>3.8999999999999998E-3</v>
      </c>
      <c r="E158" s="6">
        <f t="shared" si="4"/>
        <v>0.28620899099999997</v>
      </c>
      <c r="F158" s="10">
        <f t="shared" si="5"/>
        <v>4.0654686221590906</v>
      </c>
    </row>
    <row r="159" spans="1:6">
      <c r="A159" s="2">
        <v>35855</v>
      </c>
      <c r="B159" s="8">
        <v>0.16401979899999999</v>
      </c>
      <c r="C159" s="8">
        <v>4.7600000000000003E-2</v>
      </c>
      <c r="D159" s="8">
        <v>3.8999999999999998E-3</v>
      </c>
      <c r="E159" s="6">
        <f t="shared" si="4"/>
        <v>0.16011979900000001</v>
      </c>
      <c r="F159" s="10">
        <f t="shared" si="5"/>
        <v>3.3638613235294117</v>
      </c>
    </row>
    <row r="160" spans="1:6">
      <c r="A160" s="2">
        <v>35886</v>
      </c>
      <c r="B160" s="8">
        <v>-4.5451800000000002E-3</v>
      </c>
      <c r="C160" s="8">
        <v>7.3000000000000001E-3</v>
      </c>
      <c r="D160" s="8">
        <v>4.3E-3</v>
      </c>
      <c r="E160" s="6">
        <f t="shared" si="4"/>
        <v>-8.8451800000000011E-3</v>
      </c>
      <c r="F160" s="10">
        <f t="shared" si="5"/>
        <v>-1.2116684931506851</v>
      </c>
    </row>
    <row r="161" spans="1:6">
      <c r="A161" s="2">
        <v>35916</v>
      </c>
      <c r="B161" s="8">
        <v>-2.7399551000000001E-2</v>
      </c>
      <c r="C161" s="8">
        <v>-3.0700000000000002E-2</v>
      </c>
      <c r="D161" s="8">
        <v>4.0000000000000001E-3</v>
      </c>
      <c r="E161" s="6">
        <f t="shared" si="4"/>
        <v>-3.1399550999999998E-2</v>
      </c>
      <c r="F161" s="10">
        <f t="shared" si="5"/>
        <v>1.0227866775244299</v>
      </c>
    </row>
    <row r="162" spans="1:6">
      <c r="A162" s="2">
        <v>35947</v>
      </c>
      <c r="B162" s="8">
        <v>7.7463739000000004E-2</v>
      </c>
      <c r="C162" s="8">
        <v>3.1800000000000002E-2</v>
      </c>
      <c r="D162" s="8">
        <v>4.1000000000000003E-3</v>
      </c>
      <c r="E162" s="6">
        <f t="shared" si="4"/>
        <v>7.3363738999999997E-2</v>
      </c>
      <c r="F162" s="10">
        <f t="shared" si="5"/>
        <v>2.3070358176100627</v>
      </c>
    </row>
    <row r="163" spans="1:6">
      <c r="A163" s="2">
        <v>35977</v>
      </c>
      <c r="B163" s="8">
        <v>0.206974818</v>
      </c>
      <c r="C163" s="8">
        <v>-2.46E-2</v>
      </c>
      <c r="D163" s="8">
        <v>4.0000000000000001E-3</v>
      </c>
      <c r="E163" s="6">
        <f t="shared" si="4"/>
        <v>0.202974818</v>
      </c>
      <c r="F163" s="10">
        <f t="shared" si="5"/>
        <v>-8.2510088617886179</v>
      </c>
    </row>
    <row r="164" spans="1:6">
      <c r="A164" s="2">
        <v>36008</v>
      </c>
      <c r="B164" s="8">
        <v>-9.9278556000000004E-2</v>
      </c>
      <c r="C164" s="8">
        <v>-0.1608</v>
      </c>
      <c r="D164" s="8">
        <v>4.3E-3</v>
      </c>
      <c r="E164" s="6">
        <f t="shared" si="4"/>
        <v>-0.103578556</v>
      </c>
      <c r="F164" s="10">
        <f t="shared" si="5"/>
        <v>0.64414524875621892</v>
      </c>
    </row>
    <row r="165" spans="1:6">
      <c r="A165" s="2">
        <v>36039</v>
      </c>
      <c r="B165" s="8">
        <v>0.222445122</v>
      </c>
      <c r="C165" s="8">
        <v>6.1499999999999999E-2</v>
      </c>
      <c r="D165" s="8">
        <v>4.5999999999999999E-3</v>
      </c>
      <c r="E165" s="6">
        <f t="shared" si="4"/>
        <v>0.217845122</v>
      </c>
      <c r="F165" s="10">
        <f t="shared" si="5"/>
        <v>3.5421971056910571</v>
      </c>
    </row>
    <row r="166" spans="1:6">
      <c r="A166" s="2">
        <v>36069</v>
      </c>
      <c r="B166" s="8">
        <v>-2.6230733999999999E-2</v>
      </c>
      <c r="C166" s="8">
        <v>7.1300000000000002E-2</v>
      </c>
      <c r="D166" s="8">
        <v>3.2000000000000002E-3</v>
      </c>
      <c r="E166" s="6">
        <f t="shared" si="4"/>
        <v>-2.9430734E-2</v>
      </c>
      <c r="F166" s="10">
        <f t="shared" si="5"/>
        <v>-0.41277326788218793</v>
      </c>
    </row>
    <row r="167" spans="1:6">
      <c r="A167" s="2">
        <v>36100</v>
      </c>
      <c r="B167" s="8">
        <v>-0.13973086800000001</v>
      </c>
      <c r="C167" s="8">
        <v>6.0999999999999999E-2</v>
      </c>
      <c r="D167" s="8">
        <v>3.0999999999999999E-3</v>
      </c>
      <c r="E167" s="6">
        <f t="shared" si="4"/>
        <v>-0.142830868</v>
      </c>
      <c r="F167" s="10">
        <f t="shared" si="5"/>
        <v>-2.3414896393442621</v>
      </c>
    </row>
    <row r="168" spans="1:6">
      <c r="A168" s="2">
        <v>36130</v>
      </c>
      <c r="B168" s="8">
        <v>0.28180061000000001</v>
      </c>
      <c r="C168" s="8">
        <v>6.1600000000000002E-2</v>
      </c>
      <c r="D168" s="8">
        <v>3.8E-3</v>
      </c>
      <c r="E168" s="6">
        <f t="shared" si="4"/>
        <v>0.27800060999999998</v>
      </c>
      <c r="F168" s="10">
        <f t="shared" si="5"/>
        <v>4.5129969155844147</v>
      </c>
    </row>
    <row r="169" spans="1:6">
      <c r="A169" s="2">
        <v>36161</v>
      </c>
      <c r="B169" s="8">
        <v>6.1091119999999999E-3</v>
      </c>
      <c r="C169" s="8">
        <v>3.5000000000000003E-2</v>
      </c>
      <c r="D169" s="8">
        <v>3.5000000000000001E-3</v>
      </c>
      <c r="E169" s="6">
        <f t="shared" si="4"/>
        <v>2.6091119999999998E-3</v>
      </c>
      <c r="F169" s="10">
        <f t="shared" si="5"/>
        <v>7.4546057142857128E-2</v>
      </c>
    </row>
    <row r="170" spans="1:6">
      <c r="A170" s="2">
        <v>36192</v>
      </c>
      <c r="B170" s="8">
        <v>-0.15478064899999999</v>
      </c>
      <c r="C170" s="8">
        <v>-4.0800000000000003E-2</v>
      </c>
      <c r="D170" s="8">
        <v>3.5000000000000001E-3</v>
      </c>
      <c r="E170" s="6">
        <f t="shared" si="4"/>
        <v>-0.158280649</v>
      </c>
      <c r="F170" s="10">
        <f t="shared" si="5"/>
        <v>3.8794276715686271</v>
      </c>
    </row>
    <row r="171" spans="1:6">
      <c r="A171" s="2">
        <v>36220</v>
      </c>
      <c r="B171" s="8">
        <v>3.2317329999999998E-2</v>
      </c>
      <c r="C171" s="8">
        <v>3.4500000000000003E-2</v>
      </c>
      <c r="D171" s="8">
        <v>4.3E-3</v>
      </c>
      <c r="E171" s="6">
        <f t="shared" si="4"/>
        <v>2.801733E-2</v>
      </c>
      <c r="F171" s="10">
        <f t="shared" si="5"/>
        <v>0.81209652173913038</v>
      </c>
    </row>
    <row r="172" spans="1:6">
      <c r="A172" s="2">
        <v>36251</v>
      </c>
      <c r="B172" s="8">
        <v>0.279996678</v>
      </c>
      <c r="C172" s="8">
        <v>4.3299999999999998E-2</v>
      </c>
      <c r="D172" s="8">
        <v>3.7000000000000002E-3</v>
      </c>
      <c r="E172" s="6">
        <f t="shared" si="4"/>
        <v>0.27629667800000002</v>
      </c>
      <c r="F172" s="10">
        <f t="shared" si="5"/>
        <v>6.3809856351039267</v>
      </c>
    </row>
    <row r="173" spans="1:6">
      <c r="A173" s="2">
        <v>36281</v>
      </c>
      <c r="B173" s="8">
        <v>-4.2119117999999997E-2</v>
      </c>
      <c r="C173" s="8">
        <v>-2.46E-2</v>
      </c>
      <c r="D173" s="8">
        <v>3.3999999999999998E-3</v>
      </c>
      <c r="E173" s="6">
        <f t="shared" si="4"/>
        <v>-4.5519117999999997E-2</v>
      </c>
      <c r="F173" s="10">
        <f t="shared" si="5"/>
        <v>1.8503706504065038</v>
      </c>
    </row>
    <row r="174" spans="1:6">
      <c r="A174" s="2">
        <v>36312</v>
      </c>
      <c r="B174" s="8">
        <v>5.1063059000000001E-2</v>
      </c>
      <c r="C174" s="8">
        <v>4.7699999999999999E-2</v>
      </c>
      <c r="D174" s="8">
        <v>4.0000000000000001E-3</v>
      </c>
      <c r="E174" s="6">
        <f t="shared" si="4"/>
        <v>4.7063059000000004E-2</v>
      </c>
      <c r="F174" s="10">
        <f t="shared" si="5"/>
        <v>0.98664693920335444</v>
      </c>
    </row>
    <row r="175" spans="1:6">
      <c r="A175" s="2">
        <v>36342</v>
      </c>
      <c r="B175" s="8">
        <v>0.20243082000000001</v>
      </c>
      <c r="C175" s="8">
        <v>-3.49E-2</v>
      </c>
      <c r="D175" s="8">
        <v>3.8E-3</v>
      </c>
      <c r="E175" s="6">
        <f t="shared" si="4"/>
        <v>0.19863082000000001</v>
      </c>
      <c r="F175" s="10">
        <f t="shared" si="5"/>
        <v>-5.6914275071633238</v>
      </c>
    </row>
    <row r="176" spans="1:6">
      <c r="A176" s="2">
        <v>36373</v>
      </c>
      <c r="B176" s="8">
        <v>0.17171618199999999</v>
      </c>
      <c r="C176" s="8">
        <v>-1.38E-2</v>
      </c>
      <c r="D176" s="8">
        <v>3.8999999999999998E-3</v>
      </c>
      <c r="E176" s="6">
        <f t="shared" si="4"/>
        <v>0.16781618200000001</v>
      </c>
      <c r="F176" s="10">
        <f t="shared" si="5"/>
        <v>-12.160592898550725</v>
      </c>
    </row>
    <row r="177" spans="1:6">
      <c r="A177" s="2">
        <v>36404</v>
      </c>
      <c r="B177" s="8">
        <v>-2.9693102999999998E-2</v>
      </c>
      <c r="C177" s="8">
        <v>-2.7900000000000001E-2</v>
      </c>
      <c r="D177" s="8">
        <v>3.8999999999999998E-3</v>
      </c>
      <c r="E177" s="6">
        <f t="shared" si="4"/>
        <v>-3.3593102999999999E-2</v>
      </c>
      <c r="F177" s="10">
        <f t="shared" si="5"/>
        <v>1.2040538709677417</v>
      </c>
    </row>
    <row r="178" spans="1:6">
      <c r="A178" s="2">
        <v>36434</v>
      </c>
      <c r="B178" s="8">
        <v>0.26554858399999998</v>
      </c>
      <c r="C178" s="8">
        <v>6.1199999999999997E-2</v>
      </c>
      <c r="D178" s="8">
        <v>3.8999999999999998E-3</v>
      </c>
      <c r="E178" s="6">
        <f t="shared" si="4"/>
        <v>0.26164858399999996</v>
      </c>
      <c r="F178" s="10">
        <f t="shared" si="5"/>
        <v>4.2753036601307182</v>
      </c>
    </row>
    <row r="179" spans="1:6">
      <c r="A179" s="2">
        <v>36465</v>
      </c>
      <c r="B179" s="8">
        <v>0.22152823599999999</v>
      </c>
      <c r="C179" s="8">
        <v>3.3700000000000001E-2</v>
      </c>
      <c r="D179" s="8">
        <v>3.5999999999999999E-3</v>
      </c>
      <c r="E179" s="6">
        <f t="shared" si="4"/>
        <v>0.217928236</v>
      </c>
      <c r="F179" s="10">
        <f t="shared" si="5"/>
        <v>6.4667132344213645</v>
      </c>
    </row>
    <row r="180" spans="1:6">
      <c r="A180" s="2">
        <v>36495</v>
      </c>
      <c r="B180" s="8">
        <v>5.0447377000000002E-2</v>
      </c>
      <c r="C180" s="8">
        <v>7.7200000000000005E-2</v>
      </c>
      <c r="D180" s="8">
        <v>4.4000000000000003E-3</v>
      </c>
      <c r="E180" s="6">
        <f t="shared" si="4"/>
        <v>4.6047377E-2</v>
      </c>
      <c r="F180" s="10">
        <f t="shared" si="5"/>
        <v>0.59646861398963724</v>
      </c>
    </row>
    <row r="181" spans="1:6">
      <c r="A181" s="2">
        <v>36526</v>
      </c>
      <c r="B181" s="8">
        <v>9.1180559999999994E-3</v>
      </c>
      <c r="C181" s="8">
        <v>-4.7399999999999998E-2</v>
      </c>
      <c r="D181" s="8">
        <v>4.1000000000000003E-3</v>
      </c>
      <c r="E181" s="6">
        <f t="shared" si="4"/>
        <v>5.018055999999999E-3</v>
      </c>
      <c r="F181" s="10">
        <f t="shared" si="5"/>
        <v>-0.10586616033755272</v>
      </c>
    </row>
    <row r="182" spans="1:6">
      <c r="A182" s="2">
        <v>36557</v>
      </c>
      <c r="B182" s="8">
        <v>0.104819889</v>
      </c>
      <c r="C182" s="8">
        <v>2.4500000000000001E-2</v>
      </c>
      <c r="D182" s="8">
        <v>4.3E-3</v>
      </c>
      <c r="E182" s="6">
        <f t="shared" si="4"/>
        <v>0.100519889</v>
      </c>
      <c r="F182" s="10">
        <f t="shared" si="5"/>
        <v>4.1028526122448978</v>
      </c>
    </row>
    <row r="183" spans="1:6">
      <c r="A183" s="2">
        <v>36586</v>
      </c>
      <c r="B183" s="8">
        <v>0.184841916</v>
      </c>
      <c r="C183" s="8">
        <v>5.1999999999999998E-2</v>
      </c>
      <c r="D183" s="8">
        <v>4.7000000000000002E-3</v>
      </c>
      <c r="E183" s="6">
        <f t="shared" si="4"/>
        <v>0.18014191599999999</v>
      </c>
      <c r="F183" s="10">
        <f t="shared" si="5"/>
        <v>3.4642676153846153</v>
      </c>
    </row>
    <row r="184" spans="1:6">
      <c r="A184" s="2">
        <v>36617</v>
      </c>
      <c r="B184" s="8">
        <v>-8.6516575999999998E-2</v>
      </c>
      <c r="C184" s="8">
        <v>-6.4000000000000001E-2</v>
      </c>
      <c r="D184" s="8">
        <v>4.5999999999999999E-3</v>
      </c>
      <c r="E184" s="6">
        <f t="shared" si="4"/>
        <v>-9.1116576000000005E-2</v>
      </c>
      <c r="F184" s="10">
        <f t="shared" si="5"/>
        <v>1.4236965000000001</v>
      </c>
    </row>
    <row r="185" spans="1:6">
      <c r="A185" s="2">
        <v>36647</v>
      </c>
      <c r="B185" s="8">
        <v>-0.32292188599999999</v>
      </c>
      <c r="C185" s="8">
        <v>-4.4200000000000003E-2</v>
      </c>
      <c r="D185" s="8">
        <v>5.0000000000000001E-3</v>
      </c>
      <c r="E185" s="6">
        <f t="shared" si="4"/>
        <v>-0.327921886</v>
      </c>
      <c r="F185" s="10">
        <f t="shared" si="5"/>
        <v>7.4190471945701351</v>
      </c>
    </row>
    <row r="186" spans="1:6">
      <c r="A186" s="2">
        <v>36678</v>
      </c>
      <c r="B186" s="8">
        <v>0.24702405599999999</v>
      </c>
      <c r="C186" s="8">
        <v>4.6399999999999997E-2</v>
      </c>
      <c r="D186" s="8">
        <v>4.0000000000000001E-3</v>
      </c>
      <c r="E186" s="6">
        <f t="shared" si="4"/>
        <v>0.24302405599999999</v>
      </c>
      <c r="F186" s="10">
        <f t="shared" si="5"/>
        <v>5.2375874137931033</v>
      </c>
    </row>
    <row r="187" spans="1:6">
      <c r="A187" s="2">
        <v>36708</v>
      </c>
      <c r="B187" s="8">
        <v>-2.9833377000000001E-2</v>
      </c>
      <c r="C187" s="8">
        <v>-2.5100000000000001E-2</v>
      </c>
      <c r="D187" s="8">
        <v>4.7999999999999996E-3</v>
      </c>
      <c r="E187" s="6">
        <f t="shared" si="4"/>
        <v>-3.4633377E-2</v>
      </c>
      <c r="F187" s="10">
        <f t="shared" si="5"/>
        <v>1.3798158167330676</v>
      </c>
    </row>
    <row r="188" spans="1:6">
      <c r="A188" s="2">
        <v>36739</v>
      </c>
      <c r="B188" s="8">
        <v>0.19926238499999999</v>
      </c>
      <c r="C188" s="8">
        <v>7.0300000000000001E-2</v>
      </c>
      <c r="D188" s="8">
        <v>5.0000000000000001E-3</v>
      </c>
      <c r="E188" s="6">
        <f t="shared" si="4"/>
        <v>0.19426238499999998</v>
      </c>
      <c r="F188" s="10">
        <f t="shared" si="5"/>
        <v>2.7633340682788048</v>
      </c>
    </row>
    <row r="189" spans="1:6">
      <c r="A189" s="2">
        <v>36770</v>
      </c>
      <c r="B189" s="8">
        <v>-0.57743635299999996</v>
      </c>
      <c r="C189" s="8">
        <v>-5.45E-2</v>
      </c>
      <c r="D189" s="8">
        <v>5.1000000000000004E-3</v>
      </c>
      <c r="E189" s="6">
        <f t="shared" si="4"/>
        <v>-0.58253635299999995</v>
      </c>
      <c r="F189" s="10">
        <f t="shared" si="5"/>
        <v>10.688740422018348</v>
      </c>
    </row>
    <row r="190" spans="1:6">
      <c r="A190" s="2">
        <v>36800</v>
      </c>
      <c r="B190" s="8">
        <v>-0.24029108299999999</v>
      </c>
      <c r="C190" s="8">
        <v>-2.76E-2</v>
      </c>
      <c r="D190" s="8">
        <v>5.5999999999999999E-3</v>
      </c>
      <c r="E190" s="6">
        <f t="shared" si="4"/>
        <v>-0.24589108299999998</v>
      </c>
      <c r="F190" s="10">
        <f t="shared" si="5"/>
        <v>8.9090972101449264</v>
      </c>
    </row>
    <row r="191" spans="1:6">
      <c r="A191" s="2">
        <v>36831</v>
      </c>
      <c r="B191" s="8">
        <v>-0.156548302</v>
      </c>
      <c r="C191" s="8">
        <v>-0.1072</v>
      </c>
      <c r="D191" s="8">
        <v>5.1000000000000004E-3</v>
      </c>
      <c r="E191" s="6">
        <f t="shared" si="4"/>
        <v>-0.16164830199999999</v>
      </c>
      <c r="F191" s="10">
        <f t="shared" si="5"/>
        <v>1.507913264925373</v>
      </c>
    </row>
    <row r="192" spans="1:6">
      <c r="A192" s="2">
        <v>36861</v>
      </c>
      <c r="B192" s="8">
        <v>-9.8485380999999997E-2</v>
      </c>
      <c r="C192" s="8">
        <v>1.1900000000000001E-2</v>
      </c>
      <c r="D192" s="8">
        <v>5.0000000000000001E-3</v>
      </c>
      <c r="E192" s="6">
        <f t="shared" si="4"/>
        <v>-0.103485381</v>
      </c>
      <c r="F192" s="10">
        <f t="shared" si="5"/>
        <v>-8.6962505042016804</v>
      </c>
    </row>
    <row r="193" spans="1:6">
      <c r="A193" s="2">
        <v>36892</v>
      </c>
      <c r="B193" s="8">
        <v>0.45378220800000002</v>
      </c>
      <c r="C193" s="8">
        <v>3.1300000000000001E-2</v>
      </c>
      <c r="D193" s="8">
        <v>5.4000000000000003E-3</v>
      </c>
      <c r="E193" s="6">
        <f t="shared" si="4"/>
        <v>0.448382208</v>
      </c>
      <c r="F193" s="10">
        <f t="shared" si="5"/>
        <v>14.325310159744408</v>
      </c>
    </row>
    <row r="194" spans="1:6">
      <c r="A194" s="2">
        <v>36923</v>
      </c>
      <c r="B194" s="8">
        <v>-0.156069392</v>
      </c>
      <c r="C194" s="8">
        <v>-0.10050000000000001</v>
      </c>
      <c r="D194" s="8">
        <v>3.8E-3</v>
      </c>
      <c r="E194" s="6">
        <f t="shared" si="4"/>
        <v>-0.159869392</v>
      </c>
      <c r="F194" s="10">
        <f t="shared" si="5"/>
        <v>1.5907402189054725</v>
      </c>
    </row>
    <row r="195" spans="1:6">
      <c r="A195" s="2">
        <v>36951</v>
      </c>
      <c r="B195" s="8">
        <v>0.209313954</v>
      </c>
      <c r="C195" s="8">
        <v>-7.2599999999999998E-2</v>
      </c>
      <c r="D195" s="8">
        <v>4.1999999999999997E-3</v>
      </c>
      <c r="E195" s="6">
        <f t="shared" ref="E195:E258" si="6">B195-D195</f>
        <v>0.20511395399999999</v>
      </c>
      <c r="F195" s="10">
        <f t="shared" ref="F195:F258" si="7">E195/C195</f>
        <v>-2.8252610743801654</v>
      </c>
    </row>
    <row r="196" spans="1:6">
      <c r="A196" s="2">
        <v>36982</v>
      </c>
      <c r="B196" s="8">
        <v>0.15496305899999999</v>
      </c>
      <c r="C196" s="8">
        <v>7.9399999999999998E-2</v>
      </c>
      <c r="D196" s="8">
        <v>3.8999999999999998E-3</v>
      </c>
      <c r="E196" s="6">
        <f t="shared" si="6"/>
        <v>0.151063059</v>
      </c>
      <c r="F196" s="10">
        <f t="shared" si="7"/>
        <v>1.9025574181360201</v>
      </c>
    </row>
    <row r="197" spans="1:6">
      <c r="A197" s="2">
        <v>37012</v>
      </c>
      <c r="B197" s="8">
        <v>-0.21734104200000001</v>
      </c>
      <c r="C197" s="8">
        <v>7.1999999999999998E-3</v>
      </c>
      <c r="D197" s="8">
        <v>3.2000000000000002E-3</v>
      </c>
      <c r="E197" s="6">
        <f t="shared" si="6"/>
        <v>-0.22054104200000002</v>
      </c>
      <c r="F197" s="10">
        <f t="shared" si="7"/>
        <v>-30.63070027777778</v>
      </c>
    </row>
    <row r="198" spans="1:6">
      <c r="A198" s="2">
        <v>37043</v>
      </c>
      <c r="B198" s="8">
        <v>0.165415059</v>
      </c>
      <c r="C198" s="8">
        <v>-1.9400000000000001E-2</v>
      </c>
      <c r="D198" s="8">
        <v>2.8E-3</v>
      </c>
      <c r="E198" s="6">
        <f t="shared" si="6"/>
        <v>0.16261505900000001</v>
      </c>
      <c r="F198" s="10">
        <f t="shared" si="7"/>
        <v>-8.3822195360824736</v>
      </c>
    </row>
    <row r="199" spans="1:6">
      <c r="A199" s="2">
        <v>37073</v>
      </c>
      <c r="B199" s="8">
        <v>-0.191828427</v>
      </c>
      <c r="C199" s="8">
        <v>-2.1299999999999999E-2</v>
      </c>
      <c r="D199" s="8">
        <v>3.0000000000000001E-3</v>
      </c>
      <c r="E199" s="6">
        <f t="shared" si="6"/>
        <v>-0.194828427</v>
      </c>
      <c r="F199" s="10">
        <f t="shared" si="7"/>
        <v>9.1468745070422539</v>
      </c>
    </row>
    <row r="200" spans="1:6">
      <c r="A200" s="2">
        <v>37104</v>
      </c>
      <c r="B200" s="8">
        <v>-1.2773230999999999E-2</v>
      </c>
      <c r="C200" s="8">
        <v>-6.4600000000000005E-2</v>
      </c>
      <c r="D200" s="8">
        <v>3.0999999999999999E-3</v>
      </c>
      <c r="E200" s="6">
        <f t="shared" si="6"/>
        <v>-1.5873230999999998E-2</v>
      </c>
      <c r="F200" s="10">
        <f t="shared" si="7"/>
        <v>0.24571565015479871</v>
      </c>
    </row>
    <row r="201" spans="1:6">
      <c r="A201" s="2">
        <v>37135</v>
      </c>
      <c r="B201" s="8">
        <v>-0.16388243899999999</v>
      </c>
      <c r="C201" s="8">
        <v>-9.2499999999999999E-2</v>
      </c>
      <c r="D201" s="8">
        <v>2.8E-3</v>
      </c>
      <c r="E201" s="6">
        <f t="shared" si="6"/>
        <v>-0.16668243899999999</v>
      </c>
      <c r="F201" s="10">
        <f t="shared" si="7"/>
        <v>1.8019723135135135</v>
      </c>
    </row>
    <row r="202" spans="1:6">
      <c r="A202" s="2">
        <v>37165</v>
      </c>
      <c r="B202" s="8">
        <v>0.13217267099999999</v>
      </c>
      <c r="C202" s="8">
        <v>2.46E-2</v>
      </c>
      <c r="D202" s="8">
        <v>2.2000000000000001E-3</v>
      </c>
      <c r="E202" s="6">
        <f t="shared" si="6"/>
        <v>0.12997267099999998</v>
      </c>
      <c r="F202" s="10">
        <f t="shared" si="7"/>
        <v>5.2834419105691053</v>
      </c>
    </row>
    <row r="203" spans="1:6">
      <c r="A203" s="2">
        <v>37196</v>
      </c>
      <c r="B203" s="8">
        <v>0.21298546900000001</v>
      </c>
      <c r="C203" s="8">
        <v>7.5399999999999995E-2</v>
      </c>
      <c r="D203" s="8">
        <v>1.6999999999999999E-3</v>
      </c>
      <c r="E203" s="6">
        <f t="shared" si="6"/>
        <v>0.211285469</v>
      </c>
      <c r="F203" s="10">
        <f t="shared" si="7"/>
        <v>2.8021945490716185</v>
      </c>
    </row>
    <row r="204" spans="1:6">
      <c r="A204" s="2">
        <v>37226</v>
      </c>
      <c r="B204" s="8">
        <v>2.8167826999999999E-2</v>
      </c>
      <c r="C204" s="8">
        <v>1.6E-2</v>
      </c>
      <c r="D204" s="8">
        <v>1.5E-3</v>
      </c>
      <c r="E204" s="6">
        <f t="shared" si="6"/>
        <v>2.6667826999999998E-2</v>
      </c>
      <c r="F204" s="10">
        <f t="shared" si="7"/>
        <v>1.6667391874999999</v>
      </c>
    </row>
    <row r="205" spans="1:6">
      <c r="A205" s="2">
        <v>37257</v>
      </c>
      <c r="B205" s="8">
        <v>0.128769522</v>
      </c>
      <c r="C205" s="8">
        <v>-1.44E-2</v>
      </c>
      <c r="D205" s="8">
        <v>1.4E-3</v>
      </c>
      <c r="E205" s="6">
        <f t="shared" si="6"/>
        <v>0.12736952199999999</v>
      </c>
      <c r="F205" s="10">
        <f t="shared" si="7"/>
        <v>-8.8451056944444435</v>
      </c>
    </row>
    <row r="206" spans="1:6">
      <c r="A206" s="2">
        <v>37288</v>
      </c>
      <c r="B206" s="8">
        <v>-0.122168996</v>
      </c>
      <c r="C206" s="8">
        <v>-2.29E-2</v>
      </c>
      <c r="D206" s="8">
        <v>1.2999999999999999E-3</v>
      </c>
      <c r="E206" s="6">
        <f t="shared" si="6"/>
        <v>-0.123468996</v>
      </c>
      <c r="F206" s="10">
        <f t="shared" si="7"/>
        <v>5.3916592139737993</v>
      </c>
    </row>
    <row r="207" spans="1:6">
      <c r="A207" s="2">
        <v>37316</v>
      </c>
      <c r="B207" s="8">
        <v>9.0784247999999998E-2</v>
      </c>
      <c r="C207" s="8">
        <v>4.24E-2</v>
      </c>
      <c r="D207" s="8">
        <v>1.2999999999999999E-3</v>
      </c>
      <c r="E207" s="6">
        <f t="shared" si="6"/>
        <v>8.9484248000000002E-2</v>
      </c>
      <c r="F207" s="10">
        <f t="shared" si="7"/>
        <v>2.1104775471698112</v>
      </c>
    </row>
    <row r="208" spans="1:6">
      <c r="A208" s="2">
        <v>37347</v>
      </c>
      <c r="B208" s="8">
        <v>2.5347866E-2</v>
      </c>
      <c r="C208" s="8">
        <v>-5.1999999999999998E-2</v>
      </c>
      <c r="D208" s="8">
        <v>1.5E-3</v>
      </c>
      <c r="E208" s="6">
        <f t="shared" si="6"/>
        <v>2.3847865999999999E-2</v>
      </c>
      <c r="F208" s="10">
        <f t="shared" si="7"/>
        <v>-0.45861280769230767</v>
      </c>
    </row>
    <row r="209" spans="1:6">
      <c r="A209" s="2">
        <v>37377</v>
      </c>
      <c r="B209" s="8">
        <v>-3.9968281000000001E-2</v>
      </c>
      <c r="C209" s="8">
        <v>-1.38E-2</v>
      </c>
      <c r="D209" s="8">
        <v>1.4E-3</v>
      </c>
      <c r="E209" s="6">
        <f t="shared" si="6"/>
        <v>-4.1368281E-2</v>
      </c>
      <c r="F209" s="10">
        <f t="shared" si="7"/>
        <v>2.9977015217391303</v>
      </c>
    </row>
    <row r="210" spans="1:6">
      <c r="A210" s="2">
        <v>37408</v>
      </c>
      <c r="B210" s="8">
        <v>-0.23948312399999999</v>
      </c>
      <c r="C210" s="8">
        <v>-7.2099999999999997E-2</v>
      </c>
      <c r="D210" s="8">
        <v>1.2999999999999999E-3</v>
      </c>
      <c r="E210" s="6">
        <f t="shared" si="6"/>
        <v>-0.24078312399999999</v>
      </c>
      <c r="F210" s="10">
        <f t="shared" si="7"/>
        <v>3.3395717614424409</v>
      </c>
    </row>
    <row r="211" spans="1:6">
      <c r="A211" s="2">
        <v>37438</v>
      </c>
      <c r="B211" s="8">
        <v>-0.138827326</v>
      </c>
      <c r="C211" s="8">
        <v>-8.1799999999999998E-2</v>
      </c>
      <c r="D211" s="8">
        <v>1.5E-3</v>
      </c>
      <c r="E211" s="6">
        <f t="shared" si="6"/>
        <v>-0.140327326</v>
      </c>
      <c r="F211" s="10">
        <f t="shared" si="7"/>
        <v>1.7154929828850856</v>
      </c>
    </row>
    <row r="212" spans="1:6">
      <c r="A212" s="2">
        <v>37469</v>
      </c>
      <c r="B212" s="8">
        <v>-3.3420289999999998E-2</v>
      </c>
      <c r="C212" s="8">
        <v>5.0000000000000001E-3</v>
      </c>
      <c r="D212" s="8">
        <v>1.4E-3</v>
      </c>
      <c r="E212" s="6">
        <f t="shared" si="6"/>
        <v>-3.4820289999999997E-2</v>
      </c>
      <c r="F212" s="10">
        <f t="shared" si="7"/>
        <v>-6.9640579999999996</v>
      </c>
    </row>
    <row r="213" spans="1:6">
      <c r="A213" s="2">
        <v>37500</v>
      </c>
      <c r="B213" s="8">
        <v>-1.6947805999999999E-2</v>
      </c>
      <c r="C213" s="8">
        <v>-0.10349999999999999</v>
      </c>
      <c r="D213" s="8">
        <v>1.4E-3</v>
      </c>
      <c r="E213" s="6">
        <f t="shared" si="6"/>
        <v>-1.8347805999999998E-2</v>
      </c>
      <c r="F213" s="10">
        <f t="shared" si="7"/>
        <v>0.17727348792270531</v>
      </c>
    </row>
    <row r="214" spans="1:6">
      <c r="A214" s="2">
        <v>37530</v>
      </c>
      <c r="B214" s="8">
        <v>0.10827302599999999</v>
      </c>
      <c r="C214" s="8">
        <v>7.8399999999999997E-2</v>
      </c>
      <c r="D214" s="8">
        <v>1.4E-3</v>
      </c>
      <c r="E214" s="6">
        <f t="shared" si="6"/>
        <v>0.106873026</v>
      </c>
      <c r="F214" s="10">
        <f t="shared" si="7"/>
        <v>1.3631763520408162</v>
      </c>
    </row>
    <row r="215" spans="1:6">
      <c r="A215" s="2">
        <v>37561</v>
      </c>
      <c r="B215" s="8">
        <v>-3.5468580999999999E-2</v>
      </c>
      <c r="C215" s="8">
        <v>5.96E-2</v>
      </c>
      <c r="D215" s="8">
        <v>1.1999999999999999E-3</v>
      </c>
      <c r="E215" s="6">
        <f t="shared" si="6"/>
        <v>-3.6668580999999999E-2</v>
      </c>
      <c r="F215" s="10">
        <f t="shared" si="7"/>
        <v>-0.61524464765100673</v>
      </c>
    </row>
    <row r="216" spans="1:6">
      <c r="A216" s="2">
        <v>37591</v>
      </c>
      <c r="B216" s="8">
        <v>-7.5483995999999998E-2</v>
      </c>
      <c r="C216" s="8">
        <v>-5.7599999999999998E-2</v>
      </c>
      <c r="D216" s="8">
        <v>1.1000000000000001E-3</v>
      </c>
      <c r="E216" s="6">
        <f t="shared" si="6"/>
        <v>-7.6583996000000001E-2</v>
      </c>
      <c r="F216" s="10">
        <f t="shared" si="7"/>
        <v>1.3295832638888889</v>
      </c>
    </row>
    <row r="217" spans="1:6">
      <c r="A217" s="2">
        <v>37622</v>
      </c>
      <c r="B217" s="8">
        <v>2.094809E-3</v>
      </c>
      <c r="C217" s="8">
        <v>-2.5700000000000001E-2</v>
      </c>
      <c r="D217" s="8">
        <v>1E-3</v>
      </c>
      <c r="E217" s="6">
        <f t="shared" si="6"/>
        <v>1.094809E-3</v>
      </c>
      <c r="F217" s="10">
        <f t="shared" si="7"/>
        <v>-4.2599571984435793E-2</v>
      </c>
    </row>
    <row r="218" spans="1:6">
      <c r="A218" s="2">
        <v>37653</v>
      </c>
      <c r="B218" s="8">
        <v>4.5263960999999998E-2</v>
      </c>
      <c r="C218" s="8">
        <v>-1.8800000000000001E-2</v>
      </c>
      <c r="D218" s="8">
        <v>8.9999999999999998E-4</v>
      </c>
      <c r="E218" s="6">
        <f t="shared" si="6"/>
        <v>4.4363961E-2</v>
      </c>
      <c r="F218" s="10">
        <f t="shared" si="7"/>
        <v>-2.3597851595744679</v>
      </c>
    </row>
    <row r="219" spans="1:6">
      <c r="A219" s="2">
        <v>37681</v>
      </c>
      <c r="B219" s="8">
        <v>-5.7962510000000002E-2</v>
      </c>
      <c r="C219" s="8">
        <v>1.09E-2</v>
      </c>
      <c r="D219" s="8">
        <v>1E-3</v>
      </c>
      <c r="E219" s="6">
        <f t="shared" si="6"/>
        <v>-5.8962510000000003E-2</v>
      </c>
      <c r="F219" s="10">
        <f t="shared" si="7"/>
        <v>-5.4094045871559633</v>
      </c>
    </row>
    <row r="220" spans="1:6">
      <c r="A220" s="2">
        <v>37712</v>
      </c>
      <c r="B220" s="8">
        <v>5.6595270000000001E-3</v>
      </c>
      <c r="C220" s="8">
        <v>8.2199999999999995E-2</v>
      </c>
      <c r="D220" s="8">
        <v>1E-3</v>
      </c>
      <c r="E220" s="6">
        <f t="shared" si="6"/>
        <v>4.6595270000000001E-3</v>
      </c>
      <c r="F220" s="10">
        <f t="shared" si="7"/>
        <v>5.6685243309002438E-2</v>
      </c>
    </row>
    <row r="221" spans="1:6">
      <c r="A221" s="2">
        <v>37742</v>
      </c>
      <c r="B221" s="8">
        <v>0.26230519899999999</v>
      </c>
      <c r="C221" s="8">
        <v>6.0499999999999998E-2</v>
      </c>
      <c r="D221" s="8">
        <v>8.9999999999999998E-4</v>
      </c>
      <c r="E221" s="6">
        <f t="shared" si="6"/>
        <v>0.26140519899999998</v>
      </c>
      <c r="F221" s="10">
        <f t="shared" si="7"/>
        <v>4.3207470909090908</v>
      </c>
    </row>
    <row r="222" spans="1:6">
      <c r="A222" s="2">
        <v>37773</v>
      </c>
      <c r="B222" s="8">
        <v>6.1837627999999999E-2</v>
      </c>
      <c r="C222" s="8">
        <v>1.4200000000000001E-2</v>
      </c>
      <c r="D222" s="8">
        <v>1E-3</v>
      </c>
      <c r="E222" s="6">
        <f t="shared" si="6"/>
        <v>6.0837627999999998E-2</v>
      </c>
      <c r="F222" s="10">
        <f t="shared" si="7"/>
        <v>4.2843399999999994</v>
      </c>
    </row>
    <row r="223" spans="1:6">
      <c r="A223" s="2">
        <v>37803</v>
      </c>
      <c r="B223" s="8">
        <v>0.105982625</v>
      </c>
      <c r="C223" s="8">
        <v>2.35E-2</v>
      </c>
      <c r="D223" s="8">
        <v>6.9999999999999999E-4</v>
      </c>
      <c r="E223" s="6">
        <f t="shared" si="6"/>
        <v>0.10528262499999999</v>
      </c>
      <c r="F223" s="10">
        <f t="shared" si="7"/>
        <v>4.4801117021276591</v>
      </c>
    </row>
    <row r="224" spans="1:6">
      <c r="A224" s="2">
        <v>37834</v>
      </c>
      <c r="B224" s="8">
        <v>7.2579281999999995E-2</v>
      </c>
      <c r="C224" s="8">
        <v>2.3400000000000001E-2</v>
      </c>
      <c r="D224" s="8">
        <v>6.9999999999999999E-4</v>
      </c>
      <c r="E224" s="6">
        <f t="shared" si="6"/>
        <v>7.1879281999999989E-2</v>
      </c>
      <c r="F224" s="10">
        <f t="shared" si="7"/>
        <v>3.0717641880341873</v>
      </c>
    </row>
    <row r="225" spans="1:6">
      <c r="A225" s="2">
        <v>37865</v>
      </c>
      <c r="B225" s="8">
        <v>-8.3591060999999994E-2</v>
      </c>
      <c r="C225" s="8">
        <v>-1.24E-2</v>
      </c>
      <c r="D225" s="8">
        <v>8.0000000000000004E-4</v>
      </c>
      <c r="E225" s="6">
        <f t="shared" si="6"/>
        <v>-8.4391060999999989E-2</v>
      </c>
      <c r="F225" s="10">
        <f t="shared" si="7"/>
        <v>6.805730725806451</v>
      </c>
    </row>
    <row r="226" spans="1:6">
      <c r="A226" s="2">
        <v>37895</v>
      </c>
      <c r="B226" s="8">
        <v>0.10472949400000001</v>
      </c>
      <c r="C226" s="8">
        <v>6.08E-2</v>
      </c>
      <c r="D226" s="8">
        <v>6.9999999999999999E-4</v>
      </c>
      <c r="E226" s="6">
        <f t="shared" si="6"/>
        <v>0.104029494</v>
      </c>
      <c r="F226" s="10">
        <f t="shared" si="7"/>
        <v>1.7110114144736843</v>
      </c>
    </row>
    <row r="227" spans="1:6">
      <c r="A227" s="2">
        <v>37926</v>
      </c>
      <c r="B227" s="8">
        <v>-8.6500154999999995E-2</v>
      </c>
      <c r="C227" s="8">
        <v>1.35E-2</v>
      </c>
      <c r="D227" s="8">
        <v>6.9999999999999999E-4</v>
      </c>
      <c r="E227" s="6">
        <f t="shared" si="6"/>
        <v>-8.7200155000000001E-2</v>
      </c>
      <c r="F227" s="10">
        <f t="shared" si="7"/>
        <v>-6.4592707407407408</v>
      </c>
    </row>
    <row r="228" spans="1:6">
      <c r="A228" s="2">
        <v>37956</v>
      </c>
      <c r="B228" s="8">
        <v>2.199806E-2</v>
      </c>
      <c r="C228" s="8">
        <v>4.2900000000000001E-2</v>
      </c>
      <c r="D228" s="8">
        <v>8.0000000000000004E-4</v>
      </c>
      <c r="E228" s="6">
        <f t="shared" si="6"/>
        <v>2.1198060000000001E-2</v>
      </c>
      <c r="F228" s="10">
        <f t="shared" si="7"/>
        <v>0.49412727272727275</v>
      </c>
    </row>
    <row r="229" spans="1:6">
      <c r="A229" s="2">
        <v>37987</v>
      </c>
      <c r="B229" s="8">
        <v>5.5685699999999998E-2</v>
      </c>
      <c r="C229" s="8">
        <v>2.1499999999999998E-2</v>
      </c>
      <c r="D229" s="8">
        <v>6.9999999999999999E-4</v>
      </c>
      <c r="E229" s="6">
        <f t="shared" si="6"/>
        <v>5.4985699999999998E-2</v>
      </c>
      <c r="F229" s="10">
        <f t="shared" si="7"/>
        <v>2.5574744186046514</v>
      </c>
    </row>
    <row r="230" spans="1:6">
      <c r="A230" s="2">
        <v>38018</v>
      </c>
      <c r="B230" s="8">
        <v>6.0284262999999998E-2</v>
      </c>
      <c r="C230" s="8">
        <v>1.4E-2</v>
      </c>
      <c r="D230" s="8">
        <v>5.9999999999999995E-4</v>
      </c>
      <c r="E230" s="6">
        <f t="shared" si="6"/>
        <v>5.9684262999999994E-2</v>
      </c>
      <c r="F230" s="10">
        <f t="shared" si="7"/>
        <v>4.2631616428571419</v>
      </c>
    </row>
    <row r="231" spans="1:6">
      <c r="A231" s="2">
        <v>38047</v>
      </c>
      <c r="B231" s="8">
        <v>0.13043397000000001</v>
      </c>
      <c r="C231" s="8">
        <v>-1.32E-2</v>
      </c>
      <c r="D231" s="8">
        <v>8.9999999999999998E-4</v>
      </c>
      <c r="E231" s="6">
        <f t="shared" si="6"/>
        <v>0.12953397</v>
      </c>
      <c r="F231" s="10">
        <f t="shared" si="7"/>
        <v>-9.8131795454545454</v>
      </c>
    </row>
    <row r="232" spans="1:6">
      <c r="A232" s="2">
        <v>38078</v>
      </c>
      <c r="B232" s="8">
        <v>-4.6597450999999998E-2</v>
      </c>
      <c r="C232" s="8">
        <v>-1.83E-2</v>
      </c>
      <c r="D232" s="8">
        <v>8.0000000000000004E-4</v>
      </c>
      <c r="E232" s="6">
        <f t="shared" si="6"/>
        <v>-4.7397451E-2</v>
      </c>
      <c r="F232" s="10">
        <f t="shared" si="7"/>
        <v>2.5900246448087429</v>
      </c>
    </row>
    <row r="233" spans="1:6">
      <c r="A233" s="2">
        <v>38108</v>
      </c>
      <c r="B233" s="8">
        <v>8.8440120999999997E-2</v>
      </c>
      <c r="C233" s="8">
        <v>1.17E-2</v>
      </c>
      <c r="D233" s="8">
        <v>5.9999999999999995E-4</v>
      </c>
      <c r="E233" s="6">
        <f t="shared" si="6"/>
        <v>8.7840120999999993E-2</v>
      </c>
      <c r="F233" s="10">
        <f t="shared" si="7"/>
        <v>7.5077026495726491</v>
      </c>
    </row>
    <row r="234" spans="1:6">
      <c r="A234" s="2">
        <v>38139</v>
      </c>
      <c r="B234" s="8">
        <v>0.15965834300000001</v>
      </c>
      <c r="C234" s="8">
        <v>1.8599999999999998E-2</v>
      </c>
      <c r="D234" s="8">
        <v>8.0000000000000004E-4</v>
      </c>
      <c r="E234" s="6">
        <f t="shared" si="6"/>
        <v>0.15885834300000001</v>
      </c>
      <c r="F234" s="10">
        <f t="shared" si="7"/>
        <v>8.5407711290322599</v>
      </c>
    </row>
    <row r="235" spans="1:6">
      <c r="A235" s="2">
        <v>38169</v>
      </c>
      <c r="B235" s="8">
        <v>-6.1457020000000003E-3</v>
      </c>
      <c r="C235" s="8">
        <v>-4.0599999999999997E-2</v>
      </c>
      <c r="D235" s="8">
        <v>1E-3</v>
      </c>
      <c r="E235" s="6">
        <f t="shared" si="6"/>
        <v>-7.1457020000000003E-3</v>
      </c>
      <c r="F235" s="10">
        <f t="shared" si="7"/>
        <v>0.17600251231527095</v>
      </c>
    </row>
    <row r="236" spans="1:6">
      <c r="A236" s="2">
        <v>38200</v>
      </c>
      <c r="B236" s="8">
        <v>6.6481188999999996E-2</v>
      </c>
      <c r="C236" s="8">
        <v>8.0000000000000004E-4</v>
      </c>
      <c r="D236" s="8">
        <v>1.1000000000000001E-3</v>
      </c>
      <c r="E236" s="6">
        <f t="shared" si="6"/>
        <v>6.5381188999999992E-2</v>
      </c>
      <c r="F236" s="10">
        <f t="shared" si="7"/>
        <v>81.726486249999994</v>
      </c>
    </row>
    <row r="237" spans="1:6">
      <c r="A237" s="2">
        <v>38231</v>
      </c>
      <c r="B237" s="8">
        <v>0.12351316599999999</v>
      </c>
      <c r="C237" s="8">
        <v>1.6E-2</v>
      </c>
      <c r="D237" s="8">
        <v>1.1000000000000001E-3</v>
      </c>
      <c r="E237" s="6">
        <f t="shared" si="6"/>
        <v>0.12241316599999999</v>
      </c>
      <c r="F237" s="10">
        <f t="shared" si="7"/>
        <v>7.6508228749999994</v>
      </c>
    </row>
    <row r="238" spans="1:6">
      <c r="A238" s="2">
        <v>38261</v>
      </c>
      <c r="B238" s="8">
        <v>0.35225824700000002</v>
      </c>
      <c r="C238" s="8">
        <v>1.43E-2</v>
      </c>
      <c r="D238" s="8">
        <v>1.1000000000000001E-3</v>
      </c>
      <c r="E238" s="6">
        <f t="shared" si="6"/>
        <v>0.35115824700000003</v>
      </c>
      <c r="F238" s="10">
        <f t="shared" si="7"/>
        <v>24.556520769230772</v>
      </c>
    </row>
    <row r="239" spans="1:6">
      <c r="A239" s="2">
        <v>38292</v>
      </c>
      <c r="B239" s="8">
        <v>0.27957973000000003</v>
      </c>
      <c r="C239" s="8">
        <v>4.5400000000000003E-2</v>
      </c>
      <c r="D239" s="8">
        <v>1.5E-3</v>
      </c>
      <c r="E239" s="6">
        <f t="shared" si="6"/>
        <v>0.27807973000000002</v>
      </c>
      <c r="F239" s="10">
        <f t="shared" si="7"/>
        <v>6.1251041850220265</v>
      </c>
    </row>
    <row r="240" spans="1:6">
      <c r="A240" s="2">
        <v>38322</v>
      </c>
      <c r="B240" s="8">
        <v>-3.9522040000000001E-2</v>
      </c>
      <c r="C240" s="8">
        <v>3.4299999999999997E-2</v>
      </c>
      <c r="D240" s="8">
        <v>1.6000000000000001E-3</v>
      </c>
      <c r="E240" s="6">
        <f t="shared" si="6"/>
        <v>-4.1122039999999999E-2</v>
      </c>
      <c r="F240" s="10">
        <f t="shared" si="7"/>
        <v>-1.1988932944606414</v>
      </c>
    </row>
    <row r="241" spans="1:6">
      <c r="A241" s="2">
        <v>38353</v>
      </c>
      <c r="B241" s="8">
        <v>0.194099308</v>
      </c>
      <c r="C241" s="8">
        <v>-2.76E-2</v>
      </c>
      <c r="D241" s="8">
        <v>1.6000000000000001E-3</v>
      </c>
      <c r="E241" s="6">
        <f t="shared" si="6"/>
        <v>0.19249930800000001</v>
      </c>
      <c r="F241" s="10">
        <f t="shared" si="7"/>
        <v>-6.9746126086956526</v>
      </c>
    </row>
    <row r="242" spans="1:6">
      <c r="A242" s="2">
        <v>38384</v>
      </c>
      <c r="B242" s="8">
        <v>0.16670996900000001</v>
      </c>
      <c r="C242" s="8">
        <v>1.89E-2</v>
      </c>
      <c r="D242" s="8">
        <v>1.6000000000000001E-3</v>
      </c>
      <c r="E242" s="6">
        <f t="shared" si="6"/>
        <v>0.16510996900000002</v>
      </c>
      <c r="F242" s="10">
        <f t="shared" si="7"/>
        <v>8.7359771957671963</v>
      </c>
    </row>
    <row r="243" spans="1:6">
      <c r="A243" s="2">
        <v>38412</v>
      </c>
      <c r="B243" s="8">
        <v>-7.1110356999999999E-2</v>
      </c>
      <c r="C243" s="8">
        <v>-1.9699999999999999E-2</v>
      </c>
      <c r="D243" s="8">
        <v>2.0999999999999999E-3</v>
      </c>
      <c r="E243" s="6">
        <f t="shared" si="6"/>
        <v>-7.3210357000000004E-2</v>
      </c>
      <c r="F243" s="10">
        <f t="shared" si="7"/>
        <v>3.7162617766497466</v>
      </c>
    </row>
    <row r="244" spans="1:6">
      <c r="A244" s="2">
        <v>38443</v>
      </c>
      <c r="B244" s="8">
        <v>-0.134628778</v>
      </c>
      <c r="C244" s="8">
        <v>-2.6100000000000002E-2</v>
      </c>
      <c r="D244" s="8">
        <v>2.0999999999999999E-3</v>
      </c>
      <c r="E244" s="6">
        <f t="shared" si="6"/>
        <v>-0.136728778</v>
      </c>
      <c r="F244" s="10">
        <f t="shared" si="7"/>
        <v>5.238650498084291</v>
      </c>
    </row>
    <row r="245" spans="1:6">
      <c r="A245" s="2">
        <v>38473</v>
      </c>
      <c r="B245" s="8">
        <v>0.102606477</v>
      </c>
      <c r="C245" s="8">
        <v>3.6499999999999998E-2</v>
      </c>
      <c r="D245" s="8">
        <v>2.3999999999999998E-3</v>
      </c>
      <c r="E245" s="6">
        <f t="shared" si="6"/>
        <v>0.100206477</v>
      </c>
      <c r="F245" s="10">
        <f t="shared" si="7"/>
        <v>2.7453829315068496</v>
      </c>
    </row>
    <row r="246" spans="1:6">
      <c r="A246" s="2">
        <v>38504</v>
      </c>
      <c r="B246" s="8">
        <v>-7.4195058999999994E-2</v>
      </c>
      <c r="C246" s="8">
        <v>5.7000000000000002E-3</v>
      </c>
      <c r="D246" s="8">
        <v>2.3E-3</v>
      </c>
      <c r="E246" s="6">
        <f t="shared" si="6"/>
        <v>-7.649505899999999E-2</v>
      </c>
      <c r="F246" s="10">
        <f t="shared" si="7"/>
        <v>-13.420185789473683</v>
      </c>
    </row>
    <row r="247" spans="1:6">
      <c r="A247" s="2">
        <v>38534</v>
      </c>
      <c r="B247" s="8">
        <v>0.15865212200000001</v>
      </c>
      <c r="C247" s="8">
        <v>3.9199999999999999E-2</v>
      </c>
      <c r="D247" s="8">
        <v>2.3999999999999998E-3</v>
      </c>
      <c r="E247" s="6">
        <f t="shared" si="6"/>
        <v>0.15625212199999999</v>
      </c>
      <c r="F247" s="10">
        <f t="shared" si="7"/>
        <v>3.9860235204081631</v>
      </c>
    </row>
    <row r="248" spans="1:6">
      <c r="A248" s="2">
        <v>38565</v>
      </c>
      <c r="B248" s="8">
        <v>9.9414293000000001E-2</v>
      </c>
      <c r="C248" s="8">
        <v>-1.2200000000000001E-2</v>
      </c>
      <c r="D248" s="8">
        <v>3.0000000000000001E-3</v>
      </c>
      <c r="E248" s="6">
        <f t="shared" si="6"/>
        <v>9.6414292999999998E-2</v>
      </c>
      <c r="F248" s="10">
        <f t="shared" si="7"/>
        <v>-7.9028109016393433</v>
      </c>
    </row>
    <row r="249" spans="1:6">
      <c r="A249" s="2">
        <v>38596</v>
      </c>
      <c r="B249" s="8">
        <v>0.14331405699999999</v>
      </c>
      <c r="C249" s="8">
        <v>4.8999999999999998E-3</v>
      </c>
      <c r="D249" s="8">
        <v>2.8999999999999998E-3</v>
      </c>
      <c r="E249" s="6">
        <f t="shared" si="6"/>
        <v>0.14041405699999998</v>
      </c>
      <c r="F249" s="10">
        <f t="shared" si="7"/>
        <v>28.655929999999998</v>
      </c>
    </row>
    <row r="250" spans="1:6">
      <c r="A250" s="2">
        <v>38626</v>
      </c>
      <c r="B250" s="8">
        <v>7.4239731000000003E-2</v>
      </c>
      <c r="C250" s="8">
        <v>-2.0199999999999999E-2</v>
      </c>
      <c r="D250" s="8">
        <v>2.7000000000000001E-3</v>
      </c>
      <c r="E250" s="6">
        <f t="shared" si="6"/>
        <v>7.1539731000000009E-2</v>
      </c>
      <c r="F250" s="10">
        <f t="shared" si="7"/>
        <v>-3.5415708415841589</v>
      </c>
    </row>
    <row r="251" spans="1:6">
      <c r="A251" s="2">
        <v>38657</v>
      </c>
      <c r="B251" s="8">
        <v>0.177635089</v>
      </c>
      <c r="C251" s="8">
        <v>3.61E-2</v>
      </c>
      <c r="D251" s="8">
        <v>3.0999999999999999E-3</v>
      </c>
      <c r="E251" s="6">
        <f t="shared" si="6"/>
        <v>0.174535089</v>
      </c>
      <c r="F251" s="10">
        <f t="shared" si="7"/>
        <v>4.8347670083102496</v>
      </c>
    </row>
    <row r="252" spans="1:6">
      <c r="A252" s="2">
        <v>38687</v>
      </c>
      <c r="B252" s="8">
        <v>6.0012186000000002E-2</v>
      </c>
      <c r="C252" s="8">
        <v>-2.5000000000000001E-3</v>
      </c>
      <c r="D252" s="8">
        <v>3.2000000000000002E-3</v>
      </c>
      <c r="E252" s="6">
        <f t="shared" si="6"/>
        <v>5.6812186000000001E-2</v>
      </c>
      <c r="F252" s="10">
        <f t="shared" si="7"/>
        <v>-22.724874400000001</v>
      </c>
    </row>
    <row r="253" spans="1:6">
      <c r="A253" s="2">
        <v>38718</v>
      </c>
      <c r="B253" s="8">
        <v>5.0354485999999997E-2</v>
      </c>
      <c r="C253" s="8">
        <v>3.04E-2</v>
      </c>
      <c r="D253" s="8">
        <v>3.5000000000000001E-3</v>
      </c>
      <c r="E253" s="6">
        <f t="shared" si="6"/>
        <v>4.6854485999999994E-2</v>
      </c>
      <c r="F253" s="10">
        <f t="shared" si="7"/>
        <v>1.541265986842105</v>
      </c>
    </row>
    <row r="254" spans="1:6">
      <c r="A254" s="2">
        <v>38749</v>
      </c>
      <c r="B254" s="8">
        <v>-9.2967885E-2</v>
      </c>
      <c r="C254" s="8">
        <v>-3.0000000000000001E-3</v>
      </c>
      <c r="D254" s="8">
        <v>3.3999999999999998E-3</v>
      </c>
      <c r="E254" s="6">
        <f t="shared" si="6"/>
        <v>-9.6367885E-2</v>
      </c>
      <c r="F254" s="10">
        <f t="shared" si="7"/>
        <v>32.122628333333331</v>
      </c>
    </row>
    <row r="255" spans="1:6">
      <c r="A255" s="2">
        <v>38777</v>
      </c>
      <c r="B255" s="8">
        <v>-8.4245830999999993E-2</v>
      </c>
      <c r="C255" s="8">
        <v>1.46E-2</v>
      </c>
      <c r="D255" s="8">
        <v>3.7000000000000002E-3</v>
      </c>
      <c r="E255" s="6">
        <f t="shared" si="6"/>
        <v>-8.7945830999999988E-2</v>
      </c>
      <c r="F255" s="10">
        <f t="shared" si="7"/>
        <v>-6.0236870547945198</v>
      </c>
    </row>
    <row r="256" spans="1:6">
      <c r="A256" s="2">
        <v>38808</v>
      </c>
      <c r="B256" s="8">
        <v>0.12228934700000001</v>
      </c>
      <c r="C256" s="8">
        <v>7.3000000000000001E-3</v>
      </c>
      <c r="D256" s="8">
        <v>3.5999999999999999E-3</v>
      </c>
      <c r="E256" s="6">
        <f t="shared" si="6"/>
        <v>0.118689347</v>
      </c>
      <c r="F256" s="10">
        <f t="shared" si="7"/>
        <v>16.258814657534245</v>
      </c>
    </row>
    <row r="257" spans="1:6">
      <c r="A257" s="2">
        <v>38838</v>
      </c>
      <c r="B257" s="8">
        <v>-0.150873375</v>
      </c>
      <c r="C257" s="8">
        <v>-3.5700000000000003E-2</v>
      </c>
      <c r="D257" s="8">
        <v>4.3E-3</v>
      </c>
      <c r="E257" s="6">
        <f t="shared" si="6"/>
        <v>-0.155173375</v>
      </c>
      <c r="F257" s="10">
        <f t="shared" si="7"/>
        <v>4.346593137254902</v>
      </c>
    </row>
    <row r="258" spans="1:6">
      <c r="A258" s="2">
        <v>38869</v>
      </c>
      <c r="B258" s="8">
        <v>-4.1827279000000002E-2</v>
      </c>
      <c r="C258" s="8">
        <v>-3.5000000000000001E-3</v>
      </c>
      <c r="D258" s="8">
        <v>4.0000000000000001E-3</v>
      </c>
      <c r="E258" s="6">
        <f t="shared" si="6"/>
        <v>-4.5827278999999999E-2</v>
      </c>
      <c r="F258" s="10">
        <f t="shared" si="7"/>
        <v>13.093508285714284</v>
      </c>
    </row>
    <row r="259" spans="1:6">
      <c r="A259" s="2">
        <v>38899</v>
      </c>
      <c r="B259" s="8">
        <v>0.18665986900000001</v>
      </c>
      <c r="C259" s="8">
        <v>-7.7999999999999996E-3</v>
      </c>
      <c r="D259" s="8">
        <v>4.0000000000000001E-3</v>
      </c>
      <c r="E259" s="6">
        <f t="shared" ref="E259:E322" si="8">B259-D259</f>
        <v>0.182659869</v>
      </c>
      <c r="F259" s="10">
        <f t="shared" ref="F259:F322" si="9">E259/C259</f>
        <v>-23.417931923076925</v>
      </c>
    </row>
    <row r="260" spans="1:6">
      <c r="A260" s="2">
        <v>38930</v>
      </c>
      <c r="B260" s="8">
        <v>-1.6189760000000001E-3</v>
      </c>
      <c r="C260" s="8">
        <v>2.0299999999999999E-2</v>
      </c>
      <c r="D260" s="8">
        <v>4.1999999999999997E-3</v>
      </c>
      <c r="E260" s="6">
        <f t="shared" si="8"/>
        <v>-5.818976E-3</v>
      </c>
      <c r="F260" s="10">
        <f t="shared" si="9"/>
        <v>-0.28664906403940887</v>
      </c>
    </row>
    <row r="261" spans="1:6">
      <c r="A261" s="2">
        <v>38961</v>
      </c>
      <c r="B261" s="8">
        <v>0.134562133</v>
      </c>
      <c r="C261" s="8">
        <v>1.84E-2</v>
      </c>
      <c r="D261" s="8">
        <v>4.1000000000000003E-3</v>
      </c>
      <c r="E261" s="6">
        <f t="shared" si="8"/>
        <v>0.13046213300000001</v>
      </c>
      <c r="F261" s="10">
        <f t="shared" si="9"/>
        <v>7.090333315217392</v>
      </c>
    </row>
    <row r="262" spans="1:6">
      <c r="A262" s="2">
        <v>38991</v>
      </c>
      <c r="B262" s="8">
        <v>5.3259847999999999E-2</v>
      </c>
      <c r="C262" s="8">
        <v>3.2300000000000002E-2</v>
      </c>
      <c r="D262" s="8">
        <v>4.1000000000000003E-3</v>
      </c>
      <c r="E262" s="6">
        <f t="shared" si="8"/>
        <v>4.9159847999999999E-2</v>
      </c>
      <c r="F262" s="10">
        <f t="shared" si="9"/>
        <v>1.5219767182662538</v>
      </c>
    </row>
    <row r="263" spans="1:6">
      <c r="A263" s="2">
        <v>39022</v>
      </c>
      <c r="B263" s="8">
        <v>0.13048880800000001</v>
      </c>
      <c r="C263" s="8">
        <v>1.7100000000000001E-2</v>
      </c>
      <c r="D263" s="8">
        <v>4.1999999999999997E-3</v>
      </c>
      <c r="E263" s="6">
        <f t="shared" si="8"/>
        <v>0.126288808</v>
      </c>
      <c r="F263" s="10">
        <f t="shared" si="9"/>
        <v>7.385310409356725</v>
      </c>
    </row>
    <row r="264" spans="1:6">
      <c r="A264" s="2">
        <v>39052</v>
      </c>
      <c r="B264" s="8">
        <v>-7.4405468000000002E-2</v>
      </c>
      <c r="C264" s="8">
        <v>8.6999999999999994E-3</v>
      </c>
      <c r="D264" s="8">
        <v>4.0000000000000001E-3</v>
      </c>
      <c r="E264" s="6">
        <f t="shared" si="8"/>
        <v>-7.8405468000000006E-2</v>
      </c>
      <c r="F264" s="10">
        <f t="shared" si="9"/>
        <v>-9.0121227586206913</v>
      </c>
    </row>
    <row r="265" spans="1:6">
      <c r="A265" s="2">
        <v>39083</v>
      </c>
      <c r="B265" s="8">
        <v>1.0490542E-2</v>
      </c>
      <c r="C265" s="8">
        <v>1.4E-2</v>
      </c>
      <c r="D265" s="8">
        <v>4.4000000000000003E-3</v>
      </c>
      <c r="E265" s="6">
        <f t="shared" si="8"/>
        <v>6.090542E-3</v>
      </c>
      <c r="F265" s="10">
        <f t="shared" si="9"/>
        <v>0.43503871428571428</v>
      </c>
    </row>
    <row r="266" spans="1:6">
      <c r="A266" s="2">
        <v>39114</v>
      </c>
      <c r="B266" s="8">
        <v>-1.3064447E-2</v>
      </c>
      <c r="C266" s="8">
        <v>-1.9599999999999999E-2</v>
      </c>
      <c r="D266" s="8">
        <v>3.8E-3</v>
      </c>
      <c r="E266" s="6">
        <f t="shared" si="8"/>
        <v>-1.6864447000000001E-2</v>
      </c>
      <c r="F266" s="10">
        <f t="shared" si="9"/>
        <v>0.86043096938775521</v>
      </c>
    </row>
    <row r="267" spans="1:6">
      <c r="A267" s="2">
        <v>39142</v>
      </c>
      <c r="B267" s="8">
        <v>9.8096873000000001E-2</v>
      </c>
      <c r="C267" s="8">
        <v>6.7999999999999996E-3</v>
      </c>
      <c r="D267" s="8">
        <v>4.3E-3</v>
      </c>
      <c r="E267" s="6">
        <f t="shared" si="8"/>
        <v>9.3796873000000003E-2</v>
      </c>
      <c r="F267" s="10">
        <f t="shared" si="9"/>
        <v>13.793657794117648</v>
      </c>
    </row>
    <row r="268" spans="1:6">
      <c r="A268" s="2">
        <v>39173</v>
      </c>
      <c r="B268" s="8">
        <v>7.415824E-2</v>
      </c>
      <c r="C268" s="8">
        <v>3.49E-2</v>
      </c>
      <c r="D268" s="8">
        <v>4.4000000000000003E-3</v>
      </c>
      <c r="E268" s="6">
        <f t="shared" si="8"/>
        <v>6.9758239999999999E-2</v>
      </c>
      <c r="F268" s="10">
        <f t="shared" si="9"/>
        <v>1.9988034383954154</v>
      </c>
    </row>
    <row r="269" spans="1:6">
      <c r="A269" s="2">
        <v>39203</v>
      </c>
      <c r="B269" s="8">
        <v>0.21432831499999999</v>
      </c>
      <c r="C269" s="8">
        <v>3.2399999999999998E-2</v>
      </c>
      <c r="D269" s="8">
        <v>4.1000000000000003E-3</v>
      </c>
      <c r="E269" s="6">
        <f t="shared" si="8"/>
        <v>0.210228315</v>
      </c>
      <c r="F269" s="10">
        <f t="shared" si="9"/>
        <v>6.4885282407407407</v>
      </c>
    </row>
    <row r="270" spans="1:6">
      <c r="A270" s="2">
        <v>39234</v>
      </c>
      <c r="B270" s="8">
        <v>7.0137419999999999E-3</v>
      </c>
      <c r="C270" s="8">
        <v>-1.9599999999999999E-2</v>
      </c>
      <c r="D270" s="8">
        <v>4.0000000000000001E-3</v>
      </c>
      <c r="E270" s="6">
        <f t="shared" si="8"/>
        <v>3.0137419999999998E-3</v>
      </c>
      <c r="F270" s="10">
        <f t="shared" si="9"/>
        <v>-0.1537623469387755</v>
      </c>
    </row>
    <row r="271" spans="1:6">
      <c r="A271" s="2">
        <v>39264</v>
      </c>
      <c r="B271" s="8">
        <v>7.9646551999999995E-2</v>
      </c>
      <c r="C271" s="8">
        <v>-3.73E-2</v>
      </c>
      <c r="D271" s="8">
        <v>4.0000000000000001E-3</v>
      </c>
      <c r="E271" s="6">
        <f t="shared" si="8"/>
        <v>7.5646551999999992E-2</v>
      </c>
      <c r="F271" s="10">
        <f t="shared" si="9"/>
        <v>-2.0280576943699731</v>
      </c>
    </row>
    <row r="272" spans="1:6">
      <c r="A272" s="2">
        <v>39295</v>
      </c>
      <c r="B272" s="8">
        <v>5.1001484E-2</v>
      </c>
      <c r="C272" s="8">
        <v>9.1999999999999998E-3</v>
      </c>
      <c r="D272" s="8">
        <v>4.1999999999999997E-3</v>
      </c>
      <c r="E272" s="6">
        <f t="shared" si="8"/>
        <v>4.6801483999999997E-2</v>
      </c>
      <c r="F272" s="10">
        <f t="shared" si="9"/>
        <v>5.0871178260869563</v>
      </c>
    </row>
    <row r="273" spans="1:6">
      <c r="A273" s="2">
        <v>39326</v>
      </c>
      <c r="B273" s="8">
        <v>0.108246279</v>
      </c>
      <c r="C273" s="8">
        <v>3.2199999999999999E-2</v>
      </c>
      <c r="D273" s="8">
        <v>3.2000000000000002E-3</v>
      </c>
      <c r="E273" s="6">
        <f t="shared" si="8"/>
        <v>0.10504627900000001</v>
      </c>
      <c r="F273" s="10">
        <f t="shared" si="9"/>
        <v>3.2623068012422363</v>
      </c>
    </row>
    <row r="274" spans="1:6">
      <c r="A274" s="2">
        <v>39356</v>
      </c>
      <c r="B274" s="8">
        <v>0.23770214200000001</v>
      </c>
      <c r="C274" s="8">
        <v>1.7999999999999999E-2</v>
      </c>
      <c r="D274" s="8">
        <v>3.2000000000000002E-3</v>
      </c>
      <c r="E274" s="6">
        <f t="shared" si="8"/>
        <v>0.234502142</v>
      </c>
      <c r="F274" s="10">
        <f t="shared" si="9"/>
        <v>13.027896777777778</v>
      </c>
    </row>
    <row r="275" spans="1:6">
      <c r="A275" s="2">
        <v>39387</v>
      </c>
      <c r="B275" s="8">
        <v>-4.0695246999999997E-2</v>
      </c>
      <c r="C275" s="8">
        <v>-4.8300000000000003E-2</v>
      </c>
      <c r="D275" s="8">
        <v>3.3999999999999998E-3</v>
      </c>
      <c r="E275" s="6">
        <f t="shared" si="8"/>
        <v>-4.4095246999999997E-2</v>
      </c>
      <c r="F275" s="10">
        <f t="shared" si="9"/>
        <v>0.91294507246376799</v>
      </c>
    </row>
    <row r="276" spans="1:6">
      <c r="A276" s="2">
        <v>39417</v>
      </c>
      <c r="B276" s="8">
        <v>8.7037587999999999E-2</v>
      </c>
      <c r="C276" s="8">
        <v>-8.6999999999999994E-3</v>
      </c>
      <c r="D276" s="8">
        <v>2.7000000000000001E-3</v>
      </c>
      <c r="E276" s="6">
        <f t="shared" si="8"/>
        <v>8.4337588000000005E-2</v>
      </c>
      <c r="F276" s="10">
        <f t="shared" si="9"/>
        <v>-9.6939756321839088</v>
      </c>
    </row>
    <row r="277" spans="1:6">
      <c r="A277" s="2">
        <v>39448</v>
      </c>
      <c r="B277" s="8">
        <v>-0.31663975300000002</v>
      </c>
      <c r="C277" s="8">
        <v>-6.3600000000000004E-2</v>
      </c>
      <c r="D277" s="8">
        <v>2.0999999999999999E-3</v>
      </c>
      <c r="E277" s="6">
        <f t="shared" si="8"/>
        <v>-0.31873975300000001</v>
      </c>
      <c r="F277" s="10">
        <f t="shared" si="9"/>
        <v>5.0116313364779872</v>
      </c>
    </row>
    <row r="278" spans="1:6">
      <c r="A278" s="2">
        <v>39479</v>
      </c>
      <c r="B278" s="8">
        <v>-7.6388873999999996E-2</v>
      </c>
      <c r="C278" s="8">
        <v>-3.09E-2</v>
      </c>
      <c r="D278" s="8">
        <v>1.2999999999999999E-3</v>
      </c>
      <c r="E278" s="6">
        <f t="shared" si="8"/>
        <v>-7.7688873999999991E-2</v>
      </c>
      <c r="F278" s="10">
        <f t="shared" si="9"/>
        <v>2.5142030420711969</v>
      </c>
    </row>
    <row r="279" spans="1:6">
      <c r="A279" s="2">
        <v>39508</v>
      </c>
      <c r="B279" s="8">
        <v>0.14781587099999999</v>
      </c>
      <c r="C279" s="8">
        <v>-9.2999999999999992E-3</v>
      </c>
      <c r="D279" s="8">
        <v>1.6999999999999999E-3</v>
      </c>
      <c r="E279" s="6">
        <f t="shared" si="8"/>
        <v>0.14611587099999998</v>
      </c>
      <c r="F279" s="10">
        <f t="shared" si="9"/>
        <v>-15.711383978494624</v>
      </c>
    </row>
    <row r="280" spans="1:6">
      <c r="A280" s="2">
        <v>39539</v>
      </c>
      <c r="B280" s="8">
        <v>0.212195513</v>
      </c>
      <c r="C280" s="8">
        <v>4.5999999999999999E-2</v>
      </c>
      <c r="D280" s="8">
        <v>1.8E-3</v>
      </c>
      <c r="E280" s="6">
        <f t="shared" si="8"/>
        <v>0.21039551300000001</v>
      </c>
      <c r="F280" s="10">
        <f t="shared" si="9"/>
        <v>4.5738155000000003</v>
      </c>
    </row>
    <row r="281" spans="1:6">
      <c r="A281" s="2">
        <v>39569</v>
      </c>
      <c r="B281" s="8">
        <v>8.5081795000000002E-2</v>
      </c>
      <c r="C281" s="8">
        <v>1.8599999999999998E-2</v>
      </c>
      <c r="D281" s="8">
        <v>1.8E-3</v>
      </c>
      <c r="E281" s="6">
        <f t="shared" si="8"/>
        <v>8.3281795000000006E-2</v>
      </c>
      <c r="F281" s="10">
        <f t="shared" si="9"/>
        <v>4.4775158602150542</v>
      </c>
    </row>
    <row r="282" spans="1:6">
      <c r="A282" s="2">
        <v>39600</v>
      </c>
      <c r="B282" s="8">
        <v>-0.112900534</v>
      </c>
      <c r="C282" s="8">
        <v>-8.4400000000000003E-2</v>
      </c>
      <c r="D282" s="8">
        <v>1.6999999999999999E-3</v>
      </c>
      <c r="E282" s="6">
        <f t="shared" si="8"/>
        <v>-0.11460053399999999</v>
      </c>
      <c r="F282" s="10">
        <f t="shared" si="9"/>
        <v>1.3578262322274879</v>
      </c>
    </row>
    <row r="283" spans="1:6">
      <c r="A283" s="2">
        <v>39630</v>
      </c>
      <c r="B283" s="8">
        <v>-5.0704819999999998E-2</v>
      </c>
      <c r="C283" s="8">
        <v>-7.7000000000000002E-3</v>
      </c>
      <c r="D283" s="8">
        <v>1.5E-3</v>
      </c>
      <c r="E283" s="6">
        <f t="shared" si="8"/>
        <v>-5.2204819999999999E-2</v>
      </c>
      <c r="F283" s="10">
        <f t="shared" si="9"/>
        <v>6.779846753246753</v>
      </c>
    </row>
    <row r="284" spans="1:6">
      <c r="A284" s="2">
        <v>39661</v>
      </c>
      <c r="B284" s="8">
        <v>6.6561755E-2</v>
      </c>
      <c r="C284" s="8">
        <v>1.5299999999999999E-2</v>
      </c>
      <c r="D284" s="8">
        <v>1.2999999999999999E-3</v>
      </c>
      <c r="E284" s="6">
        <f t="shared" si="8"/>
        <v>6.5261755000000005E-2</v>
      </c>
      <c r="F284" s="10">
        <f t="shared" si="9"/>
        <v>4.2654741830065364</v>
      </c>
    </row>
    <row r="285" spans="1:6">
      <c r="A285" s="2">
        <v>39692</v>
      </c>
      <c r="B285" s="8">
        <v>-0.329557983</v>
      </c>
      <c r="C285" s="8">
        <v>-9.2399999999999996E-2</v>
      </c>
      <c r="D285" s="8">
        <v>1.5E-3</v>
      </c>
      <c r="E285" s="6">
        <f t="shared" si="8"/>
        <v>-0.331057983</v>
      </c>
      <c r="F285" s="10">
        <f t="shared" si="9"/>
        <v>3.5828786038961042</v>
      </c>
    </row>
    <row r="286" spans="1:6">
      <c r="A286" s="2">
        <v>39722</v>
      </c>
      <c r="B286" s="8">
        <v>-5.3404976E-2</v>
      </c>
      <c r="C286" s="8">
        <v>-0.17230000000000001</v>
      </c>
      <c r="D286" s="8">
        <v>8.0000000000000004E-4</v>
      </c>
      <c r="E286" s="6">
        <f t="shared" si="8"/>
        <v>-5.4204976000000002E-2</v>
      </c>
      <c r="F286" s="10">
        <f t="shared" si="9"/>
        <v>0.31459649448636101</v>
      </c>
    </row>
    <row r="287" spans="1:6">
      <c r="A287" s="2">
        <v>39753</v>
      </c>
      <c r="B287" s="8">
        <v>-0.138674561</v>
      </c>
      <c r="C287" s="8">
        <v>-7.8600000000000003E-2</v>
      </c>
      <c r="D287" s="8">
        <v>2.9999999999999997E-4</v>
      </c>
      <c r="E287" s="6">
        <f t="shared" si="8"/>
        <v>-0.138974561</v>
      </c>
      <c r="F287" s="10">
        <f t="shared" si="9"/>
        <v>1.768124185750636</v>
      </c>
    </row>
    <row r="288" spans="1:6">
      <c r="A288" s="2">
        <v>39783</v>
      </c>
      <c r="B288" s="8">
        <v>-7.8989951000000003E-2</v>
      </c>
      <c r="C288" s="8">
        <v>1.7399999999999999E-2</v>
      </c>
      <c r="D288" s="8">
        <v>0</v>
      </c>
      <c r="E288" s="6">
        <f t="shared" si="8"/>
        <v>-7.8989951000000003E-2</v>
      </c>
      <c r="F288" s="10">
        <f t="shared" si="9"/>
        <v>-4.5396523563218398</v>
      </c>
    </row>
    <row r="289" spans="1:6">
      <c r="A289" s="2">
        <v>39814</v>
      </c>
      <c r="B289" s="8">
        <v>5.6004579999999998E-2</v>
      </c>
      <c r="C289" s="8">
        <v>-8.1199999999999994E-2</v>
      </c>
      <c r="D289" s="8">
        <v>0</v>
      </c>
      <c r="E289" s="6">
        <f t="shared" si="8"/>
        <v>5.6004579999999998E-2</v>
      </c>
      <c r="F289" s="10">
        <f t="shared" si="9"/>
        <v>-0.68971157635467983</v>
      </c>
    </row>
    <row r="290" spans="1:6">
      <c r="A290" s="2">
        <v>39845</v>
      </c>
      <c r="B290" s="8">
        <v>-9.0979519999999994E-3</v>
      </c>
      <c r="C290" s="8">
        <v>-0.10100000000000001</v>
      </c>
      <c r="D290" s="8">
        <v>1E-4</v>
      </c>
      <c r="E290" s="6">
        <f t="shared" si="8"/>
        <v>-9.1979519999999988E-3</v>
      </c>
      <c r="F290" s="10">
        <f t="shared" si="9"/>
        <v>9.1068831683168303E-2</v>
      </c>
    </row>
    <row r="291" spans="1:6">
      <c r="A291" s="2">
        <v>39873</v>
      </c>
      <c r="B291" s="8">
        <v>0.17702382999999999</v>
      </c>
      <c r="C291" s="8">
        <v>8.9499999999999996E-2</v>
      </c>
      <c r="D291" s="8">
        <v>2.0000000000000001E-4</v>
      </c>
      <c r="E291" s="6">
        <f t="shared" si="8"/>
        <v>0.17682382999999999</v>
      </c>
      <c r="F291" s="10">
        <f t="shared" si="9"/>
        <v>1.9756852513966481</v>
      </c>
    </row>
    <row r="292" spans="1:6">
      <c r="A292" s="2">
        <v>39904</v>
      </c>
      <c r="B292" s="8">
        <v>0.19701302500000001</v>
      </c>
      <c r="C292" s="8">
        <v>0.1018</v>
      </c>
      <c r="D292" s="8">
        <v>1E-4</v>
      </c>
      <c r="E292" s="6">
        <f t="shared" si="8"/>
        <v>0.19691302500000002</v>
      </c>
      <c r="F292" s="10">
        <f t="shared" si="9"/>
        <v>1.934312622789784</v>
      </c>
    </row>
    <row r="293" spans="1:6">
      <c r="A293" s="2">
        <v>39934</v>
      </c>
      <c r="B293" s="8">
        <v>7.9313379000000003E-2</v>
      </c>
      <c r="C293" s="8">
        <v>5.21E-2</v>
      </c>
      <c r="D293" s="8">
        <v>0</v>
      </c>
      <c r="E293" s="6">
        <f t="shared" si="8"/>
        <v>7.9313379000000003E-2</v>
      </c>
      <c r="F293" s="10">
        <f t="shared" si="9"/>
        <v>1.5223297312859885</v>
      </c>
    </row>
    <row r="294" spans="1:6">
      <c r="A294" s="2">
        <v>39965</v>
      </c>
      <c r="B294" s="8">
        <v>4.8744192999999998E-2</v>
      </c>
      <c r="C294" s="8">
        <v>4.3E-3</v>
      </c>
      <c r="D294" s="8">
        <v>1E-4</v>
      </c>
      <c r="E294" s="6">
        <f t="shared" si="8"/>
        <v>4.8644192999999995E-2</v>
      </c>
      <c r="F294" s="10">
        <f t="shared" si="9"/>
        <v>11.312603023255813</v>
      </c>
    </row>
    <row r="295" spans="1:6">
      <c r="A295" s="2">
        <v>39995</v>
      </c>
      <c r="B295" s="8">
        <v>0.147160451</v>
      </c>
      <c r="C295" s="8">
        <v>7.7200000000000005E-2</v>
      </c>
      <c r="D295" s="8">
        <v>1E-4</v>
      </c>
      <c r="E295" s="6">
        <f t="shared" si="8"/>
        <v>0.14706045100000001</v>
      </c>
      <c r="F295" s="10">
        <f t="shared" si="9"/>
        <v>1.904928121761658</v>
      </c>
    </row>
    <row r="296" spans="1:6">
      <c r="A296" s="2">
        <v>40026</v>
      </c>
      <c r="B296" s="8">
        <v>2.9499807999999999E-2</v>
      </c>
      <c r="C296" s="8">
        <v>3.3300000000000003E-2</v>
      </c>
      <c r="D296" s="8">
        <v>1E-4</v>
      </c>
      <c r="E296" s="6">
        <f t="shared" si="8"/>
        <v>2.9399807999999999E-2</v>
      </c>
      <c r="F296" s="10">
        <f t="shared" si="9"/>
        <v>0.88287711711711703</v>
      </c>
    </row>
    <row r="297" spans="1:6">
      <c r="A297" s="2">
        <v>40057</v>
      </c>
      <c r="B297" s="8">
        <v>0.10189630500000001</v>
      </c>
      <c r="C297" s="8">
        <v>4.0800000000000003E-2</v>
      </c>
      <c r="D297" s="8">
        <v>1E-4</v>
      </c>
      <c r="E297" s="6">
        <f t="shared" si="8"/>
        <v>0.101796305</v>
      </c>
      <c r="F297" s="10">
        <f t="shared" si="9"/>
        <v>2.4950074754901959</v>
      </c>
    </row>
    <row r="298" spans="1:6">
      <c r="A298" s="2">
        <v>40087</v>
      </c>
      <c r="B298" s="8">
        <v>1.6994984000000001E-2</v>
      </c>
      <c r="C298" s="8">
        <v>-2.5899999999999999E-2</v>
      </c>
      <c r="D298" s="8">
        <v>0</v>
      </c>
      <c r="E298" s="6">
        <f t="shared" si="8"/>
        <v>1.6994984000000001E-2</v>
      </c>
      <c r="F298" s="10">
        <f t="shared" si="9"/>
        <v>-0.65617698841698846</v>
      </c>
    </row>
    <row r="299" spans="1:6">
      <c r="A299" s="2">
        <v>40118</v>
      </c>
      <c r="B299" s="8">
        <v>6.0530660999999999E-2</v>
      </c>
      <c r="C299" s="8">
        <v>5.5599999999999997E-2</v>
      </c>
      <c r="D299" s="8">
        <v>0</v>
      </c>
      <c r="E299" s="6">
        <f t="shared" si="8"/>
        <v>6.0530660999999999E-2</v>
      </c>
      <c r="F299" s="10">
        <f t="shared" si="9"/>
        <v>1.0886809532374102</v>
      </c>
    </row>
    <row r="300" spans="1:6">
      <c r="A300" s="2">
        <v>40148</v>
      </c>
      <c r="B300" s="8">
        <v>5.4124414000000003E-2</v>
      </c>
      <c r="C300" s="8">
        <v>2.75E-2</v>
      </c>
      <c r="D300" s="8">
        <v>1E-4</v>
      </c>
      <c r="E300" s="6">
        <f t="shared" si="8"/>
        <v>5.4024414E-2</v>
      </c>
      <c r="F300" s="10">
        <f t="shared" si="9"/>
        <v>1.9645241454545455</v>
      </c>
    </row>
    <row r="301" spans="1:6">
      <c r="A301" s="2">
        <v>40179</v>
      </c>
      <c r="B301" s="8">
        <v>-8.8597231999999998E-2</v>
      </c>
      <c r="C301" s="8">
        <v>-3.3599999999999998E-2</v>
      </c>
      <c r="D301" s="8">
        <v>0</v>
      </c>
      <c r="E301" s="6">
        <f t="shared" si="8"/>
        <v>-8.8597231999999998E-2</v>
      </c>
      <c r="F301" s="10">
        <f t="shared" si="9"/>
        <v>2.6368223809523812</v>
      </c>
    </row>
    <row r="302" spans="1:6">
      <c r="A302" s="2">
        <v>40210</v>
      </c>
      <c r="B302" s="8">
        <v>6.5396713999999995E-2</v>
      </c>
      <c r="C302" s="8">
        <v>3.4000000000000002E-2</v>
      </c>
      <c r="D302" s="8">
        <v>0</v>
      </c>
      <c r="E302" s="6">
        <f t="shared" si="8"/>
        <v>6.5396713999999995E-2</v>
      </c>
      <c r="F302" s="10">
        <f t="shared" si="9"/>
        <v>1.923432764705882</v>
      </c>
    </row>
    <row r="303" spans="1:6">
      <c r="A303" s="2">
        <v>40238</v>
      </c>
      <c r="B303" s="8">
        <v>0.14847032700000001</v>
      </c>
      <c r="C303" s="8">
        <v>6.3100000000000003E-2</v>
      </c>
      <c r="D303" s="8">
        <v>1E-4</v>
      </c>
      <c r="E303" s="6">
        <f t="shared" si="8"/>
        <v>0.14837032700000002</v>
      </c>
      <c r="F303" s="10">
        <f t="shared" si="9"/>
        <v>2.3513522503961966</v>
      </c>
    </row>
    <row r="304" spans="1:6">
      <c r="A304" s="2">
        <v>40269</v>
      </c>
      <c r="B304" s="8">
        <v>0.11102147800000001</v>
      </c>
      <c r="C304" s="8">
        <v>0.02</v>
      </c>
      <c r="D304" s="8">
        <v>1E-4</v>
      </c>
      <c r="E304" s="6">
        <f t="shared" si="8"/>
        <v>0.110921478</v>
      </c>
      <c r="F304" s="10">
        <f t="shared" si="9"/>
        <v>5.5460738999999997</v>
      </c>
    </row>
    <row r="305" spans="1:6">
      <c r="A305" s="2">
        <v>40299</v>
      </c>
      <c r="B305" s="8">
        <v>-1.6124950999999998E-2</v>
      </c>
      <c r="C305" s="8">
        <v>-7.8899999999999998E-2</v>
      </c>
      <c r="D305" s="8">
        <v>1E-4</v>
      </c>
      <c r="E305" s="6">
        <f t="shared" si="8"/>
        <v>-1.6224950999999998E-2</v>
      </c>
      <c r="F305" s="10">
        <f t="shared" si="9"/>
        <v>0.20563942965779466</v>
      </c>
    </row>
    <row r="306" spans="1:6">
      <c r="A306" s="2">
        <v>40330</v>
      </c>
      <c r="B306" s="8">
        <v>-2.0827015000000001E-2</v>
      </c>
      <c r="C306" s="8">
        <v>-5.57E-2</v>
      </c>
      <c r="D306" s="8">
        <v>1E-4</v>
      </c>
      <c r="E306" s="6">
        <f t="shared" si="8"/>
        <v>-2.0927015E-2</v>
      </c>
      <c r="F306" s="10">
        <f t="shared" si="9"/>
        <v>0.37570942549371633</v>
      </c>
    </row>
    <row r="307" spans="1:6">
      <c r="A307" s="2">
        <v>40360</v>
      </c>
      <c r="B307" s="8">
        <v>2.2740803E-2</v>
      </c>
      <c r="C307" s="8">
        <v>6.93E-2</v>
      </c>
      <c r="D307" s="8">
        <v>1E-4</v>
      </c>
      <c r="E307" s="6">
        <f t="shared" si="8"/>
        <v>2.2640803000000001E-2</v>
      </c>
      <c r="F307" s="10">
        <f t="shared" si="9"/>
        <v>0.326707113997114</v>
      </c>
    </row>
    <row r="308" spans="1:6">
      <c r="A308" s="2">
        <v>40391</v>
      </c>
      <c r="B308" s="8">
        <v>-5.5004556000000003E-2</v>
      </c>
      <c r="C308" s="8">
        <v>-4.7699999999999999E-2</v>
      </c>
      <c r="D308" s="8">
        <v>1E-4</v>
      </c>
      <c r="E308" s="6">
        <f t="shared" si="8"/>
        <v>-5.5104556000000006E-2</v>
      </c>
      <c r="F308" s="10">
        <f t="shared" si="9"/>
        <v>1.1552317819706501</v>
      </c>
    </row>
    <row r="309" spans="1:6">
      <c r="A309" s="2">
        <v>40422</v>
      </c>
      <c r="B309" s="8">
        <v>0.16721486999999999</v>
      </c>
      <c r="C309" s="8">
        <v>9.5399999999999999E-2</v>
      </c>
      <c r="D309" s="8">
        <v>1E-4</v>
      </c>
      <c r="E309" s="6">
        <f t="shared" si="8"/>
        <v>0.16711487</v>
      </c>
      <c r="F309" s="10">
        <f t="shared" si="9"/>
        <v>1.7517281970649896</v>
      </c>
    </row>
    <row r="310" spans="1:6">
      <c r="A310" s="2">
        <v>40452</v>
      </c>
      <c r="B310" s="8">
        <v>6.0722661999999997E-2</v>
      </c>
      <c r="C310" s="8">
        <v>3.8800000000000001E-2</v>
      </c>
      <c r="D310" s="8">
        <v>1E-4</v>
      </c>
      <c r="E310" s="6">
        <f t="shared" si="8"/>
        <v>6.0622661999999994E-2</v>
      </c>
      <c r="F310" s="10">
        <f t="shared" si="9"/>
        <v>1.5624397422680409</v>
      </c>
    </row>
    <row r="311" spans="1:6">
      <c r="A311" s="2">
        <v>40483</v>
      </c>
      <c r="B311" s="8">
        <v>3.3789153000000002E-2</v>
      </c>
      <c r="C311" s="8">
        <v>6.0000000000000001E-3</v>
      </c>
      <c r="D311" s="8">
        <v>1E-4</v>
      </c>
      <c r="E311" s="6">
        <f t="shared" si="8"/>
        <v>3.3689152999999999E-2</v>
      </c>
      <c r="F311" s="10">
        <f t="shared" si="9"/>
        <v>5.6148588333333329</v>
      </c>
    </row>
    <row r="312" spans="1:6">
      <c r="A312" s="2">
        <v>40513</v>
      </c>
      <c r="B312" s="8">
        <v>3.6670926999999999E-2</v>
      </c>
      <c r="C312" s="8">
        <v>6.8199999999999997E-2</v>
      </c>
      <c r="D312" s="8">
        <v>1E-4</v>
      </c>
      <c r="E312" s="6">
        <f t="shared" si="8"/>
        <v>3.6570926999999996E-2</v>
      </c>
      <c r="F312" s="10">
        <f t="shared" si="9"/>
        <v>0.53623060117302046</v>
      </c>
    </row>
    <row r="313" spans="1:6">
      <c r="A313" s="2">
        <v>40544</v>
      </c>
      <c r="B313" s="8">
        <v>5.1959202000000003E-2</v>
      </c>
      <c r="C313" s="8">
        <v>1.9900000000000001E-2</v>
      </c>
      <c r="D313" s="8">
        <v>1E-4</v>
      </c>
      <c r="E313" s="6">
        <f t="shared" si="8"/>
        <v>5.1859202E-2</v>
      </c>
      <c r="F313" s="10">
        <f t="shared" si="9"/>
        <v>2.6059900502512563</v>
      </c>
    </row>
    <row r="314" spans="1:6">
      <c r="A314" s="2">
        <v>40575</v>
      </c>
      <c r="B314" s="8">
        <v>4.0934774E-2</v>
      </c>
      <c r="C314" s="8">
        <v>3.49E-2</v>
      </c>
      <c r="D314" s="8">
        <v>1E-4</v>
      </c>
      <c r="E314" s="6">
        <f t="shared" si="8"/>
        <v>4.0834773999999997E-2</v>
      </c>
      <c r="F314" s="10">
        <f t="shared" si="9"/>
        <v>1.1700508309455586</v>
      </c>
    </row>
    <row r="315" spans="1:6">
      <c r="A315" s="2">
        <v>40603</v>
      </c>
      <c r="B315" s="8">
        <v>-1.3306448E-2</v>
      </c>
      <c r="C315" s="8">
        <v>4.5999999999999999E-3</v>
      </c>
      <c r="D315" s="8">
        <v>1E-4</v>
      </c>
      <c r="E315" s="6">
        <f t="shared" si="8"/>
        <v>-1.3406448E-2</v>
      </c>
      <c r="F315" s="10">
        <f t="shared" si="9"/>
        <v>-2.9144452173913042</v>
      </c>
    </row>
    <row r="316" spans="1:6">
      <c r="A316" s="2">
        <v>40634</v>
      </c>
      <c r="B316" s="8">
        <v>4.648386E-3</v>
      </c>
      <c r="C316" s="8">
        <v>2.9000000000000001E-2</v>
      </c>
      <c r="D316" s="8">
        <v>0</v>
      </c>
      <c r="E316" s="6">
        <f t="shared" si="8"/>
        <v>4.648386E-3</v>
      </c>
      <c r="F316" s="10">
        <f t="shared" si="9"/>
        <v>0.16028917241379309</v>
      </c>
    </row>
    <row r="317" spans="1:6">
      <c r="A317" s="2">
        <v>40664</v>
      </c>
      <c r="B317" s="8">
        <v>-6.5691480000000003E-3</v>
      </c>
      <c r="C317" s="8">
        <v>-1.2699999999999999E-2</v>
      </c>
      <c r="D317" s="8">
        <v>0</v>
      </c>
      <c r="E317" s="6">
        <f t="shared" si="8"/>
        <v>-6.5691480000000003E-3</v>
      </c>
      <c r="F317" s="10">
        <f t="shared" si="9"/>
        <v>0.5172557480314961</v>
      </c>
    </row>
    <row r="318" spans="1:6">
      <c r="A318" s="2">
        <v>40695</v>
      </c>
      <c r="B318" s="8">
        <v>-3.4959631999999997E-2</v>
      </c>
      <c r="C318" s="8">
        <v>-1.7500000000000002E-2</v>
      </c>
      <c r="D318" s="8">
        <v>0</v>
      </c>
      <c r="E318" s="6">
        <f t="shared" si="8"/>
        <v>-3.4959631999999997E-2</v>
      </c>
      <c r="F318" s="10">
        <f t="shared" si="9"/>
        <v>1.9976932571428567</v>
      </c>
    </row>
    <row r="319" spans="1:6">
      <c r="A319" s="2">
        <v>40725</v>
      </c>
      <c r="B319" s="8">
        <v>0.16328558300000001</v>
      </c>
      <c r="C319" s="8">
        <v>-2.35E-2</v>
      </c>
      <c r="D319" s="8">
        <v>0</v>
      </c>
      <c r="E319" s="6">
        <f t="shared" si="8"/>
        <v>0.16328558300000001</v>
      </c>
      <c r="F319" s="10">
        <f t="shared" si="9"/>
        <v>-6.9483226808510645</v>
      </c>
    </row>
    <row r="320" spans="1:6">
      <c r="A320" s="2">
        <v>40756</v>
      </c>
      <c r="B320" s="8">
        <v>-1.4469485000000001E-2</v>
      </c>
      <c r="C320" s="8">
        <v>-5.9900000000000002E-2</v>
      </c>
      <c r="D320" s="8">
        <v>1E-4</v>
      </c>
      <c r="E320" s="6">
        <f t="shared" si="8"/>
        <v>-1.4569485E-2</v>
      </c>
      <c r="F320" s="10">
        <f t="shared" si="9"/>
        <v>0.24323013355592654</v>
      </c>
    </row>
    <row r="321" spans="1:6">
      <c r="A321" s="2">
        <v>40787</v>
      </c>
      <c r="B321" s="8">
        <v>-9.1207040000000003E-3</v>
      </c>
      <c r="C321" s="8">
        <v>-7.5899999999999995E-2</v>
      </c>
      <c r="D321" s="8">
        <v>0</v>
      </c>
      <c r="E321" s="6">
        <f t="shared" si="8"/>
        <v>-9.1207040000000003E-3</v>
      </c>
      <c r="F321" s="10">
        <f t="shared" si="9"/>
        <v>0.12016737812911728</v>
      </c>
    </row>
    <row r="322" spans="1:6">
      <c r="A322" s="2">
        <v>40817</v>
      </c>
      <c r="B322" s="8">
        <v>6.1522962E-2</v>
      </c>
      <c r="C322" s="8">
        <v>0.1135</v>
      </c>
      <c r="D322" s="8">
        <v>0</v>
      </c>
      <c r="E322" s="6">
        <f t="shared" si="8"/>
        <v>6.1522962E-2</v>
      </c>
      <c r="F322" s="10">
        <f t="shared" si="9"/>
        <v>0.54205252863436126</v>
      </c>
    </row>
    <row r="323" spans="1:6">
      <c r="A323" s="2">
        <v>40848</v>
      </c>
      <c r="B323" s="8">
        <v>-5.5783199999999998E-2</v>
      </c>
      <c r="C323" s="8">
        <v>-2.8E-3</v>
      </c>
      <c r="D323" s="8">
        <v>0</v>
      </c>
      <c r="E323" s="6">
        <f t="shared" ref="E323:E386" si="10">B323-D323</f>
        <v>-5.5783199999999998E-2</v>
      </c>
      <c r="F323" s="10">
        <f t="shared" ref="F323:F386" si="11">E323/C323</f>
        <v>19.922571428571427</v>
      </c>
    </row>
    <row r="324" spans="1:6">
      <c r="A324" s="2">
        <v>40878</v>
      </c>
      <c r="B324" s="8">
        <v>5.9654678000000003E-2</v>
      </c>
      <c r="C324" s="8">
        <v>7.4000000000000003E-3</v>
      </c>
      <c r="D324" s="8">
        <v>0</v>
      </c>
      <c r="E324" s="6">
        <f t="shared" si="10"/>
        <v>5.9654678000000003E-2</v>
      </c>
      <c r="F324" s="10">
        <f t="shared" si="11"/>
        <v>8.0614429729729729</v>
      </c>
    </row>
    <row r="325" spans="1:6">
      <c r="A325" s="2">
        <v>40909</v>
      </c>
      <c r="B325" s="8">
        <v>0.127110732</v>
      </c>
      <c r="C325" s="8">
        <v>5.0500000000000003E-2</v>
      </c>
      <c r="D325" s="8">
        <v>0</v>
      </c>
      <c r="E325" s="6">
        <f t="shared" si="10"/>
        <v>0.127110732</v>
      </c>
      <c r="F325" s="10">
        <f t="shared" si="11"/>
        <v>2.5170441980198017</v>
      </c>
    </row>
    <row r="326" spans="1:6">
      <c r="A326" s="2">
        <v>40940</v>
      </c>
      <c r="B326" s="8">
        <v>0.188310431</v>
      </c>
      <c r="C326" s="8">
        <v>4.4200000000000003E-2</v>
      </c>
      <c r="D326" s="8">
        <v>0</v>
      </c>
      <c r="E326" s="6">
        <f t="shared" si="10"/>
        <v>0.188310431</v>
      </c>
      <c r="F326" s="10">
        <f t="shared" si="11"/>
        <v>4.2604169909502261</v>
      </c>
    </row>
    <row r="327" spans="1:6">
      <c r="A327" s="2">
        <v>40969</v>
      </c>
      <c r="B327" s="8">
        <v>0.10528354500000001</v>
      </c>
      <c r="C327" s="8">
        <v>3.1099999999999999E-2</v>
      </c>
      <c r="D327" s="8">
        <v>0</v>
      </c>
      <c r="E327" s="6">
        <f t="shared" si="10"/>
        <v>0.10528354500000001</v>
      </c>
      <c r="F327" s="10">
        <f t="shared" si="11"/>
        <v>3.3853229903536981</v>
      </c>
    </row>
    <row r="328" spans="1:6">
      <c r="A328" s="2">
        <v>41000</v>
      </c>
      <c r="B328" s="8">
        <v>-2.5969282E-2</v>
      </c>
      <c r="C328" s="8">
        <v>-8.5000000000000006E-3</v>
      </c>
      <c r="D328" s="8">
        <v>0</v>
      </c>
      <c r="E328" s="6">
        <f t="shared" si="10"/>
        <v>-2.5969282E-2</v>
      </c>
      <c r="F328" s="10">
        <f t="shared" si="11"/>
        <v>3.0552096470588235</v>
      </c>
    </row>
    <row r="329" spans="1:6">
      <c r="A329" s="2">
        <v>41030</v>
      </c>
      <c r="B329" s="8">
        <v>-1.0702339999999999E-2</v>
      </c>
      <c r="C329" s="8">
        <v>-6.1899999999999997E-2</v>
      </c>
      <c r="D329" s="8">
        <v>1E-4</v>
      </c>
      <c r="E329" s="6">
        <f t="shared" si="10"/>
        <v>-1.0802339999999999E-2</v>
      </c>
      <c r="F329" s="10">
        <f t="shared" si="11"/>
        <v>0.17451276252019385</v>
      </c>
    </row>
    <row r="330" spans="1:6">
      <c r="A330" s="2">
        <v>41061</v>
      </c>
      <c r="B330" s="8">
        <v>1.0852906000000001E-2</v>
      </c>
      <c r="C330" s="8">
        <v>3.8899999999999997E-2</v>
      </c>
      <c r="D330" s="8">
        <v>0</v>
      </c>
      <c r="E330" s="6">
        <f t="shared" si="10"/>
        <v>1.0852906000000001E-2</v>
      </c>
      <c r="F330" s="10">
        <f t="shared" si="11"/>
        <v>0.2789950128534705</v>
      </c>
    </row>
    <row r="331" spans="1:6">
      <c r="A331" s="2">
        <v>41091</v>
      </c>
      <c r="B331" s="8">
        <v>4.5821530999999999E-2</v>
      </c>
      <c r="C331" s="8">
        <v>7.9000000000000008E-3</v>
      </c>
      <c r="D331" s="8">
        <v>0</v>
      </c>
      <c r="E331" s="6">
        <f t="shared" si="10"/>
        <v>4.5821530999999999E-2</v>
      </c>
      <c r="F331" s="10">
        <f t="shared" si="11"/>
        <v>5.8001937974683537</v>
      </c>
    </row>
    <row r="332" spans="1:6">
      <c r="A332" s="2">
        <v>41122</v>
      </c>
      <c r="B332" s="8">
        <v>8.9200401999999998E-2</v>
      </c>
      <c r="C332" s="8">
        <v>2.5499999999999998E-2</v>
      </c>
      <c r="D332" s="8">
        <v>1E-4</v>
      </c>
      <c r="E332" s="6">
        <f t="shared" si="10"/>
        <v>8.9100401999999995E-2</v>
      </c>
      <c r="F332" s="10">
        <f t="shared" si="11"/>
        <v>3.494133411764706</v>
      </c>
    </row>
    <row r="333" spans="1:6">
      <c r="A333" s="2">
        <v>41153</v>
      </c>
      <c r="B333" s="8">
        <v>7.1014429999999998E-3</v>
      </c>
      <c r="C333" s="8">
        <v>2.7300000000000001E-2</v>
      </c>
      <c r="D333" s="8">
        <v>1E-4</v>
      </c>
      <c r="E333" s="6">
        <f t="shared" si="10"/>
        <v>7.0014429999999996E-3</v>
      </c>
      <c r="F333" s="10">
        <f t="shared" si="11"/>
        <v>0.25646311355311352</v>
      </c>
    </row>
    <row r="334" spans="1:6">
      <c r="A334" s="2">
        <v>41183</v>
      </c>
      <c r="B334" s="8">
        <v>-0.107600128</v>
      </c>
      <c r="C334" s="8">
        <v>-1.7600000000000001E-2</v>
      </c>
      <c r="D334" s="8">
        <v>1E-4</v>
      </c>
      <c r="E334" s="6">
        <f t="shared" si="10"/>
        <v>-0.10770012800000001</v>
      </c>
      <c r="F334" s="10">
        <f t="shared" si="11"/>
        <v>6.1193254545454545</v>
      </c>
    </row>
    <row r="335" spans="1:6">
      <c r="A335" s="2">
        <v>41214</v>
      </c>
      <c r="B335" s="8">
        <v>-1.6864724000000001E-2</v>
      </c>
      <c r="C335" s="8">
        <v>7.7999999999999996E-3</v>
      </c>
      <c r="D335" s="8">
        <v>1E-4</v>
      </c>
      <c r="E335" s="6">
        <f t="shared" si="10"/>
        <v>-1.6964724E-2</v>
      </c>
      <c r="F335" s="10">
        <f t="shared" si="11"/>
        <v>-2.1749646153846154</v>
      </c>
    </row>
    <row r="336" spans="1:6">
      <c r="A336" s="2">
        <v>41244</v>
      </c>
      <c r="B336" s="8">
        <v>-8.6590072000000004E-2</v>
      </c>
      <c r="C336" s="8">
        <v>1.18E-2</v>
      </c>
      <c r="D336" s="8">
        <v>1E-4</v>
      </c>
      <c r="E336" s="6">
        <f t="shared" si="10"/>
        <v>-8.6690072000000007E-2</v>
      </c>
      <c r="F336" s="10">
        <f t="shared" si="11"/>
        <v>-7.3466162711864413</v>
      </c>
    </row>
    <row r="337" spans="1:6">
      <c r="A337" s="2">
        <v>41275</v>
      </c>
      <c r="B337" s="8">
        <v>-0.14408906899999999</v>
      </c>
      <c r="C337" s="8">
        <v>5.57E-2</v>
      </c>
      <c r="D337" s="8">
        <v>0</v>
      </c>
      <c r="E337" s="6">
        <f t="shared" si="10"/>
        <v>-0.14408906899999999</v>
      </c>
      <c r="F337" s="10">
        <f t="shared" si="11"/>
        <v>-2.586877360861759</v>
      </c>
    </row>
    <row r="338" spans="1:6">
      <c r="A338" s="2">
        <v>41306</v>
      </c>
      <c r="B338" s="8">
        <v>-3.0933683999999999E-2</v>
      </c>
      <c r="C338" s="8">
        <v>1.29E-2</v>
      </c>
      <c r="D338" s="8">
        <v>0</v>
      </c>
      <c r="E338" s="6">
        <f t="shared" si="10"/>
        <v>-3.0933683999999999E-2</v>
      </c>
      <c r="F338" s="10">
        <f t="shared" si="11"/>
        <v>-2.3979599999999999</v>
      </c>
    </row>
    <row r="339" spans="1:6">
      <c r="A339" s="2">
        <v>41334</v>
      </c>
      <c r="B339" s="8">
        <v>8.6992460000000008E-3</v>
      </c>
      <c r="C339" s="8">
        <v>4.0300000000000002E-2</v>
      </c>
      <c r="D339" s="8">
        <v>0</v>
      </c>
      <c r="E339" s="6">
        <f t="shared" si="10"/>
        <v>8.6992460000000008E-3</v>
      </c>
      <c r="F339" s="10">
        <f t="shared" si="11"/>
        <v>0.2158621836228288</v>
      </c>
    </row>
    <row r="340" spans="1:6">
      <c r="A340" s="2">
        <v>41365</v>
      </c>
      <c r="B340" s="8">
        <v>2.70905E-4</v>
      </c>
      <c r="C340" s="8">
        <v>1.55E-2</v>
      </c>
      <c r="D340" s="8">
        <v>0</v>
      </c>
      <c r="E340" s="6">
        <f t="shared" si="10"/>
        <v>2.70905E-4</v>
      </c>
      <c r="F340" s="10">
        <f t="shared" si="11"/>
        <v>1.7477741935483872E-2</v>
      </c>
    </row>
    <row r="341" spans="1:6">
      <c r="A341" s="2">
        <v>41395</v>
      </c>
      <c r="B341" s="8">
        <v>1.5696392999999999E-2</v>
      </c>
      <c r="C341" s="8">
        <v>2.8000000000000001E-2</v>
      </c>
      <c r="D341" s="8">
        <v>0</v>
      </c>
      <c r="E341" s="6">
        <f t="shared" si="10"/>
        <v>1.5696392999999999E-2</v>
      </c>
      <c r="F341" s="10">
        <f t="shared" si="11"/>
        <v>0.56058546428571421</v>
      </c>
    </row>
    <row r="342" spans="1:6">
      <c r="A342" s="2">
        <v>41426</v>
      </c>
      <c r="B342" s="8">
        <v>-0.112457051</v>
      </c>
      <c r="C342" s="8">
        <v>-1.2E-2</v>
      </c>
      <c r="D342" s="8">
        <v>0</v>
      </c>
      <c r="E342" s="6">
        <f t="shared" si="10"/>
        <v>-0.112457051</v>
      </c>
      <c r="F342" s="10">
        <f t="shared" si="11"/>
        <v>9.3714209166666667</v>
      </c>
    </row>
    <row r="343" spans="1:6">
      <c r="A343" s="2">
        <v>41456</v>
      </c>
      <c r="B343" s="8">
        <v>0.14122500399999999</v>
      </c>
      <c r="C343" s="8">
        <v>5.6500000000000002E-2</v>
      </c>
      <c r="D343" s="8">
        <v>0</v>
      </c>
      <c r="E343" s="6">
        <f t="shared" si="10"/>
        <v>0.14122500399999999</v>
      </c>
      <c r="F343" s="10">
        <f t="shared" si="11"/>
        <v>2.4995575929203535</v>
      </c>
    </row>
    <row r="344" spans="1:6">
      <c r="A344" s="2">
        <v>41487</v>
      </c>
      <c r="B344" s="8">
        <v>7.6657758000000006E-2</v>
      </c>
      <c r="C344" s="8">
        <v>-2.7099999999999999E-2</v>
      </c>
      <c r="D344" s="8">
        <v>0</v>
      </c>
      <c r="E344" s="6">
        <f t="shared" si="10"/>
        <v>7.6657758000000006E-2</v>
      </c>
      <c r="F344" s="10">
        <f t="shared" si="11"/>
        <v>-2.8286995571955722</v>
      </c>
    </row>
    <row r="345" spans="1:6">
      <c r="A345" s="2">
        <v>41518</v>
      </c>
      <c r="B345" s="8">
        <v>-1.5028243E-2</v>
      </c>
      <c r="C345" s="8">
        <v>3.7699999999999997E-2</v>
      </c>
      <c r="D345" s="8">
        <v>0</v>
      </c>
      <c r="E345" s="6">
        <f t="shared" si="10"/>
        <v>-1.5028243E-2</v>
      </c>
      <c r="F345" s="10">
        <f t="shared" si="11"/>
        <v>-0.39862713527851462</v>
      </c>
    </row>
    <row r="346" spans="1:6">
      <c r="A346" s="2">
        <v>41548</v>
      </c>
      <c r="B346" s="8">
        <v>9.6381843999999994E-2</v>
      </c>
      <c r="C346" s="8">
        <v>4.1799999999999997E-2</v>
      </c>
      <c r="D346" s="8">
        <v>0</v>
      </c>
      <c r="E346" s="6">
        <f t="shared" si="10"/>
        <v>9.6381843999999994E-2</v>
      </c>
      <c r="F346" s="10">
        <f t="shared" si="11"/>
        <v>2.3057857416267944</v>
      </c>
    </row>
    <row r="347" spans="1:6">
      <c r="A347" s="2">
        <v>41579</v>
      </c>
      <c r="B347" s="8">
        <v>6.3841549999999997E-2</v>
      </c>
      <c r="C347" s="8">
        <v>3.1300000000000001E-2</v>
      </c>
      <c r="D347" s="8">
        <v>0</v>
      </c>
      <c r="E347" s="6">
        <f t="shared" si="10"/>
        <v>6.3841549999999997E-2</v>
      </c>
      <c r="F347" s="10">
        <f t="shared" si="11"/>
        <v>2.0396661341853033</v>
      </c>
    </row>
    <row r="348" spans="1:6">
      <c r="A348" s="2">
        <v>41609</v>
      </c>
      <c r="B348" s="8">
        <v>1.4792164E-2</v>
      </c>
      <c r="C348" s="8">
        <v>2.81E-2</v>
      </c>
      <c r="D348" s="8">
        <v>0</v>
      </c>
      <c r="E348" s="6">
        <f t="shared" si="10"/>
        <v>1.4792164E-2</v>
      </c>
      <c r="F348" s="10">
        <f t="shared" si="11"/>
        <v>0.52641153024911036</v>
      </c>
    </row>
    <row r="349" spans="1:6">
      <c r="A349" s="2">
        <v>41640</v>
      </c>
      <c r="B349" s="8">
        <v>-0.10769675200000001</v>
      </c>
      <c r="C349" s="8">
        <v>-3.32E-2</v>
      </c>
      <c r="D349" s="8">
        <v>0</v>
      </c>
      <c r="E349" s="6">
        <f t="shared" si="10"/>
        <v>-0.10769675200000001</v>
      </c>
      <c r="F349" s="10">
        <f t="shared" si="11"/>
        <v>3.2438780722891569</v>
      </c>
    </row>
    <row r="350" spans="1:6">
      <c r="A350" s="2">
        <v>41671</v>
      </c>
      <c r="B350" s="8">
        <v>5.1218374999999997E-2</v>
      </c>
      <c r="C350" s="8">
        <v>4.65E-2</v>
      </c>
      <c r="D350" s="8">
        <v>0</v>
      </c>
      <c r="E350" s="6">
        <f t="shared" si="10"/>
        <v>5.1218374999999997E-2</v>
      </c>
      <c r="F350" s="10">
        <f t="shared" si="11"/>
        <v>1.1014704301075269</v>
      </c>
    </row>
    <row r="351" spans="1:6">
      <c r="A351" s="2">
        <v>41699</v>
      </c>
      <c r="B351" s="8">
        <v>2.6058212000000001E-2</v>
      </c>
      <c r="C351" s="8">
        <v>4.3E-3</v>
      </c>
      <c r="D351" s="8">
        <v>0</v>
      </c>
      <c r="E351" s="6">
        <f t="shared" si="10"/>
        <v>2.6058212000000001E-2</v>
      </c>
      <c r="F351" s="10">
        <f t="shared" si="11"/>
        <v>6.0600493023255817</v>
      </c>
    </row>
    <row r="352" spans="1:6">
      <c r="A352" s="2">
        <v>41730</v>
      </c>
      <c r="B352" s="8">
        <v>9.9396661999999997E-2</v>
      </c>
      <c r="C352" s="8">
        <v>-1.9E-3</v>
      </c>
      <c r="D352" s="8">
        <v>0</v>
      </c>
      <c r="E352" s="6">
        <f t="shared" si="10"/>
        <v>9.9396661999999997E-2</v>
      </c>
      <c r="F352" s="10">
        <f t="shared" si="11"/>
        <v>-52.314032631578947</v>
      </c>
    </row>
    <row r="353" spans="1:6">
      <c r="A353" s="2">
        <v>41760</v>
      </c>
      <c r="B353" s="8">
        <v>7.2717718000000001E-2</v>
      </c>
      <c r="C353" s="8">
        <v>2.06E-2</v>
      </c>
      <c r="D353" s="8">
        <v>0</v>
      </c>
      <c r="E353" s="6">
        <f t="shared" si="10"/>
        <v>7.2717718000000001E-2</v>
      </c>
      <c r="F353" s="10">
        <f t="shared" si="11"/>
        <v>3.5299863106796114</v>
      </c>
    </row>
    <row r="354" spans="1:6">
      <c r="A354" s="2">
        <v>41791</v>
      </c>
      <c r="B354" s="8">
        <v>3.3401438999999998E-2</v>
      </c>
      <c r="C354" s="8">
        <v>2.6100000000000002E-2</v>
      </c>
      <c r="D354" s="8">
        <v>0</v>
      </c>
      <c r="E354" s="6">
        <f t="shared" si="10"/>
        <v>3.3401438999999998E-2</v>
      </c>
      <c r="F354" s="10">
        <f t="shared" si="11"/>
        <v>1.2797486206896551</v>
      </c>
    </row>
    <row r="355" spans="1:6">
      <c r="A355" s="2">
        <v>41821</v>
      </c>
      <c r="B355" s="8">
        <v>2.8731741000000002E-2</v>
      </c>
      <c r="C355" s="8">
        <v>-2.0400000000000001E-2</v>
      </c>
      <c r="D355" s="8">
        <v>0</v>
      </c>
      <c r="E355" s="6">
        <f t="shared" si="10"/>
        <v>2.8731741000000002E-2</v>
      </c>
      <c r="F355" s="10">
        <f t="shared" si="11"/>
        <v>-1.4084186764705882</v>
      </c>
    </row>
    <row r="356" spans="1:6">
      <c r="A356" s="2">
        <v>41852</v>
      </c>
      <c r="B356" s="8">
        <v>7.2175532000000001E-2</v>
      </c>
      <c r="C356" s="8">
        <v>4.24E-2</v>
      </c>
      <c r="D356" s="8">
        <v>0</v>
      </c>
      <c r="E356" s="6">
        <f t="shared" si="10"/>
        <v>7.2175532000000001E-2</v>
      </c>
      <c r="F356" s="10">
        <f t="shared" si="11"/>
        <v>1.7022531132075471</v>
      </c>
    </row>
    <row r="357" spans="1:6">
      <c r="A357" s="2">
        <v>41883</v>
      </c>
      <c r="B357" s="8">
        <v>-1.2184043E-2</v>
      </c>
      <c r="C357" s="8">
        <v>-1.9699999999999999E-2</v>
      </c>
      <c r="D357" s="8">
        <v>0</v>
      </c>
      <c r="E357" s="6">
        <f t="shared" si="10"/>
        <v>-1.2184043E-2</v>
      </c>
      <c r="F357" s="10">
        <f t="shared" si="11"/>
        <v>0.61847934010152295</v>
      </c>
    </row>
    <row r="358" spans="1:6">
      <c r="A358" s="2">
        <v>41913</v>
      </c>
      <c r="B358" s="8">
        <v>7.1960200000000002E-2</v>
      </c>
      <c r="C358" s="8">
        <v>2.52E-2</v>
      </c>
      <c r="D358" s="8">
        <v>0</v>
      </c>
      <c r="E358" s="6">
        <f t="shared" si="10"/>
        <v>7.1960200000000002E-2</v>
      </c>
      <c r="F358" s="10">
        <f t="shared" si="11"/>
        <v>2.8555634920634922</v>
      </c>
    </row>
    <row r="359" spans="1:6">
      <c r="A359" s="2">
        <v>41944</v>
      </c>
      <c r="B359" s="8">
        <v>0.10120388</v>
      </c>
      <c r="C359" s="8">
        <v>2.5499999999999998E-2</v>
      </c>
      <c r="D359" s="8">
        <v>0</v>
      </c>
      <c r="E359" s="6">
        <f t="shared" si="10"/>
        <v>0.10120388</v>
      </c>
      <c r="F359" s="10">
        <f t="shared" si="11"/>
        <v>3.9687796078431372</v>
      </c>
    </row>
    <row r="360" spans="1:6">
      <c r="A360" s="2">
        <v>41974</v>
      </c>
      <c r="B360" s="8">
        <v>-6.7866573999999999E-2</v>
      </c>
      <c r="C360" s="8">
        <v>-5.9999999999999995E-4</v>
      </c>
      <c r="D360" s="8">
        <v>0</v>
      </c>
      <c r="E360" s="6">
        <f t="shared" si="10"/>
        <v>-6.7866573999999999E-2</v>
      </c>
      <c r="F360" s="10">
        <f t="shared" si="11"/>
        <v>113.11095666666668</v>
      </c>
    </row>
    <row r="361" spans="1:6">
      <c r="A361" s="2">
        <v>42005</v>
      </c>
      <c r="B361" s="8">
        <v>6.1423892000000001E-2</v>
      </c>
      <c r="C361" s="8">
        <v>-3.1099999999999999E-2</v>
      </c>
      <c r="D361" s="8">
        <v>0</v>
      </c>
      <c r="E361" s="6">
        <f t="shared" si="10"/>
        <v>6.1423892000000001E-2</v>
      </c>
      <c r="F361" s="10">
        <f t="shared" si="11"/>
        <v>-1.9750447588424438</v>
      </c>
    </row>
    <row r="362" spans="1:6">
      <c r="A362" s="2">
        <v>42036</v>
      </c>
      <c r="B362" s="8">
        <v>9.6449396000000007E-2</v>
      </c>
      <c r="C362" s="8">
        <v>6.13E-2</v>
      </c>
      <c r="D362" s="8">
        <v>0</v>
      </c>
      <c r="E362" s="6">
        <f t="shared" si="10"/>
        <v>9.6449396000000007E-2</v>
      </c>
      <c r="F362" s="10">
        <f t="shared" si="11"/>
        <v>1.5733996084828712</v>
      </c>
    </row>
    <row r="363" spans="1:6">
      <c r="A363" s="2">
        <v>42064</v>
      </c>
      <c r="B363" s="8">
        <v>-2.7548596000000002E-2</v>
      </c>
      <c r="C363" s="8">
        <v>-1.12E-2</v>
      </c>
      <c r="D363" s="8">
        <v>0</v>
      </c>
      <c r="E363" s="6">
        <f t="shared" si="10"/>
        <v>-2.7548596000000002E-2</v>
      </c>
      <c r="F363" s="10">
        <f t="shared" si="11"/>
        <v>2.4596960714285716</v>
      </c>
    </row>
    <row r="364" spans="1:6">
      <c r="A364" s="2">
        <v>42095</v>
      </c>
      <c r="B364" s="8">
        <v>5.7862809999999999E-3</v>
      </c>
      <c r="C364" s="8">
        <v>5.8999999999999999E-3</v>
      </c>
      <c r="D364" s="8">
        <v>0</v>
      </c>
      <c r="E364" s="6">
        <f t="shared" si="10"/>
        <v>5.7862809999999999E-3</v>
      </c>
      <c r="F364" s="10">
        <f t="shared" si="11"/>
        <v>0.98072559322033903</v>
      </c>
    </row>
    <row r="365" spans="1:6">
      <c r="A365" s="2">
        <v>42125</v>
      </c>
      <c r="B365" s="8">
        <v>4.0990818999999998E-2</v>
      </c>
      <c r="C365" s="8">
        <v>1.3599999999999999E-2</v>
      </c>
      <c r="D365" s="8">
        <v>0</v>
      </c>
      <c r="E365" s="6">
        <f t="shared" si="10"/>
        <v>4.0990818999999998E-2</v>
      </c>
      <c r="F365" s="10">
        <f t="shared" si="11"/>
        <v>3.0140308088235295</v>
      </c>
    </row>
    <row r="366" spans="1:6">
      <c r="A366" s="2">
        <v>42156</v>
      </c>
      <c r="B366" s="8">
        <v>-3.3205931000000001E-2</v>
      </c>
      <c r="C366" s="8">
        <v>-1.5299999999999999E-2</v>
      </c>
      <c r="D366" s="8">
        <v>0</v>
      </c>
      <c r="E366" s="6">
        <f t="shared" si="10"/>
        <v>-3.3205931000000001E-2</v>
      </c>
      <c r="F366" s="10">
        <f t="shared" si="11"/>
        <v>2.1703222875816994</v>
      </c>
    </row>
    <row r="367" spans="1:6">
      <c r="A367" s="2">
        <v>42186</v>
      </c>
      <c r="B367" s="8">
        <v>-3.2926736999999998E-2</v>
      </c>
      <c r="C367" s="8">
        <v>1.54E-2</v>
      </c>
      <c r="D367" s="8">
        <v>0</v>
      </c>
      <c r="E367" s="6">
        <f t="shared" si="10"/>
        <v>-3.2926736999999998E-2</v>
      </c>
      <c r="F367" s="10">
        <f t="shared" si="11"/>
        <v>-2.138099805194805</v>
      </c>
    </row>
    <row r="368" spans="1:6">
      <c r="A368" s="2">
        <v>42217</v>
      </c>
      <c r="B368" s="8">
        <v>-7.0404089000000003E-2</v>
      </c>
      <c r="C368" s="8">
        <v>-6.0400000000000002E-2</v>
      </c>
      <c r="D368" s="8">
        <v>0</v>
      </c>
      <c r="E368" s="6">
        <f t="shared" si="10"/>
        <v>-7.0404089000000003E-2</v>
      </c>
      <c r="F368" s="10">
        <f t="shared" si="11"/>
        <v>1.1656306125827816</v>
      </c>
    </row>
    <row r="369" spans="1:6">
      <c r="A369" s="2">
        <v>42248</v>
      </c>
      <c r="B369" s="8">
        <v>-1.7388444999999999E-2</v>
      </c>
      <c r="C369" s="8">
        <v>-3.0700000000000002E-2</v>
      </c>
      <c r="D369" s="8">
        <v>0</v>
      </c>
      <c r="E369" s="6">
        <f t="shared" si="10"/>
        <v>-1.7388444999999999E-2</v>
      </c>
      <c r="F369" s="10">
        <f t="shared" si="11"/>
        <v>0.56639885993485339</v>
      </c>
    </row>
    <row r="370" spans="1:6">
      <c r="A370" s="2">
        <v>42278</v>
      </c>
      <c r="B370" s="8">
        <v>8.3408688999999994E-2</v>
      </c>
      <c r="C370" s="8">
        <v>7.7499999999999999E-2</v>
      </c>
      <c r="D370" s="8">
        <v>0</v>
      </c>
      <c r="E370" s="6">
        <f t="shared" si="10"/>
        <v>8.3408688999999994E-2</v>
      </c>
      <c r="F370" s="10">
        <f t="shared" si="11"/>
        <v>1.0762411483870966</v>
      </c>
    </row>
    <row r="371" spans="1:6">
      <c r="A371" s="2">
        <v>42309</v>
      </c>
      <c r="B371" s="8">
        <v>-1.0041553E-2</v>
      </c>
      <c r="C371" s="8">
        <v>5.5999999999999999E-3</v>
      </c>
      <c r="D371" s="8">
        <v>0</v>
      </c>
      <c r="E371" s="6">
        <f t="shared" si="10"/>
        <v>-1.0041553E-2</v>
      </c>
      <c r="F371" s="10">
        <f t="shared" si="11"/>
        <v>-1.7931344642857143</v>
      </c>
    </row>
    <row r="372" spans="1:6">
      <c r="A372" s="2">
        <v>42339</v>
      </c>
      <c r="B372" s="8">
        <v>-0.10641956299999999</v>
      </c>
      <c r="C372" s="8">
        <v>-2.1700000000000001E-2</v>
      </c>
      <c r="D372" s="8">
        <v>1E-4</v>
      </c>
      <c r="E372" s="6">
        <f t="shared" si="10"/>
        <v>-0.106519563</v>
      </c>
      <c r="F372" s="10">
        <f t="shared" si="11"/>
        <v>4.9087356221198153</v>
      </c>
    </row>
    <row r="373" spans="1:6">
      <c r="A373" s="2">
        <v>42370</v>
      </c>
      <c r="B373" s="8">
        <v>-7.5242320000000001E-2</v>
      </c>
      <c r="C373" s="8">
        <v>-5.7700000000000001E-2</v>
      </c>
      <c r="D373" s="8">
        <v>1E-4</v>
      </c>
      <c r="E373" s="6">
        <f t="shared" si="10"/>
        <v>-7.5342320000000004E-2</v>
      </c>
      <c r="F373" s="10">
        <f t="shared" si="11"/>
        <v>1.3057594454072792</v>
      </c>
    </row>
    <row r="374" spans="1:6">
      <c r="A374" s="2">
        <v>42401</v>
      </c>
      <c r="B374" s="8">
        <v>-6.6775749999999998E-3</v>
      </c>
      <c r="C374" s="8">
        <v>-6.9999999999999999E-4</v>
      </c>
      <c r="D374" s="8">
        <v>2.0000000000000001E-4</v>
      </c>
      <c r="E374" s="6">
        <f t="shared" si="10"/>
        <v>-6.8775749999999995E-3</v>
      </c>
      <c r="F374" s="10">
        <f t="shared" si="11"/>
        <v>9.8251071428571422</v>
      </c>
    </row>
    <row r="375" spans="1:6">
      <c r="A375" s="2">
        <v>42430</v>
      </c>
      <c r="B375" s="8">
        <v>0.13332706999999999</v>
      </c>
      <c r="C375" s="8">
        <v>6.9599999999999995E-2</v>
      </c>
      <c r="D375" s="8">
        <v>2.0000000000000001E-4</v>
      </c>
      <c r="E375" s="6">
        <f t="shared" si="10"/>
        <v>0.13312706999999999</v>
      </c>
      <c r="F375" s="10">
        <f t="shared" si="11"/>
        <v>1.9127452586206897</v>
      </c>
    </row>
    <row r="376" spans="1:6">
      <c r="A376" s="2">
        <v>42461</v>
      </c>
      <c r="B376" s="8">
        <v>-0.13992104899999999</v>
      </c>
      <c r="C376" s="8">
        <v>9.1000000000000004E-3</v>
      </c>
      <c r="D376" s="8">
        <v>1E-4</v>
      </c>
      <c r="E376" s="6">
        <f t="shared" si="10"/>
        <v>-0.14002104899999998</v>
      </c>
      <c r="F376" s="10">
        <f t="shared" si="11"/>
        <v>-15.386928461538458</v>
      </c>
    </row>
    <row r="377" spans="1:6">
      <c r="A377" s="2">
        <v>42491</v>
      </c>
      <c r="B377" s="8">
        <v>6.5286861000000002E-2</v>
      </c>
      <c r="C377" s="8">
        <v>1.78E-2</v>
      </c>
      <c r="D377" s="8">
        <v>1E-4</v>
      </c>
      <c r="E377" s="6">
        <f t="shared" si="10"/>
        <v>6.5186860999999999E-2</v>
      </c>
      <c r="F377" s="10">
        <f t="shared" si="11"/>
        <v>3.6621832022471912</v>
      </c>
    </row>
    <row r="378" spans="1:6">
      <c r="A378" s="2">
        <v>42522</v>
      </c>
      <c r="B378" s="8">
        <v>-3.6830788000000003E-2</v>
      </c>
      <c r="C378" s="8">
        <v>-5.0000000000000001E-4</v>
      </c>
      <c r="D378" s="8">
        <v>2.0000000000000001E-4</v>
      </c>
      <c r="E378" s="6">
        <f t="shared" si="10"/>
        <v>-3.7030788000000002E-2</v>
      </c>
      <c r="F378" s="10">
        <f t="shared" si="11"/>
        <v>74.061576000000002</v>
      </c>
    </row>
    <row r="379" spans="1:6">
      <c r="A379" s="2">
        <v>42552</v>
      </c>
      <c r="B379" s="8">
        <v>9.0062488999999996E-2</v>
      </c>
      <c r="C379" s="8">
        <v>3.95E-2</v>
      </c>
      <c r="D379" s="8">
        <v>2.0000000000000001E-4</v>
      </c>
      <c r="E379" s="6">
        <f t="shared" si="10"/>
        <v>8.986248899999999E-2</v>
      </c>
      <c r="F379" s="10">
        <f t="shared" si="11"/>
        <v>2.274999721518987</v>
      </c>
    </row>
    <row r="380" spans="1:6">
      <c r="A380" s="2">
        <v>42583</v>
      </c>
      <c r="B380" s="8">
        <v>1.8136421999999999E-2</v>
      </c>
      <c r="C380" s="8">
        <v>4.8999999999999998E-3</v>
      </c>
      <c r="D380" s="8">
        <v>2.0000000000000001E-4</v>
      </c>
      <c r="E380" s="6">
        <f t="shared" si="10"/>
        <v>1.7936422E-2</v>
      </c>
      <c r="F380" s="10">
        <f t="shared" si="11"/>
        <v>3.6604942857142859</v>
      </c>
    </row>
    <row r="381" spans="1:6">
      <c r="A381" s="2">
        <v>42614</v>
      </c>
      <c r="B381" s="8">
        <v>7.1276441999999995E-2</v>
      </c>
      <c r="C381" s="8">
        <v>2.5000000000000001E-3</v>
      </c>
      <c r="D381" s="8">
        <v>2.0000000000000001E-4</v>
      </c>
      <c r="E381" s="6">
        <f t="shared" si="10"/>
        <v>7.107644199999999E-2</v>
      </c>
      <c r="F381" s="10">
        <f t="shared" si="11"/>
        <v>28.430576799999994</v>
      </c>
    </row>
    <row r="382" spans="1:6">
      <c r="A382" s="2">
        <v>42644</v>
      </c>
      <c r="B382" s="8">
        <v>4.3343030000000003E-3</v>
      </c>
      <c r="C382" s="8">
        <v>-2.0199999999999999E-2</v>
      </c>
      <c r="D382" s="8">
        <v>2.0000000000000001E-4</v>
      </c>
      <c r="E382" s="6">
        <f t="shared" si="10"/>
        <v>4.1343030000000006E-3</v>
      </c>
      <c r="F382" s="10">
        <f t="shared" si="11"/>
        <v>-0.20466846534653468</v>
      </c>
    </row>
    <row r="383" spans="1:6">
      <c r="A383" s="2">
        <v>42675</v>
      </c>
      <c r="B383" s="8">
        <v>-2.6598499000000001E-2</v>
      </c>
      <c r="C383" s="8">
        <v>4.8599999999999997E-2</v>
      </c>
      <c r="D383" s="8">
        <v>1E-4</v>
      </c>
      <c r="E383" s="6">
        <f t="shared" si="10"/>
        <v>-2.6698499000000001E-2</v>
      </c>
      <c r="F383" s="10">
        <f t="shared" si="11"/>
        <v>-0.54935183127572018</v>
      </c>
    </row>
    <row r="384" spans="1:6">
      <c r="A384" s="2">
        <v>42705</v>
      </c>
      <c r="B384" s="8">
        <v>5.3335588000000003E-2</v>
      </c>
      <c r="C384" s="8">
        <v>1.8100000000000002E-2</v>
      </c>
      <c r="D384" s="8">
        <v>2.9999999999999997E-4</v>
      </c>
      <c r="E384" s="6">
        <f t="shared" si="10"/>
        <v>5.3035588000000002E-2</v>
      </c>
      <c r="F384" s="10">
        <f t="shared" si="11"/>
        <v>2.930142983425414</v>
      </c>
    </row>
    <row r="385" spans="1:6">
      <c r="A385" s="2">
        <v>42736</v>
      </c>
      <c r="B385" s="8">
        <v>4.7746414000000001E-2</v>
      </c>
      <c r="C385" s="8">
        <v>1.9400000000000001E-2</v>
      </c>
      <c r="D385" s="8">
        <v>4.0000000000000002E-4</v>
      </c>
      <c r="E385" s="6">
        <f t="shared" si="10"/>
        <v>4.7346414000000003E-2</v>
      </c>
      <c r="F385" s="10">
        <f t="shared" si="11"/>
        <v>2.4405368041237114</v>
      </c>
    </row>
    <row r="386" spans="1:6">
      <c r="A386" s="2">
        <v>42767</v>
      </c>
      <c r="B386" s="8">
        <v>0.12888354699999999</v>
      </c>
      <c r="C386" s="8">
        <v>3.5700000000000003E-2</v>
      </c>
      <c r="D386" s="8">
        <v>4.0000000000000002E-4</v>
      </c>
      <c r="E386" s="6">
        <f t="shared" si="10"/>
        <v>0.12848354699999998</v>
      </c>
      <c r="F386" s="10">
        <f t="shared" si="11"/>
        <v>3.5989789075630241</v>
      </c>
    </row>
    <row r="387" spans="1:6">
      <c r="A387" s="2">
        <v>42795</v>
      </c>
      <c r="B387" s="8">
        <v>5.3236235999999999E-2</v>
      </c>
      <c r="C387" s="8">
        <v>1.6999999999999999E-3</v>
      </c>
      <c r="D387" s="8">
        <v>2.9999999999999997E-4</v>
      </c>
      <c r="E387" s="6">
        <f t="shared" ref="E387:E450" si="12">B387-D387</f>
        <v>5.2936235999999998E-2</v>
      </c>
      <c r="F387" s="10">
        <f t="shared" ref="F387:F450" si="13">E387/C387</f>
        <v>31.138962352941178</v>
      </c>
    </row>
    <row r="388" spans="1:6">
      <c r="A388" s="2">
        <v>42826</v>
      </c>
      <c r="B388" s="8">
        <v>-6.9545800000000001E-5</v>
      </c>
      <c r="C388" s="8">
        <v>1.09E-2</v>
      </c>
      <c r="D388" s="8">
        <v>5.0000000000000001E-4</v>
      </c>
      <c r="E388" s="6">
        <f t="shared" si="12"/>
        <v>-5.6954580000000002E-4</v>
      </c>
      <c r="F388" s="10">
        <f t="shared" si="13"/>
        <v>-5.2251908256880739E-2</v>
      </c>
    </row>
    <row r="389" spans="1:6">
      <c r="A389" s="2">
        <v>42856</v>
      </c>
      <c r="B389" s="8">
        <v>6.3417937999999993E-2</v>
      </c>
      <c r="C389" s="8">
        <v>1.06E-2</v>
      </c>
      <c r="D389" s="8">
        <v>5.9999999999999995E-4</v>
      </c>
      <c r="E389" s="6">
        <f t="shared" si="12"/>
        <v>6.281793799999999E-2</v>
      </c>
      <c r="F389" s="10">
        <f t="shared" si="13"/>
        <v>5.9262205660377347</v>
      </c>
    </row>
    <row r="390" spans="1:6">
      <c r="A390" s="2">
        <v>42887</v>
      </c>
      <c r="B390" s="8">
        <v>-5.3322533999999998E-2</v>
      </c>
      <c r="C390" s="8">
        <v>7.7999999999999996E-3</v>
      </c>
      <c r="D390" s="8">
        <v>5.9999999999999995E-4</v>
      </c>
      <c r="E390" s="6">
        <f t="shared" si="12"/>
        <v>-5.3922534000000001E-2</v>
      </c>
      <c r="F390" s="10">
        <f t="shared" si="13"/>
        <v>-6.913145384615385</v>
      </c>
    </row>
    <row r="391" spans="1:6">
      <c r="A391" s="2">
        <v>42917</v>
      </c>
      <c r="B391" s="8">
        <v>3.2704036999999998E-2</v>
      </c>
      <c r="C391" s="8">
        <v>1.8700000000000001E-2</v>
      </c>
      <c r="D391" s="8">
        <v>6.9999999999999999E-4</v>
      </c>
      <c r="E391" s="6">
        <f t="shared" si="12"/>
        <v>3.2004036999999999E-2</v>
      </c>
      <c r="F391" s="10">
        <f t="shared" si="13"/>
        <v>1.7114458288770051</v>
      </c>
    </row>
    <row r="392" spans="1:6">
      <c r="A392" s="2">
        <v>42948</v>
      </c>
      <c r="B392" s="8">
        <v>0.102669149</v>
      </c>
      <c r="C392" s="8">
        <v>1.6000000000000001E-3</v>
      </c>
      <c r="D392" s="8">
        <v>8.9999999999999998E-4</v>
      </c>
      <c r="E392" s="6">
        <f t="shared" si="12"/>
        <v>0.101769149</v>
      </c>
      <c r="F392" s="10">
        <f t="shared" si="13"/>
        <v>63.605718124999996</v>
      </c>
    </row>
    <row r="393" spans="1:6">
      <c r="A393" s="2">
        <v>42979</v>
      </c>
      <c r="B393" s="8">
        <v>-5.6553686999999998E-2</v>
      </c>
      <c r="C393" s="8">
        <v>2.5100000000000001E-2</v>
      </c>
      <c r="D393" s="8">
        <v>8.9999999999999998E-4</v>
      </c>
      <c r="E393" s="6">
        <f t="shared" si="12"/>
        <v>-5.7453686999999996E-2</v>
      </c>
      <c r="F393" s="10">
        <f t="shared" si="13"/>
        <v>-2.288991513944223</v>
      </c>
    </row>
    <row r="394" spans="1:6">
      <c r="A394" s="2">
        <v>43009</v>
      </c>
      <c r="B394" s="8">
        <v>9.6807923000000004E-2</v>
      </c>
      <c r="C394" s="8">
        <v>2.2499999999999999E-2</v>
      </c>
      <c r="D394" s="8">
        <v>8.9999999999999998E-4</v>
      </c>
      <c r="E394" s="6">
        <f t="shared" si="12"/>
        <v>9.5907923000000006E-2</v>
      </c>
      <c r="F394" s="10">
        <f t="shared" si="13"/>
        <v>4.2625743555555564</v>
      </c>
    </row>
    <row r="395" spans="1:6">
      <c r="A395" s="2">
        <v>43040</v>
      </c>
      <c r="B395" s="8">
        <v>1.6623292000000001E-2</v>
      </c>
      <c r="C395" s="8">
        <v>3.1199999999999999E-2</v>
      </c>
      <c r="D395" s="8">
        <v>8.0000000000000004E-4</v>
      </c>
      <c r="E395" s="6">
        <f t="shared" si="12"/>
        <v>1.5823292000000003E-2</v>
      </c>
      <c r="F395" s="10">
        <f t="shared" si="13"/>
        <v>0.50715679487179499</v>
      </c>
    </row>
    <row r="396" spans="1:6">
      <c r="A396" s="2">
        <v>43070</v>
      </c>
      <c r="B396" s="8">
        <v>-1.1706039E-2</v>
      </c>
      <c r="C396" s="8">
        <v>1.06E-2</v>
      </c>
      <c r="D396" s="8">
        <v>8.9999999999999998E-4</v>
      </c>
      <c r="E396" s="6">
        <f t="shared" si="12"/>
        <v>-1.2606038999999999E-2</v>
      </c>
      <c r="F396" s="10">
        <f t="shared" si="13"/>
        <v>-1.1892489622641509</v>
      </c>
    </row>
    <row r="397" spans="1:6">
      <c r="A397" s="2">
        <v>43101</v>
      </c>
      <c r="B397" s="8">
        <v>-1.0636301000000001E-2</v>
      </c>
      <c r="C397" s="8">
        <v>5.57E-2</v>
      </c>
      <c r="D397" s="8">
        <v>1.1999999999999999E-3</v>
      </c>
      <c r="E397" s="6">
        <f t="shared" si="12"/>
        <v>-1.1836301E-2</v>
      </c>
      <c r="F397" s="10">
        <f t="shared" si="13"/>
        <v>-0.21250091561938961</v>
      </c>
    </row>
    <row r="398" spans="1:6">
      <c r="A398" s="2">
        <v>43132</v>
      </c>
      <c r="B398" s="8">
        <v>6.3847559999999998E-2</v>
      </c>
      <c r="C398" s="8">
        <v>-3.6499999999999998E-2</v>
      </c>
      <c r="D398" s="8">
        <v>1.1000000000000001E-3</v>
      </c>
      <c r="E398" s="6">
        <f t="shared" si="12"/>
        <v>6.2747559999999994E-2</v>
      </c>
      <c r="F398" s="10">
        <f t="shared" si="13"/>
        <v>-1.7191112328767122</v>
      </c>
    </row>
    <row r="399" spans="1:6">
      <c r="A399" s="2">
        <v>43160</v>
      </c>
      <c r="B399" s="8">
        <v>-5.4210248000000003E-2</v>
      </c>
      <c r="C399" s="8">
        <v>-2.35E-2</v>
      </c>
      <c r="D399" s="8">
        <v>1.1000000000000001E-3</v>
      </c>
      <c r="E399" s="6">
        <f t="shared" si="12"/>
        <v>-5.5310247999999999E-2</v>
      </c>
      <c r="F399" s="10">
        <f t="shared" si="13"/>
        <v>2.353627574468085</v>
      </c>
    </row>
    <row r="400" spans="1:6">
      <c r="A400" s="2">
        <v>43191</v>
      </c>
      <c r="B400" s="8">
        <v>-1.5019708999999999E-2</v>
      </c>
      <c r="C400" s="8">
        <v>2.8E-3</v>
      </c>
      <c r="D400" s="8">
        <v>1.4E-3</v>
      </c>
      <c r="E400" s="6">
        <f t="shared" si="12"/>
        <v>-1.6419708999999998E-2</v>
      </c>
      <c r="F400" s="10">
        <f t="shared" si="13"/>
        <v>-5.8641817857142851</v>
      </c>
    </row>
    <row r="401" spans="1:6">
      <c r="A401" s="2">
        <v>43221</v>
      </c>
      <c r="B401" s="8">
        <v>0.130763448</v>
      </c>
      <c r="C401" s="8">
        <v>2.6499999999999999E-2</v>
      </c>
      <c r="D401" s="8">
        <v>1.4E-3</v>
      </c>
      <c r="E401" s="6">
        <f t="shared" si="12"/>
        <v>0.12936344799999999</v>
      </c>
      <c r="F401" s="10">
        <f t="shared" si="13"/>
        <v>4.8816395471698115</v>
      </c>
    </row>
    <row r="402" spans="1:6">
      <c r="A402" s="2">
        <v>43252</v>
      </c>
      <c r="B402" s="8">
        <v>-5.5982699999999998E-3</v>
      </c>
      <c r="C402" s="8">
        <v>4.7999999999999996E-3</v>
      </c>
      <c r="D402" s="8">
        <v>1.4E-3</v>
      </c>
      <c r="E402" s="6">
        <f t="shared" si="12"/>
        <v>-6.99827E-3</v>
      </c>
      <c r="F402" s="10">
        <f t="shared" si="13"/>
        <v>-1.4579729166666668</v>
      </c>
    </row>
    <row r="403" spans="1:6">
      <c r="A403" s="2">
        <v>43282</v>
      </c>
      <c r="B403" s="8">
        <v>2.7983318E-2</v>
      </c>
      <c r="C403" s="8">
        <v>3.1899999999999998E-2</v>
      </c>
      <c r="D403" s="8">
        <v>1.6000000000000001E-3</v>
      </c>
      <c r="E403" s="6">
        <f t="shared" si="12"/>
        <v>2.6383317999999999E-2</v>
      </c>
      <c r="F403" s="10">
        <f t="shared" si="13"/>
        <v>0.82706326018808785</v>
      </c>
    </row>
    <row r="404" spans="1:6">
      <c r="A404" s="2">
        <v>43313</v>
      </c>
      <c r="B404" s="8">
        <v>0.196226814</v>
      </c>
      <c r="C404" s="8">
        <v>3.44E-2</v>
      </c>
      <c r="D404" s="8">
        <v>1.6000000000000001E-3</v>
      </c>
      <c r="E404" s="6">
        <f t="shared" si="12"/>
        <v>0.19462681400000001</v>
      </c>
      <c r="F404" s="10">
        <f t="shared" si="13"/>
        <v>5.6577562209302332</v>
      </c>
    </row>
    <row r="405" spans="1:6">
      <c r="A405" s="2">
        <v>43344</v>
      </c>
      <c r="B405" s="8">
        <v>-4.824961E-3</v>
      </c>
      <c r="C405" s="8">
        <v>5.9999999999999995E-4</v>
      </c>
      <c r="D405" s="8">
        <v>1.5E-3</v>
      </c>
      <c r="E405" s="6">
        <f t="shared" si="12"/>
        <v>-6.3249610000000005E-3</v>
      </c>
      <c r="F405" s="10">
        <f t="shared" si="13"/>
        <v>-10.541601666666669</v>
      </c>
    </row>
    <row r="406" spans="1:6">
      <c r="A406" s="2">
        <v>43374</v>
      </c>
      <c r="B406" s="8">
        <v>-3.047739E-2</v>
      </c>
      <c r="C406" s="8">
        <v>-7.6799999999999993E-2</v>
      </c>
      <c r="D406" s="8">
        <v>1.9E-3</v>
      </c>
      <c r="E406" s="6">
        <f t="shared" si="12"/>
        <v>-3.2377389999999999E-2</v>
      </c>
      <c r="F406" s="10">
        <f t="shared" si="13"/>
        <v>0.42158059895833333</v>
      </c>
    </row>
    <row r="407" spans="1:6">
      <c r="A407" s="2">
        <v>43405</v>
      </c>
      <c r="B407" s="8">
        <v>-0.184044758</v>
      </c>
      <c r="C407" s="8">
        <v>1.6899999999999998E-2</v>
      </c>
      <c r="D407" s="8">
        <v>1.8E-3</v>
      </c>
      <c r="E407" s="6">
        <f t="shared" si="12"/>
        <v>-0.185844758</v>
      </c>
      <c r="F407" s="10">
        <f t="shared" si="13"/>
        <v>-10.996731242603552</v>
      </c>
    </row>
    <row r="408" spans="1:6">
      <c r="A408" s="2">
        <v>43435</v>
      </c>
      <c r="B408" s="8">
        <v>-0.113616389</v>
      </c>
      <c r="C408" s="8">
        <v>-9.5699999999999993E-2</v>
      </c>
      <c r="D408" s="8">
        <v>2E-3</v>
      </c>
      <c r="E408" s="6">
        <f t="shared" si="12"/>
        <v>-0.115616389</v>
      </c>
      <c r="F408" s="10">
        <f t="shared" si="13"/>
        <v>1.2081127377220482</v>
      </c>
    </row>
    <row r="409" spans="1:6">
      <c r="A409" s="2">
        <v>43466</v>
      </c>
      <c r="B409" s="8">
        <v>5.5153969999999997E-2</v>
      </c>
      <c r="C409" s="8">
        <v>8.4000000000000005E-2</v>
      </c>
      <c r="D409" s="8">
        <v>2.0999999999999999E-3</v>
      </c>
      <c r="E409" s="6">
        <f t="shared" si="12"/>
        <v>5.3053969999999999E-2</v>
      </c>
      <c r="F409" s="10">
        <f t="shared" si="13"/>
        <v>0.63159488095238092</v>
      </c>
    </row>
    <row r="410" spans="1:6">
      <c r="A410" s="2">
        <v>43497</v>
      </c>
      <c r="B410" s="8">
        <v>4.0314974000000003E-2</v>
      </c>
      <c r="C410" s="8">
        <v>3.4000000000000002E-2</v>
      </c>
      <c r="D410" s="8">
        <v>1.8E-3</v>
      </c>
      <c r="E410" s="6">
        <f t="shared" si="12"/>
        <v>3.8514974E-2</v>
      </c>
      <c r="F410" s="10">
        <f t="shared" si="13"/>
        <v>1.1327933529411764</v>
      </c>
    </row>
    <row r="411" spans="1:6">
      <c r="A411" s="2">
        <v>43525</v>
      </c>
      <c r="B411" s="8">
        <v>0.101730522</v>
      </c>
      <c r="C411" s="8">
        <v>1.0999999999999999E-2</v>
      </c>
      <c r="D411" s="8">
        <v>1.9E-3</v>
      </c>
      <c r="E411" s="6">
        <f t="shared" si="12"/>
        <v>9.9830522000000005E-2</v>
      </c>
      <c r="F411" s="10">
        <f t="shared" si="13"/>
        <v>9.0755020000000002</v>
      </c>
    </row>
    <row r="412" spans="1:6">
      <c r="A412" s="2">
        <v>43556</v>
      </c>
      <c r="B412" s="8">
        <v>5.6435975999999999E-2</v>
      </c>
      <c r="C412" s="8">
        <v>3.9699999999999999E-2</v>
      </c>
      <c r="D412" s="8">
        <v>2.0999999999999999E-3</v>
      </c>
      <c r="E412" s="6">
        <f t="shared" si="12"/>
        <v>5.4335976000000001E-2</v>
      </c>
      <c r="F412" s="10">
        <f t="shared" si="13"/>
        <v>1.3686643828715366</v>
      </c>
    </row>
    <row r="413" spans="1:6">
      <c r="A413" s="2">
        <v>43586</v>
      </c>
      <c r="B413" s="8">
        <v>-0.12757242399999999</v>
      </c>
      <c r="C413" s="8">
        <v>-6.9400000000000003E-2</v>
      </c>
      <c r="D413" s="8">
        <v>2.0999999999999999E-3</v>
      </c>
      <c r="E413" s="6">
        <f t="shared" si="12"/>
        <v>-0.12967242399999998</v>
      </c>
      <c r="F413" s="10">
        <f t="shared" si="13"/>
        <v>1.8684787319884724</v>
      </c>
    </row>
    <row r="414" spans="1:6">
      <c r="A414" s="2">
        <v>43617</v>
      </c>
      <c r="B414" s="8">
        <v>0.13487247299999999</v>
      </c>
      <c r="C414" s="8">
        <v>6.93E-2</v>
      </c>
      <c r="D414" s="8">
        <v>1.8E-3</v>
      </c>
      <c r="E414" s="6">
        <f t="shared" si="12"/>
        <v>0.133072473</v>
      </c>
      <c r="F414" s="10">
        <f t="shared" si="13"/>
        <v>1.9202377056277056</v>
      </c>
    </row>
    <row r="415" spans="1:6">
      <c r="A415" s="2">
        <v>43647</v>
      </c>
      <c r="B415" s="8">
        <v>7.6394745999999999E-2</v>
      </c>
      <c r="C415" s="8">
        <v>1.1900000000000001E-2</v>
      </c>
      <c r="D415" s="8">
        <v>1.9E-3</v>
      </c>
      <c r="E415" s="6">
        <f t="shared" si="12"/>
        <v>7.4494746000000001E-2</v>
      </c>
      <c r="F415" s="10">
        <f t="shared" si="13"/>
        <v>6.2600626890756299</v>
      </c>
    </row>
    <row r="416" spans="1:6">
      <c r="A416" s="2">
        <v>43678</v>
      </c>
      <c r="B416" s="8">
        <v>-2.0184191000000001E-2</v>
      </c>
      <c r="C416" s="8">
        <v>-2.58E-2</v>
      </c>
      <c r="D416" s="8">
        <v>1.6000000000000001E-3</v>
      </c>
      <c r="E416" s="6">
        <f t="shared" si="12"/>
        <v>-2.1784191000000001E-2</v>
      </c>
      <c r="F416" s="10">
        <f t="shared" si="13"/>
        <v>0.84434848837209309</v>
      </c>
    </row>
    <row r="417" spans="1:6">
      <c r="A417" s="2">
        <v>43709</v>
      </c>
      <c r="B417" s="8">
        <v>7.7038270000000006E-2</v>
      </c>
      <c r="C417" s="8">
        <v>1.43E-2</v>
      </c>
      <c r="D417" s="8">
        <v>1.8E-3</v>
      </c>
      <c r="E417" s="6">
        <f t="shared" si="12"/>
        <v>7.523827000000001E-2</v>
      </c>
      <c r="F417" s="10">
        <f t="shared" si="13"/>
        <v>5.2614174825174835</v>
      </c>
    </row>
    <row r="418" spans="1:6">
      <c r="A418" s="2">
        <v>43739</v>
      </c>
      <c r="B418" s="8">
        <v>0.110684531</v>
      </c>
      <c r="C418" s="8">
        <v>2.06E-2</v>
      </c>
      <c r="D418" s="8">
        <v>1.6000000000000001E-3</v>
      </c>
      <c r="E418" s="6">
        <f t="shared" si="12"/>
        <v>0.109084531</v>
      </c>
      <c r="F418" s="10">
        <f t="shared" si="13"/>
        <v>5.2953655825242718</v>
      </c>
    </row>
    <row r="419" spans="1:6">
      <c r="A419" s="2">
        <v>43770</v>
      </c>
      <c r="B419" s="8">
        <v>7.4328646999999998E-2</v>
      </c>
      <c r="C419" s="8">
        <v>3.8699999999999998E-2</v>
      </c>
      <c r="D419" s="8">
        <v>1.1999999999999999E-3</v>
      </c>
      <c r="E419" s="6">
        <f t="shared" si="12"/>
        <v>7.3128646999999991E-2</v>
      </c>
      <c r="F419" s="10">
        <f t="shared" si="13"/>
        <v>1.8896291214470282</v>
      </c>
    </row>
    <row r="420" spans="1:6">
      <c r="A420" s="2">
        <v>43800</v>
      </c>
      <c r="B420" s="8">
        <v>0.102082705</v>
      </c>
      <c r="C420" s="8">
        <v>2.7699999999999999E-2</v>
      </c>
      <c r="D420" s="8">
        <v>1.4E-3</v>
      </c>
      <c r="E420" s="6">
        <f t="shared" si="12"/>
        <v>0.100682705</v>
      </c>
      <c r="F420" s="10">
        <f t="shared" si="13"/>
        <v>3.6347546931407941</v>
      </c>
    </row>
    <row r="421" spans="1:6">
      <c r="A421" s="2">
        <v>43831</v>
      </c>
      <c r="B421" s="8">
        <v>5.4010214000000001E-2</v>
      </c>
      <c r="C421" s="8">
        <v>-1.1000000000000001E-3</v>
      </c>
      <c r="D421" s="8">
        <v>1.2999999999999999E-3</v>
      </c>
      <c r="E421" s="6">
        <f t="shared" si="12"/>
        <v>5.2710213999999998E-2</v>
      </c>
      <c r="F421" s="10">
        <f t="shared" si="13"/>
        <v>-47.918376363636362</v>
      </c>
    </row>
    <row r="422" spans="1:6">
      <c r="A422" s="2">
        <v>43862</v>
      </c>
      <c r="B422" s="8">
        <v>-0.116797648</v>
      </c>
      <c r="C422" s="8">
        <v>-8.1299999999999997E-2</v>
      </c>
      <c r="D422" s="8">
        <v>1.1999999999999999E-3</v>
      </c>
      <c r="E422" s="6">
        <f t="shared" si="12"/>
        <v>-0.11799764800000001</v>
      </c>
      <c r="F422" s="10">
        <f t="shared" si="13"/>
        <v>1.4513855842558427</v>
      </c>
    </row>
    <row r="423" spans="1:6">
      <c r="A423" s="2">
        <v>43891</v>
      </c>
      <c r="B423" s="8">
        <v>-6.7553731000000006E-2</v>
      </c>
      <c r="C423" s="8">
        <v>-0.13389999999999999</v>
      </c>
      <c r="D423" s="8">
        <v>1.2999999999999999E-3</v>
      </c>
      <c r="E423" s="6">
        <f t="shared" si="12"/>
        <v>-6.8853731000000001E-2</v>
      </c>
      <c r="F423" s="10">
        <f t="shared" si="13"/>
        <v>0.51421755787901424</v>
      </c>
    </row>
    <row r="424" spans="1:6">
      <c r="A424" s="2">
        <v>43922</v>
      </c>
      <c r="B424" s="8">
        <v>0.155373545</v>
      </c>
      <c r="C424" s="8">
        <v>0.13650000000000001</v>
      </c>
      <c r="D424" s="8">
        <v>0</v>
      </c>
      <c r="E424" s="6">
        <f t="shared" si="12"/>
        <v>0.155373545</v>
      </c>
      <c r="F424" s="10">
        <f t="shared" si="13"/>
        <v>1.1382677289377288</v>
      </c>
    </row>
    <row r="425" spans="1:6">
      <c r="A425" s="2">
        <v>43952</v>
      </c>
      <c r="B425" s="8">
        <v>8.2164901999999998E-2</v>
      </c>
      <c r="C425" s="8">
        <v>5.5800000000000002E-2</v>
      </c>
      <c r="D425" s="8">
        <v>1E-4</v>
      </c>
      <c r="E425" s="6">
        <f t="shared" si="12"/>
        <v>8.2064901999999995E-2</v>
      </c>
      <c r="F425" s="10">
        <f t="shared" si="13"/>
        <v>1.4706971684587813</v>
      </c>
    </row>
    <row r="426" spans="1:6">
      <c r="A426" s="2">
        <v>43983</v>
      </c>
      <c r="B426" s="8">
        <v>0.15049199499999999</v>
      </c>
      <c r="C426" s="8">
        <v>2.46E-2</v>
      </c>
      <c r="D426" s="8">
        <v>1E-4</v>
      </c>
      <c r="E426" s="6">
        <f t="shared" si="12"/>
        <v>0.150391995</v>
      </c>
      <c r="F426" s="10">
        <f t="shared" si="13"/>
        <v>6.1134957317073173</v>
      </c>
    </row>
    <row r="427" spans="1:6">
      <c r="A427" s="2">
        <v>44013</v>
      </c>
      <c r="B427" s="8">
        <v>0.165131693</v>
      </c>
      <c r="C427" s="8">
        <v>5.7700000000000001E-2</v>
      </c>
      <c r="D427" s="8">
        <v>1E-4</v>
      </c>
      <c r="E427" s="6">
        <f t="shared" si="12"/>
        <v>0.16503169300000001</v>
      </c>
      <c r="F427" s="10">
        <f t="shared" si="13"/>
        <v>2.8601679896013867</v>
      </c>
    </row>
    <row r="428" spans="1:6">
      <c r="A428" s="2">
        <v>44044</v>
      </c>
      <c r="B428" s="8">
        <v>0.21437959200000001</v>
      </c>
      <c r="C428" s="8">
        <v>7.6300000000000007E-2</v>
      </c>
      <c r="D428" s="8">
        <v>1E-4</v>
      </c>
      <c r="E428" s="6">
        <f t="shared" si="12"/>
        <v>0.21427959200000002</v>
      </c>
      <c r="F428" s="10">
        <f t="shared" si="13"/>
        <v>2.8083825950196593</v>
      </c>
    </row>
    <row r="429" spans="1:6">
      <c r="A429" s="2">
        <v>44075</v>
      </c>
      <c r="B429" s="8">
        <v>-0.100908027</v>
      </c>
      <c r="C429" s="8">
        <v>-3.6299999999999999E-2</v>
      </c>
      <c r="D429" s="8">
        <v>1E-4</v>
      </c>
      <c r="E429" s="6">
        <f t="shared" si="12"/>
        <v>-0.101008027</v>
      </c>
      <c r="F429" s="10">
        <f t="shared" si="13"/>
        <v>2.7825902754820939</v>
      </c>
    </row>
    <row r="430" spans="1:6">
      <c r="A430" s="2">
        <v>44105</v>
      </c>
      <c r="B430" s="8">
        <v>-6.0012046999999999E-2</v>
      </c>
      <c r="C430" s="8">
        <v>-2.1000000000000001E-2</v>
      </c>
      <c r="D430" s="8">
        <v>1E-4</v>
      </c>
      <c r="E430" s="6">
        <f t="shared" si="12"/>
        <v>-6.0112047000000002E-2</v>
      </c>
      <c r="F430" s="10">
        <f t="shared" si="13"/>
        <v>2.8624784285714284</v>
      </c>
    </row>
    <row r="431" spans="1:6">
      <c r="A431" s="2">
        <v>44136</v>
      </c>
      <c r="B431" s="8">
        <v>9.3606448999999994E-2</v>
      </c>
      <c r="C431" s="8">
        <v>0.12470000000000001</v>
      </c>
      <c r="D431" s="8">
        <v>1E-4</v>
      </c>
      <c r="E431" s="6">
        <f t="shared" si="12"/>
        <v>9.3506448999999991E-2</v>
      </c>
      <c r="F431" s="10">
        <f t="shared" si="13"/>
        <v>0.74985123496391326</v>
      </c>
    </row>
    <row r="432" spans="1:6">
      <c r="A432" s="2">
        <v>44166</v>
      </c>
      <c r="B432" s="8">
        <v>0.11649665200000001</v>
      </c>
      <c r="C432" s="8">
        <v>4.6300000000000001E-2</v>
      </c>
      <c r="D432" s="8">
        <v>1E-4</v>
      </c>
      <c r="E432" s="6">
        <f t="shared" si="12"/>
        <v>0.116396652</v>
      </c>
      <c r="F432" s="10">
        <f t="shared" si="13"/>
        <v>2.5139665658747301</v>
      </c>
    </row>
    <row r="433" spans="1:6">
      <c r="A433" s="2">
        <v>44197</v>
      </c>
      <c r="B433" s="8">
        <v>-5.5016600000000002E-3</v>
      </c>
      <c r="C433" s="8">
        <v>-2.9999999999999997E-4</v>
      </c>
      <c r="D433" s="8">
        <v>1E-4</v>
      </c>
      <c r="E433" s="6">
        <f t="shared" si="12"/>
        <v>-5.6016600000000005E-3</v>
      </c>
      <c r="F433" s="10">
        <f t="shared" si="13"/>
        <v>18.672200000000004</v>
      </c>
    </row>
    <row r="434" spans="1:6">
      <c r="A434" s="2">
        <v>44228</v>
      </c>
      <c r="B434" s="8">
        <v>-8.1085111000000001E-2</v>
      </c>
      <c r="C434" s="8">
        <v>2.7799999999999998E-2</v>
      </c>
      <c r="D434" s="8">
        <v>0</v>
      </c>
      <c r="E434" s="6">
        <f t="shared" si="12"/>
        <v>-8.1085111000000001E-2</v>
      </c>
      <c r="F434" s="10">
        <f t="shared" si="13"/>
        <v>-2.9167306115107916</v>
      </c>
    </row>
    <row r="435" spans="1:6">
      <c r="A435" s="2">
        <v>44256</v>
      </c>
      <c r="B435" s="8">
        <v>8.8449440000000004E-3</v>
      </c>
      <c r="C435" s="8">
        <v>3.0800000000000001E-2</v>
      </c>
      <c r="D435" s="8">
        <v>0</v>
      </c>
      <c r="E435" s="6">
        <f t="shared" si="12"/>
        <v>8.8449440000000004E-3</v>
      </c>
      <c r="F435" s="10">
        <f t="shared" si="13"/>
        <v>0.28717350649350648</v>
      </c>
    </row>
    <row r="436" spans="1:6">
      <c r="A436" s="2">
        <v>44287</v>
      </c>
      <c r="B436" s="8">
        <v>7.6217835999999997E-2</v>
      </c>
      <c r="C436" s="8">
        <v>4.9299999999999997E-2</v>
      </c>
      <c r="D436" s="8">
        <v>0</v>
      </c>
      <c r="E436" s="6">
        <f t="shared" si="12"/>
        <v>7.6217835999999997E-2</v>
      </c>
      <c r="F436" s="10">
        <f t="shared" si="13"/>
        <v>1.5460007302231238</v>
      </c>
    </row>
    <row r="437" spans="1:6">
      <c r="A437" s="2">
        <v>44317</v>
      </c>
      <c r="B437" s="8">
        <v>-5.2107219000000003E-2</v>
      </c>
      <c r="C437" s="8">
        <v>2.8999999999999998E-3</v>
      </c>
      <c r="D437" s="8">
        <v>0</v>
      </c>
      <c r="E437" s="6">
        <f t="shared" si="12"/>
        <v>-5.2107219000000003E-2</v>
      </c>
      <c r="F437" s="10">
        <f t="shared" si="13"/>
        <v>-17.968006551724141</v>
      </c>
    </row>
    <row r="438" spans="1:6">
      <c r="A438" s="2">
        <v>44348</v>
      </c>
      <c r="B438" s="8">
        <v>0.100976171</v>
      </c>
      <c r="C438" s="8">
        <v>2.75E-2</v>
      </c>
      <c r="D438" s="8">
        <v>0</v>
      </c>
      <c r="E438" s="6">
        <f t="shared" si="12"/>
        <v>0.100976171</v>
      </c>
      <c r="F438" s="10">
        <f t="shared" si="13"/>
        <v>3.6718607636363636</v>
      </c>
    </row>
    <row r="439" spans="1:6">
      <c r="A439" s="2">
        <v>44378</v>
      </c>
      <c r="B439" s="8">
        <v>6.4982306000000004E-2</v>
      </c>
      <c r="C439" s="8">
        <v>1.2699999999999999E-2</v>
      </c>
      <c r="D439" s="8">
        <v>0</v>
      </c>
      <c r="E439" s="6">
        <f t="shared" si="12"/>
        <v>6.4982306000000004E-2</v>
      </c>
      <c r="F439" s="10">
        <f t="shared" si="13"/>
        <v>5.1167170078740165</v>
      </c>
    </row>
    <row r="440" spans="1:6">
      <c r="A440" s="2">
        <v>44409</v>
      </c>
      <c r="B440" s="8">
        <v>4.0929823999999997E-2</v>
      </c>
      <c r="C440" s="8">
        <v>2.9100000000000001E-2</v>
      </c>
      <c r="D440" s="8">
        <v>0</v>
      </c>
      <c r="E440" s="6">
        <f t="shared" si="12"/>
        <v>4.0929823999999997E-2</v>
      </c>
      <c r="F440" s="10">
        <f t="shared" si="13"/>
        <v>1.4065231615120273</v>
      </c>
    </row>
    <row r="441" spans="1:6">
      <c r="A441" s="2">
        <v>44440</v>
      </c>
      <c r="B441" s="8">
        <v>-6.6640452000000003E-2</v>
      </c>
      <c r="C441" s="8">
        <v>-4.3700000000000003E-2</v>
      </c>
      <c r="D441" s="8">
        <v>0</v>
      </c>
      <c r="E441" s="6">
        <f t="shared" si="12"/>
        <v>-6.6640452000000003E-2</v>
      </c>
      <c r="F441" s="10">
        <f t="shared" si="13"/>
        <v>1.5249531350114416</v>
      </c>
    </row>
    <row r="442" spans="1:6">
      <c r="A442" s="2">
        <v>44470</v>
      </c>
      <c r="B442" s="8">
        <v>5.8657555E-2</v>
      </c>
      <c r="C442" s="8">
        <v>6.6500000000000004E-2</v>
      </c>
      <c r="D442" s="8">
        <v>0</v>
      </c>
      <c r="E442" s="6">
        <f t="shared" si="12"/>
        <v>5.8657555E-2</v>
      </c>
      <c r="F442" s="10">
        <f t="shared" si="13"/>
        <v>0.88206849624060146</v>
      </c>
    </row>
    <row r="443" spans="1:6">
      <c r="A443" s="2">
        <v>44501</v>
      </c>
      <c r="B443" s="8">
        <v>0.103471063</v>
      </c>
      <c r="C443" s="8">
        <v>-1.55E-2</v>
      </c>
      <c r="D443" s="8">
        <v>0</v>
      </c>
      <c r="E443" s="6">
        <f t="shared" si="12"/>
        <v>0.103471063</v>
      </c>
      <c r="F443" s="10">
        <f t="shared" si="13"/>
        <v>-6.6755524516129032</v>
      </c>
    </row>
    <row r="444" spans="1:6">
      <c r="A444" s="2">
        <v>44531</v>
      </c>
      <c r="B444" s="8">
        <v>7.5796674999999994E-2</v>
      </c>
      <c r="C444" s="8">
        <v>3.1E-2</v>
      </c>
      <c r="D444" s="8">
        <v>1E-4</v>
      </c>
      <c r="E444" s="6">
        <f t="shared" si="12"/>
        <v>7.5696674999999991E-2</v>
      </c>
      <c r="F444" s="10">
        <f t="shared" si="13"/>
        <v>2.4418282258064514</v>
      </c>
    </row>
    <row r="445" spans="1:6">
      <c r="A445" s="2">
        <v>44562</v>
      </c>
      <c r="B445" s="8">
        <v>-1.5712295000000001E-2</v>
      </c>
      <c r="C445" s="8">
        <v>-6.25E-2</v>
      </c>
      <c r="D445" s="8">
        <v>0</v>
      </c>
      <c r="E445" s="6">
        <f t="shared" si="12"/>
        <v>-1.5712295000000001E-2</v>
      </c>
      <c r="F445" s="10">
        <f t="shared" si="13"/>
        <v>0.25139672000000002</v>
      </c>
    </row>
    <row r="446" spans="1:6">
      <c r="A446" s="2">
        <v>44593</v>
      </c>
      <c r="B446" s="8">
        <v>-5.5269476999999997E-2</v>
      </c>
      <c r="C446" s="8">
        <v>-2.29E-2</v>
      </c>
      <c r="D446" s="8">
        <v>0</v>
      </c>
      <c r="E446" s="6">
        <f t="shared" si="12"/>
        <v>-5.5269476999999997E-2</v>
      </c>
      <c r="F446" s="10">
        <f t="shared" si="13"/>
        <v>2.4135142794759825</v>
      </c>
    </row>
    <row r="447" spans="1:6">
      <c r="A447" s="2">
        <v>44621</v>
      </c>
      <c r="B447" s="8">
        <v>5.8820687000000003E-2</v>
      </c>
      <c r="C447" s="8">
        <v>3.0499999999999999E-2</v>
      </c>
      <c r="D447" s="8">
        <v>1E-4</v>
      </c>
      <c r="E447" s="6">
        <f t="shared" si="12"/>
        <v>5.8720687000000001E-2</v>
      </c>
      <c r="F447" s="10">
        <f t="shared" si="13"/>
        <v>1.9252684262295083</v>
      </c>
    </row>
    <row r="448" spans="1:6">
      <c r="A448" s="2">
        <v>44652</v>
      </c>
      <c r="B448" s="8">
        <v>-9.7130790999999994E-2</v>
      </c>
      <c r="C448" s="8">
        <v>-9.4600000000000004E-2</v>
      </c>
      <c r="D448" s="8">
        <v>1E-4</v>
      </c>
      <c r="E448" s="6">
        <f t="shared" si="12"/>
        <v>-9.7230790999999997E-2</v>
      </c>
      <c r="F448" s="10">
        <f t="shared" si="13"/>
        <v>1.0278096300211417</v>
      </c>
    </row>
    <row r="449" spans="1:6">
      <c r="A449" s="2">
        <v>44682</v>
      </c>
      <c r="B449" s="8">
        <v>-5.5883281999999999E-2</v>
      </c>
      <c r="C449" s="8">
        <v>-3.3999999999999998E-3</v>
      </c>
      <c r="D449" s="8">
        <v>2.9999999999999997E-4</v>
      </c>
      <c r="E449" s="6">
        <f t="shared" si="12"/>
        <v>-5.6183282000000001E-2</v>
      </c>
      <c r="F449" s="10">
        <f t="shared" si="13"/>
        <v>16.524494705882354</v>
      </c>
    </row>
    <row r="450" spans="1:6">
      <c r="A450" s="2">
        <v>44713</v>
      </c>
      <c r="B450" s="8">
        <v>-8.0080067000000005E-2</v>
      </c>
      <c r="C450" s="8">
        <v>-8.43E-2</v>
      </c>
      <c r="D450" s="8">
        <v>5.9999999999999995E-4</v>
      </c>
      <c r="E450" s="6">
        <f t="shared" si="12"/>
        <v>-8.0680067000000008E-2</v>
      </c>
      <c r="F450" s="10">
        <f t="shared" si="13"/>
        <v>0.95705892052194552</v>
      </c>
    </row>
    <row r="451" spans="1:6">
      <c r="A451" s="2">
        <v>44743</v>
      </c>
      <c r="B451" s="8">
        <v>0.18863364499999999</v>
      </c>
      <c r="C451" s="8">
        <v>9.5699999999999993E-2</v>
      </c>
      <c r="D451" s="8">
        <v>8.0000000000000004E-4</v>
      </c>
      <c r="E451" s="6">
        <f t="shared" ref="E451:E467" si="14">B451-D451</f>
        <v>0.18783364499999999</v>
      </c>
      <c r="F451" s="10">
        <f t="shared" ref="F451:F467" si="15">E451/C451</f>
        <v>1.962734012539185</v>
      </c>
    </row>
    <row r="452" spans="1:6">
      <c r="A452" s="2">
        <v>44774</v>
      </c>
      <c r="B452" s="8">
        <v>-3.2551748999999998E-2</v>
      </c>
      <c r="C452" s="8">
        <v>-3.7699999999999997E-2</v>
      </c>
      <c r="D452" s="8">
        <v>1.9E-3</v>
      </c>
      <c r="E452" s="6">
        <f t="shared" si="14"/>
        <v>-3.4451748999999997E-2</v>
      </c>
      <c r="F452" s="10">
        <f t="shared" si="15"/>
        <v>0.91383949602122017</v>
      </c>
    </row>
    <row r="453" spans="1:6">
      <c r="A453" s="2">
        <v>44805</v>
      </c>
      <c r="B453" s="8">
        <v>-0.11975606799999999</v>
      </c>
      <c r="C453" s="8">
        <v>-9.35E-2</v>
      </c>
      <c r="D453" s="8">
        <v>1.9E-3</v>
      </c>
      <c r="E453" s="6">
        <f t="shared" si="14"/>
        <v>-0.12165606799999999</v>
      </c>
      <c r="F453" s="10">
        <f t="shared" si="15"/>
        <v>1.3011344171122994</v>
      </c>
    </row>
    <row r="454" spans="1:6">
      <c r="A454" s="2">
        <v>44835</v>
      </c>
      <c r="B454" s="8">
        <v>0.109551409</v>
      </c>
      <c r="C454" s="8">
        <v>7.8299999999999995E-2</v>
      </c>
      <c r="D454" s="8">
        <v>2.3E-3</v>
      </c>
      <c r="E454" s="6">
        <f t="shared" si="14"/>
        <v>0.10725140900000001</v>
      </c>
      <c r="F454" s="10">
        <f t="shared" si="15"/>
        <v>1.3697497956577269</v>
      </c>
    </row>
    <row r="455" spans="1:6">
      <c r="A455" s="2">
        <v>44866</v>
      </c>
      <c r="B455" s="8">
        <v>-3.4628857999999998E-2</v>
      </c>
      <c r="C455" s="8">
        <v>4.5999999999999999E-2</v>
      </c>
      <c r="D455" s="8">
        <v>2.8999999999999998E-3</v>
      </c>
      <c r="E455" s="6">
        <f t="shared" si="14"/>
        <v>-3.7528857999999998E-2</v>
      </c>
      <c r="F455" s="10">
        <f t="shared" si="15"/>
        <v>-0.81584473913043476</v>
      </c>
    </row>
    <row r="456" spans="1:6">
      <c r="A456" s="2">
        <v>44896</v>
      </c>
      <c r="B456" s="8">
        <v>-0.12081648</v>
      </c>
      <c r="C456" s="8">
        <v>-6.4100000000000004E-2</v>
      </c>
      <c r="D456" s="8">
        <v>3.3E-3</v>
      </c>
      <c r="E456" s="6">
        <f t="shared" si="14"/>
        <v>-0.12411648</v>
      </c>
      <c r="F456" s="10">
        <f t="shared" si="15"/>
        <v>1.9362945397815912</v>
      </c>
    </row>
    <row r="457" spans="1:6">
      <c r="A457" s="2">
        <v>44927</v>
      </c>
      <c r="B457" s="8">
        <v>0.110520938</v>
      </c>
      <c r="C457" s="8">
        <v>6.6500000000000004E-2</v>
      </c>
      <c r="D457" s="8">
        <v>3.5000000000000001E-3</v>
      </c>
      <c r="E457" s="6">
        <f t="shared" si="14"/>
        <v>0.107020938</v>
      </c>
      <c r="F457" s="10">
        <f t="shared" si="15"/>
        <v>1.6093374135338345</v>
      </c>
    </row>
    <row r="458" spans="1:6">
      <c r="A458" s="2">
        <v>44958</v>
      </c>
      <c r="B458" s="8">
        <v>2.1623145999999999E-2</v>
      </c>
      <c r="C458" s="8">
        <v>-2.58E-2</v>
      </c>
      <c r="D458" s="8">
        <v>3.3999999999999998E-3</v>
      </c>
      <c r="E458" s="6">
        <f t="shared" si="14"/>
        <v>1.8223145999999999E-2</v>
      </c>
      <c r="F458" s="10">
        <f t="shared" si="15"/>
        <v>-0.70632348837209302</v>
      </c>
    </row>
    <row r="459" spans="1:6">
      <c r="A459" s="2">
        <v>44986</v>
      </c>
      <c r="B459" s="8">
        <v>0.120356558</v>
      </c>
      <c r="C459" s="8">
        <v>2.5100000000000001E-2</v>
      </c>
      <c r="D459" s="8">
        <v>3.5999999999999999E-3</v>
      </c>
      <c r="E459" s="6">
        <f t="shared" si="14"/>
        <v>0.116756558</v>
      </c>
      <c r="F459" s="10">
        <f t="shared" si="15"/>
        <v>4.6516556972111553</v>
      </c>
    </row>
    <row r="460" spans="1:6">
      <c r="A460" s="2">
        <v>45017</v>
      </c>
      <c r="B460" s="8">
        <v>2.8987411000000001E-2</v>
      </c>
      <c r="C460" s="8">
        <v>6.1000000000000004E-3</v>
      </c>
      <c r="D460" s="8">
        <v>3.5000000000000001E-3</v>
      </c>
      <c r="E460" s="6">
        <f t="shared" si="14"/>
        <v>2.5487411000000001E-2</v>
      </c>
      <c r="F460" s="10">
        <f t="shared" si="15"/>
        <v>4.178264098360656</v>
      </c>
    </row>
    <row r="461" spans="1:6">
      <c r="A461" s="2">
        <v>45047</v>
      </c>
      <c r="B461" s="8">
        <v>4.4613281999999997E-2</v>
      </c>
      <c r="C461" s="8">
        <v>3.5000000000000001E-3</v>
      </c>
      <c r="D461" s="8">
        <v>3.5999999999999999E-3</v>
      </c>
      <c r="E461" s="6">
        <f t="shared" si="14"/>
        <v>4.1013281999999998E-2</v>
      </c>
      <c r="F461" s="10">
        <f t="shared" si="15"/>
        <v>11.718080571428571</v>
      </c>
    </row>
    <row r="462" spans="1:6">
      <c r="A462" s="2">
        <v>45078</v>
      </c>
      <c r="B462" s="8">
        <v>9.5843889000000002E-2</v>
      </c>
      <c r="C462" s="8">
        <v>6.4600000000000005E-2</v>
      </c>
      <c r="D462" s="8">
        <v>4.0000000000000001E-3</v>
      </c>
      <c r="E462" s="6">
        <f t="shared" si="14"/>
        <v>9.1843888999999998E-2</v>
      </c>
      <c r="F462" s="10">
        <f t="shared" si="15"/>
        <v>1.4217320278637771</v>
      </c>
    </row>
    <row r="463" spans="1:6">
      <c r="A463" s="2">
        <v>45108</v>
      </c>
      <c r="B463" s="8">
        <v>1.2785438E-2</v>
      </c>
      <c r="C463" s="8">
        <v>3.2099999999999997E-2</v>
      </c>
      <c r="D463" s="8">
        <v>4.4999999999999997E-3</v>
      </c>
      <c r="E463" s="6">
        <f t="shared" si="14"/>
        <v>8.2854379999999991E-3</v>
      </c>
      <c r="F463" s="10">
        <f t="shared" si="15"/>
        <v>0.25811333333333336</v>
      </c>
    </row>
    <row r="464" spans="1:6">
      <c r="A464" s="2">
        <v>45139</v>
      </c>
      <c r="B464" s="8">
        <v>-4.3675252999999997E-2</v>
      </c>
      <c r="C464" s="8">
        <v>-2.3900000000000001E-2</v>
      </c>
      <c r="D464" s="8">
        <v>4.4999999999999997E-3</v>
      </c>
      <c r="E464" s="6">
        <f t="shared" si="14"/>
        <v>-4.8175252999999994E-2</v>
      </c>
      <c r="F464" s="10">
        <f t="shared" si="15"/>
        <v>2.0157009623430957</v>
      </c>
    </row>
    <row r="465" spans="1:6">
      <c r="A465" s="2">
        <v>45170</v>
      </c>
      <c r="B465" s="8">
        <v>-8.7447687999999996E-2</v>
      </c>
      <c r="C465" s="8">
        <v>-5.2400000000000002E-2</v>
      </c>
      <c r="D465" s="8">
        <v>4.3E-3</v>
      </c>
      <c r="E465" s="6">
        <f t="shared" si="14"/>
        <v>-9.1747687999999994E-2</v>
      </c>
      <c r="F465" s="10">
        <f t="shared" si="15"/>
        <v>1.7509100763358776</v>
      </c>
    </row>
    <row r="466" spans="1:6">
      <c r="A466" s="2">
        <v>45200</v>
      </c>
      <c r="B466" s="8">
        <v>-2.5699519999999999E-3</v>
      </c>
      <c r="C466" s="8">
        <v>-3.1899999999999998E-2</v>
      </c>
      <c r="D466" s="8">
        <v>4.7000000000000002E-3</v>
      </c>
      <c r="E466" s="6">
        <f t="shared" si="14"/>
        <v>-7.2699519999999997E-3</v>
      </c>
      <c r="F466" s="10">
        <f t="shared" si="15"/>
        <v>0.22789818181818183</v>
      </c>
    </row>
    <row r="467" spans="1:6">
      <c r="A467" s="2">
        <v>45231</v>
      </c>
      <c r="B467" s="8">
        <v>0.11231474900000001</v>
      </c>
      <c r="C467" s="8">
        <v>8.8400000000000006E-2</v>
      </c>
      <c r="D467" s="8">
        <v>4.4000000000000003E-3</v>
      </c>
      <c r="E467" s="6">
        <f t="shared" si="14"/>
        <v>0.107914749</v>
      </c>
      <c r="F467" s="10">
        <f t="shared" si="15"/>
        <v>1.2207550791855204</v>
      </c>
    </row>
    <row r="468" spans="1:6">
      <c r="A468" s="3"/>
      <c r="B468" s="8"/>
      <c r="C468" s="8"/>
      <c r="D468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0F93-3D0D-9E40-8072-8E4722287444}">
  <dimension ref="E7:F10"/>
  <sheetViews>
    <sheetView workbookViewId="0">
      <selection activeCell="F30" sqref="F30"/>
    </sheetView>
  </sheetViews>
  <sheetFormatPr baseColWidth="10" defaultColWidth="9.1640625" defaultRowHeight="15"/>
  <cols>
    <col min="1" max="16384" width="9.1640625" style="5"/>
  </cols>
  <sheetData>
    <row r="7" spans="5:6">
      <c r="E7" s="4" t="s">
        <v>26</v>
      </c>
      <c r="F7" s="5" t="s">
        <v>29</v>
      </c>
    </row>
    <row r="8" spans="5:6">
      <c r="E8" s="4" t="s">
        <v>27</v>
      </c>
      <c r="F8" s="5" t="s">
        <v>30</v>
      </c>
    </row>
    <row r="9" spans="5:6">
      <c r="E9" s="4" t="s">
        <v>28</v>
      </c>
      <c r="F9" s="5" t="s">
        <v>31</v>
      </c>
    </row>
    <row r="10" spans="5:6">
      <c r="E10" s="4" t="s">
        <v>7</v>
      </c>
      <c r="F10" s="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A66B-8C6C-4243-A2F1-7B270C07C761}">
  <dimension ref="A1"/>
  <sheetViews>
    <sheetView topLeftCell="A4" zoomScale="178" workbookViewId="0">
      <selection activeCell="A23" sqref="A23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Sheet6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Kai Kiat,Ivan</dc:creator>
  <cp:lastModifiedBy>Lee Kai Kiat,Ivan</cp:lastModifiedBy>
  <dcterms:created xsi:type="dcterms:W3CDTF">2024-02-11T05:10:07Z</dcterms:created>
  <dcterms:modified xsi:type="dcterms:W3CDTF">2024-02-15T04:33:54Z</dcterms:modified>
</cp:coreProperties>
</file>