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1.2.5\"/>
    </mc:Choice>
  </mc:AlternateContent>
  <xr:revisionPtr revIDLastSave="0" documentId="13_ncr:1_{23D90FEB-DD64-4393-AE0F-8D283DBBADB4}" xr6:coauthVersionLast="47" xr6:coauthVersionMax="47" xr10:uidLastSave="{00000000-0000-0000-0000-000000000000}"/>
  <bookViews>
    <workbookView xWindow="13640" yWindow="1790" windowWidth="11630" windowHeight="12220" xr2:uid="{FA15AA30-0384-41C1-9357-486866CAE8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6" i="1"/>
  <c r="K5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19" i="1"/>
  <c r="H20" i="1"/>
  <c r="H21" i="1"/>
  <c r="H22" i="1"/>
  <c r="G19" i="1"/>
  <c r="G20" i="1"/>
  <c r="G21" i="1"/>
  <c r="G22" i="1"/>
  <c r="G18" i="1"/>
  <c r="H18" i="1" s="1"/>
  <c r="E19" i="1"/>
  <c r="E20" i="1"/>
  <c r="E21" i="1"/>
  <c r="E22" i="1"/>
  <c r="F19" i="1"/>
  <c r="F20" i="1"/>
  <c r="F21" i="1"/>
  <c r="F22" i="1"/>
  <c r="D22" i="1"/>
  <c r="D21" i="1"/>
  <c r="D20" i="1"/>
  <c r="D19" i="1"/>
  <c r="G14" i="1"/>
  <c r="C22" i="1" s="1"/>
  <c r="C21" i="1"/>
  <c r="C20" i="1"/>
  <c r="C19" i="1"/>
  <c r="B22" i="1"/>
  <c r="B21" i="1"/>
  <c r="B20" i="1"/>
  <c r="B19" i="1"/>
  <c r="B18" i="1"/>
  <c r="G3" i="1"/>
  <c r="G4" i="1"/>
  <c r="G5" i="1"/>
  <c r="G6" i="1"/>
  <c r="G7" i="1"/>
  <c r="G8" i="1"/>
  <c r="G9" i="1"/>
  <c r="G10" i="1"/>
  <c r="G11" i="1"/>
  <c r="G12" i="1"/>
  <c r="G13" i="1"/>
  <c r="G15" i="1"/>
  <c r="G2" i="1"/>
  <c r="C18" i="1" s="1"/>
  <c r="E18" i="1" s="1"/>
  <c r="F15" i="1"/>
  <c r="F14" i="1"/>
  <c r="F13" i="1"/>
  <c r="F12" i="1"/>
  <c r="F11" i="1"/>
  <c r="F10" i="1"/>
  <c r="F3" i="1"/>
  <c r="F4" i="1"/>
  <c r="F5" i="1"/>
  <c r="F6" i="1"/>
  <c r="F7" i="1"/>
  <c r="F8" i="1"/>
  <c r="F9" i="1"/>
  <c r="F2" i="1"/>
  <c r="C6" i="1"/>
  <c r="C5" i="1"/>
  <c r="C4" i="1"/>
  <c r="D18" i="1" l="1"/>
  <c r="F18" i="1" s="1"/>
</calcChain>
</file>

<file path=xl/sharedStrings.xml><?xml version="1.0" encoding="utf-8"?>
<sst xmlns="http://schemas.openxmlformats.org/spreadsheetml/2006/main" count="21" uniqueCount="15">
  <si>
    <t>m</t>
  </si>
  <si>
    <t>%</t>
  </si>
  <si>
    <t>h</t>
  </si>
  <si>
    <t>град</t>
  </si>
  <si>
    <t>T</t>
  </si>
  <si>
    <t>N</t>
  </si>
  <si>
    <t>t</t>
  </si>
  <si>
    <t>dt</t>
  </si>
  <si>
    <t>dM</t>
  </si>
  <si>
    <t>Q, 10-2</t>
  </si>
  <si>
    <t>dQ,10-2</t>
  </si>
  <si>
    <t>M, 10 Нм</t>
  </si>
  <si>
    <t>град.сек</t>
  </si>
  <si>
    <t>A</t>
  </si>
  <si>
    <t>Mтр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</si>
</sst>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E152-8EB8-4C7E-B8F0-19AF8E35EBE3}">
  <dimension ref="A1:N22"/>
  <sheetViews>
    <sheetView tabSelected="1" zoomScale="79" zoomScaleNormal="70" workbookViewId="0">
      <selection activeCell="H18" sqref="H18"/>
    </sheetView>
  </sheetViews>
  <sheetFormatPr defaultRowHeight="14.5" x14ac:dyDescent="0.35"/>
  <sheetData>
    <row r="1" spans="1:14" x14ac:dyDescent="0.35">
      <c r="A1" t="s">
        <v>1</v>
      </c>
      <c r="B1" t="s">
        <v>0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12</v>
      </c>
      <c r="J1" t="s">
        <v>5</v>
      </c>
      <c r="K1" t="s">
        <v>6</v>
      </c>
      <c r="L1" t="s">
        <v>2</v>
      </c>
      <c r="M1" t="s">
        <v>13</v>
      </c>
      <c r="N1" t="s">
        <v>14</v>
      </c>
    </row>
    <row r="2" spans="1:14" x14ac:dyDescent="0.35">
      <c r="A2">
        <v>1</v>
      </c>
      <c r="B2">
        <v>61</v>
      </c>
      <c r="C2">
        <v>168.4</v>
      </c>
      <c r="D2">
        <v>1</v>
      </c>
      <c r="E2">
        <v>5</v>
      </c>
      <c r="F2" s="2">
        <f>E2/121*180/3.14</f>
        <v>2.3687950729062481</v>
      </c>
      <c r="G2" s="1">
        <f>C2/D2</f>
        <v>168.4</v>
      </c>
      <c r="H2" s="3">
        <f>F2/C2</f>
        <v>1.4066479055262756E-2</v>
      </c>
      <c r="J2">
        <v>1</v>
      </c>
      <c r="K2">
        <v>168.4</v>
      </c>
      <c r="L2">
        <v>5</v>
      </c>
      <c r="M2">
        <f>L2/121*180/PI()</f>
        <v>2.3675941947554677</v>
      </c>
      <c r="N2">
        <f>L2/121*1.95*10000/K2</f>
        <v>4.7849472919652145</v>
      </c>
    </row>
    <row r="3" spans="1:14" x14ac:dyDescent="0.35">
      <c r="A3">
        <v>2</v>
      </c>
      <c r="B3">
        <v>61</v>
      </c>
      <c r="C3">
        <v>170.9</v>
      </c>
      <c r="D3">
        <v>1</v>
      </c>
      <c r="E3">
        <v>5</v>
      </c>
      <c r="F3" s="2">
        <f t="shared" ref="F3:F15" si="0">E3/121*180/3.14</f>
        <v>2.3687950729062481</v>
      </c>
      <c r="G3" s="1">
        <f t="shared" ref="G3:G15" si="1">C3/D3</f>
        <v>170.9</v>
      </c>
      <c r="H3" s="3">
        <f t="shared" ref="H3:H15" si="2">F3/C3</f>
        <v>1.3860708442985653E-2</v>
      </c>
      <c r="J3">
        <v>2</v>
      </c>
      <c r="K3">
        <v>170.9</v>
      </c>
      <c r="L3">
        <v>5</v>
      </c>
      <c r="M3">
        <f t="shared" ref="M3:M15" si="3">L3/121*180/PI()</f>
        <v>2.3675941947554677</v>
      </c>
      <c r="N3">
        <f t="shared" ref="N3:N15" si="4">L3/121*1.95*10000/K3</f>
        <v>4.7149509886889529</v>
      </c>
    </row>
    <row r="4" spans="1:14" x14ac:dyDescent="0.35">
      <c r="A4">
        <v>3</v>
      </c>
      <c r="B4">
        <v>93</v>
      </c>
      <c r="C4">
        <f>221.3</f>
        <v>221.3</v>
      </c>
      <c r="D4">
        <v>2</v>
      </c>
      <c r="E4">
        <v>8</v>
      </c>
      <c r="F4" s="2">
        <f t="shared" si="0"/>
        <v>3.7900721166499971</v>
      </c>
      <c r="G4" s="1">
        <f t="shared" si="1"/>
        <v>110.65</v>
      </c>
      <c r="H4" s="3">
        <f t="shared" si="2"/>
        <v>1.7126399081111601E-2</v>
      </c>
      <c r="J4">
        <v>3</v>
      </c>
      <c r="K4">
        <f>221.3</f>
        <v>221.3</v>
      </c>
      <c r="L4">
        <v>8</v>
      </c>
      <c r="M4">
        <f t="shared" si="3"/>
        <v>3.7881507116087483</v>
      </c>
      <c r="N4">
        <f t="shared" si="4"/>
        <v>5.8258300874247952</v>
      </c>
    </row>
    <row r="5" spans="1:14" x14ac:dyDescent="0.35">
      <c r="A5">
        <v>4</v>
      </c>
      <c r="B5">
        <v>93</v>
      </c>
      <c r="C5">
        <f>222.6</f>
        <v>222.6</v>
      </c>
      <c r="D5">
        <v>2</v>
      </c>
      <c r="E5">
        <v>7</v>
      </c>
      <c r="F5" s="2">
        <f t="shared" si="0"/>
        <v>3.3163131020687477</v>
      </c>
      <c r="G5" s="1">
        <f t="shared" si="1"/>
        <v>111.3</v>
      </c>
      <c r="H5" s="3">
        <f t="shared" si="2"/>
        <v>1.4898082219536153E-2</v>
      </c>
      <c r="J5">
        <v>4</v>
      </c>
      <c r="K5">
        <f>222.6</f>
        <v>222.6</v>
      </c>
      <c r="L5">
        <v>7</v>
      </c>
      <c r="M5">
        <f t="shared" si="3"/>
        <v>3.3146318726576549</v>
      </c>
      <c r="N5">
        <f t="shared" si="4"/>
        <v>5.0678309683455485</v>
      </c>
    </row>
    <row r="6" spans="1:14" x14ac:dyDescent="0.35">
      <c r="A6">
        <v>5</v>
      </c>
      <c r="B6">
        <v>93</v>
      </c>
      <c r="C6">
        <f>221.6</f>
        <v>221.6</v>
      </c>
      <c r="D6">
        <v>2</v>
      </c>
      <c r="E6">
        <v>8</v>
      </c>
      <c r="F6" s="2">
        <f t="shared" si="0"/>
        <v>3.7900721166499971</v>
      </c>
      <c r="G6" s="1">
        <f t="shared" si="1"/>
        <v>110.8</v>
      </c>
      <c r="H6" s="3">
        <f t="shared" si="2"/>
        <v>1.7103213522788797E-2</v>
      </c>
      <c r="J6">
        <v>5</v>
      </c>
      <c r="K6">
        <f>221.6</f>
        <v>221.6</v>
      </c>
      <c r="L6">
        <v>8</v>
      </c>
      <c r="M6">
        <f t="shared" si="3"/>
        <v>3.7881507116087483</v>
      </c>
      <c r="N6">
        <f t="shared" si="4"/>
        <v>5.817943133335322</v>
      </c>
    </row>
    <row r="7" spans="1:14" x14ac:dyDescent="0.35">
      <c r="A7">
        <v>6</v>
      </c>
      <c r="B7">
        <v>142</v>
      </c>
      <c r="C7">
        <v>216.6</v>
      </c>
      <c r="D7">
        <v>3</v>
      </c>
      <c r="E7">
        <v>9</v>
      </c>
      <c r="F7" s="2">
        <f t="shared" si="0"/>
        <v>4.2638311312312469</v>
      </c>
      <c r="G7" s="1">
        <f t="shared" si="1"/>
        <v>72.2</v>
      </c>
      <c r="H7" s="3">
        <f t="shared" si="2"/>
        <v>1.9685277614179351E-2</v>
      </c>
      <c r="J7">
        <v>6</v>
      </c>
      <c r="K7">
        <v>216.6</v>
      </c>
      <c r="L7">
        <v>9</v>
      </c>
      <c r="M7">
        <f t="shared" si="3"/>
        <v>4.2616695505598425</v>
      </c>
      <c r="N7">
        <f t="shared" si="4"/>
        <v>6.6962752684233431</v>
      </c>
    </row>
    <row r="8" spans="1:14" x14ac:dyDescent="0.35">
      <c r="A8">
        <v>7</v>
      </c>
      <c r="B8">
        <v>142</v>
      </c>
      <c r="C8">
        <v>215</v>
      </c>
      <c r="D8">
        <v>3</v>
      </c>
      <c r="E8">
        <v>8</v>
      </c>
      <c r="F8" s="2">
        <f t="shared" si="0"/>
        <v>3.7900721166499971</v>
      </c>
      <c r="G8" s="1">
        <f t="shared" si="1"/>
        <v>71.666666666666671</v>
      </c>
      <c r="H8" s="3">
        <f t="shared" si="2"/>
        <v>1.7628242403023242E-2</v>
      </c>
      <c r="J8">
        <v>7</v>
      </c>
      <c r="K8">
        <v>215</v>
      </c>
      <c r="L8">
        <v>8</v>
      </c>
      <c r="M8">
        <f t="shared" si="3"/>
        <v>3.7881507116087483</v>
      </c>
      <c r="N8">
        <f t="shared" si="4"/>
        <v>5.9965404574284058</v>
      </c>
    </row>
    <row r="9" spans="1:14" x14ac:dyDescent="0.35">
      <c r="A9">
        <v>8</v>
      </c>
      <c r="B9">
        <v>142</v>
      </c>
      <c r="C9">
        <v>215.8</v>
      </c>
      <c r="D9">
        <v>3</v>
      </c>
      <c r="E9">
        <v>9</v>
      </c>
      <c r="F9" s="2">
        <f t="shared" si="0"/>
        <v>4.2638311312312469</v>
      </c>
      <c r="G9" s="1">
        <f t="shared" si="1"/>
        <v>71.933333333333337</v>
      </c>
      <c r="H9" s="3">
        <f t="shared" si="2"/>
        <v>1.975825362016333E-2</v>
      </c>
      <c r="J9">
        <v>8</v>
      </c>
      <c r="K9">
        <v>215.8</v>
      </c>
      <c r="L9">
        <v>9</v>
      </c>
      <c r="M9">
        <f t="shared" si="3"/>
        <v>4.2616695505598425</v>
      </c>
      <c r="N9">
        <f t="shared" si="4"/>
        <v>6.7210992731255601</v>
      </c>
    </row>
    <row r="10" spans="1:14" x14ac:dyDescent="0.35">
      <c r="A10">
        <v>9</v>
      </c>
      <c r="B10">
        <v>214</v>
      </c>
      <c r="C10">
        <v>143</v>
      </c>
      <c r="D10">
        <v>3</v>
      </c>
      <c r="E10">
        <v>4</v>
      </c>
      <c r="F10" s="2">
        <f t="shared" si="0"/>
        <v>1.8950360583249986</v>
      </c>
      <c r="G10" s="1">
        <f t="shared" si="1"/>
        <v>47.666666666666664</v>
      </c>
      <c r="H10" s="3">
        <f t="shared" si="2"/>
        <v>1.3252000407867122E-2</v>
      </c>
      <c r="J10">
        <v>9</v>
      </c>
      <c r="K10">
        <v>143</v>
      </c>
      <c r="L10">
        <v>4</v>
      </c>
      <c r="M10">
        <f t="shared" si="3"/>
        <v>1.8940753558043741</v>
      </c>
      <c r="N10">
        <f t="shared" si="4"/>
        <v>4.5078888054094666</v>
      </c>
    </row>
    <row r="11" spans="1:14" x14ac:dyDescent="0.35">
      <c r="A11">
        <v>10</v>
      </c>
      <c r="B11">
        <v>214</v>
      </c>
      <c r="C11">
        <v>143</v>
      </c>
      <c r="D11">
        <v>3</v>
      </c>
      <c r="E11">
        <v>3</v>
      </c>
      <c r="F11" s="2">
        <f t="shared" si="0"/>
        <v>1.421277043743749</v>
      </c>
      <c r="G11" s="1">
        <f t="shared" si="1"/>
        <v>47.666666666666664</v>
      </c>
      <c r="H11" s="3">
        <f t="shared" si="2"/>
        <v>9.9390003059003432E-3</v>
      </c>
      <c r="J11">
        <v>10</v>
      </c>
      <c r="K11">
        <v>143</v>
      </c>
      <c r="L11">
        <v>3</v>
      </c>
      <c r="M11">
        <f t="shared" si="3"/>
        <v>1.4205565168532808</v>
      </c>
      <c r="N11">
        <f t="shared" si="4"/>
        <v>3.3809166040570995</v>
      </c>
    </row>
    <row r="12" spans="1:14" x14ac:dyDescent="0.35">
      <c r="A12">
        <v>11</v>
      </c>
      <c r="B12">
        <v>335</v>
      </c>
      <c r="C12">
        <v>122.2</v>
      </c>
      <c r="D12">
        <v>4</v>
      </c>
      <c r="E12">
        <v>5</v>
      </c>
      <c r="F12" s="2">
        <f t="shared" si="0"/>
        <v>2.3687950729062481</v>
      </c>
      <c r="G12" s="1">
        <f t="shared" si="1"/>
        <v>30.55</v>
      </c>
      <c r="H12" s="3">
        <f t="shared" si="2"/>
        <v>1.9384575064699247E-2</v>
      </c>
      <c r="J12">
        <v>11</v>
      </c>
      <c r="K12">
        <v>122.2</v>
      </c>
      <c r="L12">
        <v>5</v>
      </c>
      <c r="M12">
        <f t="shared" si="3"/>
        <v>2.3675941947554677</v>
      </c>
      <c r="N12">
        <f t="shared" si="4"/>
        <v>6.593986284508528</v>
      </c>
    </row>
    <row r="13" spans="1:14" x14ac:dyDescent="0.35">
      <c r="A13">
        <v>12</v>
      </c>
      <c r="B13">
        <v>335</v>
      </c>
      <c r="C13">
        <v>123.7</v>
      </c>
      <c r="D13">
        <v>4</v>
      </c>
      <c r="E13">
        <v>5</v>
      </c>
      <c r="F13" s="2">
        <f t="shared" si="0"/>
        <v>2.3687950729062481</v>
      </c>
      <c r="G13" s="1">
        <f t="shared" si="1"/>
        <v>30.925000000000001</v>
      </c>
      <c r="H13" s="3">
        <f t="shared" si="2"/>
        <v>1.9149515544917124E-2</v>
      </c>
      <c r="J13">
        <v>12</v>
      </c>
      <c r="K13">
        <v>123.7</v>
      </c>
      <c r="L13">
        <v>5</v>
      </c>
      <c r="M13">
        <f t="shared" si="3"/>
        <v>2.3675941947554677</v>
      </c>
      <c r="N13">
        <f t="shared" si="4"/>
        <v>6.5140268711959752</v>
      </c>
    </row>
    <row r="14" spans="1:14" x14ac:dyDescent="0.35">
      <c r="A14">
        <v>13</v>
      </c>
      <c r="B14">
        <v>335</v>
      </c>
      <c r="C14">
        <v>125.1</v>
      </c>
      <c r="D14">
        <v>4</v>
      </c>
      <c r="E14">
        <v>4</v>
      </c>
      <c r="F14" s="2">
        <f t="shared" si="0"/>
        <v>1.8950360583249986</v>
      </c>
      <c r="G14" s="1">
        <f t="shared" si="1"/>
        <v>31.274999999999999</v>
      </c>
      <c r="H14" s="3">
        <f t="shared" si="2"/>
        <v>1.5148169930655465E-2</v>
      </c>
      <c r="J14">
        <v>13</v>
      </c>
      <c r="K14">
        <v>125.1</v>
      </c>
      <c r="L14">
        <v>4</v>
      </c>
      <c r="M14">
        <f t="shared" si="3"/>
        <v>1.8940753558043741</v>
      </c>
      <c r="N14">
        <f t="shared" si="4"/>
        <v>5.1529024714113003</v>
      </c>
    </row>
    <row r="15" spans="1:14" x14ac:dyDescent="0.35">
      <c r="A15">
        <v>14</v>
      </c>
      <c r="B15">
        <v>335</v>
      </c>
      <c r="C15">
        <v>122.7</v>
      </c>
      <c r="D15">
        <v>4</v>
      </c>
      <c r="E15">
        <v>5</v>
      </c>
      <c r="F15" s="2">
        <f t="shared" si="0"/>
        <v>2.3687950729062481</v>
      </c>
      <c r="G15" s="1">
        <f t="shared" si="1"/>
        <v>30.675000000000001</v>
      </c>
      <c r="H15" s="3">
        <f t="shared" si="2"/>
        <v>1.9305583316269342E-2</v>
      </c>
      <c r="J15">
        <v>14</v>
      </c>
      <c r="K15">
        <v>122.7</v>
      </c>
      <c r="L15">
        <v>5</v>
      </c>
      <c r="M15">
        <f t="shared" si="3"/>
        <v>2.3675941947554677</v>
      </c>
      <c r="N15">
        <f t="shared" si="4"/>
        <v>6.5671159247509543</v>
      </c>
    </row>
    <row r="17" spans="1:8" x14ac:dyDescent="0.35">
      <c r="A17" t="s">
        <v>1</v>
      </c>
      <c r="B17" t="s">
        <v>0</v>
      </c>
      <c r="C17" t="s">
        <v>4</v>
      </c>
      <c r="D17" t="s">
        <v>7</v>
      </c>
      <c r="E17" t="s">
        <v>9</v>
      </c>
      <c r="F17" t="s">
        <v>10</v>
      </c>
      <c r="G17" t="s">
        <v>11</v>
      </c>
      <c r="H17" t="s">
        <v>8</v>
      </c>
    </row>
    <row r="18" spans="1:8" x14ac:dyDescent="0.35">
      <c r="A18">
        <v>1</v>
      </c>
      <c r="B18">
        <f>B2</f>
        <v>61</v>
      </c>
      <c r="C18" s="1">
        <f>AVERAGE(G2:G3)</f>
        <v>169.65</v>
      </c>
      <c r="D18" s="1">
        <f>SQRT(POWER(_xlfn.VAR.P(G2:G3), 2)+0.01)</f>
        <v>1.5656967298937556</v>
      </c>
      <c r="E18" s="2">
        <f>PI()*2/C18*100</f>
        <v>3.7036164498553412</v>
      </c>
      <c r="F18" s="2">
        <f>E18/C18*D18</f>
        <v>3.4180608100909095E-2</v>
      </c>
      <c r="G18" s="1">
        <f>B18*9.8155*121/100000*10</f>
        <v>7.24482055</v>
      </c>
      <c r="H18" s="1">
        <f>G18*SQRT(POWER(1/121,2)+POWER(0.1/B18,2))</f>
        <v>6.1041125866357723E-2</v>
      </c>
    </row>
    <row r="19" spans="1:8" x14ac:dyDescent="0.35">
      <c r="A19">
        <v>2</v>
      </c>
      <c r="B19">
        <f>B5</f>
        <v>93</v>
      </c>
      <c r="C19" s="1">
        <f>AVERAGE(G4:G6)</f>
        <v>110.91666666666667</v>
      </c>
      <c r="D19" s="1">
        <f>SQRT(POWER(_xlfn.VAR.P(G4:G6), 2)+0.01)</f>
        <v>0.1263458412649108</v>
      </c>
      <c r="E19" s="2">
        <f t="shared" ref="E19:E22" si="5">PI()*2/C19*100</f>
        <v>5.6647801417096186</v>
      </c>
      <c r="F19" s="2">
        <f t="shared" ref="F19:F22" si="6">E19/C19*D19</f>
        <v>6.452785087168106E-3</v>
      </c>
      <c r="G19" s="1">
        <f t="shared" ref="G19:G22" si="7">B19*9.8155*121/100000*10</f>
        <v>11.04538215</v>
      </c>
      <c r="H19" s="1">
        <f t="shared" ref="H19:H22" si="8">G19*SQRT(POWER(1/121,2)+POWER(0.1/B19,2))</f>
        <v>9.2053535242012985E-2</v>
      </c>
    </row>
    <row r="20" spans="1:8" x14ac:dyDescent="0.35">
      <c r="A20">
        <v>3</v>
      </c>
      <c r="B20">
        <f>B8</f>
        <v>142</v>
      </c>
      <c r="C20" s="1">
        <f>AVERAGE(G7:G9)</f>
        <v>71.933333333333337</v>
      </c>
      <c r="D20" s="1">
        <f>SQRT(POWER(_xlfn.VAR.P(G7:G9), 2)+0.01)</f>
        <v>0.11066825324858016</v>
      </c>
      <c r="E20" s="2">
        <f t="shared" si="5"/>
        <v>8.7347339766166634</v>
      </c>
      <c r="F20" s="2">
        <f t="shared" si="6"/>
        <v>1.3438244927477161E-2</v>
      </c>
      <c r="G20" s="1">
        <f t="shared" si="7"/>
        <v>16.864992100000002</v>
      </c>
      <c r="H20" s="1">
        <f t="shared" si="8"/>
        <v>0.13988520145226238</v>
      </c>
    </row>
    <row r="21" spans="1:8" x14ac:dyDescent="0.35">
      <c r="A21">
        <v>4</v>
      </c>
      <c r="B21">
        <f>B11</f>
        <v>214</v>
      </c>
      <c r="C21" s="1">
        <f>AVERAGE(G10:G11)</f>
        <v>47.666666666666664</v>
      </c>
      <c r="D21" s="1">
        <f>SQRT(POWER(_xlfn.VAR.P(G10:G11), 2)+0.01)</f>
        <v>0.1</v>
      </c>
      <c r="E21" s="2">
        <f t="shared" si="5"/>
        <v>13.181507637439694</v>
      </c>
      <c r="F21" s="2">
        <f t="shared" si="6"/>
        <v>2.7653512526097265E-2</v>
      </c>
      <c r="G21" s="1">
        <f t="shared" si="7"/>
        <v>25.416255700000001</v>
      </c>
      <c r="H21" s="1">
        <f t="shared" si="8"/>
        <v>0.21038720013874423</v>
      </c>
    </row>
    <row r="22" spans="1:8" x14ac:dyDescent="0.35">
      <c r="A22">
        <v>5</v>
      </c>
      <c r="B22">
        <f>B14</f>
        <v>335</v>
      </c>
      <c r="C22" s="1">
        <f>AVERAGE(G12:G15)</f>
        <v>30.856249999999999</v>
      </c>
      <c r="D22" s="1">
        <f>SQRT(POWER(_xlfn.VAR.P(G12:G15), 2)+0.01)</f>
        <v>0.12601497718564086</v>
      </c>
      <c r="E22" s="2">
        <f t="shared" si="5"/>
        <v>20.362763806942148</v>
      </c>
      <c r="F22" s="2">
        <f t="shared" si="6"/>
        <v>8.3160241979126054E-2</v>
      </c>
      <c r="G22" s="1">
        <f t="shared" si="7"/>
        <v>39.787129250000007</v>
      </c>
      <c r="H22" s="1">
        <f t="shared" si="8"/>
        <v>0.32903367073886614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Петров</dc:creator>
  <cp:lastModifiedBy>Олег Петров</cp:lastModifiedBy>
  <dcterms:created xsi:type="dcterms:W3CDTF">2022-10-19T07:57:45Z</dcterms:created>
  <dcterms:modified xsi:type="dcterms:W3CDTF">2022-10-20T19:54:19Z</dcterms:modified>
</cp:coreProperties>
</file>