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ы\1.3.1\"/>
    </mc:Choice>
  </mc:AlternateContent>
  <xr:revisionPtr revIDLastSave="0" documentId="13_ncr:1_{D8B289BB-A813-4E54-9F5B-67752D01C598}" xr6:coauthVersionLast="47" xr6:coauthVersionMax="47" xr10:uidLastSave="{00000000-0000-0000-0000-000000000000}"/>
  <bookViews>
    <workbookView xWindow="660" yWindow="1000" windowWidth="12150" windowHeight="12220" xr2:uid="{9D9C27AF-51D8-44AD-9854-BB3966D49DF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Q4" i="1" s="1"/>
  <c r="H6" i="1"/>
  <c r="H7" i="1"/>
  <c r="H8" i="1"/>
  <c r="H9" i="1"/>
  <c r="H10" i="1"/>
  <c r="H5" i="1"/>
  <c r="Q3" i="1"/>
  <c r="L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5" i="1"/>
  <c r="B8" i="1"/>
  <c r="B7" i="1"/>
  <c r="C5" i="1"/>
  <c r="C6" i="1"/>
  <c r="D6" i="1" s="1"/>
  <c r="C7" i="1"/>
  <c r="D13" i="1"/>
  <c r="D14" i="1"/>
  <c r="D15" i="1"/>
  <c r="D16" i="1"/>
  <c r="D17" i="1"/>
  <c r="D18" i="1"/>
  <c r="D19" i="1"/>
  <c r="D20" i="1"/>
  <c r="D12" i="1"/>
  <c r="D7" i="1"/>
  <c r="D8" i="1"/>
  <c r="D9" i="1"/>
  <c r="D10" i="1"/>
  <c r="D5" i="1"/>
  <c r="D11" i="1"/>
  <c r="F5" i="1"/>
  <c r="F11" i="1"/>
  <c r="C12" i="1"/>
  <c r="C10" i="1" s="1"/>
  <c r="C13" i="1"/>
  <c r="C9" i="1" s="1"/>
  <c r="C14" i="1"/>
  <c r="C8" i="1" s="1"/>
  <c r="C15" i="1"/>
  <c r="C16" i="1"/>
  <c r="C17" i="1"/>
  <c r="C18" i="1"/>
  <c r="C19" i="1"/>
  <c r="C20" i="1"/>
  <c r="F13" i="1"/>
  <c r="F14" i="1"/>
  <c r="F15" i="1"/>
  <c r="F16" i="1"/>
  <c r="F17" i="1"/>
  <c r="F18" i="1"/>
  <c r="F19" i="1"/>
  <c r="F20" i="1"/>
  <c r="F12" i="1"/>
  <c r="F6" i="1"/>
  <c r="F7" i="1"/>
  <c r="F8" i="1"/>
  <c r="F9" i="1"/>
  <c r="F10" i="1"/>
  <c r="O1" i="1"/>
  <c r="O2" i="1"/>
  <c r="P1" i="1" s="1"/>
  <c r="P5" i="1" s="1"/>
</calcChain>
</file>

<file path=xl/sharedStrings.xml><?xml version="1.0" encoding="utf-8"?>
<sst xmlns="http://schemas.openxmlformats.org/spreadsheetml/2006/main" count="17" uniqueCount="15">
  <si>
    <t>N</t>
  </si>
  <si>
    <t>d, mm</t>
  </si>
  <si>
    <t>площадь</t>
  </si>
  <si>
    <t>Груз</t>
  </si>
  <si>
    <t>P</t>
  </si>
  <si>
    <t>dпров</t>
  </si>
  <si>
    <t>r,mm</t>
  </si>
  <si>
    <t>n,mm</t>
  </si>
  <si>
    <t>n, mm, pm 0.5</t>
  </si>
  <si>
    <t>h,mm</t>
  </si>
  <si>
    <t>l,mm</t>
  </si>
  <si>
    <t>m сумм</t>
  </si>
  <si>
    <t>m,понижение</t>
  </si>
  <si>
    <t>m, повышение</t>
  </si>
  <si>
    <t>dl,mm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</si>
</sst>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DA88-6877-46C5-A4AC-D2A45D7A4D6A}">
  <dimension ref="A1:Q20"/>
  <sheetViews>
    <sheetView tabSelected="1" topLeftCell="B1" zoomScale="111" zoomScaleNormal="70" workbookViewId="0">
      <selection activeCell="M4" sqref="M4"/>
    </sheetView>
  </sheetViews>
  <sheetFormatPr defaultRowHeight="14.5" x14ac:dyDescent="0.35"/>
  <sheetData>
    <row r="1" spans="1:17" x14ac:dyDescent="0.35">
      <c r="A1" t="s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O1" t="e">
        <f>_xlfn.VAR.P(B2:M2)/3</f>
        <v>#DIV/0!</v>
      </c>
      <c r="P1" t="e">
        <f>O2*O2*PI()/4</f>
        <v>#DIV/0!</v>
      </c>
      <c r="Q1" t="s">
        <v>2</v>
      </c>
    </row>
    <row r="2" spans="1:17" x14ac:dyDescent="0.35">
      <c r="A2" t="s">
        <v>1</v>
      </c>
      <c r="O2" t="e">
        <f>AVERAGE(B2:M2)</f>
        <v>#DIV/0!</v>
      </c>
    </row>
    <row r="3" spans="1:17" x14ac:dyDescent="0.35">
      <c r="O3" t="s">
        <v>5</v>
      </c>
      <c r="P3">
        <v>0.73</v>
      </c>
      <c r="Q3">
        <f>0.01/P3</f>
        <v>1.3698630136986302E-2</v>
      </c>
    </row>
    <row r="4" spans="1:17" x14ac:dyDescent="0.35">
      <c r="A4" t="s">
        <v>0</v>
      </c>
      <c r="B4" t="s">
        <v>13</v>
      </c>
      <c r="C4" t="s">
        <v>11</v>
      </c>
      <c r="D4" t="s">
        <v>4</v>
      </c>
      <c r="E4" t="s">
        <v>8</v>
      </c>
      <c r="F4" t="s">
        <v>14</v>
      </c>
      <c r="M4">
        <f>P3*P3*PI()/4</f>
        <v>0.41853868127450011</v>
      </c>
      <c r="P4" t="s">
        <v>3</v>
      </c>
      <c r="Q4">
        <f>Q3*M4*100</f>
        <v>0.57334065928013722</v>
      </c>
    </row>
    <row r="5" spans="1:17" x14ac:dyDescent="0.35">
      <c r="A5">
        <v>1</v>
      </c>
      <c r="B5">
        <v>246.1</v>
      </c>
      <c r="C5">
        <f>C18</f>
        <v>970</v>
      </c>
      <c r="D5" s="2">
        <f>C5*9.8155/1000</f>
        <v>9.5210349999999995</v>
      </c>
      <c r="E5">
        <v>15</v>
      </c>
      <c r="F5" s="1">
        <f>E5*13/2/138</f>
        <v>0.70652173913043481</v>
      </c>
      <c r="H5">
        <f>0.05/B5</f>
        <v>2.0316944331572534E-4</v>
      </c>
      <c r="K5">
        <f>0.05/E5</f>
        <v>3.3333333333333335E-3</v>
      </c>
      <c r="L5">
        <f t="shared" ref="L5:L20" si="0">0.5/13</f>
        <v>3.8461538461538464E-2</v>
      </c>
      <c r="P5" t="e">
        <f>0.3*900*P1/9.8155</f>
        <v>#DIV/0!</v>
      </c>
    </row>
    <row r="6" spans="1:17" x14ac:dyDescent="0.35">
      <c r="A6">
        <v>2</v>
      </c>
      <c r="B6">
        <v>245.6</v>
      </c>
      <c r="C6">
        <f>C17</f>
        <v>1215.5999999999999</v>
      </c>
      <c r="D6" s="2">
        <f t="shared" ref="D6:D10" si="1">C6*9.8155/1000</f>
        <v>11.9317218</v>
      </c>
      <c r="E6">
        <v>16.3</v>
      </c>
      <c r="F6" s="1">
        <f t="shared" ref="F6:F10" si="2">E6*13/2/138</f>
        <v>0.76775362318840579</v>
      </c>
      <c r="H6">
        <f t="shared" ref="H6:H10" si="3">0.05/B6</f>
        <v>2.0358306188925082E-4</v>
      </c>
      <c r="K6">
        <f t="shared" ref="K6:K20" si="4">0.05/E6</f>
        <v>3.0674846625766872E-3</v>
      </c>
      <c r="L6">
        <f>0.5/13</f>
        <v>3.8461538461538464E-2</v>
      </c>
      <c r="O6" t="s">
        <v>6</v>
      </c>
      <c r="P6">
        <v>13</v>
      </c>
    </row>
    <row r="7" spans="1:17" x14ac:dyDescent="0.35">
      <c r="A7">
        <v>3</v>
      </c>
      <c r="B7">
        <f>245.7</f>
        <v>245.7</v>
      </c>
      <c r="C7">
        <f>C16</f>
        <v>1461.3</v>
      </c>
      <c r="D7" s="2">
        <f t="shared" si="1"/>
        <v>14.343390149999999</v>
      </c>
      <c r="E7">
        <v>17.600000000000001</v>
      </c>
      <c r="F7" s="1">
        <f t="shared" si="2"/>
        <v>0.82898550724637687</v>
      </c>
      <c r="H7">
        <f t="shared" si="3"/>
        <v>2.0350020350020352E-4</v>
      </c>
      <c r="K7">
        <f t="shared" si="4"/>
        <v>2.840909090909091E-3</v>
      </c>
      <c r="L7">
        <f t="shared" si="0"/>
        <v>3.8461538461538464E-2</v>
      </c>
      <c r="M7" t="s">
        <v>9</v>
      </c>
      <c r="N7">
        <v>138</v>
      </c>
      <c r="P7">
        <v>13</v>
      </c>
    </row>
    <row r="8" spans="1:17" x14ac:dyDescent="0.35">
      <c r="A8">
        <v>4</v>
      </c>
      <c r="B8">
        <f>246.1+B7</f>
        <v>491.79999999999995</v>
      </c>
      <c r="C8">
        <f>C14</f>
        <v>1953.1000000000001</v>
      </c>
      <c r="D8" s="2">
        <f t="shared" si="1"/>
        <v>19.170653050000002</v>
      </c>
      <c r="E8">
        <v>19.899999999999999</v>
      </c>
      <c r="F8" s="1">
        <f t="shared" si="2"/>
        <v>0.93731884057971016</v>
      </c>
      <c r="H8">
        <f t="shared" si="3"/>
        <v>1.0166734444896301E-4</v>
      </c>
      <c r="K8">
        <f t="shared" si="4"/>
        <v>2.5125628140703522E-3</v>
      </c>
      <c r="L8">
        <f t="shared" si="0"/>
        <v>3.8461538461538464E-2</v>
      </c>
      <c r="M8" t="s">
        <v>10</v>
      </c>
      <c r="N8">
        <v>177</v>
      </c>
      <c r="P8">
        <v>13</v>
      </c>
    </row>
    <row r="9" spans="1:17" x14ac:dyDescent="0.35">
      <c r="A9">
        <v>5</v>
      </c>
      <c r="B9">
        <v>245.5</v>
      </c>
      <c r="C9">
        <f>C13</f>
        <v>2198.6</v>
      </c>
      <c r="D9" s="2">
        <f t="shared" si="1"/>
        <v>21.5803583</v>
      </c>
      <c r="E9">
        <v>21.1</v>
      </c>
      <c r="F9" s="1">
        <f t="shared" si="2"/>
        <v>0.99384057971014494</v>
      </c>
      <c r="H9">
        <f t="shared" si="3"/>
        <v>2.0366598778004074E-4</v>
      </c>
      <c r="K9">
        <f t="shared" si="4"/>
        <v>2.3696682464454978E-3</v>
      </c>
      <c r="L9">
        <f t="shared" si="0"/>
        <v>3.8461538461538464E-2</v>
      </c>
      <c r="P9">
        <v>13</v>
      </c>
    </row>
    <row r="10" spans="1:17" x14ac:dyDescent="0.35">
      <c r="A10">
        <v>6</v>
      </c>
      <c r="B10">
        <v>245.8</v>
      </c>
      <c r="C10">
        <f>C12</f>
        <v>2444.3999999999996</v>
      </c>
      <c r="D10" s="2">
        <f t="shared" si="1"/>
        <v>23.993008199999995</v>
      </c>
      <c r="E10">
        <v>22.2</v>
      </c>
      <c r="F10" s="1">
        <f t="shared" si="2"/>
        <v>1.0456521739130433</v>
      </c>
      <c r="H10">
        <f t="shared" si="3"/>
        <v>2.0341741253051261E-4</v>
      </c>
      <c r="K10">
        <f t="shared" si="4"/>
        <v>2.2522522522522522E-3</v>
      </c>
      <c r="L10">
        <f t="shared" si="0"/>
        <v>3.8461538461538464E-2</v>
      </c>
      <c r="P10">
        <v>13</v>
      </c>
    </row>
    <row r="11" spans="1:17" x14ac:dyDescent="0.35">
      <c r="A11" t="s">
        <v>0</v>
      </c>
      <c r="B11" t="s">
        <v>12</v>
      </c>
      <c r="D11" t="str">
        <f>D4</f>
        <v>P</v>
      </c>
      <c r="E11" t="s">
        <v>7</v>
      </c>
      <c r="F11" s="1" t="str">
        <f>F4</f>
        <v>dl,mm</v>
      </c>
      <c r="K11" t="e">
        <f t="shared" si="4"/>
        <v>#VALUE!</v>
      </c>
      <c r="L11">
        <f t="shared" si="0"/>
        <v>3.8461538461538464E-2</v>
      </c>
      <c r="P11">
        <v>13</v>
      </c>
    </row>
    <row r="12" spans="1:17" x14ac:dyDescent="0.35">
      <c r="A12">
        <v>1</v>
      </c>
      <c r="B12">
        <v>245.8</v>
      </c>
      <c r="C12">
        <f>SUM(B12:B20)</f>
        <v>2444.3999999999996</v>
      </c>
      <c r="D12" s="2">
        <f>C12*9.8155/1000</f>
        <v>23.993008199999995</v>
      </c>
      <c r="E12">
        <v>22.2</v>
      </c>
      <c r="F12" s="1">
        <f>E12*13/2/138</f>
        <v>1.0456521739130433</v>
      </c>
      <c r="K12">
        <f t="shared" si="4"/>
        <v>2.2522522522522522E-3</v>
      </c>
      <c r="L12">
        <f t="shared" si="0"/>
        <v>3.8461538461538464E-2</v>
      </c>
      <c r="P12">
        <v>13</v>
      </c>
    </row>
    <row r="13" spans="1:17" x14ac:dyDescent="0.35">
      <c r="A13">
        <v>2</v>
      </c>
      <c r="B13">
        <v>245.5</v>
      </c>
      <c r="C13">
        <f>SUM(B13:B20)</f>
        <v>2198.6</v>
      </c>
      <c r="D13" s="2">
        <f t="shared" ref="D13:D20" si="5">C13*9.8155/1000</f>
        <v>21.5803583</v>
      </c>
      <c r="E13">
        <v>21.1</v>
      </c>
      <c r="F13" s="1">
        <f t="shared" ref="F13:F20" si="6">E13*13/2/138</f>
        <v>0.99384057971014494</v>
      </c>
      <c r="K13">
        <f t="shared" si="4"/>
        <v>2.3696682464454978E-3</v>
      </c>
      <c r="L13">
        <f t="shared" si="0"/>
        <v>3.8461538461538464E-2</v>
      </c>
      <c r="P13">
        <v>13</v>
      </c>
    </row>
    <row r="14" spans="1:17" x14ac:dyDescent="0.35">
      <c r="A14">
        <v>3</v>
      </c>
      <c r="B14">
        <v>246.1</v>
      </c>
      <c r="C14">
        <f>SUM(B14:B20)</f>
        <v>1953.1000000000001</v>
      </c>
      <c r="D14" s="2">
        <f t="shared" si="5"/>
        <v>19.170653050000002</v>
      </c>
      <c r="E14">
        <v>20</v>
      </c>
      <c r="F14" s="1">
        <f t="shared" si="6"/>
        <v>0.94202898550724634</v>
      </c>
      <c r="K14">
        <f t="shared" si="4"/>
        <v>2.5000000000000001E-3</v>
      </c>
      <c r="L14">
        <f t="shared" si="0"/>
        <v>3.8461538461538464E-2</v>
      </c>
      <c r="P14">
        <v>13</v>
      </c>
    </row>
    <row r="15" spans="1:17" x14ac:dyDescent="0.35">
      <c r="A15">
        <v>4</v>
      </c>
      <c r="B15">
        <v>245.7</v>
      </c>
      <c r="C15">
        <f>SUM(B15:B20)</f>
        <v>1707</v>
      </c>
      <c r="D15" s="2">
        <f t="shared" si="5"/>
        <v>16.755058500000001</v>
      </c>
      <c r="E15">
        <v>18.899999999999999</v>
      </c>
      <c r="F15" s="1">
        <f t="shared" si="6"/>
        <v>0.89021739130434774</v>
      </c>
      <c r="K15">
        <f t="shared" si="4"/>
        <v>2.6455026455026458E-3</v>
      </c>
      <c r="L15">
        <f t="shared" si="0"/>
        <v>3.8461538461538464E-2</v>
      </c>
    </row>
    <row r="16" spans="1:17" x14ac:dyDescent="0.35">
      <c r="A16">
        <v>5</v>
      </c>
      <c r="B16">
        <v>245.7</v>
      </c>
      <c r="C16">
        <f>SUM(B16:B21)</f>
        <v>1461.3</v>
      </c>
      <c r="D16" s="2">
        <f t="shared" si="5"/>
        <v>14.343390149999999</v>
      </c>
      <c r="E16">
        <v>17.600000000000001</v>
      </c>
      <c r="F16" s="1">
        <f t="shared" si="6"/>
        <v>0.82898550724637687</v>
      </c>
      <c r="K16">
        <f t="shared" si="4"/>
        <v>2.840909090909091E-3</v>
      </c>
      <c r="L16">
        <f t="shared" si="0"/>
        <v>3.8461538461538464E-2</v>
      </c>
    </row>
    <row r="17" spans="1:12" x14ac:dyDescent="0.35">
      <c r="A17">
        <v>6</v>
      </c>
      <c r="B17">
        <v>245.6</v>
      </c>
      <c r="C17">
        <f>SUM(B17:B20)</f>
        <v>1215.5999999999999</v>
      </c>
      <c r="D17" s="2">
        <f t="shared" si="5"/>
        <v>11.9317218</v>
      </c>
      <c r="E17">
        <v>16.5</v>
      </c>
      <c r="F17" s="1">
        <f t="shared" si="6"/>
        <v>0.77717391304347827</v>
      </c>
      <c r="K17">
        <f t="shared" si="4"/>
        <v>3.0303030303030303E-3</v>
      </c>
      <c r="L17">
        <f t="shared" si="0"/>
        <v>3.8461538461538464E-2</v>
      </c>
    </row>
    <row r="18" spans="1:12" x14ac:dyDescent="0.35">
      <c r="A18">
        <v>7</v>
      </c>
      <c r="B18">
        <v>246.1</v>
      </c>
      <c r="C18">
        <f>SUM(B18:B20)</f>
        <v>970</v>
      </c>
      <c r="D18" s="2">
        <f t="shared" si="5"/>
        <v>9.5210349999999995</v>
      </c>
      <c r="E18">
        <v>15.2</v>
      </c>
      <c r="F18" s="1">
        <f t="shared" si="6"/>
        <v>0.71594202898550718</v>
      </c>
      <c r="K18">
        <f t="shared" si="4"/>
        <v>3.2894736842105266E-3</v>
      </c>
      <c r="L18">
        <f t="shared" si="0"/>
        <v>3.8461538461538464E-2</v>
      </c>
    </row>
    <row r="19" spans="1:12" x14ac:dyDescent="0.35">
      <c r="A19">
        <v>8</v>
      </c>
      <c r="B19">
        <v>245.2</v>
      </c>
      <c r="C19">
        <f>SUM(B19:B20)</f>
        <v>723.9</v>
      </c>
      <c r="D19" s="2">
        <f t="shared" si="5"/>
        <v>7.1054404499999997</v>
      </c>
      <c r="E19">
        <v>14.2</v>
      </c>
      <c r="F19" s="1">
        <f t="shared" si="6"/>
        <v>0.66884057971014488</v>
      </c>
      <c r="K19">
        <f t="shared" si="4"/>
        <v>3.5211267605633808E-3</v>
      </c>
      <c r="L19">
        <f t="shared" si="0"/>
        <v>3.8461538461538464E-2</v>
      </c>
    </row>
    <row r="20" spans="1:12" x14ac:dyDescent="0.35">
      <c r="A20">
        <v>9</v>
      </c>
      <c r="B20">
        <v>478.7</v>
      </c>
      <c r="C20">
        <f>B20</f>
        <v>478.7</v>
      </c>
      <c r="D20" s="2">
        <f t="shared" si="5"/>
        <v>4.6986798499999995</v>
      </c>
      <c r="E20">
        <v>12.6</v>
      </c>
      <c r="F20" s="1">
        <f t="shared" si="6"/>
        <v>0.59347826086956512</v>
      </c>
      <c r="K20">
        <f t="shared" si="4"/>
        <v>3.9682539682539689E-3</v>
      </c>
      <c r="L20">
        <f t="shared" si="0"/>
        <v>3.8461538461538464E-2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Петров</dc:creator>
  <cp:lastModifiedBy>Олег Петров</cp:lastModifiedBy>
  <dcterms:created xsi:type="dcterms:W3CDTF">2022-10-22T10:22:35Z</dcterms:created>
  <dcterms:modified xsi:type="dcterms:W3CDTF">2022-10-26T19:06:44Z</dcterms:modified>
</cp:coreProperties>
</file>