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07979E0-3B15-44BA-B212-E51048D0173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15" i="1" l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0" i="1"/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1" i="1"/>
  <c r="Z11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2" i="1"/>
  <c r="Z10" i="1"/>
  <c r="Q14" i="1"/>
  <c r="P14" i="1"/>
  <c r="O14" i="1"/>
  <c r="N14" i="1"/>
  <c r="M14" i="1"/>
  <c r="L14" i="1"/>
  <c r="K14" i="1"/>
  <c r="J14" i="1"/>
  <c r="Y14" i="1"/>
  <c r="X14" i="1"/>
  <c r="W14" i="1"/>
  <c r="V14" i="1"/>
  <c r="U14" i="1"/>
  <c r="T14" i="1"/>
  <c r="S14" i="1"/>
  <c r="R14" i="1"/>
  <c r="C14" i="1"/>
  <c r="D14" i="1"/>
  <c r="E14" i="1"/>
  <c r="F14" i="1"/>
  <c r="G14" i="1"/>
  <c r="H14" i="1"/>
  <c r="I14" i="1"/>
  <c r="B14" i="1"/>
  <c r="B13" i="1"/>
  <c r="Q9" i="1"/>
  <c r="P9" i="1"/>
  <c r="P13" i="1" s="1"/>
  <c r="O9" i="1"/>
  <c r="O13" i="1" s="1"/>
  <c r="N9" i="1"/>
  <c r="N13" i="1" s="1"/>
  <c r="M9" i="1"/>
  <c r="L9" i="1"/>
  <c r="L13" i="1" s="1"/>
  <c r="K9" i="1"/>
  <c r="K13" i="1" s="1"/>
  <c r="J9" i="1"/>
  <c r="Y9" i="1"/>
  <c r="Y13" i="1" s="1"/>
  <c r="X9" i="1"/>
  <c r="X13" i="1" s="1"/>
  <c r="W9" i="1"/>
  <c r="V9" i="1"/>
  <c r="V13" i="1" s="1"/>
  <c r="U9" i="1"/>
  <c r="U13" i="1" s="1"/>
  <c r="T9" i="1"/>
  <c r="T13" i="1" s="1"/>
  <c r="S9" i="1"/>
  <c r="S13" i="1" s="1"/>
  <c r="R9" i="1"/>
  <c r="R13" i="1" s="1"/>
  <c r="O1" i="1"/>
  <c r="H2" i="1" s="1"/>
  <c r="C9" i="1"/>
  <c r="C13" i="1" s="1"/>
  <c r="D9" i="1"/>
  <c r="D13" i="1" s="1"/>
  <c r="E9" i="1"/>
  <c r="E13" i="1" s="1"/>
  <c r="F9" i="1"/>
  <c r="F13" i="1" s="1"/>
  <c r="G9" i="1"/>
  <c r="G13" i="1" s="1"/>
  <c r="H9" i="1"/>
  <c r="H13" i="1" s="1"/>
  <c r="I9" i="1"/>
  <c r="I13" i="1" s="1"/>
  <c r="B9" i="1"/>
  <c r="Z13" i="1" l="1"/>
  <c r="Z14" i="1"/>
  <c r="Z12" i="1"/>
  <c r="W13" i="1"/>
  <c r="Q13" i="1"/>
  <c r="J13" i="1"/>
  <c r="M13" i="1"/>
  <c r="F2" i="1"/>
  <c r="G2" i="1"/>
  <c r="N2" i="1"/>
  <c r="M2" i="1"/>
  <c r="L2" i="1"/>
  <c r="K2" i="1"/>
  <c r="J2" i="1"/>
  <c r="I2" i="1"/>
  <c r="AA15" i="1" l="1"/>
  <c r="AA16" i="1" s="1"/>
</calcChain>
</file>

<file path=xl/sharedStrings.xml><?xml version="1.0" encoding="utf-8"?>
<sst xmlns="http://schemas.openxmlformats.org/spreadsheetml/2006/main" count="26" uniqueCount="15">
  <si>
    <t>d, см</t>
  </si>
  <si>
    <t>h, см</t>
  </si>
  <si>
    <t>R, см</t>
  </si>
  <si>
    <t>b, см</t>
  </si>
  <si>
    <t>n</t>
  </si>
  <si>
    <t>M,  g</t>
  </si>
  <si>
    <t>delta n</t>
  </si>
  <si>
    <t>phi</t>
  </si>
  <si>
    <t>M</t>
  </si>
  <si>
    <t>k</t>
  </si>
  <si>
    <t>G</t>
  </si>
  <si>
    <t>Mphi</t>
  </si>
  <si>
    <t>phu</t>
  </si>
  <si>
    <t>phi^2</t>
  </si>
  <si>
    <t>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</si>
</sst>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2" borderId="0" xfId="0" applyFill="1"/>
    <xf numFmtId="0" fontId="0" fillId="0" borderId="2" xfId="0" applyBorder="1"/>
    <xf numFmtId="0" fontId="0" fillId="0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"/>
  <sheetViews>
    <sheetView tabSelected="1" topLeftCell="H1" workbookViewId="0">
      <selection activeCell="AB16" sqref="AB16"/>
    </sheetView>
  </sheetViews>
  <sheetFormatPr defaultRowHeight="14.4" x14ac:dyDescent="0.3"/>
  <cols>
    <col min="2" max="2" width="12" bestFit="1" customWidth="1"/>
    <col min="27" max="27" width="11.6640625" customWidth="1"/>
  </cols>
  <sheetData>
    <row r="1" spans="1:28" x14ac:dyDescent="0.3">
      <c r="A1" s="1" t="s">
        <v>1</v>
      </c>
      <c r="B1" s="1">
        <v>134</v>
      </c>
      <c r="C1" s="1"/>
      <c r="D1" s="1"/>
      <c r="E1" s="1" t="s">
        <v>2</v>
      </c>
      <c r="F1" s="1">
        <v>0.24</v>
      </c>
      <c r="G1" s="1">
        <v>0.23499999999999999</v>
      </c>
      <c r="H1" s="1">
        <v>0.22500000000000001</v>
      </c>
      <c r="I1" s="1">
        <v>0.2505</v>
      </c>
      <c r="J1" s="1">
        <v>0.245</v>
      </c>
      <c r="K1" s="1">
        <v>0.23</v>
      </c>
      <c r="L1" s="1">
        <v>0.25</v>
      </c>
      <c r="M1" s="1">
        <v>0.245</v>
      </c>
      <c r="N1" s="1">
        <v>0.25</v>
      </c>
      <c r="O1" s="1">
        <f>AVERAGE(F1:N1)</f>
        <v>0.24116666666666667</v>
      </c>
      <c r="P1" s="4"/>
    </row>
    <row r="2" spans="1:28" x14ac:dyDescent="0.3">
      <c r="A2" s="1" t="s">
        <v>0</v>
      </c>
      <c r="B2" s="1">
        <v>10.47</v>
      </c>
      <c r="C2" s="1"/>
      <c r="D2" s="1"/>
      <c r="E2" s="1"/>
      <c r="F2" s="1">
        <f t="shared" ref="F2:N2" si="0">($O$1-F1)*($O$1-F1)</f>
        <v>1.3611111111111351E-6</v>
      </c>
      <c r="G2" s="1">
        <f t="shared" si="0"/>
        <v>3.802777777777796E-5</v>
      </c>
      <c r="H2" s="1">
        <f t="shared" si="0"/>
        <v>2.6136111111111097E-4</v>
      </c>
      <c r="I2" s="1">
        <f t="shared" si="0"/>
        <v>8.7111111111111089E-5</v>
      </c>
      <c r="J2" s="1">
        <f t="shared" si="0"/>
        <v>1.4694444444444399E-5</v>
      </c>
      <c r="K2" s="1">
        <f t="shared" si="0"/>
        <v>1.2469444444444426E-4</v>
      </c>
      <c r="L2" s="1">
        <f t="shared" si="0"/>
        <v>7.8027777777777747E-5</v>
      </c>
      <c r="M2" s="1">
        <f t="shared" si="0"/>
        <v>1.4694444444444399E-5</v>
      </c>
      <c r="N2" s="1">
        <f t="shared" si="0"/>
        <v>7.8027777777777747E-5</v>
      </c>
      <c r="O2" s="1">
        <v>0.01</v>
      </c>
      <c r="P2" s="4"/>
    </row>
    <row r="3" spans="1:2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4"/>
    </row>
    <row r="4" spans="1:28" x14ac:dyDescent="0.3">
      <c r="A4" s="1" t="s">
        <v>3</v>
      </c>
      <c r="B4" s="1">
        <v>157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4"/>
    </row>
    <row r="5" spans="1:28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28" x14ac:dyDescent="0.3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4"/>
      <c r="K6" s="4"/>
      <c r="L6" s="4"/>
      <c r="M6" s="4"/>
      <c r="N6" s="4"/>
      <c r="O6" s="4"/>
      <c r="P6" s="4"/>
    </row>
    <row r="7" spans="1:28" x14ac:dyDescent="0.3">
      <c r="A7" s="2" t="s">
        <v>4</v>
      </c>
      <c r="B7" s="1">
        <v>41.7</v>
      </c>
      <c r="C7" s="1">
        <v>32.6</v>
      </c>
      <c r="D7" s="1">
        <v>22.3</v>
      </c>
      <c r="E7" s="1">
        <v>16.100000000000001</v>
      </c>
      <c r="F7" s="1">
        <v>16</v>
      </c>
      <c r="G7" s="1">
        <v>22</v>
      </c>
      <c r="H7" s="1">
        <v>31.3</v>
      </c>
      <c r="I7" s="1">
        <v>39</v>
      </c>
      <c r="J7" s="1">
        <v>41.9</v>
      </c>
      <c r="K7" s="1">
        <v>31.7</v>
      </c>
      <c r="L7" s="1">
        <v>21.4</v>
      </c>
      <c r="M7" s="1">
        <v>14.2</v>
      </c>
      <c r="N7" s="1">
        <v>14.2</v>
      </c>
      <c r="O7" s="1">
        <v>21.5</v>
      </c>
      <c r="P7" s="1">
        <v>29.8</v>
      </c>
      <c r="Q7" s="5">
        <v>39.1</v>
      </c>
      <c r="R7" s="1">
        <v>42.1</v>
      </c>
      <c r="S7" s="1">
        <v>33.4</v>
      </c>
      <c r="T7" s="1">
        <v>24</v>
      </c>
      <c r="U7" s="1">
        <v>16.3</v>
      </c>
      <c r="V7" s="1">
        <v>16.3</v>
      </c>
      <c r="W7" s="1">
        <v>22.3</v>
      </c>
      <c r="X7" s="1">
        <v>29.7</v>
      </c>
      <c r="Y7" s="5">
        <v>40.9</v>
      </c>
    </row>
    <row r="8" spans="1:28" x14ac:dyDescent="0.3">
      <c r="A8" s="1" t="s">
        <v>5</v>
      </c>
      <c r="B8" s="1">
        <v>100</v>
      </c>
      <c r="C8" s="1">
        <v>200</v>
      </c>
      <c r="D8" s="1">
        <v>300</v>
      </c>
      <c r="E8" s="1">
        <v>390</v>
      </c>
      <c r="F8" s="1">
        <v>390</v>
      </c>
      <c r="G8" s="1">
        <v>300</v>
      </c>
      <c r="H8" s="1">
        <v>200</v>
      </c>
      <c r="I8" s="1">
        <v>100</v>
      </c>
      <c r="J8" s="1">
        <v>100</v>
      </c>
      <c r="K8" s="1">
        <v>200</v>
      </c>
      <c r="L8" s="1">
        <v>300</v>
      </c>
      <c r="M8" s="1">
        <v>390</v>
      </c>
      <c r="N8" s="1">
        <v>390</v>
      </c>
      <c r="O8" s="1">
        <v>300</v>
      </c>
      <c r="P8" s="1">
        <v>200</v>
      </c>
      <c r="Q8" s="5">
        <v>100</v>
      </c>
      <c r="R8" s="1">
        <v>100</v>
      </c>
      <c r="S8" s="1">
        <v>200</v>
      </c>
      <c r="T8" s="1">
        <v>300</v>
      </c>
      <c r="U8" s="1">
        <v>390</v>
      </c>
      <c r="V8" s="1">
        <v>390</v>
      </c>
      <c r="W8" s="1">
        <v>300</v>
      </c>
      <c r="X8" s="1">
        <v>200</v>
      </c>
      <c r="Y8" s="5">
        <v>100</v>
      </c>
    </row>
    <row r="9" spans="1:28" x14ac:dyDescent="0.3">
      <c r="A9" s="3" t="s">
        <v>6</v>
      </c>
      <c r="B9" s="1">
        <f>48.7-B7</f>
        <v>7</v>
      </c>
      <c r="C9" s="1">
        <f t="shared" ref="C9:I9" si="1">48.7-C7</f>
        <v>16.100000000000001</v>
      </c>
      <c r="D9" s="1">
        <f t="shared" si="1"/>
        <v>26.400000000000002</v>
      </c>
      <c r="E9" s="1">
        <f t="shared" si="1"/>
        <v>32.6</v>
      </c>
      <c r="F9" s="1">
        <f t="shared" si="1"/>
        <v>32.700000000000003</v>
      </c>
      <c r="G9" s="1">
        <f t="shared" si="1"/>
        <v>26.700000000000003</v>
      </c>
      <c r="H9" s="1">
        <f t="shared" si="1"/>
        <v>17.400000000000002</v>
      </c>
      <c r="I9" s="1">
        <f t="shared" si="1"/>
        <v>9.7000000000000028</v>
      </c>
      <c r="J9" s="1">
        <f t="shared" ref="J9:R9" si="2">48.7-J7</f>
        <v>6.8000000000000043</v>
      </c>
      <c r="K9" s="1">
        <f t="shared" si="2"/>
        <v>17.000000000000004</v>
      </c>
      <c r="L9" s="1">
        <f t="shared" si="2"/>
        <v>27.300000000000004</v>
      </c>
      <c r="M9" s="1">
        <f t="shared" si="2"/>
        <v>34.5</v>
      </c>
      <c r="N9" s="1">
        <f t="shared" si="2"/>
        <v>34.5</v>
      </c>
      <c r="O9" s="1">
        <f t="shared" si="2"/>
        <v>27.200000000000003</v>
      </c>
      <c r="P9" s="1">
        <f t="shared" si="2"/>
        <v>18.900000000000002</v>
      </c>
      <c r="Q9" s="5">
        <f t="shared" si="2"/>
        <v>9.6000000000000014</v>
      </c>
      <c r="R9" s="1">
        <f t="shared" si="2"/>
        <v>6.6000000000000014</v>
      </c>
      <c r="S9" s="1">
        <f t="shared" ref="S9:Y9" si="3">48.7-S7</f>
        <v>15.300000000000004</v>
      </c>
      <c r="T9" s="1">
        <f t="shared" si="3"/>
        <v>24.700000000000003</v>
      </c>
      <c r="U9" s="1">
        <f t="shared" si="3"/>
        <v>32.400000000000006</v>
      </c>
      <c r="V9" s="1">
        <f t="shared" si="3"/>
        <v>32.400000000000006</v>
      </c>
      <c r="W9" s="1">
        <f t="shared" si="3"/>
        <v>26.400000000000002</v>
      </c>
      <c r="X9" s="1">
        <f t="shared" si="3"/>
        <v>19.000000000000004</v>
      </c>
      <c r="Y9" s="5">
        <f t="shared" si="3"/>
        <v>7.8000000000000043</v>
      </c>
    </row>
    <row r="10" spans="1:28" x14ac:dyDescent="0.3">
      <c r="A10" s="3" t="s">
        <v>7</v>
      </c>
      <c r="B10" s="1">
        <f>B9/(2*$B$4)</f>
        <v>2.2292993630573247E-2</v>
      </c>
      <c r="C10" s="1">
        <f t="shared" ref="C10:Y10" si="4">C9/(2*$B$4)</f>
        <v>5.1273885350318474E-2</v>
      </c>
      <c r="D10" s="1">
        <f t="shared" si="4"/>
        <v>8.4076433121019117E-2</v>
      </c>
      <c r="E10" s="1">
        <f t="shared" si="4"/>
        <v>0.10382165605095542</v>
      </c>
      <c r="F10" s="1">
        <f t="shared" si="4"/>
        <v>0.10414012738853504</v>
      </c>
      <c r="G10" s="1">
        <f t="shared" si="4"/>
        <v>8.5031847133757971E-2</v>
      </c>
      <c r="H10" s="1">
        <f t="shared" si="4"/>
        <v>5.5414012738853512E-2</v>
      </c>
      <c r="I10" s="1">
        <f t="shared" si="4"/>
        <v>3.089171974522294E-2</v>
      </c>
      <c r="J10" s="1">
        <f t="shared" si="4"/>
        <v>2.1656050955414025E-2</v>
      </c>
      <c r="K10" s="1">
        <f t="shared" si="4"/>
        <v>5.4140127388535041E-2</v>
      </c>
      <c r="L10" s="1">
        <f t="shared" si="4"/>
        <v>8.6942675159235677E-2</v>
      </c>
      <c r="M10" s="1">
        <f t="shared" si="4"/>
        <v>0.10987261146496816</v>
      </c>
      <c r="N10" s="1">
        <f t="shared" si="4"/>
        <v>0.10987261146496816</v>
      </c>
      <c r="O10" s="1">
        <f t="shared" si="4"/>
        <v>8.6624203821656059E-2</v>
      </c>
      <c r="P10" s="1">
        <f t="shared" si="4"/>
        <v>6.0191082802547778E-2</v>
      </c>
      <c r="Q10" s="1">
        <f t="shared" si="4"/>
        <v>3.0573248407643316E-2</v>
      </c>
      <c r="R10" s="1">
        <f t="shared" si="4"/>
        <v>2.1019108280254783E-2</v>
      </c>
      <c r="S10" s="1">
        <f t="shared" si="4"/>
        <v>4.8726114649681546E-2</v>
      </c>
      <c r="T10" s="1">
        <f t="shared" si="4"/>
        <v>7.8662420382165615E-2</v>
      </c>
      <c r="U10" s="1">
        <f t="shared" si="4"/>
        <v>0.1031847133757962</v>
      </c>
      <c r="V10" s="1">
        <f t="shared" si="4"/>
        <v>0.1031847133757962</v>
      </c>
      <c r="W10" s="1">
        <f t="shared" si="4"/>
        <v>8.4076433121019117E-2</v>
      </c>
      <c r="X10" s="1">
        <f t="shared" si="4"/>
        <v>6.0509554140127403E-2</v>
      </c>
      <c r="Y10" s="1">
        <f t="shared" si="4"/>
        <v>2.4840764331210206E-2</v>
      </c>
      <c r="Z10" s="6">
        <f>AVERAGE(B10:Y10)</f>
        <v>6.7542462845010628E-2</v>
      </c>
      <c r="AA10" t="s">
        <v>12</v>
      </c>
    </row>
    <row r="11" spans="1:28" x14ac:dyDescent="0.3">
      <c r="A11" s="1" t="s">
        <v>5</v>
      </c>
      <c r="B11">
        <f>B8*10*2*$B$2/200/1000</f>
        <v>0.1047</v>
      </c>
      <c r="C11">
        <f t="shared" ref="C11:Y11" si="5">C8*10*2*$B$2/200/1000</f>
        <v>0.2094</v>
      </c>
      <c r="D11">
        <f t="shared" si="5"/>
        <v>0.31410000000000005</v>
      </c>
      <c r="E11">
        <f t="shared" si="5"/>
        <v>0.40832999999999997</v>
      </c>
      <c r="F11">
        <f t="shared" si="5"/>
        <v>0.40832999999999997</v>
      </c>
      <c r="G11">
        <f t="shared" si="5"/>
        <v>0.31410000000000005</v>
      </c>
      <c r="H11">
        <f t="shared" si="5"/>
        <v>0.2094</v>
      </c>
      <c r="I11">
        <f t="shared" si="5"/>
        <v>0.1047</v>
      </c>
      <c r="J11">
        <f t="shared" si="5"/>
        <v>0.1047</v>
      </c>
      <c r="K11">
        <f t="shared" si="5"/>
        <v>0.2094</v>
      </c>
      <c r="L11">
        <f t="shared" si="5"/>
        <v>0.31410000000000005</v>
      </c>
      <c r="M11">
        <f t="shared" si="5"/>
        <v>0.40832999999999997</v>
      </c>
      <c r="N11">
        <f t="shared" si="5"/>
        <v>0.40832999999999997</v>
      </c>
      <c r="O11">
        <f t="shared" si="5"/>
        <v>0.31410000000000005</v>
      </c>
      <c r="P11">
        <f t="shared" si="5"/>
        <v>0.2094</v>
      </c>
      <c r="Q11">
        <f t="shared" si="5"/>
        <v>0.1047</v>
      </c>
      <c r="R11">
        <f t="shared" si="5"/>
        <v>0.1047</v>
      </c>
      <c r="S11">
        <f t="shared" si="5"/>
        <v>0.2094</v>
      </c>
      <c r="T11">
        <f t="shared" si="5"/>
        <v>0.31410000000000005</v>
      </c>
      <c r="U11">
        <f t="shared" si="5"/>
        <v>0.40832999999999997</v>
      </c>
      <c r="V11">
        <f t="shared" si="5"/>
        <v>0.40832999999999997</v>
      </c>
      <c r="W11">
        <f t="shared" si="5"/>
        <v>0.31410000000000005</v>
      </c>
      <c r="X11">
        <f t="shared" si="5"/>
        <v>0.2094</v>
      </c>
      <c r="Y11">
        <f t="shared" si="5"/>
        <v>0.1047</v>
      </c>
      <c r="Z11" s="6">
        <f>AVERAGE(B11:Y11)</f>
        <v>0.25913249999999993</v>
      </c>
      <c r="AA11" t="s">
        <v>8</v>
      </c>
    </row>
    <row r="12" spans="1:28" x14ac:dyDescent="0.3">
      <c r="B12">
        <f>B10*B11</f>
        <v>2.3340764331210191E-3</v>
      </c>
      <c r="C12">
        <f t="shared" ref="C12:Y12" si="6">C10*C11</f>
        <v>1.0736751592356689E-2</v>
      </c>
      <c r="D12">
        <f t="shared" si="6"/>
        <v>2.640840764331211E-2</v>
      </c>
      <c r="E12">
        <f t="shared" si="6"/>
        <v>4.2393496815286626E-2</v>
      </c>
      <c r="F12">
        <f t="shared" si="6"/>
        <v>4.2523538216560505E-2</v>
      </c>
      <c r="G12">
        <f t="shared" si="6"/>
        <v>2.6708503184713382E-2</v>
      </c>
      <c r="H12">
        <f t="shared" si="6"/>
        <v>1.1603694267515926E-2</v>
      </c>
      <c r="I12">
        <f t="shared" si="6"/>
        <v>3.234363057324842E-3</v>
      </c>
      <c r="J12">
        <f t="shared" si="6"/>
        <v>2.2673885350318486E-3</v>
      </c>
      <c r="K12">
        <f t="shared" si="6"/>
        <v>1.1336942675159238E-2</v>
      </c>
      <c r="L12">
        <f t="shared" si="6"/>
        <v>2.7308694267515931E-2</v>
      </c>
      <c r="M12">
        <f t="shared" si="6"/>
        <v>4.4864283439490442E-2</v>
      </c>
      <c r="N12">
        <f t="shared" si="6"/>
        <v>4.4864283439490442E-2</v>
      </c>
      <c r="O12">
        <f t="shared" si="6"/>
        <v>2.7208662420382172E-2</v>
      </c>
      <c r="P12">
        <f t="shared" si="6"/>
        <v>1.2604012738853506E-2</v>
      </c>
      <c r="Q12">
        <f t="shared" si="6"/>
        <v>3.2010191082802552E-3</v>
      </c>
      <c r="R12">
        <f t="shared" si="6"/>
        <v>2.200700636942676E-3</v>
      </c>
      <c r="S12">
        <f t="shared" si="6"/>
        <v>1.0203248407643317E-2</v>
      </c>
      <c r="T12">
        <f t="shared" si="6"/>
        <v>2.4707866242038225E-2</v>
      </c>
      <c r="U12">
        <f t="shared" si="6"/>
        <v>4.213341401273886E-2</v>
      </c>
      <c r="V12">
        <f t="shared" si="6"/>
        <v>4.213341401273886E-2</v>
      </c>
      <c r="W12">
        <f t="shared" si="6"/>
        <v>2.640840764331211E-2</v>
      </c>
      <c r="X12">
        <f t="shared" si="6"/>
        <v>1.2670700636942679E-2</v>
      </c>
      <c r="Y12">
        <f t="shared" si="6"/>
        <v>2.6008280254777088E-3</v>
      </c>
      <c r="Z12" s="6">
        <f t="shared" ref="Z12:Z13" si="7">AVERAGE(B12:Y12)</f>
        <v>2.0944029060509555E-2</v>
      </c>
      <c r="AA12" t="s">
        <v>11</v>
      </c>
    </row>
    <row r="13" spans="1:28" x14ac:dyDescent="0.3">
      <c r="B13">
        <f>B10*B10</f>
        <v>4.9697756501277941E-4</v>
      </c>
      <c r="C13">
        <f t="shared" ref="C13:I13" si="8">C10*C10</f>
        <v>2.6290113189176034E-3</v>
      </c>
      <c r="D13">
        <f t="shared" si="8"/>
        <v>7.0688466063532004E-3</v>
      </c>
      <c r="E13">
        <f t="shared" si="8"/>
        <v>1.0778936265162888E-2</v>
      </c>
      <c r="F13">
        <f t="shared" si="8"/>
        <v>1.0845166132500306E-2</v>
      </c>
      <c r="G13">
        <f t="shared" si="8"/>
        <v>7.2304150269787834E-3</v>
      </c>
      <c r="H13">
        <f t="shared" si="8"/>
        <v>3.0707128078218192E-3</v>
      </c>
      <c r="I13">
        <f t="shared" si="8"/>
        <v>9.5429834881739686E-4</v>
      </c>
      <c r="J13">
        <f t="shared" ref="J13:R13" si="9">J10*J10</f>
        <v>4.6898454298348872E-4</v>
      </c>
      <c r="K13">
        <f t="shared" si="9"/>
        <v>2.9311533936468019E-3</v>
      </c>
      <c r="L13">
        <f t="shared" si="9"/>
        <v>7.5590287638443764E-3</v>
      </c>
      <c r="M13">
        <f t="shared" si="9"/>
        <v>1.2071990750131852E-2</v>
      </c>
      <c r="N13">
        <f t="shared" si="9"/>
        <v>1.2071990750131852E-2</v>
      </c>
      <c r="O13">
        <f t="shared" si="9"/>
        <v>7.5037526877358126E-3</v>
      </c>
      <c r="P13">
        <f t="shared" si="9"/>
        <v>3.6229664489431631E-3</v>
      </c>
      <c r="Q13">
        <f t="shared" si="9"/>
        <v>9.3472351819546455E-4</v>
      </c>
      <c r="R13">
        <f t="shared" si="9"/>
        <v>4.4180291289707519E-4</v>
      </c>
      <c r="S13">
        <f t="shared" ref="S13:Y13" si="10">S10*S10</f>
        <v>2.3742342488539104E-3</v>
      </c>
      <c r="T13">
        <f t="shared" si="10"/>
        <v>6.1877763803805446E-3</v>
      </c>
      <c r="U13">
        <f t="shared" si="10"/>
        <v>1.0647085074445214E-2</v>
      </c>
      <c r="V13">
        <f t="shared" si="10"/>
        <v>1.0647085074445214E-2</v>
      </c>
      <c r="W13">
        <f t="shared" si="10"/>
        <v>7.0688466063532004E-3</v>
      </c>
      <c r="X13">
        <f t="shared" si="10"/>
        <v>3.6614061422370094E-3</v>
      </c>
      <c r="Y13">
        <f t="shared" si="10"/>
        <v>6.170635725587252E-4</v>
      </c>
      <c r="Z13" s="6">
        <f t="shared" si="7"/>
        <v>5.4951772891395209E-3</v>
      </c>
      <c r="AA13" t="s">
        <v>13</v>
      </c>
    </row>
    <row r="14" spans="1:28" x14ac:dyDescent="0.3">
      <c r="B14">
        <f>B11*B11</f>
        <v>1.0962090000000001E-2</v>
      </c>
      <c r="C14">
        <f t="shared" ref="C14:I14" si="11">C11*C11</f>
        <v>4.3848360000000003E-2</v>
      </c>
      <c r="D14">
        <f t="shared" si="11"/>
        <v>9.8658810000000027E-2</v>
      </c>
      <c r="E14">
        <f t="shared" si="11"/>
        <v>0.16673338889999997</v>
      </c>
      <c r="F14">
        <f t="shared" si="11"/>
        <v>0.16673338889999997</v>
      </c>
      <c r="G14">
        <f t="shared" si="11"/>
        <v>9.8658810000000027E-2</v>
      </c>
      <c r="H14">
        <f t="shared" si="11"/>
        <v>4.3848360000000003E-2</v>
      </c>
      <c r="I14">
        <f t="shared" si="11"/>
        <v>1.0962090000000001E-2</v>
      </c>
      <c r="J14">
        <f t="shared" ref="J14:R14" si="12">J11*J11</f>
        <v>1.0962090000000001E-2</v>
      </c>
      <c r="K14">
        <f t="shared" si="12"/>
        <v>4.3848360000000003E-2</v>
      </c>
      <c r="L14">
        <f t="shared" si="12"/>
        <v>9.8658810000000027E-2</v>
      </c>
      <c r="M14">
        <f t="shared" si="12"/>
        <v>0.16673338889999997</v>
      </c>
      <c r="N14">
        <f t="shared" si="12"/>
        <v>0.16673338889999997</v>
      </c>
      <c r="O14">
        <f t="shared" si="12"/>
        <v>9.8658810000000027E-2</v>
      </c>
      <c r="P14">
        <f t="shared" si="12"/>
        <v>4.3848360000000003E-2</v>
      </c>
      <c r="Q14">
        <f t="shared" si="12"/>
        <v>1.0962090000000001E-2</v>
      </c>
      <c r="R14">
        <f t="shared" si="12"/>
        <v>1.0962090000000001E-2</v>
      </c>
      <c r="S14">
        <f t="shared" ref="S14:Y14" si="13">S11*S11</f>
        <v>4.3848360000000003E-2</v>
      </c>
      <c r="T14">
        <f t="shared" si="13"/>
        <v>9.8658810000000027E-2</v>
      </c>
      <c r="U14">
        <f t="shared" si="13"/>
        <v>0.16673338889999997</v>
      </c>
      <c r="V14">
        <f t="shared" si="13"/>
        <v>0.16673338889999997</v>
      </c>
      <c r="W14">
        <f t="shared" si="13"/>
        <v>9.8658810000000027E-2</v>
      </c>
      <c r="X14">
        <f t="shared" si="13"/>
        <v>4.3848360000000003E-2</v>
      </c>
      <c r="Y14">
        <f t="shared" si="13"/>
        <v>1.0962090000000001E-2</v>
      </c>
      <c r="Z14" s="6">
        <f>AVERAGE(B14:Y14)</f>
        <v>8.0050662224999999E-2</v>
      </c>
      <c r="AA14" t="s">
        <v>14</v>
      </c>
    </row>
    <row r="15" spans="1:28" x14ac:dyDescent="0.3">
      <c r="J15" s="3"/>
      <c r="K15" s="3"/>
      <c r="L15" s="4"/>
      <c r="M15" s="4"/>
      <c r="N15" s="4"/>
      <c r="O15" s="4"/>
      <c r="P15" s="4"/>
      <c r="Z15" t="s">
        <v>9</v>
      </c>
      <c r="AA15">
        <f>(Z12-Z10*Z11)/(Z13-Z10*Z10)</f>
        <v>3.6879635831601791</v>
      </c>
      <c r="AB15">
        <f>SQRT((Z14-Z11*Z11)/(Z13-Z10*Z10)-AA15*AA15)</f>
        <v>0.47277221278113868</v>
      </c>
    </row>
    <row r="16" spans="1:28" x14ac:dyDescent="0.3">
      <c r="A16" s="2" t="s">
        <v>4</v>
      </c>
      <c r="J16" s="3"/>
      <c r="K16" s="3"/>
      <c r="L16" s="4"/>
      <c r="M16" s="4"/>
      <c r="N16" s="4"/>
      <c r="O16" s="4"/>
      <c r="P16" s="4"/>
      <c r="Z16" t="s">
        <v>10</v>
      </c>
      <c r="AA16">
        <f>AA15*1.34*2/(3.14*0.002411*0.002411*0.002411*0.002411)</f>
        <v>93154304651.533203</v>
      </c>
    </row>
    <row r="17" spans="1:16" x14ac:dyDescent="0.3">
      <c r="A17" s="1" t="s">
        <v>8</v>
      </c>
      <c r="J17" s="3"/>
      <c r="K17" s="3"/>
      <c r="L17" s="4"/>
      <c r="M17" s="4"/>
      <c r="N17" s="4"/>
      <c r="O17" s="4"/>
      <c r="P17" s="4"/>
    </row>
    <row r="18" spans="1:16" x14ac:dyDescent="0.3">
      <c r="A18" s="3" t="s">
        <v>6</v>
      </c>
      <c r="J18" s="3"/>
      <c r="K18" s="3"/>
      <c r="L18" s="4"/>
      <c r="M18" s="4"/>
      <c r="N18" s="4"/>
      <c r="O18" s="4"/>
      <c r="P18" s="4"/>
    </row>
    <row r="19" spans="1:16" x14ac:dyDescent="0.3">
      <c r="A19" s="3" t="s">
        <v>7</v>
      </c>
      <c r="J19" s="3"/>
      <c r="K19" s="3"/>
      <c r="L19" s="4"/>
      <c r="M19" s="4"/>
      <c r="N19" s="4"/>
      <c r="O19" s="4"/>
      <c r="P19" s="4"/>
    </row>
    <row r="20" spans="1:16" x14ac:dyDescent="0.3">
      <c r="A20" s="1" t="s">
        <v>5</v>
      </c>
      <c r="J20" s="3"/>
      <c r="K20" s="3"/>
      <c r="L20" s="4"/>
      <c r="M20" s="4"/>
      <c r="N20" s="4"/>
      <c r="O20" s="4"/>
      <c r="P20" s="4"/>
    </row>
    <row r="21" spans="1:16" x14ac:dyDescent="0.3">
      <c r="J21" s="3"/>
      <c r="K21" s="3"/>
      <c r="L21" s="4"/>
      <c r="M21" s="4"/>
      <c r="N21" s="4"/>
      <c r="O21" s="4"/>
      <c r="P21" s="4"/>
    </row>
    <row r="22" spans="1:16" x14ac:dyDescent="0.3">
      <c r="J22" s="3"/>
      <c r="K22" s="3"/>
      <c r="L22" s="4"/>
      <c r="M22" s="4"/>
      <c r="N22" s="4"/>
      <c r="O22" s="4"/>
      <c r="P22" s="4"/>
    </row>
    <row r="23" spans="1:16" x14ac:dyDescent="0.3">
      <c r="J23" s="3"/>
      <c r="K23" s="3"/>
      <c r="L23" s="4"/>
      <c r="M23" s="4"/>
      <c r="N23" s="4"/>
      <c r="O23" s="4"/>
      <c r="P23" s="4"/>
    </row>
    <row r="24" spans="1:16" x14ac:dyDescent="0.3">
      <c r="J24" s="3"/>
      <c r="K24" s="3"/>
      <c r="L24" s="4"/>
      <c r="M24" s="4"/>
      <c r="N24" s="4"/>
      <c r="O24" s="4"/>
      <c r="P24" s="4"/>
    </row>
    <row r="25" spans="1:16" x14ac:dyDescent="0.3">
      <c r="A25" s="2" t="s">
        <v>4</v>
      </c>
      <c r="J25" s="3"/>
      <c r="K25" s="3"/>
      <c r="L25" s="4"/>
      <c r="M25" s="4"/>
      <c r="N25" s="4"/>
      <c r="O25" s="4"/>
      <c r="P25" s="4"/>
    </row>
    <row r="26" spans="1:16" x14ac:dyDescent="0.3">
      <c r="A26" s="1" t="s">
        <v>8</v>
      </c>
      <c r="J26" s="3"/>
      <c r="K26" s="3"/>
      <c r="L26" s="4"/>
      <c r="M26" s="4"/>
      <c r="N26" s="4"/>
      <c r="O26" s="4"/>
      <c r="P26" s="4"/>
    </row>
    <row r="27" spans="1:16" x14ac:dyDescent="0.3">
      <c r="A27" s="3" t="s">
        <v>6</v>
      </c>
      <c r="J27" s="3"/>
      <c r="K27" s="3"/>
      <c r="L27" s="4"/>
      <c r="M27" s="4"/>
      <c r="N27" s="4"/>
      <c r="O27" s="4"/>
      <c r="P27" s="4"/>
    </row>
    <row r="28" spans="1:16" x14ac:dyDescent="0.3">
      <c r="A28" s="3" t="s">
        <v>7</v>
      </c>
      <c r="J28" s="3"/>
      <c r="K28" s="3"/>
      <c r="L28" s="4"/>
      <c r="M28" s="4"/>
      <c r="N28" s="4"/>
      <c r="O28" s="4"/>
      <c r="P28" s="4"/>
    </row>
    <row r="29" spans="1:16" x14ac:dyDescent="0.3">
      <c r="A29" s="1" t="s">
        <v>5</v>
      </c>
      <c r="J29" s="3"/>
      <c r="K29" s="3"/>
      <c r="L29" s="4"/>
      <c r="M29" s="4"/>
      <c r="N29" s="4"/>
      <c r="O29" s="4"/>
      <c r="P29" s="4"/>
    </row>
    <row r="30" spans="1:16" x14ac:dyDescent="0.3">
      <c r="J30" s="3"/>
      <c r="K30" s="3"/>
      <c r="L30" s="4"/>
      <c r="M30" s="4"/>
      <c r="N30" s="4"/>
      <c r="O30" s="4"/>
      <c r="P30" s="4"/>
    </row>
    <row r="31" spans="1:16" x14ac:dyDescent="0.3">
      <c r="J31" s="3"/>
      <c r="K31" s="3"/>
      <c r="L31" s="4"/>
      <c r="M31" s="4"/>
      <c r="N31" s="4"/>
      <c r="O31" s="4"/>
      <c r="P31" s="4"/>
    </row>
    <row r="32" spans="1:16" x14ac:dyDescent="0.3">
      <c r="J32" s="3"/>
      <c r="K32" s="3"/>
      <c r="L32" s="4"/>
      <c r="M32" s="4"/>
      <c r="N32" s="4"/>
      <c r="O32" s="4"/>
      <c r="P32" s="4"/>
    </row>
    <row r="33" spans="1:16" x14ac:dyDescent="0.3">
      <c r="J33" s="3"/>
      <c r="K33" s="3"/>
      <c r="L33" s="4"/>
      <c r="M33" s="4"/>
      <c r="N33" s="4"/>
      <c r="O33" s="4"/>
      <c r="P33" s="4"/>
    </row>
    <row r="34" spans="1:16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2018-09-29T13:44:21Z</dcterms:modified>
</cp:coreProperties>
</file>