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уф\МФТИ\Лабораторки\1.4.5\"/>
    </mc:Choice>
  </mc:AlternateContent>
  <xr:revisionPtr revIDLastSave="0" documentId="13_ncr:1_{A32DD136-3B0C-467C-8F45-298B36A77944}" xr6:coauthVersionLast="40" xr6:coauthVersionMax="40" xr10:uidLastSave="{00000000-0000-0000-0000-000000000000}"/>
  <bookViews>
    <workbookView xWindow="0" yWindow="0" windowWidth="23040" windowHeight="8988" xr2:uid="{0FA8C4D8-BA48-4B56-83E3-3C189AFCAD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5" i="1" l="1"/>
  <c r="H124" i="1"/>
  <c r="H113" i="1"/>
  <c r="H102" i="1"/>
  <c r="H91" i="1"/>
  <c r="H134" i="1"/>
  <c r="H133" i="1"/>
  <c r="H132" i="1"/>
  <c r="H131" i="1"/>
  <c r="H130" i="1"/>
  <c r="H129" i="1"/>
  <c r="H128" i="1"/>
  <c r="H127" i="1"/>
  <c r="H126" i="1"/>
  <c r="H125" i="1"/>
  <c r="H123" i="1"/>
  <c r="H122" i="1"/>
  <c r="H121" i="1"/>
  <c r="H120" i="1"/>
  <c r="H119" i="1"/>
  <c r="H118" i="1"/>
  <c r="H117" i="1"/>
  <c r="H116" i="1"/>
  <c r="H115" i="1"/>
  <c r="H114" i="1"/>
  <c r="H112" i="1"/>
  <c r="H111" i="1"/>
  <c r="H110" i="1"/>
  <c r="H109" i="1"/>
  <c r="H108" i="1"/>
  <c r="H107" i="1"/>
  <c r="H106" i="1"/>
  <c r="H105" i="1"/>
  <c r="H104" i="1"/>
  <c r="H103" i="1"/>
  <c r="H101" i="1"/>
  <c r="H100" i="1"/>
  <c r="H99" i="1"/>
  <c r="H98" i="1"/>
  <c r="H97" i="1"/>
  <c r="H96" i="1"/>
  <c r="H95" i="1"/>
  <c r="H94" i="1"/>
  <c r="H93" i="1"/>
  <c r="H92" i="1"/>
  <c r="H82" i="1"/>
  <c r="H83" i="1"/>
  <c r="H84" i="1"/>
  <c r="H85" i="1"/>
  <c r="H86" i="1"/>
  <c r="H87" i="1"/>
  <c r="H88" i="1"/>
  <c r="H89" i="1"/>
  <c r="H90" i="1"/>
  <c r="H81" i="1"/>
  <c r="I134" i="1" l="1"/>
  <c r="I133" i="1"/>
  <c r="I132" i="1"/>
  <c r="I131" i="1"/>
  <c r="I130" i="1"/>
  <c r="I129" i="1"/>
  <c r="I128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82" i="1"/>
  <c r="I83" i="1"/>
  <c r="I84" i="1"/>
  <c r="I85" i="1"/>
  <c r="I86" i="1"/>
  <c r="I87" i="1"/>
  <c r="I88" i="1"/>
  <c r="I89" i="1"/>
  <c r="I90" i="1"/>
  <c r="I81" i="1"/>
  <c r="D134" i="1" l="1"/>
  <c r="E134" i="1" s="1"/>
  <c r="C134" i="1"/>
  <c r="B134" i="1"/>
  <c r="C132" i="1"/>
  <c r="B132" i="1"/>
  <c r="D132" i="1" s="1"/>
  <c r="E132" i="1" s="1"/>
  <c r="D130" i="1"/>
  <c r="E130" i="1" s="1"/>
  <c r="C130" i="1"/>
  <c r="B130" i="1"/>
  <c r="C128" i="1"/>
  <c r="B128" i="1"/>
  <c r="D128" i="1" s="1"/>
  <c r="E128" i="1" s="1"/>
  <c r="D126" i="1"/>
  <c r="E126" i="1" s="1"/>
  <c r="C126" i="1"/>
  <c r="B126" i="1"/>
  <c r="D133" i="1"/>
  <c r="E133" i="1" s="1"/>
  <c r="C133" i="1"/>
  <c r="B133" i="1"/>
  <c r="C131" i="1"/>
  <c r="D131" i="1" s="1"/>
  <c r="E131" i="1" s="1"/>
  <c r="B131" i="1"/>
  <c r="D129" i="1"/>
  <c r="E129" i="1" s="1"/>
  <c r="C129" i="1"/>
  <c r="B129" i="1"/>
  <c r="C127" i="1"/>
  <c r="D127" i="1" s="1"/>
  <c r="E127" i="1" s="1"/>
  <c r="B127" i="1"/>
  <c r="D125" i="1"/>
  <c r="E125" i="1" s="1"/>
  <c r="C125" i="1"/>
  <c r="B125" i="1"/>
  <c r="D122" i="1"/>
  <c r="E122" i="1" s="1"/>
  <c r="C122" i="1"/>
  <c r="B122" i="1"/>
  <c r="C120" i="1"/>
  <c r="B120" i="1"/>
  <c r="D120" i="1" s="1"/>
  <c r="E120" i="1" s="1"/>
  <c r="D118" i="1"/>
  <c r="E118" i="1" s="1"/>
  <c r="C118" i="1"/>
  <c r="B118" i="1"/>
  <c r="D116" i="1"/>
  <c r="E116" i="1" s="1"/>
  <c r="C116" i="1"/>
  <c r="B116" i="1"/>
  <c r="D114" i="1"/>
  <c r="E114" i="1" s="1"/>
  <c r="C114" i="1"/>
  <c r="B114" i="1"/>
  <c r="C123" i="1"/>
  <c r="B123" i="1"/>
  <c r="D123" i="1" s="1"/>
  <c r="E123" i="1" s="1"/>
  <c r="C121" i="1"/>
  <c r="B121" i="1"/>
  <c r="D121" i="1" s="1"/>
  <c r="E121" i="1" s="1"/>
  <c r="C119" i="1"/>
  <c r="B119" i="1"/>
  <c r="D119" i="1" s="1"/>
  <c r="E119" i="1" s="1"/>
  <c r="C117" i="1"/>
  <c r="B117" i="1"/>
  <c r="D117" i="1" s="1"/>
  <c r="E117" i="1" s="1"/>
  <c r="C115" i="1"/>
  <c r="B115" i="1"/>
  <c r="D115" i="1" s="1"/>
  <c r="E115" i="1" s="1"/>
  <c r="J18" i="1"/>
  <c r="C112" i="1"/>
  <c r="B112" i="1"/>
  <c r="D112" i="1" s="1"/>
  <c r="E112" i="1" s="1"/>
  <c r="C110" i="1"/>
  <c r="B110" i="1"/>
  <c r="D110" i="1" s="1"/>
  <c r="E110" i="1" s="1"/>
  <c r="C108" i="1"/>
  <c r="B108" i="1"/>
  <c r="D108" i="1" s="1"/>
  <c r="E108" i="1" s="1"/>
  <c r="C106" i="1"/>
  <c r="B106" i="1"/>
  <c r="D106" i="1" s="1"/>
  <c r="E106" i="1" s="1"/>
  <c r="C104" i="1"/>
  <c r="B104" i="1"/>
  <c r="D104" i="1" s="1"/>
  <c r="E104" i="1" s="1"/>
  <c r="C111" i="1"/>
  <c r="B111" i="1"/>
  <c r="D111" i="1" s="1"/>
  <c r="E111" i="1" s="1"/>
  <c r="C109" i="1"/>
  <c r="B109" i="1"/>
  <c r="D109" i="1" s="1"/>
  <c r="E109" i="1" s="1"/>
  <c r="C107" i="1"/>
  <c r="B107" i="1"/>
  <c r="D107" i="1" s="1"/>
  <c r="E107" i="1" s="1"/>
  <c r="C105" i="1"/>
  <c r="B105" i="1"/>
  <c r="D105" i="1" s="1"/>
  <c r="E105" i="1" s="1"/>
  <c r="C103" i="1"/>
  <c r="B103" i="1"/>
  <c r="D103" i="1" s="1"/>
  <c r="E103" i="1" s="1"/>
  <c r="D101" i="1"/>
  <c r="E101" i="1" s="1"/>
  <c r="C101" i="1"/>
  <c r="B101" i="1"/>
  <c r="D99" i="1"/>
  <c r="E99" i="1" s="1"/>
  <c r="C99" i="1"/>
  <c r="B99" i="1"/>
  <c r="D97" i="1"/>
  <c r="E97" i="1" s="1"/>
  <c r="C97" i="1"/>
  <c r="B97" i="1"/>
  <c r="D95" i="1"/>
  <c r="E95" i="1" s="1"/>
  <c r="C95" i="1"/>
  <c r="B95" i="1"/>
  <c r="D93" i="1"/>
  <c r="E93" i="1" s="1"/>
  <c r="C93" i="1"/>
  <c r="B93" i="1"/>
  <c r="D100" i="1"/>
  <c r="E100" i="1" s="1"/>
  <c r="C100" i="1"/>
  <c r="B100" i="1"/>
  <c r="C98" i="1"/>
  <c r="D98" i="1" s="1"/>
  <c r="E98" i="1" s="1"/>
  <c r="B98" i="1"/>
  <c r="D96" i="1"/>
  <c r="E96" i="1" s="1"/>
  <c r="C96" i="1"/>
  <c r="B96" i="1"/>
  <c r="C94" i="1"/>
  <c r="D94" i="1" s="1"/>
  <c r="E94" i="1" s="1"/>
  <c r="B94" i="1"/>
  <c r="D92" i="1"/>
  <c r="E92" i="1" s="1"/>
  <c r="C92" i="1"/>
  <c r="B92" i="1"/>
  <c r="D82" i="1"/>
  <c r="D81" i="1"/>
  <c r="D83" i="1"/>
  <c r="D84" i="1"/>
  <c r="D85" i="1"/>
  <c r="D86" i="1"/>
  <c r="E86" i="1" s="1"/>
  <c r="D87" i="1"/>
  <c r="D88" i="1"/>
  <c r="E88" i="1" s="1"/>
  <c r="D89" i="1"/>
  <c r="D90" i="1"/>
  <c r="C90" i="1"/>
  <c r="C88" i="1"/>
  <c r="C86" i="1"/>
  <c r="C84" i="1"/>
  <c r="C82" i="1"/>
  <c r="C89" i="1"/>
  <c r="C87" i="1"/>
  <c r="C85" i="1"/>
  <c r="C83" i="1"/>
  <c r="C81" i="1"/>
  <c r="E84" i="1" l="1"/>
  <c r="E83" i="1"/>
  <c r="E85" i="1"/>
  <c r="E87" i="1"/>
  <c r="E90" i="1"/>
  <c r="E89" i="1"/>
  <c r="E81" i="1"/>
  <c r="E82" i="1"/>
  <c r="K38" i="1"/>
  <c r="L38" i="1" s="1"/>
  <c r="M38" i="1" s="1"/>
  <c r="K37" i="1"/>
  <c r="L37" i="1" s="1"/>
  <c r="M37" i="1" s="1"/>
  <c r="K36" i="1"/>
  <c r="L36" i="1" s="1"/>
  <c r="M36" i="1" s="1"/>
  <c r="K35" i="1"/>
  <c r="L35" i="1" s="1"/>
  <c r="M35" i="1" s="1"/>
  <c r="K34" i="1"/>
  <c r="L34" i="1" s="1"/>
  <c r="M34" i="1" s="1"/>
  <c r="C38" i="1"/>
  <c r="B38" i="1"/>
  <c r="D38" i="1" s="1"/>
  <c r="E38" i="1" s="1"/>
  <c r="C37" i="1"/>
  <c r="B37" i="1"/>
  <c r="C36" i="1"/>
  <c r="B36" i="1"/>
  <c r="C35" i="1"/>
  <c r="B35" i="1"/>
  <c r="C34" i="1"/>
  <c r="B34" i="1"/>
  <c r="D34" i="1" s="1"/>
  <c r="E34" i="1" s="1"/>
  <c r="S31" i="1"/>
  <c r="R31" i="1"/>
  <c r="S30" i="1"/>
  <c r="R30" i="1"/>
  <c r="T30" i="1" s="1"/>
  <c r="U30" i="1" s="1"/>
  <c r="S29" i="1"/>
  <c r="R29" i="1"/>
  <c r="S28" i="1"/>
  <c r="R28" i="1"/>
  <c r="T28" i="1" s="1"/>
  <c r="U28" i="1" s="1"/>
  <c r="S27" i="1"/>
  <c r="R27" i="1"/>
  <c r="K31" i="1"/>
  <c r="J31" i="1"/>
  <c r="L31" i="1" s="1"/>
  <c r="M31" i="1" s="1"/>
  <c r="K30" i="1"/>
  <c r="J30" i="1"/>
  <c r="K29" i="1"/>
  <c r="J29" i="1"/>
  <c r="K28" i="1"/>
  <c r="J28" i="1"/>
  <c r="K27" i="1"/>
  <c r="J27" i="1"/>
  <c r="L27" i="1" s="1"/>
  <c r="M27" i="1" s="1"/>
  <c r="B31" i="1"/>
  <c r="C31" i="1"/>
  <c r="C30" i="1"/>
  <c r="B30" i="1"/>
  <c r="C29" i="1"/>
  <c r="B29" i="1"/>
  <c r="C28" i="1"/>
  <c r="B28" i="1"/>
  <c r="D28" i="1" s="1"/>
  <c r="E28" i="1" s="1"/>
  <c r="C27" i="1"/>
  <c r="B27" i="1"/>
  <c r="R12" i="1"/>
  <c r="R13" i="1"/>
  <c r="R14" i="1"/>
  <c r="R15" i="1"/>
  <c r="R11" i="1"/>
  <c r="S15" i="1"/>
  <c r="S14" i="1"/>
  <c r="S13" i="1"/>
  <c r="S12" i="1"/>
  <c r="T12" i="1" s="1"/>
  <c r="U12" i="1" s="1"/>
  <c r="S11" i="1"/>
  <c r="J19" i="1"/>
  <c r="J20" i="1"/>
  <c r="J21" i="1"/>
  <c r="J22" i="1"/>
  <c r="K22" i="1"/>
  <c r="K21" i="1"/>
  <c r="K20" i="1"/>
  <c r="K19" i="1"/>
  <c r="K18" i="1"/>
  <c r="J12" i="1"/>
  <c r="J13" i="1"/>
  <c r="L13" i="1" s="1"/>
  <c r="M13" i="1" s="1"/>
  <c r="J14" i="1"/>
  <c r="J15" i="1"/>
  <c r="J11" i="1"/>
  <c r="K15" i="1"/>
  <c r="K14" i="1"/>
  <c r="K13" i="1"/>
  <c r="K12" i="1"/>
  <c r="L12" i="1" s="1"/>
  <c r="M12" i="1" s="1"/>
  <c r="K11" i="1"/>
  <c r="B19" i="1"/>
  <c r="B20" i="1"/>
  <c r="B21" i="1"/>
  <c r="B22" i="1"/>
  <c r="B18" i="1"/>
  <c r="C22" i="1"/>
  <c r="C21" i="1"/>
  <c r="C20" i="1"/>
  <c r="C19" i="1"/>
  <c r="C18" i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1" i="1"/>
  <c r="D11" i="1" s="1"/>
  <c r="E11" i="1" s="1"/>
  <c r="B3" i="1"/>
  <c r="C3" i="1"/>
  <c r="L19" i="1" l="1"/>
  <c r="M19" i="1" s="1"/>
  <c r="D21" i="1"/>
  <c r="E21" i="1" s="1"/>
  <c r="D3" i="1"/>
  <c r="E3" i="1" s="1"/>
  <c r="E4" i="1" s="1"/>
  <c r="L28" i="1"/>
  <c r="M28" i="1" s="1"/>
  <c r="D29" i="1"/>
  <c r="E29" i="1" s="1"/>
  <c r="L15" i="1"/>
  <c r="M15" i="1" s="1"/>
  <c r="T13" i="1"/>
  <c r="U13" i="1" s="1"/>
  <c r="T15" i="1"/>
  <c r="U15" i="1" s="1"/>
  <c r="D36" i="1"/>
  <c r="E36" i="1" s="1"/>
  <c r="D19" i="1"/>
  <c r="E19" i="1" s="1"/>
  <c r="D22" i="1"/>
  <c r="E22" i="1" s="1"/>
  <c r="L14" i="1"/>
  <c r="M14" i="1" s="1"/>
  <c r="D30" i="1"/>
  <c r="E30" i="1" s="1"/>
  <c r="T31" i="1"/>
  <c r="U31" i="1" s="1"/>
  <c r="L29" i="1"/>
  <c r="M29" i="1" s="1"/>
  <c r="L21" i="1"/>
  <c r="M21" i="1" s="1"/>
  <c r="D27" i="1"/>
  <c r="E27" i="1" s="1"/>
  <c r="D31" i="1"/>
  <c r="E31" i="1" s="1"/>
  <c r="D18" i="1"/>
  <c r="E18" i="1" s="1"/>
  <c r="D20" i="1"/>
  <c r="E20" i="1" s="1"/>
  <c r="L11" i="1"/>
  <c r="M11" i="1" s="1"/>
  <c r="L20" i="1"/>
  <c r="M20" i="1" s="1"/>
  <c r="T11" i="1"/>
  <c r="U11" i="1" s="1"/>
  <c r="L30" i="1"/>
  <c r="M30" i="1" s="1"/>
  <c r="T29" i="1"/>
  <c r="U29" i="1" s="1"/>
  <c r="D35" i="1"/>
  <c r="E35" i="1" s="1"/>
  <c r="T27" i="1"/>
  <c r="U27" i="1" s="1"/>
  <c r="D37" i="1"/>
  <c r="E37" i="1" s="1"/>
  <c r="T14" i="1"/>
  <c r="U14" i="1" s="1"/>
  <c r="L22" i="1"/>
  <c r="M22" i="1" s="1"/>
  <c r="L18" i="1"/>
  <c r="M18" i="1" s="1"/>
  <c r="E7" i="1" l="1"/>
  <c r="E9" i="1"/>
  <c r="E6" i="1"/>
  <c r="E5" i="1"/>
  <c r="E8" i="1"/>
</calcChain>
</file>

<file path=xl/sharedStrings.xml><?xml version="1.0" encoding="utf-8"?>
<sst xmlns="http://schemas.openxmlformats.org/spreadsheetml/2006/main" count="106" uniqueCount="29">
  <si>
    <t>pho1</t>
  </si>
  <si>
    <t>u</t>
  </si>
  <si>
    <t>гармоника</t>
  </si>
  <si>
    <t>Номер</t>
  </si>
  <si>
    <t>подвес г</t>
  </si>
  <si>
    <t xml:space="preserve">грузы г </t>
  </si>
  <si>
    <t>ч</t>
  </si>
  <si>
    <t>а</t>
  </si>
  <si>
    <t>$U, V$</t>
  </si>
  <si>
    <t>$f, Hz$</t>
  </si>
  <si>
    <t>$U/U_0$</t>
  </si>
  <si>
    <t>$M_susp, kg$</t>
  </si>
  <si>
    <t>$M_carg0, kg$</t>
  </si>
  <si>
    <t>$\pho_1, g/m$</t>
  </si>
  <si>
    <t>$u, m/c$</t>
  </si>
  <si>
    <t>теория</t>
  </si>
  <si>
    <t>практика</t>
  </si>
  <si>
    <t>$f_harmony, Hz$</t>
  </si>
  <si>
    <t>$M_susp = 111,6 g$, $\pho_1 = 0,5684 g/m$</t>
  </si>
  <si>
    <t>$M_carg0 = 969,6 g$</t>
  </si>
  <si>
    <t>$M_carg0 = 1460,8 g$</t>
  </si>
  <si>
    <t>$M_carg0 =  1944,2 g$</t>
  </si>
  <si>
    <t>$M_carg0 =  2281,1 g$</t>
  </si>
  <si>
    <t>$M_carg0 =  2773,7 g$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</si>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</sst>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CFF9-39F5-49F1-A010-98FEF856330C}">
  <dimension ref="A1:W135"/>
  <sheetViews>
    <sheetView tabSelected="1" topLeftCell="A74" workbookViewId="0">
      <selection activeCell="E124" sqref="E124:G124"/>
    </sheetView>
  </sheetViews>
  <sheetFormatPr defaultRowHeight="14.4" x14ac:dyDescent="0.3"/>
  <sheetData>
    <row r="1" spans="1:23" x14ac:dyDescent="0.3">
      <c r="A1" s="2"/>
      <c r="B1" s="2"/>
      <c r="C1" s="2"/>
      <c r="E1" s="2" t="s">
        <v>17</v>
      </c>
      <c r="F1" s="2"/>
    </row>
    <row r="2" spans="1:23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3</v>
      </c>
    </row>
    <row r="3" spans="1:23" x14ac:dyDescent="0.3">
      <c r="A3">
        <v>111.6</v>
      </c>
      <c r="B3">
        <f>(487.2+482.4)</f>
        <v>969.59999999999991</v>
      </c>
      <c r="C3">
        <f>568.4/1000</f>
        <v>0.56840000000000002</v>
      </c>
      <c r="D3">
        <f>SQRT(10*(A3+B3)/C3)</f>
        <v>137.91959839994038</v>
      </c>
      <c r="E3">
        <f>1/2/0.5*D3</f>
        <v>137.91959839994038</v>
      </c>
      <c r="F3">
        <v>137.80000000000001</v>
      </c>
      <c r="G3">
        <v>1</v>
      </c>
    </row>
    <row r="4" spans="1:23" x14ac:dyDescent="0.3">
      <c r="E4">
        <f t="shared" ref="E4:E9" si="0">$E$3*G4</f>
        <v>275.83919679988077</v>
      </c>
      <c r="F4">
        <v>278.60000000000002</v>
      </c>
      <c r="G4">
        <v>2</v>
      </c>
    </row>
    <row r="5" spans="1:23" x14ac:dyDescent="0.3">
      <c r="E5">
        <f t="shared" si="0"/>
        <v>413.75879519982118</v>
      </c>
      <c r="F5">
        <v>418.9</v>
      </c>
      <c r="G5">
        <v>3</v>
      </c>
    </row>
    <row r="6" spans="1:23" x14ac:dyDescent="0.3">
      <c r="E6">
        <f t="shared" si="0"/>
        <v>551.67839359976153</v>
      </c>
      <c r="F6">
        <v>560.20000000000005</v>
      </c>
      <c r="G6">
        <v>4</v>
      </c>
    </row>
    <row r="7" spans="1:23" x14ac:dyDescent="0.3">
      <c r="E7">
        <f t="shared" si="0"/>
        <v>689.59799199970189</v>
      </c>
      <c r="F7">
        <v>690</v>
      </c>
      <c r="G7">
        <v>5</v>
      </c>
    </row>
    <row r="8" spans="1:23" x14ac:dyDescent="0.3">
      <c r="E8">
        <f t="shared" si="0"/>
        <v>827.51759039964236</v>
      </c>
      <c r="F8">
        <v>830.8</v>
      </c>
      <c r="G8">
        <v>6</v>
      </c>
    </row>
    <row r="9" spans="1:23" x14ac:dyDescent="0.3">
      <c r="E9">
        <f t="shared" si="0"/>
        <v>965.43718879958271</v>
      </c>
      <c r="F9">
        <v>974.5</v>
      </c>
      <c r="G9">
        <v>7</v>
      </c>
    </row>
    <row r="10" spans="1:23" x14ac:dyDescent="0.3">
      <c r="A10" t="s">
        <v>4</v>
      </c>
      <c r="B10" t="s">
        <v>5</v>
      </c>
      <c r="C10" t="s">
        <v>0</v>
      </c>
      <c r="D10" t="s">
        <v>1</v>
      </c>
      <c r="E10" t="s">
        <v>2</v>
      </c>
      <c r="G10" t="s">
        <v>3</v>
      </c>
      <c r="I10" t="s">
        <v>4</v>
      </c>
      <c r="J10" t="s">
        <v>5</v>
      </c>
      <c r="K10" t="s">
        <v>0</v>
      </c>
      <c r="L10" t="s">
        <v>1</v>
      </c>
      <c r="M10" t="s">
        <v>2</v>
      </c>
      <c r="O10" t="s">
        <v>3</v>
      </c>
      <c r="Q10" t="s">
        <v>4</v>
      </c>
      <c r="R10" t="s">
        <v>5</v>
      </c>
      <c r="S10" t="s">
        <v>0</v>
      </c>
      <c r="T10" t="s">
        <v>1</v>
      </c>
      <c r="U10" t="s">
        <v>2</v>
      </c>
      <c r="W10" t="s">
        <v>3</v>
      </c>
    </row>
    <row r="11" spans="1:23" x14ac:dyDescent="0.3">
      <c r="A11">
        <v>111.6</v>
      </c>
      <c r="B11">
        <v>969.6</v>
      </c>
      <c r="C11">
        <f>568.4/1000</f>
        <v>0.56840000000000002</v>
      </c>
      <c r="D11">
        <f>SQRT(10*(A11+B11)/C11)</f>
        <v>137.91959839994041</v>
      </c>
      <c r="E11">
        <f>G11*D11</f>
        <v>137.91959839994041</v>
      </c>
      <c r="F11">
        <v>137.80000000000001</v>
      </c>
      <c r="G11">
        <v>1</v>
      </c>
      <c r="I11">
        <v>111.6</v>
      </c>
      <c r="J11">
        <f>969.6+491.2+483.4</f>
        <v>1944.1999999999998</v>
      </c>
      <c r="K11">
        <f>568.4/1000</f>
        <v>0.56840000000000002</v>
      </c>
      <c r="L11">
        <f>SQRT(10*(I11+J11)/K11)</f>
        <v>190.1793664267941</v>
      </c>
      <c r="M11">
        <f>O11*L11</f>
        <v>190.1793664267941</v>
      </c>
      <c r="N11">
        <v>188.5</v>
      </c>
      <c r="O11">
        <v>1</v>
      </c>
      <c r="Q11">
        <v>111.6</v>
      </c>
      <c r="R11">
        <f>2281.1+492.6</f>
        <v>2773.7</v>
      </c>
      <c r="S11">
        <f>568.4/1000</f>
        <v>0.56840000000000002</v>
      </c>
      <c r="T11">
        <f>SQRT(10*(Q11+R11)/S11)</f>
        <v>225.30376710922997</v>
      </c>
      <c r="U11">
        <f>W11*T11</f>
        <v>225.30376710922997</v>
      </c>
      <c r="V11">
        <v>224</v>
      </c>
      <c r="W11">
        <v>1</v>
      </c>
    </row>
    <row r="12" spans="1:23" x14ac:dyDescent="0.3">
      <c r="A12">
        <v>111.6</v>
      </c>
      <c r="B12">
        <v>969.6</v>
      </c>
      <c r="C12">
        <f t="shared" ref="C12:C15" si="1">568.4/1000</f>
        <v>0.56840000000000002</v>
      </c>
      <c r="D12">
        <f t="shared" ref="D12:D15" si="2">SQRT(10*(A12+B12)/C12)</f>
        <v>137.91959839994041</v>
      </c>
      <c r="E12">
        <f t="shared" ref="E12:E15" si="3">G12*D12</f>
        <v>413.75879519982124</v>
      </c>
      <c r="F12">
        <v>414.8</v>
      </c>
      <c r="G12">
        <v>3</v>
      </c>
      <c r="I12">
        <v>111.6</v>
      </c>
      <c r="J12">
        <f t="shared" ref="J12:J15" si="4">969.6+491.2+483.4</f>
        <v>1944.1999999999998</v>
      </c>
      <c r="K12">
        <f t="shared" ref="K12:K15" si="5">568.4/1000</f>
        <v>0.56840000000000002</v>
      </c>
      <c r="L12">
        <f t="shared" ref="L12:L15" si="6">SQRT(10*(I12+J12)/K12)</f>
        <v>190.1793664267941</v>
      </c>
      <c r="M12">
        <f t="shared" ref="M12:M15" si="7">O12*L12</f>
        <v>570.53809928038231</v>
      </c>
      <c r="N12">
        <v>567.6</v>
      </c>
      <c r="O12">
        <v>3</v>
      </c>
      <c r="Q12">
        <v>111.6</v>
      </c>
      <c r="R12">
        <f t="shared" ref="R12:R15" si="8">2281.1+492.6</f>
        <v>2773.7</v>
      </c>
      <c r="S12">
        <f t="shared" ref="S12:S15" si="9">568.4/1000</f>
        <v>0.56840000000000002</v>
      </c>
      <c r="T12">
        <f t="shared" ref="T12:T15" si="10">SQRT(10*(Q12+R12)/S12)</f>
        <v>225.30376710922997</v>
      </c>
      <c r="U12">
        <f t="shared" ref="U12:U15" si="11">W12*T12</f>
        <v>675.9113013276899</v>
      </c>
      <c r="V12">
        <v>673</v>
      </c>
      <c r="W12">
        <v>3</v>
      </c>
    </row>
    <row r="13" spans="1:23" x14ac:dyDescent="0.3">
      <c r="A13">
        <v>111.6</v>
      </c>
      <c r="B13">
        <v>969.6</v>
      </c>
      <c r="C13">
        <f t="shared" si="1"/>
        <v>0.56840000000000002</v>
      </c>
      <c r="D13">
        <f t="shared" si="2"/>
        <v>137.91959839994041</v>
      </c>
      <c r="E13">
        <f t="shared" si="3"/>
        <v>689.59799199970212</v>
      </c>
      <c r="F13">
        <v>693.7</v>
      </c>
      <c r="G13">
        <v>5</v>
      </c>
      <c r="I13">
        <v>111.6</v>
      </c>
      <c r="J13">
        <f t="shared" si="4"/>
        <v>1944.1999999999998</v>
      </c>
      <c r="K13">
        <f t="shared" si="5"/>
        <v>0.56840000000000002</v>
      </c>
      <c r="L13">
        <f t="shared" si="6"/>
        <v>190.1793664267941</v>
      </c>
      <c r="M13">
        <f t="shared" si="7"/>
        <v>950.89683213397052</v>
      </c>
      <c r="N13">
        <v>947.9</v>
      </c>
      <c r="O13">
        <v>5</v>
      </c>
      <c r="Q13">
        <v>111.6</v>
      </c>
      <c r="R13">
        <f t="shared" si="8"/>
        <v>2773.7</v>
      </c>
      <c r="S13">
        <f t="shared" si="9"/>
        <v>0.56840000000000002</v>
      </c>
      <c r="T13">
        <f t="shared" si="10"/>
        <v>225.30376710922997</v>
      </c>
      <c r="U13">
        <f t="shared" si="11"/>
        <v>1126.5188355461498</v>
      </c>
      <c r="V13">
        <v>1122</v>
      </c>
      <c r="W13">
        <v>5</v>
      </c>
    </row>
    <row r="14" spans="1:23" x14ac:dyDescent="0.3">
      <c r="A14">
        <v>111.6</v>
      </c>
      <c r="B14">
        <v>969.6</v>
      </c>
      <c r="C14">
        <f t="shared" si="1"/>
        <v>0.56840000000000002</v>
      </c>
      <c r="D14">
        <f t="shared" si="2"/>
        <v>137.91959839994041</v>
      </c>
      <c r="E14">
        <f t="shared" si="3"/>
        <v>965.43718879958283</v>
      </c>
      <c r="F14">
        <v>974.5</v>
      </c>
      <c r="G14">
        <v>7</v>
      </c>
      <c r="I14">
        <v>111.6</v>
      </c>
      <c r="J14">
        <f t="shared" si="4"/>
        <v>1944.1999999999998</v>
      </c>
      <c r="K14">
        <f t="shared" si="5"/>
        <v>0.56840000000000002</v>
      </c>
      <c r="L14">
        <f t="shared" si="6"/>
        <v>190.1793664267941</v>
      </c>
      <c r="M14">
        <f t="shared" si="7"/>
        <v>1331.2555649875587</v>
      </c>
      <c r="N14">
        <v>1329</v>
      </c>
      <c r="O14">
        <v>7</v>
      </c>
      <c r="Q14">
        <v>111.6</v>
      </c>
      <c r="R14">
        <f t="shared" si="8"/>
        <v>2773.7</v>
      </c>
      <c r="S14">
        <f t="shared" si="9"/>
        <v>0.56840000000000002</v>
      </c>
      <c r="T14">
        <f t="shared" si="10"/>
        <v>225.30376710922997</v>
      </c>
      <c r="U14">
        <f t="shared" si="11"/>
        <v>1577.1263697646098</v>
      </c>
      <c r="V14">
        <v>1573</v>
      </c>
      <c r="W14">
        <v>7</v>
      </c>
    </row>
    <row r="15" spans="1:23" x14ac:dyDescent="0.3">
      <c r="A15">
        <v>111.6</v>
      </c>
      <c r="B15">
        <v>969.6</v>
      </c>
      <c r="C15">
        <f t="shared" si="1"/>
        <v>0.56840000000000002</v>
      </c>
      <c r="D15">
        <f t="shared" si="2"/>
        <v>137.91959839994041</v>
      </c>
      <c r="E15">
        <f t="shared" si="3"/>
        <v>1241.2763855994638</v>
      </c>
      <c r="F15">
        <v>1259</v>
      </c>
      <c r="G15">
        <v>9</v>
      </c>
      <c r="I15">
        <v>111.6</v>
      </c>
      <c r="J15">
        <f t="shared" si="4"/>
        <v>1944.1999999999998</v>
      </c>
      <c r="K15">
        <f t="shared" si="5"/>
        <v>0.56840000000000002</v>
      </c>
      <c r="L15">
        <f t="shared" si="6"/>
        <v>190.1793664267941</v>
      </c>
      <c r="M15">
        <f t="shared" si="7"/>
        <v>1711.6142978411469</v>
      </c>
      <c r="N15">
        <v>1712.8</v>
      </c>
      <c r="O15">
        <v>9</v>
      </c>
      <c r="Q15">
        <v>111.6</v>
      </c>
      <c r="R15">
        <f t="shared" si="8"/>
        <v>2773.7</v>
      </c>
      <c r="S15">
        <f t="shared" si="9"/>
        <v>0.56840000000000002</v>
      </c>
      <c r="T15">
        <f t="shared" si="10"/>
        <v>225.30376710922997</v>
      </c>
      <c r="U15">
        <f t="shared" si="11"/>
        <v>2027.7339039830697</v>
      </c>
      <c r="V15">
        <v>2026</v>
      </c>
      <c r="W15">
        <v>9</v>
      </c>
    </row>
    <row r="17" spans="1:23" x14ac:dyDescent="0.3">
      <c r="A17" t="s">
        <v>4</v>
      </c>
      <c r="B17" t="s">
        <v>5</v>
      </c>
      <c r="C17" t="s">
        <v>0</v>
      </c>
      <c r="D17" t="s">
        <v>1</v>
      </c>
      <c r="E17" t="s">
        <v>2</v>
      </c>
      <c r="G17" t="s">
        <v>3</v>
      </c>
      <c r="I17" t="s">
        <v>4</v>
      </c>
      <c r="J17" t="s">
        <v>5</v>
      </c>
      <c r="K17" t="s">
        <v>0</v>
      </c>
      <c r="L17" t="s">
        <v>1</v>
      </c>
      <c r="M17" t="s">
        <v>2</v>
      </c>
      <c r="O17" t="s">
        <v>3</v>
      </c>
    </row>
    <row r="18" spans="1:23" x14ac:dyDescent="0.3">
      <c r="A18">
        <v>111.6</v>
      </c>
      <c r="B18">
        <f>969.6+491.2</f>
        <v>1460.8</v>
      </c>
      <c r="C18">
        <f>568.4/1000</f>
        <v>0.56840000000000002</v>
      </c>
      <c r="D18">
        <f>SQRT(10*(A18+B18)/C18)</f>
        <v>166.32383224002004</v>
      </c>
      <c r="E18">
        <f>G18*D18</f>
        <v>166.32383224002004</v>
      </c>
      <c r="F18">
        <v>164.1</v>
      </c>
      <c r="G18">
        <v>1</v>
      </c>
      <c r="I18">
        <v>111.6</v>
      </c>
      <c r="J18">
        <f>969.6+491.2+483.4+336.9</f>
        <v>2281.1</v>
      </c>
      <c r="K18">
        <f>568.4/1000</f>
        <v>0.56840000000000002</v>
      </c>
      <c r="L18">
        <f>SQRT(10*(I18+J18)/K18)</f>
        <v>205.17152673685675</v>
      </c>
      <c r="M18">
        <f>O18*L18</f>
        <v>205.17152673685675</v>
      </c>
      <c r="N18">
        <v>203.4</v>
      </c>
      <c r="O18">
        <v>1</v>
      </c>
    </row>
    <row r="19" spans="1:23" x14ac:dyDescent="0.3">
      <c r="A19">
        <v>111.6</v>
      </c>
      <c r="B19">
        <f t="shared" ref="B19:B22" si="12">969.6+491.2</f>
        <v>1460.8</v>
      </c>
      <c r="C19">
        <f t="shared" ref="C19:C22" si="13">568.4/1000</f>
        <v>0.56840000000000002</v>
      </c>
      <c r="D19">
        <f t="shared" ref="D19:D22" si="14">SQRT(10*(A19+B19)/C19)</f>
        <v>166.32383224002004</v>
      </c>
      <c r="E19">
        <f t="shared" ref="E19:E22" si="15">G19*D19</f>
        <v>498.97149672006014</v>
      </c>
      <c r="F19">
        <v>495</v>
      </c>
      <c r="G19">
        <v>3</v>
      </c>
      <c r="I19">
        <v>111.6</v>
      </c>
      <c r="J19">
        <f t="shared" ref="J19:J22" si="16">969.6+491.2+483.4+336.9</f>
        <v>2281.1</v>
      </c>
      <c r="K19">
        <f t="shared" ref="K19:K22" si="17">568.4/1000</f>
        <v>0.56840000000000002</v>
      </c>
      <c r="L19">
        <f t="shared" ref="L19:L22" si="18">SQRT(10*(I19+J19)/K19)</f>
        <v>205.17152673685675</v>
      </c>
      <c r="M19">
        <f t="shared" ref="M19:M22" si="19">O19*L19</f>
        <v>615.51458021057022</v>
      </c>
      <c r="N19">
        <v>612.5</v>
      </c>
      <c r="O19">
        <v>3</v>
      </c>
    </row>
    <row r="20" spans="1:23" x14ac:dyDescent="0.3">
      <c r="A20">
        <v>111.6</v>
      </c>
      <c r="B20">
        <f t="shared" si="12"/>
        <v>1460.8</v>
      </c>
      <c r="C20">
        <f t="shared" si="13"/>
        <v>0.56840000000000002</v>
      </c>
      <c r="D20">
        <f t="shared" si="14"/>
        <v>166.32383224002004</v>
      </c>
      <c r="E20">
        <f t="shared" si="15"/>
        <v>831.61916120010017</v>
      </c>
      <c r="F20">
        <v>826.4</v>
      </c>
      <c r="G20">
        <v>5</v>
      </c>
      <c r="I20">
        <v>111.6</v>
      </c>
      <c r="J20">
        <f t="shared" si="16"/>
        <v>2281.1</v>
      </c>
      <c r="K20">
        <f t="shared" si="17"/>
        <v>0.56840000000000002</v>
      </c>
      <c r="L20">
        <f t="shared" si="18"/>
        <v>205.17152673685675</v>
      </c>
      <c r="M20">
        <f t="shared" si="19"/>
        <v>1025.8576336842837</v>
      </c>
      <c r="N20">
        <v>1022.2</v>
      </c>
      <c r="O20">
        <v>5</v>
      </c>
    </row>
    <row r="21" spans="1:23" x14ac:dyDescent="0.3">
      <c r="A21">
        <v>111.6</v>
      </c>
      <c r="B21">
        <f t="shared" si="12"/>
        <v>1460.8</v>
      </c>
      <c r="C21">
        <f t="shared" si="13"/>
        <v>0.56840000000000002</v>
      </c>
      <c r="D21">
        <f t="shared" si="14"/>
        <v>166.32383224002004</v>
      </c>
      <c r="E21">
        <f t="shared" si="15"/>
        <v>1164.2668256801403</v>
      </c>
      <c r="F21">
        <v>1156.8</v>
      </c>
      <c r="G21">
        <v>7</v>
      </c>
      <c r="I21">
        <v>111.6</v>
      </c>
      <c r="J21">
        <f t="shared" si="16"/>
        <v>2281.1</v>
      </c>
      <c r="K21">
        <f t="shared" si="17"/>
        <v>0.56840000000000002</v>
      </c>
      <c r="L21">
        <f t="shared" si="18"/>
        <v>205.17152673685675</v>
      </c>
      <c r="M21">
        <f t="shared" si="19"/>
        <v>1436.2006871579972</v>
      </c>
      <c r="N21">
        <v>1434.6</v>
      </c>
      <c r="O21">
        <v>7</v>
      </c>
    </row>
    <row r="22" spans="1:23" x14ac:dyDescent="0.3">
      <c r="A22">
        <v>111.6</v>
      </c>
      <c r="B22">
        <f t="shared" si="12"/>
        <v>1460.8</v>
      </c>
      <c r="C22">
        <f t="shared" si="13"/>
        <v>0.56840000000000002</v>
      </c>
      <c r="D22">
        <f t="shared" si="14"/>
        <v>166.32383224002004</v>
      </c>
      <c r="E22">
        <f t="shared" si="15"/>
        <v>1496.9144901601803</v>
      </c>
      <c r="F22">
        <v>1491.8</v>
      </c>
      <c r="G22">
        <v>9</v>
      </c>
      <c r="I22">
        <v>111.6</v>
      </c>
      <c r="J22">
        <f t="shared" si="16"/>
        <v>2281.1</v>
      </c>
      <c r="K22">
        <f t="shared" si="17"/>
        <v>0.56840000000000002</v>
      </c>
      <c r="L22">
        <f t="shared" si="18"/>
        <v>205.17152673685675</v>
      </c>
      <c r="M22">
        <f t="shared" si="19"/>
        <v>1846.5437406317108</v>
      </c>
      <c r="N22">
        <v>1849.2</v>
      </c>
      <c r="O22">
        <v>9</v>
      </c>
    </row>
    <row r="26" spans="1:23" x14ac:dyDescent="0.3">
      <c r="A26" t="s">
        <v>4</v>
      </c>
      <c r="B26" t="s">
        <v>5</v>
      </c>
      <c r="C26" t="s">
        <v>0</v>
      </c>
      <c r="D26" t="s">
        <v>1</v>
      </c>
      <c r="E26" t="s">
        <v>2</v>
      </c>
      <c r="G26" t="s">
        <v>3</v>
      </c>
      <c r="I26" t="s">
        <v>4</v>
      </c>
      <c r="J26" t="s">
        <v>5</v>
      </c>
      <c r="K26" t="s">
        <v>0</v>
      </c>
      <c r="L26" t="s">
        <v>1</v>
      </c>
      <c r="M26" t="s">
        <v>2</v>
      </c>
      <c r="O26" t="s">
        <v>3</v>
      </c>
      <c r="Q26" t="s">
        <v>4</v>
      </c>
      <c r="R26" t="s">
        <v>5</v>
      </c>
      <c r="S26" t="s">
        <v>0</v>
      </c>
      <c r="T26" t="s">
        <v>1</v>
      </c>
      <c r="U26" t="s">
        <v>2</v>
      </c>
      <c r="W26" t="s">
        <v>3</v>
      </c>
    </row>
    <row r="27" spans="1:23" x14ac:dyDescent="0.3">
      <c r="A27">
        <v>111.6</v>
      </c>
      <c r="B27">
        <f>2281.1+492.6</f>
        <v>2773.7</v>
      </c>
      <c r="C27">
        <f>568.4/1000</f>
        <v>0.56840000000000002</v>
      </c>
      <c r="D27">
        <f>SQRT(10*(A27+B27)/C27)</f>
        <v>225.30376710922997</v>
      </c>
      <c r="E27">
        <f>G27*D27</f>
        <v>450.60753421845993</v>
      </c>
      <c r="F27">
        <v>450.5</v>
      </c>
      <c r="G27">
        <v>2</v>
      </c>
      <c r="I27">
        <v>111.6</v>
      </c>
      <c r="J27">
        <f>969.6+491.2+483.4+336.9</f>
        <v>2281.1</v>
      </c>
      <c r="K27">
        <f>568.4/1000</f>
        <v>0.56840000000000002</v>
      </c>
      <c r="L27">
        <f>SQRT(10*(I27+J27)/K27)</f>
        <v>205.17152673685675</v>
      </c>
      <c r="M27">
        <f>O27*L27</f>
        <v>410.3430534737135</v>
      </c>
      <c r="N27">
        <v>413.8</v>
      </c>
      <c r="O27">
        <v>2</v>
      </c>
      <c r="Q27">
        <v>111.6</v>
      </c>
      <c r="R27">
        <f>969.6+491.2+483.4</f>
        <v>1944.1999999999998</v>
      </c>
      <c r="S27">
        <f>568.4/1000</f>
        <v>0.56840000000000002</v>
      </c>
      <c r="T27">
        <f>SQRT(10*(Q27+R27)/S27)</f>
        <v>190.1793664267941</v>
      </c>
      <c r="U27">
        <f>W27*T27</f>
        <v>380.35873285358821</v>
      </c>
      <c r="V27">
        <v>384</v>
      </c>
      <c r="W27">
        <v>2</v>
      </c>
    </row>
    <row r="28" spans="1:23" x14ac:dyDescent="0.3">
      <c r="A28">
        <v>111.6</v>
      </c>
      <c r="B28">
        <f t="shared" ref="B28:B31" si="20">2281.1+492.6</f>
        <v>2773.7</v>
      </c>
      <c r="C28">
        <f t="shared" ref="C28:C31" si="21">568.4/1000</f>
        <v>0.56840000000000002</v>
      </c>
      <c r="D28">
        <f t="shared" ref="D28:D31" si="22">SQRT(10*(A28+B28)/C28)</f>
        <v>225.30376710922997</v>
      </c>
      <c r="E28">
        <f t="shared" ref="E28:E31" si="23">G28*D28</f>
        <v>901.21506843691986</v>
      </c>
      <c r="F28">
        <v>902.2</v>
      </c>
      <c r="G28">
        <v>4</v>
      </c>
      <c r="I28">
        <v>111.6</v>
      </c>
      <c r="J28">
        <f t="shared" ref="J28:J31" si="24">969.6+491.2+483.4+336.9</f>
        <v>2281.1</v>
      </c>
      <c r="K28">
        <f t="shared" ref="K28:K31" si="25">568.4/1000</f>
        <v>0.56840000000000002</v>
      </c>
      <c r="L28">
        <f t="shared" ref="L28:L31" si="26">SQRT(10*(I28+J28)/K28)</f>
        <v>205.17152673685675</v>
      </c>
      <c r="M28">
        <f t="shared" ref="M28:M31" si="27">O28*L28</f>
        <v>820.68610694742699</v>
      </c>
      <c r="N28">
        <v>828.8</v>
      </c>
      <c r="O28">
        <v>4</v>
      </c>
      <c r="Q28">
        <v>111.6</v>
      </c>
      <c r="R28">
        <f t="shared" ref="R28:R31" si="28">969.6+491.2+483.4</f>
        <v>1944.1999999999998</v>
      </c>
      <c r="S28">
        <f t="shared" ref="S28:S31" si="29">568.4/1000</f>
        <v>0.56840000000000002</v>
      </c>
      <c r="T28">
        <f t="shared" ref="T28:T31" si="30">SQRT(10*(Q28+R28)/S28)</f>
        <v>190.1793664267941</v>
      </c>
      <c r="U28">
        <f t="shared" ref="U28:U31" si="31">W28*T28</f>
        <v>760.71746570717642</v>
      </c>
      <c r="V28">
        <v>776.5</v>
      </c>
      <c r="W28">
        <v>4</v>
      </c>
    </row>
    <row r="29" spans="1:23" x14ac:dyDescent="0.3">
      <c r="A29">
        <v>111.6</v>
      </c>
      <c r="B29">
        <f t="shared" si="20"/>
        <v>2773.7</v>
      </c>
      <c r="C29">
        <f t="shared" si="21"/>
        <v>0.56840000000000002</v>
      </c>
      <c r="D29">
        <f t="shared" si="22"/>
        <v>225.30376710922997</v>
      </c>
      <c r="E29">
        <f t="shared" si="23"/>
        <v>1351.8226026553798</v>
      </c>
      <c r="F29">
        <v>1355.1</v>
      </c>
      <c r="G29">
        <v>6</v>
      </c>
      <c r="I29">
        <v>111.6</v>
      </c>
      <c r="J29">
        <f t="shared" si="24"/>
        <v>2281.1</v>
      </c>
      <c r="K29">
        <f t="shared" si="25"/>
        <v>0.56840000000000002</v>
      </c>
      <c r="L29">
        <f t="shared" si="26"/>
        <v>205.17152673685675</v>
      </c>
      <c r="M29">
        <f t="shared" si="27"/>
        <v>1231.0291604211404</v>
      </c>
      <c r="N29">
        <v>1244.8</v>
      </c>
      <c r="O29">
        <v>6</v>
      </c>
      <c r="Q29">
        <v>111.6</v>
      </c>
      <c r="R29">
        <f t="shared" si="28"/>
        <v>1944.1999999999998</v>
      </c>
      <c r="S29">
        <f t="shared" si="29"/>
        <v>0.56840000000000002</v>
      </c>
      <c r="T29">
        <f t="shared" si="30"/>
        <v>190.1793664267941</v>
      </c>
      <c r="U29">
        <f t="shared" si="31"/>
        <v>1141.0761985607646</v>
      </c>
      <c r="V29">
        <v>1165.3</v>
      </c>
      <c r="W29">
        <v>6</v>
      </c>
    </row>
    <row r="30" spans="1:23" x14ac:dyDescent="0.3">
      <c r="A30">
        <v>111.6</v>
      </c>
      <c r="B30">
        <f t="shared" si="20"/>
        <v>2773.7</v>
      </c>
      <c r="C30">
        <f t="shared" si="21"/>
        <v>0.56840000000000002</v>
      </c>
      <c r="D30">
        <f t="shared" si="22"/>
        <v>225.30376710922997</v>
      </c>
      <c r="E30">
        <f t="shared" si="23"/>
        <v>1802.4301368738397</v>
      </c>
      <c r="F30">
        <v>1810.2</v>
      </c>
      <c r="G30">
        <v>8</v>
      </c>
      <c r="I30">
        <v>111.6</v>
      </c>
      <c r="J30">
        <f t="shared" si="24"/>
        <v>2281.1</v>
      </c>
      <c r="K30">
        <f t="shared" si="25"/>
        <v>0.56840000000000002</v>
      </c>
      <c r="L30">
        <f t="shared" si="26"/>
        <v>205.17152673685675</v>
      </c>
      <c r="M30">
        <f t="shared" si="27"/>
        <v>1641.372213894854</v>
      </c>
      <c r="N30">
        <v>1662.3</v>
      </c>
      <c r="O30">
        <v>8</v>
      </c>
      <c r="Q30">
        <v>111.6</v>
      </c>
      <c r="R30">
        <f t="shared" si="28"/>
        <v>1944.1999999999998</v>
      </c>
      <c r="S30">
        <f t="shared" si="29"/>
        <v>0.56840000000000002</v>
      </c>
      <c r="T30">
        <f t="shared" si="30"/>
        <v>190.1793664267941</v>
      </c>
      <c r="U30">
        <f t="shared" si="31"/>
        <v>1521.4349314143528</v>
      </c>
      <c r="V30">
        <v>1557.1</v>
      </c>
      <c r="W30">
        <v>8</v>
      </c>
    </row>
    <row r="31" spans="1:23" x14ac:dyDescent="0.3">
      <c r="A31">
        <v>111.6</v>
      </c>
      <c r="B31">
        <f t="shared" si="20"/>
        <v>2773.7</v>
      </c>
      <c r="C31">
        <f t="shared" si="21"/>
        <v>0.56840000000000002</v>
      </c>
      <c r="D31">
        <f t="shared" si="22"/>
        <v>225.30376710922997</v>
      </c>
      <c r="E31">
        <f t="shared" si="23"/>
        <v>2253.0376710922997</v>
      </c>
      <c r="F31">
        <v>2278</v>
      </c>
      <c r="G31">
        <v>10</v>
      </c>
      <c r="I31">
        <v>111.6</v>
      </c>
      <c r="J31">
        <f t="shared" si="24"/>
        <v>2281.1</v>
      </c>
      <c r="K31">
        <f t="shared" si="25"/>
        <v>0.56840000000000002</v>
      </c>
      <c r="L31">
        <f t="shared" si="26"/>
        <v>205.17152673685675</v>
      </c>
      <c r="M31">
        <f t="shared" si="27"/>
        <v>2051.7152673685673</v>
      </c>
      <c r="N31">
        <v>2086</v>
      </c>
      <c r="O31">
        <v>10</v>
      </c>
      <c r="Q31">
        <v>111.6</v>
      </c>
      <c r="R31">
        <f t="shared" si="28"/>
        <v>1944.1999999999998</v>
      </c>
      <c r="S31">
        <f t="shared" si="29"/>
        <v>0.56840000000000002</v>
      </c>
      <c r="T31">
        <f t="shared" si="30"/>
        <v>190.1793664267941</v>
      </c>
      <c r="U31">
        <f t="shared" si="31"/>
        <v>1901.793664267941</v>
      </c>
      <c r="V31">
        <v>1906</v>
      </c>
      <c r="W31">
        <v>10</v>
      </c>
    </row>
    <row r="33" spans="1:15" x14ac:dyDescent="0.3">
      <c r="A33" t="s">
        <v>4</v>
      </c>
      <c r="B33" t="s">
        <v>5</v>
      </c>
      <c r="C33" t="s">
        <v>0</v>
      </c>
      <c r="D33" t="s">
        <v>1</v>
      </c>
      <c r="E33" t="s">
        <v>2</v>
      </c>
      <c r="G33" t="s">
        <v>3</v>
      </c>
      <c r="I33" t="s">
        <v>4</v>
      </c>
      <c r="J33" t="s">
        <v>5</v>
      </c>
      <c r="K33" t="s">
        <v>0</v>
      </c>
      <c r="L33" t="s">
        <v>1</v>
      </c>
      <c r="M33" t="s">
        <v>2</v>
      </c>
      <c r="O33" t="s">
        <v>3</v>
      </c>
    </row>
    <row r="34" spans="1:15" x14ac:dyDescent="0.3">
      <c r="A34">
        <v>111.6</v>
      </c>
      <c r="B34">
        <f>969.6+491.2</f>
        <v>1460.8</v>
      </c>
      <c r="C34">
        <f>568.4/1000</f>
        <v>0.56840000000000002</v>
      </c>
      <c r="D34">
        <f>SQRT(10*(A34+B34)/C34)</f>
        <v>166.32383224002004</v>
      </c>
      <c r="E34">
        <f>G34*D34</f>
        <v>332.64766448004008</v>
      </c>
      <c r="F34">
        <v>335</v>
      </c>
      <c r="G34">
        <v>2</v>
      </c>
      <c r="I34">
        <v>111.6</v>
      </c>
      <c r="J34">
        <v>969.6</v>
      </c>
      <c r="K34">
        <f>568.4/1000</f>
        <v>0.56840000000000002</v>
      </c>
      <c r="L34">
        <f>SQRT(10*(I34+J34)/K34)</f>
        <v>137.91959839994041</v>
      </c>
      <c r="M34">
        <f>O34*L34</f>
        <v>275.83919679988082</v>
      </c>
      <c r="N34">
        <v>268</v>
      </c>
      <c r="O34">
        <v>2</v>
      </c>
    </row>
    <row r="35" spans="1:15" x14ac:dyDescent="0.3">
      <c r="A35">
        <v>111.6</v>
      </c>
      <c r="B35">
        <f t="shared" ref="B35:B38" si="32">969.6+491.2</f>
        <v>1460.8</v>
      </c>
      <c r="C35">
        <f t="shared" ref="C35:C38" si="33">568.4/1000</f>
        <v>0.56840000000000002</v>
      </c>
      <c r="D35">
        <f t="shared" ref="D35:D38" si="34">SQRT(10*(A35+B35)/C35)</f>
        <v>166.32383224002004</v>
      </c>
      <c r="E35">
        <f t="shared" ref="E35:E38" si="35">G35*D35</f>
        <v>665.29532896008016</v>
      </c>
      <c r="F35">
        <v>670</v>
      </c>
      <c r="G35">
        <v>4</v>
      </c>
      <c r="I35">
        <v>111.6</v>
      </c>
      <c r="J35">
        <v>969.6</v>
      </c>
      <c r="K35">
        <f t="shared" ref="K35:K38" si="36">568.4/1000</f>
        <v>0.56840000000000002</v>
      </c>
      <c r="L35">
        <f t="shared" ref="L35:L38" si="37">SQRT(10*(I35+J35)/K35)</f>
        <v>137.91959839994041</v>
      </c>
      <c r="M35">
        <f t="shared" ref="M35:M38" si="38">O35*L35</f>
        <v>551.67839359976165</v>
      </c>
      <c r="N35">
        <v>557.1</v>
      </c>
      <c r="O35">
        <v>4</v>
      </c>
    </row>
    <row r="36" spans="1:15" x14ac:dyDescent="0.3">
      <c r="A36">
        <v>111.6</v>
      </c>
      <c r="B36">
        <f t="shared" si="32"/>
        <v>1460.8</v>
      </c>
      <c r="C36">
        <f t="shared" si="33"/>
        <v>0.56840000000000002</v>
      </c>
      <c r="D36">
        <f t="shared" si="34"/>
        <v>166.32383224002004</v>
      </c>
      <c r="E36">
        <f t="shared" si="35"/>
        <v>997.94299344012029</v>
      </c>
      <c r="F36">
        <v>1000</v>
      </c>
      <c r="G36">
        <v>6</v>
      </c>
      <c r="I36">
        <v>111.6</v>
      </c>
      <c r="J36">
        <v>969.6</v>
      </c>
      <c r="K36">
        <f t="shared" si="36"/>
        <v>0.56840000000000002</v>
      </c>
      <c r="L36">
        <f t="shared" si="37"/>
        <v>137.91959839994041</v>
      </c>
      <c r="M36">
        <f t="shared" si="38"/>
        <v>827.51759039964247</v>
      </c>
      <c r="N36">
        <v>835</v>
      </c>
      <c r="O36">
        <v>6</v>
      </c>
    </row>
    <row r="37" spans="1:15" x14ac:dyDescent="0.3">
      <c r="A37">
        <v>111.6</v>
      </c>
      <c r="B37">
        <f t="shared" si="32"/>
        <v>1460.8</v>
      </c>
      <c r="C37">
        <f t="shared" si="33"/>
        <v>0.56840000000000002</v>
      </c>
      <c r="D37">
        <f t="shared" si="34"/>
        <v>166.32383224002004</v>
      </c>
      <c r="E37">
        <f t="shared" si="35"/>
        <v>1330.5906579201603</v>
      </c>
      <c r="F37">
        <v>1335</v>
      </c>
      <c r="G37">
        <v>8</v>
      </c>
      <c r="I37">
        <v>111.6</v>
      </c>
      <c r="J37">
        <v>969.6</v>
      </c>
      <c r="K37">
        <f t="shared" si="36"/>
        <v>0.56840000000000002</v>
      </c>
      <c r="L37">
        <f t="shared" si="37"/>
        <v>137.91959839994041</v>
      </c>
      <c r="M37">
        <f t="shared" si="38"/>
        <v>1103.3567871995233</v>
      </c>
      <c r="N37">
        <v>1110.3</v>
      </c>
      <c r="O37">
        <v>8</v>
      </c>
    </row>
    <row r="38" spans="1:15" x14ac:dyDescent="0.3">
      <c r="A38">
        <v>111.6</v>
      </c>
      <c r="B38">
        <f t="shared" si="32"/>
        <v>1460.8</v>
      </c>
      <c r="C38">
        <f t="shared" si="33"/>
        <v>0.56840000000000002</v>
      </c>
      <c r="D38">
        <f t="shared" si="34"/>
        <v>166.32383224002004</v>
      </c>
      <c r="E38">
        <f t="shared" si="35"/>
        <v>1663.2383224002003</v>
      </c>
      <c r="F38">
        <v>1660</v>
      </c>
      <c r="G38">
        <v>10</v>
      </c>
      <c r="I38">
        <v>111.6</v>
      </c>
      <c r="J38">
        <v>969.6</v>
      </c>
      <c r="K38">
        <f t="shared" si="36"/>
        <v>0.56840000000000002</v>
      </c>
      <c r="L38">
        <f t="shared" si="37"/>
        <v>137.91959839994041</v>
      </c>
      <c r="M38">
        <f t="shared" si="38"/>
        <v>1379.1959839994042</v>
      </c>
      <c r="N38">
        <v>1387.3</v>
      </c>
      <c r="O38">
        <v>10</v>
      </c>
    </row>
    <row r="41" spans="1:15" x14ac:dyDescent="0.3">
      <c r="A41">
        <v>1081.2</v>
      </c>
    </row>
    <row r="42" spans="1:15" x14ac:dyDescent="0.3">
      <c r="A42" t="s">
        <v>6</v>
      </c>
      <c r="B42" t="s">
        <v>7</v>
      </c>
      <c r="E42">
        <v>1</v>
      </c>
      <c r="F42">
        <v>2</v>
      </c>
      <c r="G42">
        <v>3</v>
      </c>
      <c r="H42">
        <v>4</v>
      </c>
      <c r="I42">
        <v>5</v>
      </c>
      <c r="J42">
        <v>6</v>
      </c>
      <c r="K42">
        <v>7</v>
      </c>
      <c r="L42">
        <v>8</v>
      </c>
      <c r="M42">
        <v>9</v>
      </c>
      <c r="N42">
        <v>10</v>
      </c>
    </row>
    <row r="43" spans="1:15" x14ac:dyDescent="0.3">
      <c r="A43">
        <v>137.80000000000001</v>
      </c>
      <c r="B43">
        <v>3.5999999999999997E-2</v>
      </c>
      <c r="C43">
        <v>1</v>
      </c>
      <c r="D43" t="s">
        <v>9</v>
      </c>
      <c r="E43">
        <v>137.80000000000001</v>
      </c>
      <c r="F43">
        <v>137.78</v>
      </c>
      <c r="G43">
        <v>137.77000000000001</v>
      </c>
      <c r="H43">
        <v>137.75</v>
      </c>
      <c r="I43">
        <v>137.74</v>
      </c>
      <c r="J43">
        <v>137.72</v>
      </c>
      <c r="K43">
        <v>137.71</v>
      </c>
      <c r="L43">
        <v>137.69999999999999</v>
      </c>
      <c r="M43">
        <v>137.68</v>
      </c>
      <c r="N43">
        <v>137.66</v>
      </c>
    </row>
    <row r="44" spans="1:15" x14ac:dyDescent="0.3">
      <c r="A44">
        <v>137.78</v>
      </c>
      <c r="B44">
        <v>3.4000000000000002E-2</v>
      </c>
      <c r="C44">
        <v>0.94443999999999995</v>
      </c>
      <c r="D44" t="s">
        <v>8</v>
      </c>
      <c r="E44">
        <v>3.5999999999999997E-2</v>
      </c>
      <c r="F44">
        <v>3.4000000000000002E-2</v>
      </c>
      <c r="G44">
        <v>3.2000000000000001E-2</v>
      </c>
      <c r="H44">
        <v>0.03</v>
      </c>
      <c r="I44">
        <v>2.5999999999999999E-2</v>
      </c>
      <c r="J44">
        <v>2.4E-2</v>
      </c>
      <c r="K44">
        <v>2.1999999999999999E-2</v>
      </c>
      <c r="L44">
        <v>0.02</v>
      </c>
      <c r="M44">
        <v>1.6E-2</v>
      </c>
      <c r="N44">
        <v>1.4E-2</v>
      </c>
    </row>
    <row r="45" spans="1:15" x14ac:dyDescent="0.3">
      <c r="A45">
        <v>137.77000000000001</v>
      </c>
      <c r="B45">
        <v>3.2000000000000001E-2</v>
      </c>
      <c r="C45">
        <v>0.88888999999999996</v>
      </c>
      <c r="D45" t="s">
        <v>10</v>
      </c>
      <c r="E45">
        <v>1</v>
      </c>
      <c r="F45">
        <v>0.94</v>
      </c>
      <c r="G45">
        <v>0.89</v>
      </c>
      <c r="H45">
        <v>0.83</v>
      </c>
      <c r="I45">
        <v>0.72</v>
      </c>
      <c r="J45">
        <v>0.67</v>
      </c>
      <c r="K45">
        <v>0.61</v>
      </c>
      <c r="L45">
        <v>0.56000000000000005</v>
      </c>
      <c r="M45">
        <v>0.44</v>
      </c>
      <c r="N45">
        <v>0.39</v>
      </c>
    </row>
    <row r="46" spans="1:15" x14ac:dyDescent="0.3">
      <c r="A46">
        <v>137.75</v>
      </c>
      <c r="B46">
        <v>0.03</v>
      </c>
      <c r="C46">
        <v>0.83333000000000002</v>
      </c>
      <c r="E46">
        <v>11</v>
      </c>
      <c r="F46">
        <v>12</v>
      </c>
      <c r="G46">
        <v>13</v>
      </c>
      <c r="H46">
        <v>14</v>
      </c>
      <c r="I46">
        <v>15</v>
      </c>
      <c r="J46">
        <v>16</v>
      </c>
      <c r="K46">
        <v>17</v>
      </c>
      <c r="L46">
        <v>18</v>
      </c>
      <c r="M46">
        <v>19</v>
      </c>
      <c r="N46">
        <v>20</v>
      </c>
    </row>
    <row r="47" spans="1:15" x14ac:dyDescent="0.3">
      <c r="A47">
        <v>137.74</v>
      </c>
      <c r="B47">
        <v>2.5999999999999999E-2</v>
      </c>
      <c r="C47">
        <v>0.72221999999999997</v>
      </c>
      <c r="D47" t="s">
        <v>9</v>
      </c>
      <c r="E47">
        <v>137.63999999999999</v>
      </c>
      <c r="F47">
        <v>137.63</v>
      </c>
      <c r="G47">
        <v>137.61000000000001</v>
      </c>
      <c r="H47">
        <v>137.6</v>
      </c>
      <c r="I47">
        <v>137.58000000000001</v>
      </c>
      <c r="J47">
        <v>137.57</v>
      </c>
      <c r="K47">
        <v>137.55000000000001</v>
      </c>
      <c r="L47">
        <v>137.54</v>
      </c>
      <c r="M47">
        <v>137.52000000000001</v>
      </c>
      <c r="N47">
        <v>137.5</v>
      </c>
    </row>
    <row r="48" spans="1:15" x14ac:dyDescent="0.3">
      <c r="A48">
        <v>137.72</v>
      </c>
      <c r="B48">
        <v>2.4E-2</v>
      </c>
      <c r="C48">
        <v>0.66666999999999998</v>
      </c>
      <c r="D48" t="s">
        <v>8</v>
      </c>
      <c r="E48">
        <v>1.4E-2</v>
      </c>
      <c r="F48">
        <v>1.2E-2</v>
      </c>
      <c r="G48">
        <v>0.01</v>
      </c>
      <c r="H48">
        <v>8.9999999999999993E-3</v>
      </c>
      <c r="I48">
        <v>8.9999999999999993E-3</v>
      </c>
      <c r="J48">
        <v>8.0000000000000002E-3</v>
      </c>
      <c r="K48">
        <v>8.0000000000000002E-3</v>
      </c>
      <c r="L48">
        <v>7.0000000000000001E-3</v>
      </c>
      <c r="M48">
        <v>6.0000000000000001E-3</v>
      </c>
      <c r="N48">
        <v>6.0000000000000001E-3</v>
      </c>
    </row>
    <row r="49" spans="1:14" x14ac:dyDescent="0.3">
      <c r="A49">
        <v>137.71</v>
      </c>
      <c r="B49">
        <v>2.1999999999999999E-2</v>
      </c>
      <c r="C49">
        <v>0.61111000000000004</v>
      </c>
      <c r="D49" t="s">
        <v>10</v>
      </c>
      <c r="E49">
        <v>0.39</v>
      </c>
      <c r="F49">
        <v>0.33</v>
      </c>
      <c r="G49">
        <v>0.28000000000000003</v>
      </c>
      <c r="H49">
        <v>0.25</v>
      </c>
      <c r="I49">
        <v>0.25</v>
      </c>
      <c r="J49">
        <v>0.22</v>
      </c>
      <c r="K49">
        <v>0.22</v>
      </c>
      <c r="L49">
        <v>0.2</v>
      </c>
      <c r="M49">
        <v>0.17</v>
      </c>
      <c r="N49">
        <v>0.17</v>
      </c>
    </row>
    <row r="50" spans="1:14" x14ac:dyDescent="0.3">
      <c r="A50">
        <v>137.69999999999999</v>
      </c>
      <c r="B50">
        <v>0.02</v>
      </c>
      <c r="C50">
        <v>0.55556000000000005</v>
      </c>
      <c r="E50">
        <v>21</v>
      </c>
      <c r="F50">
        <v>22</v>
      </c>
      <c r="G50">
        <v>23</v>
      </c>
      <c r="H50">
        <v>24</v>
      </c>
      <c r="I50">
        <v>25</v>
      </c>
      <c r="J50">
        <v>26</v>
      </c>
      <c r="K50">
        <v>27</v>
      </c>
      <c r="L50">
        <v>28</v>
      </c>
      <c r="M50">
        <v>29</v>
      </c>
      <c r="N50">
        <v>30</v>
      </c>
    </row>
    <row r="51" spans="1:14" x14ac:dyDescent="0.3">
      <c r="A51">
        <v>137.68</v>
      </c>
      <c r="B51">
        <v>1.6E-2</v>
      </c>
      <c r="C51">
        <v>0.44444</v>
      </c>
      <c r="D51" t="s">
        <v>9</v>
      </c>
      <c r="E51">
        <v>137.49</v>
      </c>
      <c r="F51">
        <v>137.47</v>
      </c>
      <c r="G51">
        <v>137.46</v>
      </c>
      <c r="H51">
        <v>137.82</v>
      </c>
      <c r="I51">
        <v>137.83000000000001</v>
      </c>
      <c r="J51">
        <v>137.85</v>
      </c>
      <c r="K51">
        <v>137.86000000000001</v>
      </c>
      <c r="L51">
        <v>137.88</v>
      </c>
      <c r="M51">
        <v>137.88999999999999</v>
      </c>
      <c r="N51">
        <v>137.91</v>
      </c>
    </row>
    <row r="52" spans="1:14" x14ac:dyDescent="0.3">
      <c r="A52">
        <v>137.66</v>
      </c>
      <c r="B52">
        <v>1.4E-2</v>
      </c>
      <c r="C52">
        <v>0.38889000000000001</v>
      </c>
      <c r="D52" t="s">
        <v>8</v>
      </c>
      <c r="E52">
        <v>6.0000000000000001E-3</v>
      </c>
      <c r="F52">
        <v>6.0000000000000001E-3</v>
      </c>
      <c r="G52">
        <v>6.0000000000000001E-3</v>
      </c>
      <c r="H52">
        <v>3.5999999999999997E-2</v>
      </c>
      <c r="I52">
        <v>3.4000000000000002E-2</v>
      </c>
      <c r="J52">
        <v>0.03</v>
      </c>
      <c r="K52">
        <v>2.5999999999999999E-2</v>
      </c>
      <c r="L52">
        <v>2.4E-2</v>
      </c>
      <c r="M52">
        <v>2.1999999999999999E-2</v>
      </c>
      <c r="N52">
        <v>1.7999999999999999E-2</v>
      </c>
    </row>
    <row r="53" spans="1:14" x14ac:dyDescent="0.3">
      <c r="A53">
        <v>137.63999999999999</v>
      </c>
      <c r="B53">
        <v>1.4E-2</v>
      </c>
      <c r="C53">
        <v>0.38889000000000001</v>
      </c>
      <c r="D53" t="s">
        <v>10</v>
      </c>
      <c r="E53">
        <v>0.17</v>
      </c>
      <c r="F53">
        <v>0.17</v>
      </c>
      <c r="G53">
        <v>0.17</v>
      </c>
      <c r="H53">
        <v>1</v>
      </c>
      <c r="I53">
        <v>0.94</v>
      </c>
      <c r="J53">
        <v>0.83</v>
      </c>
      <c r="K53">
        <v>0.72</v>
      </c>
      <c r="L53">
        <v>0.67</v>
      </c>
      <c r="M53">
        <v>0.61</v>
      </c>
      <c r="N53">
        <v>0.5</v>
      </c>
    </row>
    <row r="54" spans="1:14" x14ac:dyDescent="0.3">
      <c r="A54">
        <v>137.63</v>
      </c>
      <c r="B54">
        <v>1.2E-2</v>
      </c>
      <c r="C54">
        <v>0.33333000000000002</v>
      </c>
      <c r="E54">
        <v>31</v>
      </c>
      <c r="F54">
        <v>32</v>
      </c>
      <c r="G54">
        <v>33</v>
      </c>
      <c r="H54">
        <v>34</v>
      </c>
    </row>
    <row r="55" spans="1:14" x14ac:dyDescent="0.3">
      <c r="A55">
        <v>137.61000000000001</v>
      </c>
      <c r="B55">
        <v>0.01</v>
      </c>
      <c r="C55">
        <v>0.27778000000000003</v>
      </c>
      <c r="D55" t="s">
        <v>9</v>
      </c>
      <c r="E55">
        <v>137.91999999999999</v>
      </c>
      <c r="F55">
        <v>137.94</v>
      </c>
      <c r="G55">
        <v>137.96</v>
      </c>
      <c r="H55">
        <v>137.97</v>
      </c>
    </row>
    <row r="56" spans="1:14" x14ac:dyDescent="0.3">
      <c r="A56">
        <v>137.6</v>
      </c>
      <c r="B56">
        <v>8.9999999999999993E-3</v>
      </c>
      <c r="C56">
        <v>0.25</v>
      </c>
      <c r="D56" t="s">
        <v>8</v>
      </c>
      <c r="E56">
        <v>1.7999999999999999E-2</v>
      </c>
      <c r="F56">
        <v>1.2E-2</v>
      </c>
      <c r="G56">
        <v>0.01</v>
      </c>
      <c r="H56">
        <v>0.01</v>
      </c>
    </row>
    <row r="57" spans="1:14" x14ac:dyDescent="0.3">
      <c r="A57">
        <v>137.58000000000001</v>
      </c>
      <c r="B57">
        <v>8.9999999999999993E-3</v>
      </c>
      <c r="C57">
        <v>0.25</v>
      </c>
      <c r="D57" t="s">
        <v>10</v>
      </c>
      <c r="E57">
        <v>0.5</v>
      </c>
      <c r="F57">
        <v>0.33</v>
      </c>
      <c r="G57">
        <v>0.28000000000000003</v>
      </c>
      <c r="H57">
        <v>0.28000000000000003</v>
      </c>
    </row>
    <row r="58" spans="1:14" x14ac:dyDescent="0.3">
      <c r="A58">
        <v>137.57</v>
      </c>
      <c r="B58">
        <v>8.0000000000000002E-3</v>
      </c>
      <c r="C58">
        <v>0.22222</v>
      </c>
    </row>
    <row r="59" spans="1:14" x14ac:dyDescent="0.3">
      <c r="A59">
        <v>137.55000000000001</v>
      </c>
      <c r="B59">
        <v>8.0000000000000002E-3</v>
      </c>
      <c r="C59">
        <v>0.22222</v>
      </c>
    </row>
    <row r="60" spans="1:14" x14ac:dyDescent="0.3">
      <c r="A60">
        <v>137.54</v>
      </c>
      <c r="B60">
        <v>7.0000000000000001E-3</v>
      </c>
      <c r="C60">
        <v>0.19444</v>
      </c>
    </row>
    <row r="61" spans="1:14" x14ac:dyDescent="0.3">
      <c r="A61">
        <v>137.52000000000001</v>
      </c>
      <c r="B61">
        <v>6.0000000000000001E-3</v>
      </c>
      <c r="C61">
        <v>0.16667000000000001</v>
      </c>
    </row>
    <row r="62" spans="1:14" x14ac:dyDescent="0.3">
      <c r="A62">
        <v>137.5</v>
      </c>
      <c r="B62">
        <v>6.0000000000000001E-3</v>
      </c>
      <c r="C62">
        <v>0.16667000000000001</v>
      </c>
    </row>
    <row r="63" spans="1:14" x14ac:dyDescent="0.3">
      <c r="A63">
        <v>137.49</v>
      </c>
      <c r="B63">
        <v>6.0000000000000001E-3</v>
      </c>
      <c r="C63">
        <v>0.16667000000000001</v>
      </c>
    </row>
    <row r="64" spans="1:14" x14ac:dyDescent="0.3">
      <c r="A64">
        <v>137.47</v>
      </c>
      <c r="B64">
        <v>6.0000000000000001E-3</v>
      </c>
      <c r="C64">
        <v>0.16667000000000001</v>
      </c>
    </row>
    <row r="65" spans="1:20" x14ac:dyDescent="0.3">
      <c r="A65">
        <v>137.46</v>
      </c>
      <c r="B65">
        <v>6.0000000000000001E-3</v>
      </c>
      <c r="C65">
        <v>0.16667000000000001</v>
      </c>
    </row>
    <row r="66" spans="1:20" x14ac:dyDescent="0.3">
      <c r="A66">
        <v>137.82</v>
      </c>
      <c r="B66">
        <v>3.5999999999999997E-2</v>
      </c>
      <c r="C66">
        <v>1</v>
      </c>
    </row>
    <row r="67" spans="1:20" x14ac:dyDescent="0.3">
      <c r="A67">
        <v>137.83000000000001</v>
      </c>
      <c r="B67">
        <v>3.4000000000000002E-2</v>
      </c>
      <c r="C67">
        <v>0.94443999999999995</v>
      </c>
    </row>
    <row r="68" spans="1:20" x14ac:dyDescent="0.3">
      <c r="A68">
        <v>137.85</v>
      </c>
      <c r="B68">
        <v>0.03</v>
      </c>
      <c r="C68">
        <v>0.83333000000000002</v>
      </c>
    </row>
    <row r="69" spans="1:20" x14ac:dyDescent="0.3">
      <c r="A69">
        <v>137.86000000000001</v>
      </c>
      <c r="B69">
        <v>2.5999999999999999E-2</v>
      </c>
      <c r="C69">
        <v>0.72221999999999997</v>
      </c>
    </row>
    <row r="70" spans="1:20" x14ac:dyDescent="0.3">
      <c r="A70">
        <v>137.88</v>
      </c>
      <c r="B70">
        <v>2.4E-2</v>
      </c>
      <c r="C70">
        <v>0.66666999999999998</v>
      </c>
    </row>
    <row r="71" spans="1:20" x14ac:dyDescent="0.3">
      <c r="A71">
        <v>137.88999999999999</v>
      </c>
      <c r="B71">
        <v>2.1999999999999999E-2</v>
      </c>
      <c r="C71">
        <v>0.61111000000000004</v>
      </c>
    </row>
    <row r="72" spans="1:20" x14ac:dyDescent="0.3">
      <c r="A72">
        <v>137.91</v>
      </c>
      <c r="B72">
        <v>1.7999999999999999E-2</v>
      </c>
      <c r="C72">
        <v>0.5</v>
      </c>
    </row>
    <row r="73" spans="1:20" x14ac:dyDescent="0.3">
      <c r="A73">
        <v>137.91999999999999</v>
      </c>
      <c r="B73">
        <v>1.7999999999999999E-2</v>
      </c>
      <c r="C73">
        <v>0.5</v>
      </c>
    </row>
    <row r="74" spans="1:20" x14ac:dyDescent="0.3">
      <c r="A74">
        <v>137.94</v>
      </c>
      <c r="B74">
        <v>1.2E-2</v>
      </c>
      <c r="C74">
        <v>0.33333000000000002</v>
      </c>
    </row>
    <row r="75" spans="1:20" x14ac:dyDescent="0.3">
      <c r="A75">
        <v>137.96</v>
      </c>
      <c r="B75">
        <v>0.01</v>
      </c>
      <c r="C75">
        <v>0.27778000000000003</v>
      </c>
    </row>
    <row r="76" spans="1:20" x14ac:dyDescent="0.3">
      <c r="A76">
        <v>137.97</v>
      </c>
      <c r="B76">
        <v>0.01</v>
      </c>
      <c r="C76">
        <v>0.27778000000000003</v>
      </c>
    </row>
    <row r="78" spans="1:20" x14ac:dyDescent="0.3">
      <c r="B78" s="1"/>
      <c r="C78" s="1"/>
      <c r="D78" s="1"/>
      <c r="E78" s="2" t="s">
        <v>18</v>
      </c>
      <c r="F78" s="2"/>
      <c r="G78" s="2"/>
    </row>
    <row r="79" spans="1:20" x14ac:dyDescent="0.3">
      <c r="E79" s="2" t="s">
        <v>19</v>
      </c>
      <c r="F79" s="2"/>
      <c r="G79" s="2"/>
    </row>
    <row r="80" spans="1:20" x14ac:dyDescent="0.3">
      <c r="A80" t="s">
        <v>11</v>
      </c>
      <c r="B80" t="s">
        <v>12</v>
      </c>
      <c r="C80" t="s">
        <v>13</v>
      </c>
      <c r="D80" t="s">
        <v>14</v>
      </c>
      <c r="E80" t="s">
        <v>15</v>
      </c>
      <c r="F80" t="s">
        <v>16</v>
      </c>
      <c r="G80" t="s">
        <v>3</v>
      </c>
      <c r="H80" t="s">
        <v>14</v>
      </c>
      <c r="I80" t="s">
        <v>24</v>
      </c>
      <c r="P80" t="s">
        <v>24</v>
      </c>
      <c r="Q80" t="s">
        <v>25</v>
      </c>
      <c r="R80" t="s">
        <v>26</v>
      </c>
      <c r="S80" t="s">
        <v>27</v>
      </c>
      <c r="T80" t="s">
        <v>28</v>
      </c>
    </row>
    <row r="81" spans="1:20" x14ac:dyDescent="0.3">
      <c r="A81">
        <v>111.6</v>
      </c>
      <c r="B81">
        <v>969.6</v>
      </c>
      <c r="C81">
        <f t="shared" ref="C81:C90" si="39">568.4/1000</f>
        <v>0.56840000000000002</v>
      </c>
      <c r="D81">
        <f t="shared" ref="D81:D90" si="40">SQRT(10*(A81+B81)/C81)</f>
        <v>137.91959839994041</v>
      </c>
      <c r="E81">
        <f t="shared" ref="E81:E90" si="41">G81*D81</f>
        <v>137.91959839994041</v>
      </c>
      <c r="F81">
        <v>137.80000000000001</v>
      </c>
      <c r="G81">
        <v>1</v>
      </c>
      <c r="H81">
        <f>F81/G81</f>
        <v>137.80000000000001</v>
      </c>
      <c r="I81">
        <f>(B81+A81)*9.8/1000</f>
        <v>10.595760000000002</v>
      </c>
      <c r="O81">
        <v>1</v>
      </c>
      <c r="P81">
        <v>137.80000000000001</v>
      </c>
      <c r="Q81">
        <v>164.1</v>
      </c>
      <c r="R81">
        <v>188.5</v>
      </c>
      <c r="S81">
        <v>203.4</v>
      </c>
      <c r="T81">
        <v>224</v>
      </c>
    </row>
    <row r="82" spans="1:20" x14ac:dyDescent="0.3">
      <c r="A82">
        <v>111.6</v>
      </c>
      <c r="B82">
        <v>969.6</v>
      </c>
      <c r="C82">
        <f t="shared" si="39"/>
        <v>0.56840000000000002</v>
      </c>
      <c r="D82">
        <f t="shared" si="40"/>
        <v>137.91959839994041</v>
      </c>
      <c r="E82">
        <f t="shared" si="41"/>
        <v>275.83919679988082</v>
      </c>
      <c r="F82">
        <v>268</v>
      </c>
      <c r="G82">
        <v>2</v>
      </c>
      <c r="H82">
        <f t="shared" ref="H82:H90" si="42">F82/G82</f>
        <v>134</v>
      </c>
      <c r="I82">
        <f>(B82+A82)*9.8/1000</f>
        <v>10.595760000000002</v>
      </c>
      <c r="O82">
        <v>2</v>
      </c>
      <c r="P82">
        <v>268</v>
      </c>
      <c r="Q82">
        <v>335</v>
      </c>
      <c r="R82">
        <v>384</v>
      </c>
      <c r="S82">
        <v>413.8</v>
      </c>
      <c r="T82">
        <v>450.5</v>
      </c>
    </row>
    <row r="83" spans="1:20" x14ac:dyDescent="0.3">
      <c r="A83">
        <v>111.6</v>
      </c>
      <c r="B83">
        <v>969.6</v>
      </c>
      <c r="C83">
        <f t="shared" si="39"/>
        <v>0.56840000000000002</v>
      </c>
      <c r="D83">
        <f t="shared" si="40"/>
        <v>137.91959839994041</v>
      </c>
      <c r="E83">
        <f t="shared" si="41"/>
        <v>413.75879519982124</v>
      </c>
      <c r="F83">
        <v>414.8</v>
      </c>
      <c r="G83">
        <v>3</v>
      </c>
      <c r="H83">
        <f t="shared" si="42"/>
        <v>138.26666666666668</v>
      </c>
      <c r="I83">
        <f>(B83+A83)*9.8/1000</f>
        <v>10.595760000000002</v>
      </c>
      <c r="O83">
        <v>3</v>
      </c>
      <c r="P83">
        <v>414.8</v>
      </c>
      <c r="Q83">
        <v>495</v>
      </c>
      <c r="R83">
        <v>567.6</v>
      </c>
      <c r="S83">
        <v>612.5</v>
      </c>
      <c r="T83">
        <v>673</v>
      </c>
    </row>
    <row r="84" spans="1:20" x14ac:dyDescent="0.3">
      <c r="A84">
        <v>111.6</v>
      </c>
      <c r="B84">
        <v>969.6</v>
      </c>
      <c r="C84">
        <f t="shared" si="39"/>
        <v>0.56840000000000002</v>
      </c>
      <c r="D84">
        <f t="shared" si="40"/>
        <v>137.91959839994041</v>
      </c>
      <c r="E84">
        <f t="shared" si="41"/>
        <v>551.67839359976165</v>
      </c>
      <c r="F84">
        <v>557.1</v>
      </c>
      <c r="G84">
        <v>4</v>
      </c>
      <c r="H84">
        <f t="shared" si="42"/>
        <v>139.27500000000001</v>
      </c>
      <c r="I84">
        <f>(B84+A84)*9.8/1000</f>
        <v>10.595760000000002</v>
      </c>
      <c r="O84">
        <v>4</v>
      </c>
      <c r="P84">
        <v>557.1</v>
      </c>
      <c r="Q84">
        <v>670</v>
      </c>
      <c r="R84">
        <v>776.5</v>
      </c>
      <c r="S84">
        <v>828.8</v>
      </c>
      <c r="T84">
        <v>902.2</v>
      </c>
    </row>
    <row r="85" spans="1:20" x14ac:dyDescent="0.3">
      <c r="A85">
        <v>111.6</v>
      </c>
      <c r="B85">
        <v>969.6</v>
      </c>
      <c r="C85">
        <f t="shared" si="39"/>
        <v>0.56840000000000002</v>
      </c>
      <c r="D85">
        <f t="shared" si="40"/>
        <v>137.91959839994041</v>
      </c>
      <c r="E85">
        <f t="shared" si="41"/>
        <v>689.59799199970212</v>
      </c>
      <c r="F85">
        <v>693.7</v>
      </c>
      <c r="G85">
        <v>5</v>
      </c>
      <c r="H85">
        <f t="shared" si="42"/>
        <v>138.74</v>
      </c>
      <c r="I85">
        <f>(B85+A85)*9.8/1000</f>
        <v>10.595760000000002</v>
      </c>
      <c r="O85">
        <v>5</v>
      </c>
      <c r="P85">
        <v>693.7</v>
      </c>
      <c r="Q85">
        <v>826.4</v>
      </c>
      <c r="R85">
        <v>947.9</v>
      </c>
      <c r="S85">
        <v>1022.2</v>
      </c>
      <c r="T85">
        <v>1122</v>
      </c>
    </row>
    <row r="86" spans="1:20" x14ac:dyDescent="0.3">
      <c r="A86">
        <v>111.6</v>
      </c>
      <c r="B86">
        <v>969.6</v>
      </c>
      <c r="C86">
        <f t="shared" si="39"/>
        <v>0.56840000000000002</v>
      </c>
      <c r="D86">
        <f t="shared" si="40"/>
        <v>137.91959839994041</v>
      </c>
      <c r="E86">
        <f t="shared" si="41"/>
        <v>827.51759039964247</v>
      </c>
      <c r="F86">
        <v>835</v>
      </c>
      <c r="G86">
        <v>6</v>
      </c>
      <c r="H86">
        <f t="shared" si="42"/>
        <v>139.16666666666666</v>
      </c>
      <c r="I86">
        <f>(B86+A86)*9.8/1000</f>
        <v>10.595760000000002</v>
      </c>
      <c r="O86">
        <v>6</v>
      </c>
      <c r="P86">
        <v>835</v>
      </c>
      <c r="Q86">
        <v>1000</v>
      </c>
      <c r="R86">
        <v>1165.3</v>
      </c>
      <c r="S86">
        <v>1244.8</v>
      </c>
      <c r="T86">
        <v>1355.1</v>
      </c>
    </row>
    <row r="87" spans="1:20" x14ac:dyDescent="0.3">
      <c r="A87">
        <v>111.6</v>
      </c>
      <c r="B87">
        <v>969.6</v>
      </c>
      <c r="C87">
        <f t="shared" si="39"/>
        <v>0.56840000000000002</v>
      </c>
      <c r="D87">
        <f t="shared" si="40"/>
        <v>137.91959839994041</v>
      </c>
      <c r="E87">
        <f t="shared" si="41"/>
        <v>965.43718879958283</v>
      </c>
      <c r="F87">
        <v>974.5</v>
      </c>
      <c r="G87">
        <v>7</v>
      </c>
      <c r="H87">
        <f t="shared" si="42"/>
        <v>139.21428571428572</v>
      </c>
      <c r="I87">
        <f>(B87+A87)*9.8/1000</f>
        <v>10.595760000000002</v>
      </c>
      <c r="O87">
        <v>7</v>
      </c>
      <c r="P87">
        <v>974.5</v>
      </c>
      <c r="Q87">
        <v>1156.8</v>
      </c>
      <c r="R87">
        <v>1329</v>
      </c>
      <c r="S87">
        <v>1434.6</v>
      </c>
      <c r="T87">
        <v>1573</v>
      </c>
    </row>
    <row r="88" spans="1:20" x14ac:dyDescent="0.3">
      <c r="A88">
        <v>111.6</v>
      </c>
      <c r="B88">
        <v>969.6</v>
      </c>
      <c r="C88">
        <f t="shared" si="39"/>
        <v>0.56840000000000002</v>
      </c>
      <c r="D88">
        <f t="shared" si="40"/>
        <v>137.91959839994041</v>
      </c>
      <c r="E88">
        <f t="shared" si="41"/>
        <v>1103.3567871995233</v>
      </c>
      <c r="F88">
        <v>1110.3</v>
      </c>
      <c r="G88">
        <v>8</v>
      </c>
      <c r="H88">
        <f t="shared" si="42"/>
        <v>138.78749999999999</v>
      </c>
      <c r="I88">
        <f>(B88+A88)*9.8/1000</f>
        <v>10.595760000000002</v>
      </c>
      <c r="O88">
        <v>8</v>
      </c>
      <c r="P88">
        <v>1110.3</v>
      </c>
      <c r="Q88">
        <v>1335</v>
      </c>
      <c r="R88">
        <v>1557.1</v>
      </c>
      <c r="S88">
        <v>1662.3</v>
      </c>
      <c r="T88">
        <v>1810.2</v>
      </c>
    </row>
    <row r="89" spans="1:20" x14ac:dyDescent="0.3">
      <c r="A89">
        <v>111.6</v>
      </c>
      <c r="B89">
        <v>969.6</v>
      </c>
      <c r="C89">
        <f t="shared" si="39"/>
        <v>0.56840000000000002</v>
      </c>
      <c r="D89">
        <f t="shared" si="40"/>
        <v>137.91959839994041</v>
      </c>
      <c r="E89">
        <f t="shared" si="41"/>
        <v>1241.2763855994638</v>
      </c>
      <c r="F89">
        <v>1259</v>
      </c>
      <c r="G89">
        <v>9</v>
      </c>
      <c r="H89">
        <f t="shared" si="42"/>
        <v>139.88888888888889</v>
      </c>
      <c r="I89">
        <f>(B89+A89)*9.8/1000</f>
        <v>10.595760000000002</v>
      </c>
      <c r="O89">
        <v>9</v>
      </c>
      <c r="P89">
        <v>1259</v>
      </c>
      <c r="Q89">
        <v>1491.8</v>
      </c>
      <c r="R89">
        <v>1712.8</v>
      </c>
      <c r="S89">
        <v>1849.2</v>
      </c>
      <c r="T89">
        <v>2026</v>
      </c>
    </row>
    <row r="90" spans="1:20" x14ac:dyDescent="0.3">
      <c r="A90">
        <v>111.6</v>
      </c>
      <c r="B90">
        <v>969.6</v>
      </c>
      <c r="C90">
        <f t="shared" si="39"/>
        <v>0.56840000000000002</v>
      </c>
      <c r="D90">
        <f t="shared" si="40"/>
        <v>137.91959839994041</v>
      </c>
      <c r="E90">
        <f t="shared" si="41"/>
        <v>1379.1959839994042</v>
      </c>
      <c r="F90">
        <v>1387.3</v>
      </c>
      <c r="G90">
        <v>10</v>
      </c>
      <c r="H90">
        <f t="shared" si="42"/>
        <v>138.72999999999999</v>
      </c>
      <c r="I90">
        <f>(B90+A90)*9.8/1000</f>
        <v>10.595760000000002</v>
      </c>
      <c r="O90">
        <v>10</v>
      </c>
      <c r="P90">
        <v>1387.3</v>
      </c>
      <c r="Q90">
        <v>1660</v>
      </c>
      <c r="R90">
        <v>1906</v>
      </c>
      <c r="S90">
        <v>2086</v>
      </c>
      <c r="T90">
        <v>2278</v>
      </c>
    </row>
    <row r="91" spans="1:20" x14ac:dyDescent="0.3">
      <c r="E91" s="2" t="s">
        <v>20</v>
      </c>
      <c r="F91" s="2"/>
      <c r="G91" s="2"/>
      <c r="H91">
        <f>AVERAGE(H81:H90)</f>
        <v>138.3869007936508</v>
      </c>
      <c r="I91" t="s">
        <v>25</v>
      </c>
    </row>
    <row r="92" spans="1:20" x14ac:dyDescent="0.3">
      <c r="A92">
        <v>111.6</v>
      </c>
      <c r="B92">
        <f t="shared" ref="B92:B101" si="43">969.6+491.2</f>
        <v>1460.8</v>
      </c>
      <c r="C92">
        <f t="shared" ref="C92:C101" si="44">568.4/1000</f>
        <v>0.56840000000000002</v>
      </c>
      <c r="D92">
        <f t="shared" ref="D92:D101" si="45">SQRT(10*(A92+B92)/C92)</f>
        <v>166.32383224002004</v>
      </c>
      <c r="E92">
        <f t="shared" ref="E92:E101" si="46">G92*D92</f>
        <v>166.32383224002004</v>
      </c>
      <c r="F92">
        <v>164.1</v>
      </c>
      <c r="G92">
        <v>1</v>
      </c>
      <c r="H92">
        <f>F92/G92</f>
        <v>164.1</v>
      </c>
      <c r="I92">
        <f>(B92+A92)*9.8/1000</f>
        <v>15.409520000000001</v>
      </c>
    </row>
    <row r="93" spans="1:20" x14ac:dyDescent="0.3">
      <c r="A93">
        <v>111.6</v>
      </c>
      <c r="B93">
        <f t="shared" si="43"/>
        <v>1460.8</v>
      </c>
      <c r="C93">
        <f t="shared" si="44"/>
        <v>0.56840000000000002</v>
      </c>
      <c r="D93">
        <f t="shared" si="45"/>
        <v>166.32383224002004</v>
      </c>
      <c r="E93">
        <f t="shared" si="46"/>
        <v>332.64766448004008</v>
      </c>
      <c r="F93">
        <v>335</v>
      </c>
      <c r="G93">
        <v>2</v>
      </c>
      <c r="H93">
        <f t="shared" ref="H93:H101" si="47">F93/G93</f>
        <v>167.5</v>
      </c>
      <c r="I93">
        <f>(B93+A93)*9.8/1000</f>
        <v>15.409520000000001</v>
      </c>
      <c r="Q93">
        <v>139.69999999999999</v>
      </c>
      <c r="R93">
        <v>10.6</v>
      </c>
    </row>
    <row r="94" spans="1:20" x14ac:dyDescent="0.3">
      <c r="A94">
        <v>111.6</v>
      </c>
      <c r="B94">
        <f t="shared" si="43"/>
        <v>1460.8</v>
      </c>
      <c r="C94">
        <f t="shared" si="44"/>
        <v>0.56840000000000002</v>
      </c>
      <c r="D94">
        <f t="shared" si="45"/>
        <v>166.32383224002004</v>
      </c>
      <c r="E94">
        <f t="shared" si="46"/>
        <v>498.97149672006014</v>
      </c>
      <c r="F94">
        <v>495</v>
      </c>
      <c r="G94">
        <v>3</v>
      </c>
      <c r="H94">
        <f t="shared" si="47"/>
        <v>165</v>
      </c>
      <c r="I94">
        <f>(B94+A94)*9.8/1000</f>
        <v>15.409520000000001</v>
      </c>
      <c r="Q94">
        <v>166</v>
      </c>
      <c r="R94">
        <v>15.4</v>
      </c>
    </row>
    <row r="95" spans="1:20" x14ac:dyDescent="0.3">
      <c r="A95">
        <v>111.6</v>
      </c>
      <c r="B95">
        <f t="shared" si="43"/>
        <v>1460.8</v>
      </c>
      <c r="C95">
        <f t="shared" si="44"/>
        <v>0.56840000000000002</v>
      </c>
      <c r="D95">
        <f t="shared" si="45"/>
        <v>166.32383224002004</v>
      </c>
      <c r="E95">
        <f t="shared" si="46"/>
        <v>665.29532896008016</v>
      </c>
      <c r="F95">
        <v>670</v>
      </c>
      <c r="G95">
        <v>4</v>
      </c>
      <c r="H95">
        <f t="shared" si="47"/>
        <v>167.5</v>
      </c>
      <c r="I95">
        <f>(B95+A95)*9.8/1000</f>
        <v>15.409520000000001</v>
      </c>
      <c r="Q95">
        <v>191.4</v>
      </c>
      <c r="R95">
        <v>20.100000000000001</v>
      </c>
    </row>
    <row r="96" spans="1:20" x14ac:dyDescent="0.3">
      <c r="A96">
        <v>111.6</v>
      </c>
      <c r="B96">
        <f t="shared" si="43"/>
        <v>1460.8</v>
      </c>
      <c r="C96">
        <f t="shared" si="44"/>
        <v>0.56840000000000002</v>
      </c>
      <c r="D96">
        <f t="shared" si="45"/>
        <v>166.32383224002004</v>
      </c>
      <c r="E96">
        <f t="shared" si="46"/>
        <v>831.61916120010017</v>
      </c>
      <c r="F96">
        <v>826.4</v>
      </c>
      <c r="G96">
        <v>5</v>
      </c>
      <c r="H96">
        <f t="shared" si="47"/>
        <v>165.28</v>
      </c>
      <c r="I96">
        <f>(B96+A96)*9.8/1000</f>
        <v>15.409520000000001</v>
      </c>
      <c r="Q96">
        <v>207.8</v>
      </c>
      <c r="R96">
        <v>23.4</v>
      </c>
    </row>
    <row r="97" spans="1:18" x14ac:dyDescent="0.3">
      <c r="A97">
        <v>111.6</v>
      </c>
      <c r="B97">
        <f t="shared" si="43"/>
        <v>1460.8</v>
      </c>
      <c r="C97">
        <f t="shared" si="44"/>
        <v>0.56840000000000002</v>
      </c>
      <c r="D97">
        <f t="shared" si="45"/>
        <v>166.32383224002004</v>
      </c>
      <c r="E97">
        <f t="shared" si="46"/>
        <v>997.94299344012029</v>
      </c>
      <c r="F97">
        <v>1000</v>
      </c>
      <c r="G97">
        <v>6</v>
      </c>
      <c r="H97">
        <f t="shared" si="47"/>
        <v>166.66666666666666</v>
      </c>
      <c r="I97">
        <f>(B97+A97)*9.8/1000</f>
        <v>15.409520000000001</v>
      </c>
      <c r="Q97">
        <v>226.9</v>
      </c>
      <c r="R97">
        <v>28.3</v>
      </c>
    </row>
    <row r="98" spans="1:18" x14ac:dyDescent="0.3">
      <c r="A98">
        <v>111.6</v>
      </c>
      <c r="B98">
        <f t="shared" si="43"/>
        <v>1460.8</v>
      </c>
      <c r="C98">
        <f t="shared" si="44"/>
        <v>0.56840000000000002</v>
      </c>
      <c r="D98">
        <f t="shared" si="45"/>
        <v>166.32383224002004</v>
      </c>
      <c r="E98">
        <f t="shared" si="46"/>
        <v>1164.2668256801403</v>
      </c>
      <c r="F98">
        <v>1156.8</v>
      </c>
      <c r="G98">
        <v>7</v>
      </c>
      <c r="H98">
        <f t="shared" si="47"/>
        <v>165.25714285714284</v>
      </c>
      <c r="I98">
        <f>(B98+A98)*9.8/1000</f>
        <v>15.409520000000001</v>
      </c>
    </row>
    <row r="99" spans="1:18" x14ac:dyDescent="0.3">
      <c r="A99">
        <v>111.6</v>
      </c>
      <c r="B99">
        <f t="shared" si="43"/>
        <v>1460.8</v>
      </c>
      <c r="C99">
        <f t="shared" si="44"/>
        <v>0.56840000000000002</v>
      </c>
      <c r="D99">
        <f t="shared" si="45"/>
        <v>166.32383224002004</v>
      </c>
      <c r="E99">
        <f t="shared" si="46"/>
        <v>1330.5906579201603</v>
      </c>
      <c r="F99">
        <v>1335</v>
      </c>
      <c r="G99">
        <v>8</v>
      </c>
      <c r="H99">
        <f t="shared" si="47"/>
        <v>166.875</v>
      </c>
      <c r="I99">
        <f>(B99+A99)*9.8/1000</f>
        <v>15.409520000000001</v>
      </c>
    </row>
    <row r="100" spans="1:18" x14ac:dyDescent="0.3">
      <c r="A100">
        <v>111.6</v>
      </c>
      <c r="B100">
        <f t="shared" si="43"/>
        <v>1460.8</v>
      </c>
      <c r="C100">
        <f t="shared" si="44"/>
        <v>0.56840000000000002</v>
      </c>
      <c r="D100">
        <f t="shared" si="45"/>
        <v>166.32383224002004</v>
      </c>
      <c r="E100">
        <f t="shared" si="46"/>
        <v>1496.9144901601803</v>
      </c>
      <c r="F100">
        <v>1491.8</v>
      </c>
      <c r="G100">
        <v>9</v>
      </c>
      <c r="H100">
        <f t="shared" si="47"/>
        <v>165.75555555555556</v>
      </c>
      <c r="I100">
        <f>(B100+A100)*9.8/1000</f>
        <v>15.409520000000001</v>
      </c>
    </row>
    <row r="101" spans="1:18" x14ac:dyDescent="0.3">
      <c r="A101">
        <v>111.6</v>
      </c>
      <c r="B101">
        <f t="shared" si="43"/>
        <v>1460.8</v>
      </c>
      <c r="C101">
        <f t="shared" si="44"/>
        <v>0.56840000000000002</v>
      </c>
      <c r="D101">
        <f t="shared" si="45"/>
        <v>166.32383224002004</v>
      </c>
      <c r="E101">
        <f t="shared" si="46"/>
        <v>1663.2383224002003</v>
      </c>
      <c r="F101">
        <v>1660</v>
      </c>
      <c r="G101">
        <v>10</v>
      </c>
      <c r="H101">
        <f t="shared" si="47"/>
        <v>166</v>
      </c>
      <c r="I101">
        <f>(B101+A101)*9.8/1000</f>
        <v>15.409520000000001</v>
      </c>
    </row>
    <row r="102" spans="1:18" x14ac:dyDescent="0.3">
      <c r="E102" s="2" t="s">
        <v>21</v>
      </c>
      <c r="F102" s="2"/>
      <c r="G102" s="2"/>
      <c r="H102">
        <f>AVERAGE(H92:H101)</f>
        <v>165.99343650793648</v>
      </c>
      <c r="I102" t="s">
        <v>26</v>
      </c>
    </row>
    <row r="103" spans="1:18" x14ac:dyDescent="0.3">
      <c r="A103">
        <v>111.6</v>
      </c>
      <c r="B103">
        <f t="shared" ref="B103:B112" si="48">969.6+491.2+483.4</f>
        <v>1944.1999999999998</v>
      </c>
      <c r="C103">
        <f t="shared" ref="C103:C112" si="49">568.4/1000</f>
        <v>0.56840000000000002</v>
      </c>
      <c r="D103">
        <f t="shared" ref="D103:D112" si="50">SQRT(10*(A103+B103)/C103)</f>
        <v>190.1793664267941</v>
      </c>
      <c r="E103">
        <f t="shared" ref="E103:E112" si="51">G103*D103</f>
        <v>190.1793664267941</v>
      </c>
      <c r="F103">
        <v>188.5</v>
      </c>
      <c r="G103">
        <v>1</v>
      </c>
      <c r="H103">
        <f>F103/G103</f>
        <v>188.5</v>
      </c>
      <c r="I103">
        <f>(B103+A103)*9.8/1000</f>
        <v>20.146840000000001</v>
      </c>
    </row>
    <row r="104" spans="1:18" x14ac:dyDescent="0.3">
      <c r="A104">
        <v>111.6</v>
      </c>
      <c r="B104">
        <f t="shared" si="48"/>
        <v>1944.1999999999998</v>
      </c>
      <c r="C104">
        <f t="shared" si="49"/>
        <v>0.56840000000000002</v>
      </c>
      <c r="D104">
        <f t="shared" si="50"/>
        <v>190.1793664267941</v>
      </c>
      <c r="E104">
        <f t="shared" si="51"/>
        <v>380.35873285358821</v>
      </c>
      <c r="F104">
        <v>384</v>
      </c>
      <c r="G104">
        <v>2</v>
      </c>
      <c r="H104">
        <f t="shared" ref="H104:H112" si="52">F104/G104</f>
        <v>192</v>
      </c>
      <c r="I104">
        <f>(B104+A104)*9.8/1000</f>
        <v>20.146840000000001</v>
      </c>
    </row>
    <row r="105" spans="1:18" x14ac:dyDescent="0.3">
      <c r="A105">
        <v>111.6</v>
      </c>
      <c r="B105">
        <f t="shared" si="48"/>
        <v>1944.1999999999998</v>
      </c>
      <c r="C105">
        <f t="shared" si="49"/>
        <v>0.56840000000000002</v>
      </c>
      <c r="D105">
        <f t="shared" si="50"/>
        <v>190.1793664267941</v>
      </c>
      <c r="E105">
        <f t="shared" si="51"/>
        <v>570.53809928038231</v>
      </c>
      <c r="F105">
        <v>567.6</v>
      </c>
      <c r="G105">
        <v>3</v>
      </c>
      <c r="H105">
        <f t="shared" si="52"/>
        <v>189.20000000000002</v>
      </c>
      <c r="I105">
        <f>(B105+A105)*9.8/1000</f>
        <v>20.146840000000001</v>
      </c>
    </row>
    <row r="106" spans="1:18" x14ac:dyDescent="0.3">
      <c r="A106">
        <v>111.6</v>
      </c>
      <c r="B106">
        <f t="shared" si="48"/>
        <v>1944.1999999999998</v>
      </c>
      <c r="C106">
        <f t="shared" si="49"/>
        <v>0.56840000000000002</v>
      </c>
      <c r="D106">
        <f t="shared" si="50"/>
        <v>190.1793664267941</v>
      </c>
      <c r="E106">
        <f t="shared" si="51"/>
        <v>760.71746570717642</v>
      </c>
      <c r="F106">
        <v>776.5</v>
      </c>
      <c r="G106">
        <v>4</v>
      </c>
      <c r="H106">
        <f t="shared" si="52"/>
        <v>194.125</v>
      </c>
      <c r="I106">
        <f>(B106+A106)*9.8/1000</f>
        <v>20.146840000000001</v>
      </c>
    </row>
    <row r="107" spans="1:18" x14ac:dyDescent="0.3">
      <c r="A107">
        <v>111.6</v>
      </c>
      <c r="B107">
        <f t="shared" si="48"/>
        <v>1944.1999999999998</v>
      </c>
      <c r="C107">
        <f t="shared" si="49"/>
        <v>0.56840000000000002</v>
      </c>
      <c r="D107">
        <f t="shared" si="50"/>
        <v>190.1793664267941</v>
      </c>
      <c r="E107">
        <f t="shared" si="51"/>
        <v>950.89683213397052</v>
      </c>
      <c r="F107">
        <v>947.9</v>
      </c>
      <c r="G107">
        <v>5</v>
      </c>
      <c r="H107">
        <f t="shared" si="52"/>
        <v>189.57999999999998</v>
      </c>
      <c r="I107">
        <f>(B107+A107)*9.8/1000</f>
        <v>20.146840000000001</v>
      </c>
    </row>
    <row r="108" spans="1:18" x14ac:dyDescent="0.3">
      <c r="A108">
        <v>111.6</v>
      </c>
      <c r="B108">
        <f t="shared" si="48"/>
        <v>1944.1999999999998</v>
      </c>
      <c r="C108">
        <f t="shared" si="49"/>
        <v>0.56840000000000002</v>
      </c>
      <c r="D108">
        <f t="shared" si="50"/>
        <v>190.1793664267941</v>
      </c>
      <c r="E108">
        <f t="shared" si="51"/>
        <v>1141.0761985607646</v>
      </c>
      <c r="F108">
        <v>1165.3</v>
      </c>
      <c r="G108">
        <v>6</v>
      </c>
      <c r="H108">
        <f t="shared" si="52"/>
        <v>194.21666666666667</v>
      </c>
      <c r="I108">
        <f>(B108+A108)*9.8/1000</f>
        <v>20.146840000000001</v>
      </c>
    </row>
    <row r="109" spans="1:18" x14ac:dyDescent="0.3">
      <c r="A109">
        <v>111.6</v>
      </c>
      <c r="B109">
        <f t="shared" si="48"/>
        <v>1944.1999999999998</v>
      </c>
      <c r="C109">
        <f t="shared" si="49"/>
        <v>0.56840000000000002</v>
      </c>
      <c r="D109">
        <f t="shared" si="50"/>
        <v>190.1793664267941</v>
      </c>
      <c r="E109">
        <f t="shared" si="51"/>
        <v>1331.2555649875587</v>
      </c>
      <c r="F109">
        <v>1329</v>
      </c>
      <c r="G109">
        <v>7</v>
      </c>
      <c r="H109">
        <f t="shared" si="52"/>
        <v>189.85714285714286</v>
      </c>
      <c r="I109">
        <f>(B109+A109)*9.8/1000</f>
        <v>20.146840000000001</v>
      </c>
    </row>
    <row r="110" spans="1:18" x14ac:dyDescent="0.3">
      <c r="A110">
        <v>111.6</v>
      </c>
      <c r="B110">
        <f t="shared" si="48"/>
        <v>1944.1999999999998</v>
      </c>
      <c r="C110">
        <f t="shared" si="49"/>
        <v>0.56840000000000002</v>
      </c>
      <c r="D110">
        <f t="shared" si="50"/>
        <v>190.1793664267941</v>
      </c>
      <c r="E110">
        <f t="shared" si="51"/>
        <v>1521.4349314143528</v>
      </c>
      <c r="F110">
        <v>1557.1</v>
      </c>
      <c r="G110">
        <v>8</v>
      </c>
      <c r="H110">
        <f t="shared" si="52"/>
        <v>194.63749999999999</v>
      </c>
      <c r="I110">
        <f>(B110+A110)*9.8/1000</f>
        <v>20.146840000000001</v>
      </c>
    </row>
    <row r="111" spans="1:18" x14ac:dyDescent="0.3">
      <c r="A111">
        <v>111.6</v>
      </c>
      <c r="B111">
        <f t="shared" si="48"/>
        <v>1944.1999999999998</v>
      </c>
      <c r="C111">
        <f t="shared" si="49"/>
        <v>0.56840000000000002</v>
      </c>
      <c r="D111">
        <f t="shared" si="50"/>
        <v>190.1793664267941</v>
      </c>
      <c r="E111">
        <f t="shared" si="51"/>
        <v>1711.6142978411469</v>
      </c>
      <c r="F111">
        <v>1712.8</v>
      </c>
      <c r="G111">
        <v>9</v>
      </c>
      <c r="H111">
        <f t="shared" si="52"/>
        <v>190.3111111111111</v>
      </c>
      <c r="I111">
        <f>(B111+A111)*9.8/1000</f>
        <v>20.146840000000001</v>
      </c>
    </row>
    <row r="112" spans="1:18" x14ac:dyDescent="0.3">
      <c r="A112">
        <v>111.6</v>
      </c>
      <c r="B112">
        <f t="shared" si="48"/>
        <v>1944.1999999999998</v>
      </c>
      <c r="C112">
        <f t="shared" si="49"/>
        <v>0.56840000000000002</v>
      </c>
      <c r="D112">
        <f t="shared" si="50"/>
        <v>190.1793664267941</v>
      </c>
      <c r="E112">
        <f t="shared" si="51"/>
        <v>1901.793664267941</v>
      </c>
      <c r="F112">
        <v>1906</v>
      </c>
      <c r="G112">
        <v>10</v>
      </c>
      <c r="H112">
        <f t="shared" si="52"/>
        <v>190.6</v>
      </c>
      <c r="I112">
        <f>(B112+A112)*9.8/1000</f>
        <v>20.146840000000001</v>
      </c>
    </row>
    <row r="113" spans="1:9" x14ac:dyDescent="0.3">
      <c r="E113" s="2" t="s">
        <v>22</v>
      </c>
      <c r="F113" s="2"/>
      <c r="G113" s="2"/>
      <c r="H113">
        <f>AVERAGE(H103:H112)</f>
        <v>191.30274206349208</v>
      </c>
      <c r="I113" t="s">
        <v>27</v>
      </c>
    </row>
    <row r="114" spans="1:9" x14ac:dyDescent="0.3">
      <c r="A114">
        <v>111.6</v>
      </c>
      <c r="B114">
        <f t="shared" ref="B114:B123" si="53">969.6+491.2+483.4+336.9</f>
        <v>2281.1</v>
      </c>
      <c r="C114">
        <f t="shared" ref="C114:C123" si="54">568.4/1000</f>
        <v>0.56840000000000002</v>
      </c>
      <c r="D114">
        <f t="shared" ref="D114:D123" si="55">SQRT(10*(A114+B114)/C114)</f>
        <v>205.17152673685675</v>
      </c>
      <c r="E114">
        <f t="shared" ref="E114:E123" si="56">G114*D114</f>
        <v>205.17152673685675</v>
      </c>
      <c r="F114">
        <v>203.4</v>
      </c>
      <c r="G114">
        <v>1</v>
      </c>
      <c r="H114">
        <f>F114/G114</f>
        <v>203.4</v>
      </c>
      <c r="I114">
        <f>(B114+A114)*9.8/1000</f>
        <v>23.448460000000001</v>
      </c>
    </row>
    <row r="115" spans="1:9" x14ac:dyDescent="0.3">
      <c r="A115">
        <v>111.6</v>
      </c>
      <c r="B115">
        <f t="shared" si="53"/>
        <v>2281.1</v>
      </c>
      <c r="C115">
        <f t="shared" si="54"/>
        <v>0.56840000000000002</v>
      </c>
      <c r="D115">
        <f t="shared" si="55"/>
        <v>205.17152673685675</v>
      </c>
      <c r="E115">
        <f t="shared" si="56"/>
        <v>410.3430534737135</v>
      </c>
      <c r="F115">
        <v>413.8</v>
      </c>
      <c r="G115">
        <v>2</v>
      </c>
      <c r="H115">
        <f t="shared" ref="H115:H123" si="57">F115/G115</f>
        <v>206.9</v>
      </c>
      <c r="I115">
        <f>(B115+A115)*9.8/1000</f>
        <v>23.448460000000001</v>
      </c>
    </row>
    <row r="116" spans="1:9" x14ac:dyDescent="0.3">
      <c r="A116">
        <v>111.6</v>
      </c>
      <c r="B116">
        <f t="shared" si="53"/>
        <v>2281.1</v>
      </c>
      <c r="C116">
        <f t="shared" si="54"/>
        <v>0.56840000000000002</v>
      </c>
      <c r="D116">
        <f t="shared" si="55"/>
        <v>205.17152673685675</v>
      </c>
      <c r="E116">
        <f t="shared" si="56"/>
        <v>615.51458021057022</v>
      </c>
      <c r="F116">
        <v>612.5</v>
      </c>
      <c r="G116">
        <v>3</v>
      </c>
      <c r="H116">
        <f t="shared" si="57"/>
        <v>204.16666666666666</v>
      </c>
      <c r="I116">
        <f>(B116+A116)*9.8/1000</f>
        <v>23.448460000000001</v>
      </c>
    </row>
    <row r="117" spans="1:9" x14ac:dyDescent="0.3">
      <c r="A117">
        <v>111.6</v>
      </c>
      <c r="B117">
        <f t="shared" si="53"/>
        <v>2281.1</v>
      </c>
      <c r="C117">
        <f t="shared" si="54"/>
        <v>0.56840000000000002</v>
      </c>
      <c r="D117">
        <f t="shared" si="55"/>
        <v>205.17152673685675</v>
      </c>
      <c r="E117">
        <f t="shared" si="56"/>
        <v>820.68610694742699</v>
      </c>
      <c r="F117">
        <v>828.8</v>
      </c>
      <c r="G117">
        <v>4</v>
      </c>
      <c r="H117">
        <f t="shared" si="57"/>
        <v>207.2</v>
      </c>
      <c r="I117">
        <f>(B117+A117)*9.8/1000</f>
        <v>23.448460000000001</v>
      </c>
    </row>
    <row r="118" spans="1:9" x14ac:dyDescent="0.3">
      <c r="A118">
        <v>111.6</v>
      </c>
      <c r="B118">
        <f t="shared" si="53"/>
        <v>2281.1</v>
      </c>
      <c r="C118">
        <f t="shared" si="54"/>
        <v>0.56840000000000002</v>
      </c>
      <c r="D118">
        <f t="shared" si="55"/>
        <v>205.17152673685675</v>
      </c>
      <c r="E118">
        <f t="shared" si="56"/>
        <v>1025.8576336842837</v>
      </c>
      <c r="F118">
        <v>1022.2</v>
      </c>
      <c r="G118">
        <v>5</v>
      </c>
      <c r="H118">
        <f t="shared" si="57"/>
        <v>204.44</v>
      </c>
      <c r="I118">
        <f>(B118+A118)*9.8/1000</f>
        <v>23.448460000000001</v>
      </c>
    </row>
    <row r="119" spans="1:9" x14ac:dyDescent="0.3">
      <c r="A119">
        <v>111.6</v>
      </c>
      <c r="B119">
        <f t="shared" si="53"/>
        <v>2281.1</v>
      </c>
      <c r="C119">
        <f t="shared" si="54"/>
        <v>0.56840000000000002</v>
      </c>
      <c r="D119">
        <f t="shared" si="55"/>
        <v>205.17152673685675</v>
      </c>
      <c r="E119">
        <f t="shared" si="56"/>
        <v>1231.0291604211404</v>
      </c>
      <c r="F119">
        <v>1244.8</v>
      </c>
      <c r="G119">
        <v>6</v>
      </c>
      <c r="H119">
        <f t="shared" si="57"/>
        <v>207.46666666666667</v>
      </c>
      <c r="I119">
        <f>(B119+A119)*9.8/1000</f>
        <v>23.448460000000001</v>
      </c>
    </row>
    <row r="120" spans="1:9" x14ac:dyDescent="0.3">
      <c r="A120">
        <v>111.6</v>
      </c>
      <c r="B120">
        <f t="shared" si="53"/>
        <v>2281.1</v>
      </c>
      <c r="C120">
        <f t="shared" si="54"/>
        <v>0.56840000000000002</v>
      </c>
      <c r="D120">
        <f t="shared" si="55"/>
        <v>205.17152673685675</v>
      </c>
      <c r="E120">
        <f t="shared" si="56"/>
        <v>1436.2006871579972</v>
      </c>
      <c r="F120">
        <v>1434.6</v>
      </c>
      <c r="G120">
        <v>7</v>
      </c>
      <c r="H120">
        <f t="shared" si="57"/>
        <v>204.94285714285712</v>
      </c>
      <c r="I120">
        <f>(B120+A120)*9.8/1000</f>
        <v>23.448460000000001</v>
      </c>
    </row>
    <row r="121" spans="1:9" x14ac:dyDescent="0.3">
      <c r="A121">
        <v>111.6</v>
      </c>
      <c r="B121">
        <f t="shared" si="53"/>
        <v>2281.1</v>
      </c>
      <c r="C121">
        <f t="shared" si="54"/>
        <v>0.56840000000000002</v>
      </c>
      <c r="D121">
        <f t="shared" si="55"/>
        <v>205.17152673685675</v>
      </c>
      <c r="E121">
        <f t="shared" si="56"/>
        <v>1641.372213894854</v>
      </c>
      <c r="F121">
        <v>1662.3</v>
      </c>
      <c r="G121">
        <v>8</v>
      </c>
      <c r="H121">
        <f t="shared" si="57"/>
        <v>207.78749999999999</v>
      </c>
      <c r="I121">
        <f>(B121+A121)*9.8/1000</f>
        <v>23.448460000000001</v>
      </c>
    </row>
    <row r="122" spans="1:9" x14ac:dyDescent="0.3">
      <c r="A122">
        <v>111.6</v>
      </c>
      <c r="B122">
        <f t="shared" si="53"/>
        <v>2281.1</v>
      </c>
      <c r="C122">
        <f t="shared" si="54"/>
        <v>0.56840000000000002</v>
      </c>
      <c r="D122">
        <f t="shared" si="55"/>
        <v>205.17152673685675</v>
      </c>
      <c r="E122">
        <f t="shared" si="56"/>
        <v>1846.5437406317108</v>
      </c>
      <c r="F122">
        <v>1849.2</v>
      </c>
      <c r="G122">
        <v>9</v>
      </c>
      <c r="H122">
        <f t="shared" si="57"/>
        <v>205.46666666666667</v>
      </c>
      <c r="I122">
        <f>(B122+A122)*9.8/1000</f>
        <v>23.448460000000001</v>
      </c>
    </row>
    <row r="123" spans="1:9" x14ac:dyDescent="0.3">
      <c r="A123">
        <v>111.6</v>
      </c>
      <c r="B123">
        <f t="shared" si="53"/>
        <v>2281.1</v>
      </c>
      <c r="C123">
        <f t="shared" si="54"/>
        <v>0.56840000000000002</v>
      </c>
      <c r="D123">
        <f t="shared" si="55"/>
        <v>205.17152673685675</v>
      </c>
      <c r="E123">
        <f t="shared" si="56"/>
        <v>2051.7152673685673</v>
      </c>
      <c r="F123">
        <v>2086</v>
      </c>
      <c r="G123">
        <v>10</v>
      </c>
      <c r="H123">
        <f t="shared" si="57"/>
        <v>208.6</v>
      </c>
      <c r="I123">
        <f>(B123+A123)*9.8/1000</f>
        <v>23.448460000000001</v>
      </c>
    </row>
    <row r="124" spans="1:9" x14ac:dyDescent="0.3">
      <c r="E124" s="2" t="s">
        <v>23</v>
      </c>
      <c r="F124" s="2"/>
      <c r="G124" s="2"/>
      <c r="H124">
        <f>AVERAGE(H114:H123)</f>
        <v>206.03703571428574</v>
      </c>
      <c r="I124" t="s">
        <v>28</v>
      </c>
    </row>
    <row r="125" spans="1:9" x14ac:dyDescent="0.3">
      <c r="A125">
        <v>111.6</v>
      </c>
      <c r="B125">
        <f t="shared" ref="B125:B134" si="58">2281.1+492.6</f>
        <v>2773.7</v>
      </c>
      <c r="C125">
        <f t="shared" ref="C125:C134" si="59">568.4/1000</f>
        <v>0.56840000000000002</v>
      </c>
      <c r="D125">
        <f t="shared" ref="D125:D134" si="60">SQRT(10*(A125+B125)/C125)</f>
        <v>225.30376710922997</v>
      </c>
      <c r="E125">
        <f t="shared" ref="E125:E134" si="61">G125*D125</f>
        <v>225.30376710922997</v>
      </c>
      <c r="F125">
        <v>224</v>
      </c>
      <c r="G125">
        <v>1</v>
      </c>
      <c r="H125">
        <f>F125/G125</f>
        <v>224</v>
      </c>
      <c r="I125">
        <f>(B125+A125)*9.8/1000</f>
        <v>28.275939999999999</v>
      </c>
    </row>
    <row r="126" spans="1:9" x14ac:dyDescent="0.3">
      <c r="A126">
        <v>111.6</v>
      </c>
      <c r="B126">
        <f t="shared" si="58"/>
        <v>2773.7</v>
      </c>
      <c r="C126">
        <f t="shared" si="59"/>
        <v>0.56840000000000002</v>
      </c>
      <c r="D126">
        <f t="shared" si="60"/>
        <v>225.30376710922997</v>
      </c>
      <c r="E126">
        <f t="shared" si="61"/>
        <v>450.60753421845993</v>
      </c>
      <c r="F126">
        <v>450.5</v>
      </c>
      <c r="G126">
        <v>2</v>
      </c>
      <c r="H126">
        <f t="shared" ref="H126:H134" si="62">F126/G126</f>
        <v>225.25</v>
      </c>
      <c r="I126">
        <f>(B126+A126)*9.8/1000</f>
        <v>28.275939999999999</v>
      </c>
    </row>
    <row r="127" spans="1:9" x14ac:dyDescent="0.3">
      <c r="A127">
        <v>111.6</v>
      </c>
      <c r="B127">
        <f t="shared" si="58"/>
        <v>2773.7</v>
      </c>
      <c r="C127">
        <f t="shared" si="59"/>
        <v>0.56840000000000002</v>
      </c>
      <c r="D127">
        <f t="shared" si="60"/>
        <v>225.30376710922997</v>
      </c>
      <c r="E127">
        <f t="shared" si="61"/>
        <v>675.9113013276899</v>
      </c>
      <c r="F127">
        <v>673</v>
      </c>
      <c r="G127">
        <v>3</v>
      </c>
      <c r="H127">
        <f t="shared" si="62"/>
        <v>224.33333333333334</v>
      </c>
      <c r="I127">
        <f>(B127+A127)*9.8/1000</f>
        <v>28.275939999999999</v>
      </c>
    </row>
    <row r="128" spans="1:9" x14ac:dyDescent="0.3">
      <c r="A128">
        <v>111.6</v>
      </c>
      <c r="B128">
        <f t="shared" si="58"/>
        <v>2773.7</v>
      </c>
      <c r="C128">
        <f t="shared" si="59"/>
        <v>0.56840000000000002</v>
      </c>
      <c r="D128">
        <f t="shared" si="60"/>
        <v>225.30376710922997</v>
      </c>
      <c r="E128">
        <f t="shared" si="61"/>
        <v>901.21506843691986</v>
      </c>
      <c r="F128">
        <v>902.2</v>
      </c>
      <c r="G128">
        <v>4</v>
      </c>
      <c r="H128">
        <f t="shared" si="62"/>
        <v>225.55</v>
      </c>
      <c r="I128">
        <f>(B128+A128)*9.8/1000</f>
        <v>28.275939999999999</v>
      </c>
    </row>
    <row r="129" spans="1:9" x14ac:dyDescent="0.3">
      <c r="A129">
        <v>111.6</v>
      </c>
      <c r="B129">
        <f t="shared" si="58"/>
        <v>2773.7</v>
      </c>
      <c r="C129">
        <f t="shared" si="59"/>
        <v>0.56840000000000002</v>
      </c>
      <c r="D129">
        <f t="shared" si="60"/>
        <v>225.30376710922997</v>
      </c>
      <c r="E129">
        <f t="shared" si="61"/>
        <v>1126.5188355461498</v>
      </c>
      <c r="F129">
        <v>1122</v>
      </c>
      <c r="G129">
        <v>5</v>
      </c>
      <c r="H129">
        <f t="shared" si="62"/>
        <v>224.4</v>
      </c>
      <c r="I129">
        <f>(B129+A129)*9.8/1000</f>
        <v>28.275939999999999</v>
      </c>
    </row>
    <row r="130" spans="1:9" x14ac:dyDescent="0.3">
      <c r="A130">
        <v>111.6</v>
      </c>
      <c r="B130">
        <f t="shared" si="58"/>
        <v>2773.7</v>
      </c>
      <c r="C130">
        <f t="shared" si="59"/>
        <v>0.56840000000000002</v>
      </c>
      <c r="D130">
        <f t="shared" si="60"/>
        <v>225.30376710922997</v>
      </c>
      <c r="E130">
        <f t="shared" si="61"/>
        <v>1351.8226026553798</v>
      </c>
      <c r="F130">
        <v>1355.1</v>
      </c>
      <c r="G130">
        <v>6</v>
      </c>
      <c r="H130">
        <f t="shared" si="62"/>
        <v>225.85</v>
      </c>
      <c r="I130">
        <f>(B130+A130)*9.8/1000</f>
        <v>28.275939999999999</v>
      </c>
    </row>
    <row r="131" spans="1:9" x14ac:dyDescent="0.3">
      <c r="A131">
        <v>111.6</v>
      </c>
      <c r="B131">
        <f t="shared" si="58"/>
        <v>2773.7</v>
      </c>
      <c r="C131">
        <f t="shared" si="59"/>
        <v>0.56840000000000002</v>
      </c>
      <c r="D131">
        <f t="shared" si="60"/>
        <v>225.30376710922997</v>
      </c>
      <c r="E131">
        <f t="shared" si="61"/>
        <v>1577.1263697646098</v>
      </c>
      <c r="F131">
        <v>1573</v>
      </c>
      <c r="G131">
        <v>7</v>
      </c>
      <c r="H131">
        <f t="shared" si="62"/>
        <v>224.71428571428572</v>
      </c>
      <c r="I131">
        <f>(B131+A131)*9.8/1000</f>
        <v>28.275939999999999</v>
      </c>
    </row>
    <row r="132" spans="1:9" x14ac:dyDescent="0.3">
      <c r="A132">
        <v>111.6</v>
      </c>
      <c r="B132">
        <f t="shared" si="58"/>
        <v>2773.7</v>
      </c>
      <c r="C132">
        <f t="shared" si="59"/>
        <v>0.56840000000000002</v>
      </c>
      <c r="D132">
        <f t="shared" si="60"/>
        <v>225.30376710922997</v>
      </c>
      <c r="E132">
        <f t="shared" si="61"/>
        <v>1802.4301368738397</v>
      </c>
      <c r="F132">
        <v>1810.2</v>
      </c>
      <c r="G132">
        <v>8</v>
      </c>
      <c r="H132">
        <f t="shared" si="62"/>
        <v>226.27500000000001</v>
      </c>
      <c r="I132">
        <f>(B132+A132)*9.8/1000</f>
        <v>28.275939999999999</v>
      </c>
    </row>
    <row r="133" spans="1:9" x14ac:dyDescent="0.3">
      <c r="A133">
        <v>111.6</v>
      </c>
      <c r="B133">
        <f t="shared" si="58"/>
        <v>2773.7</v>
      </c>
      <c r="C133">
        <f t="shared" si="59"/>
        <v>0.56840000000000002</v>
      </c>
      <c r="D133">
        <f t="shared" si="60"/>
        <v>225.30376710922997</v>
      </c>
      <c r="E133">
        <f t="shared" si="61"/>
        <v>2027.7339039830697</v>
      </c>
      <c r="F133">
        <v>2026</v>
      </c>
      <c r="G133">
        <v>9</v>
      </c>
      <c r="H133">
        <f t="shared" si="62"/>
        <v>225.11111111111111</v>
      </c>
      <c r="I133">
        <f>(B133+A133)*9.8/1000</f>
        <v>28.275939999999999</v>
      </c>
    </row>
    <row r="134" spans="1:9" x14ac:dyDescent="0.3">
      <c r="A134">
        <v>111.6</v>
      </c>
      <c r="B134">
        <f t="shared" si="58"/>
        <v>2773.7</v>
      </c>
      <c r="C134">
        <f t="shared" si="59"/>
        <v>0.56840000000000002</v>
      </c>
      <c r="D134">
        <f t="shared" si="60"/>
        <v>225.30376710922997</v>
      </c>
      <c r="E134">
        <f t="shared" si="61"/>
        <v>2253.0376710922997</v>
      </c>
      <c r="F134">
        <v>2278</v>
      </c>
      <c r="G134">
        <v>10</v>
      </c>
      <c r="H134">
        <f t="shared" si="62"/>
        <v>227.8</v>
      </c>
      <c r="I134">
        <f>(B134+A134)*9.8/1000</f>
        <v>28.275939999999999</v>
      </c>
    </row>
    <row r="135" spans="1:9" x14ac:dyDescent="0.3">
      <c r="H135">
        <f>AVERAGE(H125:H134)</f>
        <v>225.32837301587307</v>
      </c>
    </row>
  </sheetData>
  <sortState xmlns:xlrd2="http://schemas.microsoft.com/office/spreadsheetml/2017/richdata2" ref="A125:G134">
    <sortCondition ref="G125"/>
  </sortState>
  <mergeCells count="8">
    <mergeCell ref="E1:F1"/>
    <mergeCell ref="A1:C1"/>
    <mergeCell ref="E79:G79"/>
    <mergeCell ref="E78:G78"/>
    <mergeCell ref="E91:G91"/>
    <mergeCell ref="E102:G102"/>
    <mergeCell ref="E113:G113"/>
    <mergeCell ref="E124:G1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2018-12-03T06:08:20Z</dcterms:created>
  <dcterms:modified xsi:type="dcterms:W3CDTF">2018-12-06T20:26:08Z</dcterms:modified>
</cp:coreProperties>
</file>