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Рауф\МФТИ\2 курс\лабораторные работы\3.6.1\"/>
    </mc:Choice>
  </mc:AlternateContent>
  <xr:revisionPtr revIDLastSave="0" documentId="13_ncr:1_{0990261B-F0D3-4552-981A-B35A4E6432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0" i="1" l="1"/>
  <c r="O40" i="1"/>
  <c r="P40" i="1"/>
  <c r="Q40" i="1"/>
  <c r="R40" i="1"/>
  <c r="N40" i="1"/>
  <c r="O39" i="1"/>
  <c r="P39" i="1"/>
  <c r="Q39" i="1"/>
  <c r="R39" i="1"/>
  <c r="N39" i="1"/>
  <c r="O38" i="1"/>
  <c r="S38" i="1" s="1"/>
  <c r="P38" i="1"/>
  <c r="Q38" i="1"/>
  <c r="R38" i="1"/>
  <c r="N38" i="1"/>
  <c r="F12" i="1"/>
  <c r="G12" i="1"/>
  <c r="H12" i="1"/>
  <c r="I12" i="1"/>
  <c r="E12" i="1"/>
  <c r="M7" i="1"/>
  <c r="F11" i="1"/>
  <c r="G11" i="1"/>
  <c r="H11" i="1"/>
  <c r="I11" i="1"/>
  <c r="E11" i="1"/>
  <c r="O37" i="1" l="1"/>
  <c r="P37" i="1"/>
  <c r="Q37" i="1"/>
  <c r="R37" i="1"/>
  <c r="N37" i="1"/>
  <c r="G30" i="1"/>
  <c r="R22" i="1"/>
  <c r="R23" i="1"/>
  <c r="R24" i="1"/>
  <c r="R25" i="1"/>
  <c r="R21" i="1"/>
  <c r="K23" i="1" l="1"/>
  <c r="L23" i="1"/>
  <c r="M23" i="1"/>
  <c r="N23" i="1"/>
  <c r="J23" i="1"/>
  <c r="G14" i="1"/>
  <c r="H14" i="1"/>
  <c r="I14" i="1"/>
  <c r="F14" i="1"/>
  <c r="T12" i="1"/>
  <c r="T13" i="1"/>
  <c r="T14" i="1"/>
  <c r="T15" i="1"/>
  <c r="T16" i="1"/>
  <c r="T17" i="1"/>
  <c r="T11" i="1"/>
</calcChain>
</file>

<file path=xl/sharedStrings.xml><?xml version="1.0" encoding="utf-8"?>
<sst xmlns="http://schemas.openxmlformats.org/spreadsheetml/2006/main" count="43" uniqueCount="31">
  <si>
    <t>\Delta t, ms</t>
  </si>
  <si>
    <t>\Delta \nu, кГц</t>
  </si>
  <si>
    <t>f, кГц</t>
  </si>
  <si>
    <t>\tau, мкс</t>
  </si>
  <si>
    <t>Картинка</t>
  </si>
  <si>
    <t>n гармоники</t>
  </si>
  <si>
    <t xml:space="preserve">цуги </t>
  </si>
  <si>
    <t>N</t>
  </si>
  <si>
    <t>\nu_0, кГц</t>
  </si>
  <si>
    <t>T, мс</t>
  </si>
  <si>
    <t>Прямоугольные</t>
  </si>
  <si>
    <t>T, ms</t>
  </si>
  <si>
    <t>\delta \nu, Гц</t>
  </si>
  <si>
    <t>синус в синусе</t>
  </si>
  <si>
    <t>спектр</t>
  </si>
  <si>
    <t>\nu_мод, кГц</t>
  </si>
  <si>
    <t>V_0</t>
  </si>
  <si>
    <t>T</t>
  </si>
  <si>
    <t>\tau</t>
  </si>
  <si>
    <t>$f$, кГц</t>
  </si>
  <si>
    <t>$a_n$, мВ</t>
  </si>
  <si>
    <t>$a_{n, \text{теория}}$, мВ</t>
  </si>
  <si>
    <t>$\dfrac{\left|a_n - a_{n, \text{теория}}\right|}{a_{n, \text{теория}}\right|}$</t>
  </si>
  <si>
    <t>Amax, V</t>
  </si>
  <si>
    <t>Amin, V</t>
  </si>
  <si>
    <t>m</t>
  </si>
  <si>
    <t>$m$, %</t>
  </si>
  <si>
    <t>$a_{\text{бок}}$, мВ</t>
  </si>
  <si>
    <t>$a_{\text{осн}}$, мВ</t>
  </si>
  <si>
    <t>$a_{\text{бок}}/a_{\text{осн}}$</t>
  </si>
  <si>
    <t>$a_{\text{бок}}/a_{\text{осн}} \cdot m$,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</si>
</sst>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A23" workbookViewId="0">
      <selection activeCell="N37" sqref="N37:R38"/>
    </sheetView>
  </sheetViews>
  <sheetFormatPr defaultRowHeight="14.4" x14ac:dyDescent="0.3"/>
  <cols>
    <col min="1" max="2" width="15.88671875" customWidth="1"/>
    <col min="4" max="4" width="16.21875" customWidth="1"/>
    <col min="5" max="5" width="12" bestFit="1" customWidth="1"/>
    <col min="6" max="6" width="12.6640625" bestFit="1" customWidth="1"/>
  </cols>
  <sheetData>
    <row r="1" spans="1:20" x14ac:dyDescent="0.3">
      <c r="A1" t="s">
        <v>0</v>
      </c>
      <c r="B1">
        <v>0.2</v>
      </c>
    </row>
    <row r="2" spans="1:20" x14ac:dyDescent="0.3">
      <c r="A2" t="s">
        <v>1</v>
      </c>
      <c r="B2">
        <v>5</v>
      </c>
    </row>
    <row r="3" spans="1:20" x14ac:dyDescent="0.3">
      <c r="D3" t="s">
        <v>2</v>
      </c>
      <c r="E3">
        <v>1</v>
      </c>
      <c r="F3">
        <v>1.5</v>
      </c>
      <c r="G3">
        <v>2</v>
      </c>
      <c r="H3">
        <v>2.5</v>
      </c>
      <c r="I3">
        <v>1</v>
      </c>
      <c r="J3">
        <v>1</v>
      </c>
      <c r="K3">
        <v>1</v>
      </c>
    </row>
    <row r="4" spans="1:20" x14ac:dyDescent="0.3">
      <c r="B4" t="s">
        <v>10</v>
      </c>
      <c r="D4" t="s">
        <v>3</v>
      </c>
      <c r="E4">
        <v>50</v>
      </c>
      <c r="F4">
        <v>50</v>
      </c>
      <c r="G4">
        <v>50</v>
      </c>
      <c r="H4">
        <v>50</v>
      </c>
      <c r="I4">
        <v>60</v>
      </c>
      <c r="J4">
        <v>100</v>
      </c>
      <c r="K4">
        <v>150</v>
      </c>
    </row>
    <row r="5" spans="1:20" x14ac:dyDescent="0.3">
      <c r="D5" t="s">
        <v>4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</row>
    <row r="6" spans="1:20" x14ac:dyDescent="0.3">
      <c r="D6" t="s">
        <v>2</v>
      </c>
      <c r="E6">
        <v>1</v>
      </c>
    </row>
    <row r="7" spans="1:20" x14ac:dyDescent="0.3">
      <c r="D7" t="s">
        <v>3</v>
      </c>
      <c r="E7">
        <v>50</v>
      </c>
      <c r="M7">
        <f>1000/150</f>
        <v>6.666666666666667</v>
      </c>
    </row>
    <row r="8" spans="1:20" x14ac:dyDescent="0.3">
      <c r="D8" t="s">
        <v>5</v>
      </c>
      <c r="E8">
        <v>1</v>
      </c>
      <c r="F8">
        <v>2</v>
      </c>
      <c r="G8">
        <v>3</v>
      </c>
      <c r="H8">
        <v>4</v>
      </c>
      <c r="I8">
        <v>5</v>
      </c>
      <c r="K8" t="s">
        <v>16</v>
      </c>
      <c r="L8">
        <v>40</v>
      </c>
    </row>
    <row r="9" spans="1:20" x14ac:dyDescent="0.3">
      <c r="D9" t="s">
        <v>19</v>
      </c>
      <c r="E9">
        <v>29.4</v>
      </c>
      <c r="F9">
        <v>49.4</v>
      </c>
      <c r="G9">
        <v>69.599999999999994</v>
      </c>
      <c r="H9">
        <v>89.8</v>
      </c>
      <c r="I9">
        <v>110</v>
      </c>
      <c r="K9" t="s">
        <v>17</v>
      </c>
      <c r="L9">
        <v>1</v>
      </c>
    </row>
    <row r="10" spans="1:20" x14ac:dyDescent="0.3">
      <c r="D10" t="s">
        <v>20</v>
      </c>
      <c r="E10">
        <v>15.6</v>
      </c>
      <c r="F10">
        <v>9.1999999999999993</v>
      </c>
      <c r="G10">
        <v>7.5</v>
      </c>
      <c r="H10">
        <v>5.2</v>
      </c>
      <c r="I10">
        <v>4.4000000000000004</v>
      </c>
      <c r="K10" t="s">
        <v>18</v>
      </c>
      <c r="L10">
        <v>0.15</v>
      </c>
    </row>
    <row r="11" spans="1:20" x14ac:dyDescent="0.3">
      <c r="D11" t="s">
        <v>21</v>
      </c>
      <c r="E11" s="1">
        <f>2*$L$8*SIN(PI()*E8/$L$9*$L$10)/(E8*PI())</f>
        <v>11.56077314404939</v>
      </c>
      <c r="F11" s="1">
        <f>2*$L$8*SIN(PI()*F8/$L$9*$L$10)/(F8*PI())</f>
        <v>10.300724296009678</v>
      </c>
      <c r="G11" s="1">
        <f>2*$L$8*SIN(PI()*G8/$L$9*$L$10)/(G8*PI())</f>
        <v>8.3837590207972106</v>
      </c>
      <c r="H11" s="1">
        <f>2*$L$8*SIN(PI()*H8/$L$9*$L$10)/(H8*PI())</f>
        <v>6.0546138291252563</v>
      </c>
      <c r="I11" s="1">
        <f>2*$L$8*SIN(PI()*I8/$L$9*$L$10)/(I8*PI())</f>
        <v>3.6012652646284247</v>
      </c>
      <c r="R11">
        <v>50</v>
      </c>
      <c r="S11">
        <v>19.600000000000001</v>
      </c>
      <c r="T11">
        <f>1/R11</f>
        <v>0.02</v>
      </c>
    </row>
    <row r="12" spans="1:20" x14ac:dyDescent="0.3">
      <c r="D12" t="s">
        <v>22</v>
      </c>
      <c r="E12" s="2">
        <f>(E10-E11)/E10</f>
        <v>0.25892479845837241</v>
      </c>
      <c r="F12" s="2">
        <f t="shared" ref="F12:I12" si="0">(F10-F11)/F10</f>
        <v>-0.11964394521844333</v>
      </c>
      <c r="G12" s="2">
        <f t="shared" si="0"/>
        <v>-0.11783453610629474</v>
      </c>
      <c r="H12" s="2">
        <f t="shared" si="0"/>
        <v>-0.16434881329331846</v>
      </c>
      <c r="I12" s="2">
        <f t="shared" si="0"/>
        <v>0.18153062167535811</v>
      </c>
      <c r="R12">
        <v>75</v>
      </c>
      <c r="S12">
        <v>13.4</v>
      </c>
      <c r="T12">
        <f t="shared" ref="T12:T17" si="1">1/R12</f>
        <v>1.3333333333333334E-2</v>
      </c>
    </row>
    <row r="13" spans="1:20" x14ac:dyDescent="0.3">
      <c r="R13">
        <v>100</v>
      </c>
      <c r="S13">
        <v>9.8000000000000007</v>
      </c>
      <c r="T13">
        <f t="shared" si="1"/>
        <v>0.01</v>
      </c>
    </row>
    <row r="14" spans="1:20" x14ac:dyDescent="0.3">
      <c r="D14" t="s">
        <v>1</v>
      </c>
      <c r="F14">
        <f>F9-E9</f>
        <v>20</v>
      </c>
      <c r="G14">
        <f>G9-F9</f>
        <v>20.199999999999996</v>
      </c>
      <c r="H14">
        <f>H9-G9</f>
        <v>20.200000000000003</v>
      </c>
      <c r="I14">
        <f>I9-H9</f>
        <v>20.200000000000003</v>
      </c>
      <c r="R14">
        <v>125</v>
      </c>
      <c r="S14">
        <v>8</v>
      </c>
      <c r="T14">
        <f t="shared" si="1"/>
        <v>8.0000000000000002E-3</v>
      </c>
    </row>
    <row r="15" spans="1:20" x14ac:dyDescent="0.3">
      <c r="D15" t="s">
        <v>2</v>
      </c>
      <c r="E15">
        <v>1</v>
      </c>
      <c r="R15">
        <v>150</v>
      </c>
      <c r="S15">
        <v>6.5</v>
      </c>
      <c r="T15">
        <f t="shared" si="1"/>
        <v>6.6666666666666671E-3</v>
      </c>
    </row>
    <row r="16" spans="1:20" x14ac:dyDescent="0.3">
      <c r="D16" t="s">
        <v>3</v>
      </c>
      <c r="E16">
        <v>50</v>
      </c>
      <c r="F16">
        <v>75</v>
      </c>
      <c r="G16">
        <v>100</v>
      </c>
      <c r="H16">
        <v>125</v>
      </c>
      <c r="I16">
        <v>150</v>
      </c>
      <c r="J16">
        <v>175</v>
      </c>
      <c r="K16">
        <v>200</v>
      </c>
      <c r="R16">
        <v>175</v>
      </c>
      <c r="S16">
        <v>5.5</v>
      </c>
      <c r="T16">
        <f t="shared" si="1"/>
        <v>5.7142857142857143E-3</v>
      </c>
    </row>
    <row r="17" spans="4:20" x14ac:dyDescent="0.3">
      <c r="D17" t="s">
        <v>1</v>
      </c>
      <c r="E17">
        <v>19.600000000000001</v>
      </c>
      <c r="F17">
        <v>13.4</v>
      </c>
      <c r="G17">
        <v>9.8000000000000007</v>
      </c>
      <c r="H17">
        <v>8</v>
      </c>
      <c r="I17">
        <v>6.5</v>
      </c>
      <c r="J17">
        <v>5.5</v>
      </c>
      <c r="K17">
        <v>4.5</v>
      </c>
      <c r="R17">
        <v>200</v>
      </c>
      <c r="S17">
        <v>4.5</v>
      </c>
      <c r="T17">
        <f t="shared" si="1"/>
        <v>5.0000000000000001E-3</v>
      </c>
    </row>
    <row r="18" spans="4:20" x14ac:dyDescent="0.3">
      <c r="D18" t="s">
        <v>6</v>
      </c>
      <c r="E18">
        <v>8</v>
      </c>
    </row>
    <row r="19" spans="4:20" x14ac:dyDescent="0.3">
      <c r="D19" t="s">
        <v>8</v>
      </c>
      <c r="E19" t="s">
        <v>9</v>
      </c>
      <c r="F19" t="s">
        <v>7</v>
      </c>
      <c r="G19" t="s">
        <v>4</v>
      </c>
      <c r="I19" t="s">
        <v>8</v>
      </c>
      <c r="J19">
        <v>50</v>
      </c>
    </row>
    <row r="20" spans="4:20" x14ac:dyDescent="0.3">
      <c r="D20">
        <v>50</v>
      </c>
      <c r="E20">
        <v>1</v>
      </c>
      <c r="F20">
        <v>5</v>
      </c>
      <c r="G20">
        <v>9</v>
      </c>
      <c r="I20" t="s">
        <v>7</v>
      </c>
      <c r="J20">
        <v>5</v>
      </c>
    </row>
    <row r="21" spans="4:20" x14ac:dyDescent="0.3">
      <c r="D21">
        <v>50</v>
      </c>
      <c r="E21">
        <v>1</v>
      </c>
      <c r="F21">
        <v>10</v>
      </c>
      <c r="G21">
        <v>10</v>
      </c>
      <c r="I21" t="s">
        <v>12</v>
      </c>
      <c r="J21">
        <v>227.3</v>
      </c>
      <c r="K21">
        <v>250</v>
      </c>
      <c r="L21">
        <v>208.3</v>
      </c>
      <c r="M21">
        <v>166.7</v>
      </c>
      <c r="N21">
        <v>49.02</v>
      </c>
      <c r="P21">
        <v>227.3</v>
      </c>
      <c r="Q21">
        <v>0.2</v>
      </c>
      <c r="R21">
        <f>1/Q21</f>
        <v>5</v>
      </c>
    </row>
    <row r="22" spans="4:20" x14ac:dyDescent="0.3">
      <c r="D22">
        <v>50</v>
      </c>
      <c r="E22">
        <v>1</v>
      </c>
      <c r="F22">
        <v>15</v>
      </c>
      <c r="G22">
        <v>11</v>
      </c>
      <c r="I22" t="s">
        <v>11</v>
      </c>
      <c r="J22">
        <v>0.2</v>
      </c>
      <c r="K22">
        <v>1</v>
      </c>
      <c r="L22">
        <v>2</v>
      </c>
      <c r="M22">
        <v>3.5</v>
      </c>
      <c r="N22">
        <v>5</v>
      </c>
      <c r="P22">
        <v>250</v>
      </c>
      <c r="Q22">
        <v>1</v>
      </c>
      <c r="R22">
        <f t="shared" ref="R22:R25" si="2">1/Q22</f>
        <v>1</v>
      </c>
    </row>
    <row r="23" spans="4:20" x14ac:dyDescent="0.3">
      <c r="D23">
        <v>50</v>
      </c>
      <c r="E23">
        <v>5</v>
      </c>
      <c r="F23">
        <v>5</v>
      </c>
      <c r="G23">
        <v>12</v>
      </c>
      <c r="J23">
        <f>J22*J21</f>
        <v>45.460000000000008</v>
      </c>
      <c r="K23">
        <f t="shared" ref="K23:N23" si="3">K22*K21</f>
        <v>250</v>
      </c>
      <c r="L23">
        <f t="shared" si="3"/>
        <v>416.6</v>
      </c>
      <c r="M23">
        <f t="shared" si="3"/>
        <v>583.44999999999993</v>
      </c>
      <c r="N23">
        <f t="shared" si="3"/>
        <v>245.10000000000002</v>
      </c>
      <c r="P23">
        <v>208.3</v>
      </c>
      <c r="Q23">
        <v>2</v>
      </c>
      <c r="R23">
        <f t="shared" si="2"/>
        <v>0.5</v>
      </c>
    </row>
    <row r="24" spans="4:20" x14ac:dyDescent="0.3">
      <c r="D24">
        <v>50</v>
      </c>
      <c r="E24">
        <v>2.5</v>
      </c>
      <c r="F24">
        <v>5</v>
      </c>
      <c r="G24">
        <v>13</v>
      </c>
      <c r="P24">
        <v>166.7</v>
      </c>
      <c r="Q24">
        <v>3.5</v>
      </c>
      <c r="R24">
        <f t="shared" si="2"/>
        <v>0.2857142857142857</v>
      </c>
    </row>
    <row r="25" spans="4:20" x14ac:dyDescent="0.3">
      <c r="D25">
        <v>100</v>
      </c>
      <c r="E25">
        <v>1</v>
      </c>
      <c r="F25">
        <v>5</v>
      </c>
      <c r="G25">
        <v>14</v>
      </c>
      <c r="P25">
        <v>49.02</v>
      </c>
      <c r="Q25">
        <v>5</v>
      </c>
      <c r="R25">
        <f t="shared" si="2"/>
        <v>0.2</v>
      </c>
    </row>
    <row r="26" spans="4:20" x14ac:dyDescent="0.3">
      <c r="D26">
        <v>75</v>
      </c>
      <c r="E26">
        <v>1</v>
      </c>
      <c r="F26">
        <v>5</v>
      </c>
      <c r="G26">
        <v>15</v>
      </c>
    </row>
    <row r="28" spans="4:20" x14ac:dyDescent="0.3">
      <c r="D28" t="s">
        <v>13</v>
      </c>
      <c r="E28">
        <v>16</v>
      </c>
    </row>
    <row r="30" spans="4:20" x14ac:dyDescent="0.3">
      <c r="E30" t="s">
        <v>23</v>
      </c>
      <c r="F30">
        <v>1.52</v>
      </c>
      <c r="G30">
        <f>(F30-F31)/(F30+F31)</f>
        <v>0.52</v>
      </c>
    </row>
    <row r="31" spans="4:20" x14ac:dyDescent="0.3">
      <c r="E31" t="s">
        <v>24</v>
      </c>
      <c r="F31">
        <v>0.48</v>
      </c>
    </row>
    <row r="32" spans="4:20" x14ac:dyDescent="0.3">
      <c r="E32" t="s">
        <v>25</v>
      </c>
      <c r="F32">
        <v>0.52</v>
      </c>
      <c r="I32" t="s">
        <v>15</v>
      </c>
      <c r="J32" t="s">
        <v>8</v>
      </c>
      <c r="M32" t="s">
        <v>8</v>
      </c>
      <c r="N32">
        <v>50</v>
      </c>
    </row>
    <row r="33" spans="4:19" x14ac:dyDescent="0.3">
      <c r="D33" t="s">
        <v>14</v>
      </c>
      <c r="E33">
        <v>17</v>
      </c>
      <c r="I33">
        <v>2</v>
      </c>
      <c r="J33">
        <v>50</v>
      </c>
      <c r="K33">
        <v>18</v>
      </c>
      <c r="M33" t="s">
        <v>15</v>
      </c>
      <c r="N33">
        <v>2</v>
      </c>
    </row>
    <row r="34" spans="4:19" x14ac:dyDescent="0.3">
      <c r="I34">
        <v>2</v>
      </c>
      <c r="J34">
        <v>60</v>
      </c>
      <c r="K34">
        <v>19</v>
      </c>
      <c r="M34" t="s">
        <v>26</v>
      </c>
      <c r="N34">
        <v>10</v>
      </c>
      <c r="O34">
        <v>25</v>
      </c>
      <c r="P34">
        <v>50</v>
      </c>
      <c r="Q34">
        <v>75</v>
      </c>
      <c r="R34">
        <v>100</v>
      </c>
    </row>
    <row r="35" spans="4:19" x14ac:dyDescent="0.3">
      <c r="I35">
        <v>2</v>
      </c>
      <c r="J35">
        <v>70</v>
      </c>
      <c r="K35">
        <v>20</v>
      </c>
      <c r="M35" t="s">
        <v>27</v>
      </c>
      <c r="N35">
        <v>360</v>
      </c>
      <c r="O35">
        <v>820</v>
      </c>
      <c r="P35">
        <v>1660</v>
      </c>
      <c r="Q35">
        <v>2320</v>
      </c>
      <c r="R35">
        <v>3260</v>
      </c>
    </row>
    <row r="36" spans="4:19" x14ac:dyDescent="0.3">
      <c r="I36">
        <v>8</v>
      </c>
      <c r="J36">
        <v>50</v>
      </c>
      <c r="K36">
        <v>21</v>
      </c>
      <c r="M36" t="s">
        <v>28</v>
      </c>
      <c r="N36">
        <v>6240</v>
      </c>
      <c r="O36">
        <v>6240</v>
      </c>
      <c r="P36">
        <v>6240</v>
      </c>
      <c r="Q36">
        <v>6240</v>
      </c>
      <c r="R36">
        <v>6240</v>
      </c>
    </row>
    <row r="37" spans="4:19" x14ac:dyDescent="0.3">
      <c r="I37">
        <v>16</v>
      </c>
      <c r="J37">
        <v>50</v>
      </c>
      <c r="K37">
        <v>22</v>
      </c>
      <c r="M37" t="s">
        <v>29</v>
      </c>
      <c r="N37" s="3">
        <f>N35/N36</f>
        <v>5.7692307692307696E-2</v>
      </c>
      <c r="O37" s="3">
        <f t="shared" ref="O37:R37" si="4">O35/O36</f>
        <v>0.13141025641025642</v>
      </c>
      <c r="P37" s="3">
        <f t="shared" si="4"/>
        <v>0.26602564102564102</v>
      </c>
      <c r="Q37" s="3">
        <f t="shared" si="4"/>
        <v>0.37179487179487181</v>
      </c>
      <c r="R37" s="3">
        <f t="shared" si="4"/>
        <v>0.52243589743589747</v>
      </c>
    </row>
    <row r="38" spans="4:19" x14ac:dyDescent="0.3">
      <c r="M38" t="s">
        <v>30</v>
      </c>
      <c r="N38" s="3">
        <f>N37/N34*100*100</f>
        <v>57.692307692307701</v>
      </c>
      <c r="O38" s="3">
        <f t="shared" ref="O38:R38" si="5">O37/O34*100*100</f>
        <v>52.564102564102569</v>
      </c>
      <c r="P38" s="3">
        <f t="shared" si="5"/>
        <v>53.205128205128204</v>
      </c>
      <c r="Q38" s="3">
        <f t="shared" si="5"/>
        <v>49.572649572649574</v>
      </c>
      <c r="R38" s="3">
        <f t="shared" si="5"/>
        <v>52.243589743589745</v>
      </c>
      <c r="S38">
        <f>AVERAGE(N38:R38)</f>
        <v>53.055555555555557</v>
      </c>
    </row>
    <row r="39" spans="4:19" x14ac:dyDescent="0.3">
      <c r="N39">
        <f>ABS(N38-$S$38)</f>
        <v>4.6367521367521434</v>
      </c>
      <c r="O39">
        <f t="shared" ref="O39:R39" si="6">ABS(O38-$S$38)</f>
        <v>0.49145299145298793</v>
      </c>
      <c r="P39">
        <f t="shared" si="6"/>
        <v>0.14957264957264726</v>
      </c>
      <c r="Q39">
        <f t="shared" si="6"/>
        <v>3.482905982905983</v>
      </c>
      <c r="R39">
        <f t="shared" si="6"/>
        <v>0.81196581196581263</v>
      </c>
    </row>
    <row r="40" spans="4:19" x14ac:dyDescent="0.3">
      <c r="N40">
        <f>N39*N39</f>
        <v>21.499470377675568</v>
      </c>
      <c r="O40">
        <f t="shared" ref="O40:R40" si="7">O39*O39</f>
        <v>0.24152604280809062</v>
      </c>
      <c r="P40">
        <f t="shared" si="7"/>
        <v>2.2371977500181939E-2</v>
      </c>
      <c r="Q40">
        <f t="shared" si="7"/>
        <v>12.130634085762292</v>
      </c>
      <c r="R40">
        <f t="shared" si="7"/>
        <v>0.65928847980130145</v>
      </c>
      <c r="S40">
        <f>SQRT(SUM(N40:R40)/20)</f>
        <v>1.314406538395702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Valeev</dc:creator>
  <cp:lastModifiedBy>pc</cp:lastModifiedBy>
  <dcterms:created xsi:type="dcterms:W3CDTF">2015-06-05T18:19:34Z</dcterms:created>
  <dcterms:modified xsi:type="dcterms:W3CDTF">2019-11-06T10:27:02Z</dcterms:modified>
</cp:coreProperties>
</file>