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3 СЕМЕСТР\148\"/>
    </mc:Choice>
  </mc:AlternateContent>
  <bookViews>
    <workbookView xWindow="0" yWindow="0" windowWidth="20490" windowHeight="7755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3" i="1"/>
  <c r="G52" i="1"/>
  <c r="G49" i="1"/>
  <c r="G48" i="1"/>
  <c r="G47" i="1"/>
  <c r="G46" i="1"/>
  <c r="D26" i="1" l="1"/>
  <c r="D27" i="1"/>
  <c r="D28" i="1"/>
  <c r="D29" i="1"/>
  <c r="D30" i="1"/>
  <c r="D31" i="1"/>
  <c r="D32" i="1"/>
  <c r="D33" i="1"/>
  <c r="D34" i="1"/>
  <c r="J34" i="1" s="1"/>
  <c r="D35" i="1"/>
  <c r="D36" i="1"/>
  <c r="J29" i="1"/>
  <c r="J30" i="1"/>
  <c r="J33" i="1"/>
  <c r="J26" i="1"/>
  <c r="K27" i="1"/>
  <c r="K28" i="1"/>
  <c r="K29" i="1"/>
  <c r="K30" i="1"/>
  <c r="K31" i="1"/>
  <c r="K32" i="1"/>
  <c r="K33" i="1"/>
  <c r="K34" i="1"/>
  <c r="K35" i="1"/>
  <c r="K36" i="1"/>
  <c r="K26" i="1"/>
  <c r="J27" i="1"/>
  <c r="J28" i="1"/>
  <c r="J31" i="1"/>
  <c r="J32" i="1"/>
  <c r="J35" i="1"/>
  <c r="J36" i="1"/>
</calcChain>
</file>

<file path=xl/sharedStrings.xml><?xml version="1.0" encoding="utf-8"?>
<sst xmlns="http://schemas.openxmlformats.org/spreadsheetml/2006/main" count="9" uniqueCount="9">
  <si>
    <t>U, mV</t>
  </si>
  <si>
    <t>z, mm</t>
  </si>
  <si>
    <t>U</t>
  </si>
  <si>
    <t>z</t>
  </si>
  <si>
    <t>K5</t>
  </si>
  <si>
    <t>K9</t>
  </si>
  <si>
    <t>U итог</t>
  </si>
  <si>
    <t>ln U</t>
  </si>
  <si>
    <t>ln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</si>
</sst>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Лист1!$B$2:$B$46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Лист1!$A$2:$A$46</c:f>
              <c:numCache>
                <c:formatCode>General</c:formatCode>
                <c:ptCount val="45"/>
                <c:pt idx="0">
                  <c:v>37</c:v>
                </c:pt>
                <c:pt idx="1">
                  <c:v>25</c:v>
                </c:pt>
                <c:pt idx="2">
                  <c:v>16</c:v>
                </c:pt>
                <c:pt idx="3">
                  <c:v>7.8</c:v>
                </c:pt>
                <c:pt idx="4">
                  <c:v>2.9</c:v>
                </c:pt>
                <c:pt idx="5">
                  <c:v>0.3</c:v>
                </c:pt>
                <c:pt idx="6">
                  <c:v>0.54</c:v>
                </c:pt>
                <c:pt idx="7">
                  <c:v>3.5</c:v>
                </c:pt>
                <c:pt idx="8">
                  <c:v>9.6999999999999993</c:v>
                </c:pt>
                <c:pt idx="9">
                  <c:v>19</c:v>
                </c:pt>
                <c:pt idx="10">
                  <c:v>29</c:v>
                </c:pt>
                <c:pt idx="11">
                  <c:v>43</c:v>
                </c:pt>
                <c:pt idx="12">
                  <c:v>57</c:v>
                </c:pt>
                <c:pt idx="13">
                  <c:v>72</c:v>
                </c:pt>
                <c:pt idx="14">
                  <c:v>84</c:v>
                </c:pt>
                <c:pt idx="15">
                  <c:v>91</c:v>
                </c:pt>
                <c:pt idx="16">
                  <c:v>99</c:v>
                </c:pt>
                <c:pt idx="17">
                  <c:v>102</c:v>
                </c:pt>
                <c:pt idx="18">
                  <c:v>98</c:v>
                </c:pt>
                <c:pt idx="19">
                  <c:v>85</c:v>
                </c:pt>
                <c:pt idx="20">
                  <c:v>75</c:v>
                </c:pt>
                <c:pt idx="21">
                  <c:v>62</c:v>
                </c:pt>
                <c:pt idx="22">
                  <c:v>47</c:v>
                </c:pt>
                <c:pt idx="23">
                  <c:v>32</c:v>
                </c:pt>
                <c:pt idx="24">
                  <c:v>22</c:v>
                </c:pt>
                <c:pt idx="25">
                  <c:v>12</c:v>
                </c:pt>
                <c:pt idx="26">
                  <c:v>5.2</c:v>
                </c:pt>
                <c:pt idx="27">
                  <c:v>1.25</c:v>
                </c:pt>
                <c:pt idx="28">
                  <c:v>0.09</c:v>
                </c:pt>
                <c:pt idx="29">
                  <c:v>1.8</c:v>
                </c:pt>
                <c:pt idx="30">
                  <c:v>6.15</c:v>
                </c:pt>
                <c:pt idx="31">
                  <c:v>14</c:v>
                </c:pt>
                <c:pt idx="32">
                  <c:v>23</c:v>
                </c:pt>
                <c:pt idx="33">
                  <c:v>36</c:v>
                </c:pt>
                <c:pt idx="34">
                  <c:v>49.5</c:v>
                </c:pt>
                <c:pt idx="35">
                  <c:v>64</c:v>
                </c:pt>
                <c:pt idx="36">
                  <c:v>78</c:v>
                </c:pt>
                <c:pt idx="37">
                  <c:v>89</c:v>
                </c:pt>
                <c:pt idx="38">
                  <c:v>98</c:v>
                </c:pt>
                <c:pt idx="39">
                  <c:v>102</c:v>
                </c:pt>
                <c:pt idx="40">
                  <c:v>97</c:v>
                </c:pt>
                <c:pt idx="41">
                  <c:v>90</c:v>
                </c:pt>
                <c:pt idx="42">
                  <c:v>78</c:v>
                </c:pt>
                <c:pt idx="43">
                  <c:v>66</c:v>
                </c:pt>
                <c:pt idx="44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6624"/>
        <c:axId val="147729760"/>
      </c:scatterChart>
      <c:valAx>
        <c:axId val="1477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z, </a:t>
                </a:r>
                <a:r>
                  <a:rPr lang="ru-RU"/>
                  <a:t>мм</a:t>
                </a:r>
              </a:p>
            </c:rich>
          </c:tx>
          <c:layout>
            <c:manualLayout>
              <c:xMode val="edge"/>
              <c:yMode val="edge"/>
              <c:x val="0.90245185584908039"/>
              <c:y val="0.91198981548230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9760"/>
        <c:crosses val="autoZero"/>
        <c:crossBetween val="midCat"/>
      </c:valAx>
      <c:valAx>
        <c:axId val="14772976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U, </a:t>
                </a:r>
                <a:r>
                  <a:rPr lang="ru-RU"/>
                  <a:t>мВ</a:t>
                </a:r>
              </a:p>
            </c:rich>
          </c:tx>
          <c:layout>
            <c:manualLayout>
              <c:xMode val="edge"/>
              <c:yMode val="edge"/>
              <c:x val="1.257861427580279E-2"/>
              <c:y val="0.1260482156731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74693834982588E-2"/>
          <c:y val="0.11593538453423999"/>
          <c:w val="0.89149666274234796"/>
          <c:h val="0.840245164963643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274492024804118"/>
                  <c:y val="0.16000001443532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Лист1!$K$32:$K$36</c:f>
              <c:numCache>
                <c:formatCode>General</c:formatCode>
                <c:ptCount val="5"/>
                <c:pt idx="0">
                  <c:v>-1.6094379124341003</c:v>
                </c:pt>
                <c:pt idx="1">
                  <c:v>-0.916290731874155</c:v>
                </c:pt>
                <c:pt idx="2">
                  <c:v>-0.51082562376599072</c:v>
                </c:pt>
                <c:pt idx="3">
                  <c:v>-0.22314355131420971</c:v>
                </c:pt>
                <c:pt idx="4">
                  <c:v>0</c:v>
                </c:pt>
              </c:numCache>
            </c:numRef>
          </c:xVal>
          <c:yVal>
            <c:numRef>
              <c:f>Лист1!$J$32:$J$36</c:f>
              <c:numCache>
                <c:formatCode>General</c:formatCode>
                <c:ptCount val="5"/>
                <c:pt idx="0">
                  <c:v>-2.7333680090865</c:v>
                </c:pt>
                <c:pt idx="1">
                  <c:v>-2.2072749131897207</c:v>
                </c:pt>
                <c:pt idx="2">
                  <c:v>-1.5141277326297755</c:v>
                </c:pt>
                <c:pt idx="3">
                  <c:v>-1.0216512475319814</c:v>
                </c:pt>
                <c:pt idx="4">
                  <c:v>-0.41551544396166579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5960"/>
        <c:axId val="148666352"/>
      </c:scatterChart>
      <c:valAx>
        <c:axId val="148665960"/>
        <c:scaling>
          <c:orientation val="minMax"/>
          <c:min val="-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9943231891750253E-2"/>
              <c:y val="3.7285279485759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66352"/>
        <c:crosses val="autoZero"/>
        <c:crossBetween val="midCat"/>
      </c:valAx>
      <c:valAx>
        <c:axId val="148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U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629033092154703"/>
              <c:y val="0.82756023128923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65960"/>
        <c:crosses val="autoZero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569553805774277E-2"/>
          <c:y val="0.11574074074074074"/>
          <c:w val="0.89031933508311456"/>
          <c:h val="0.82775444736074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156824146981626E-2"/>
                  <c:y val="1.5506707494896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Лист1!$K$27:$K$30</c:f>
              <c:numCache>
                <c:formatCode>General</c:formatCode>
                <c:ptCount val="4"/>
                <c:pt idx="0">
                  <c:v>-0.22314355131420971</c:v>
                </c:pt>
                <c:pt idx="1">
                  <c:v>-0.51082562376599072</c:v>
                </c:pt>
                <c:pt idx="2">
                  <c:v>-0.916290731874155</c:v>
                </c:pt>
                <c:pt idx="3">
                  <c:v>-1.6094379124341003</c:v>
                </c:pt>
              </c:numCache>
            </c:numRef>
          </c:xVal>
          <c:yVal>
            <c:numRef>
              <c:f>Лист1!$J$27:$J$30</c:f>
              <c:numCache>
                <c:formatCode>General</c:formatCode>
                <c:ptCount val="4"/>
                <c:pt idx="0">
                  <c:v>-0.53614343175028067</c:v>
                </c:pt>
                <c:pt idx="1">
                  <c:v>-0.94160853985844495</c:v>
                </c:pt>
                <c:pt idx="2">
                  <c:v>-1.4271163556401458</c:v>
                </c:pt>
                <c:pt idx="3">
                  <c:v>-1.8018098050815563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7920"/>
        <c:axId val="148669880"/>
      </c:scatterChart>
      <c:valAx>
        <c:axId val="148667920"/>
        <c:scaling>
          <c:orientation val="minMax"/>
          <c:min val="-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3840332458442653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69880"/>
        <c:crosses val="autoZero"/>
        <c:crossBetween val="midCat"/>
      </c:valAx>
      <c:valAx>
        <c:axId val="1486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U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55555555555556"/>
              <c:y val="0.8207637066200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446631671041123E-2"/>
                  <c:y val="-2.4243252186705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Лист1!$G$46:$G$49</c:f>
              <c:numCache>
                <c:formatCode>General</c:formatCode>
                <c:ptCount val="4"/>
                <c:pt idx="0">
                  <c:v>70</c:v>
                </c:pt>
                <c:pt idx="1">
                  <c:v>66.05</c:v>
                </c:pt>
                <c:pt idx="2">
                  <c:v>60.35</c:v>
                </c:pt>
                <c:pt idx="3">
                  <c:v>55.4</c:v>
                </c:pt>
              </c:numCache>
            </c:numRef>
          </c:xVal>
          <c:yVal>
            <c:numRef>
              <c:f>Лист1!$F$46:$F$49</c:f>
              <c:numCache>
                <c:formatCode>General</c:formatCode>
                <c:ptCount val="4"/>
                <c:pt idx="0">
                  <c:v>2</c:v>
                </c:pt>
                <c:pt idx="1">
                  <c:v>2.62</c:v>
                </c:pt>
                <c:pt idx="2">
                  <c:v>2.88</c:v>
                </c:pt>
                <c:pt idx="3">
                  <c:v>3.3450000000000002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9072"/>
        <c:axId val="180200248"/>
      </c:scatterChart>
      <c:valAx>
        <c:axId val="180199072"/>
        <c:scaling>
          <c:orientation val="minMax"/>
          <c:min val="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598490813648294"/>
              <c:y val="0.87880334469813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00248"/>
        <c:crosses val="autoZero"/>
        <c:crossBetween val="midCat"/>
      </c:valAx>
      <c:valAx>
        <c:axId val="180200248"/>
        <c:scaling>
          <c:orientation val="minMax"/>
          <c:max val="3.5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</a:t>
                </a:r>
              </a:p>
            </c:rich>
          </c:tx>
          <c:layout>
            <c:manualLayout>
              <c:xMode val="edge"/>
              <c:yMode val="edge"/>
              <c:x val="6.259802253100015E-2"/>
              <c:y val="8.4603867752496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99072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501854</xdr:colOff>
      <xdr:row>0</xdr:row>
      <xdr:rowOff>61452</xdr:rowOff>
    </xdr:from>
    <xdr:to>
      <xdr:col>16</xdr:col>
      <xdr:colOff>440403</xdr:colOff>
      <xdr:row>20</xdr:row>
      <xdr:rowOff>138906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151946</xdr:colOff>
      <xdr:row>23</xdr:row>
      <xdr:rowOff>4707</xdr:rowOff>
    </xdr:from>
    <xdr:to>
      <xdr:col>23</xdr:col>
      <xdr:colOff>348682</xdr:colOff>
      <xdr:row>38</xdr:row>
      <xdr:rowOff>70871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540316</xdr:colOff>
      <xdr:row>23</xdr:row>
      <xdr:rowOff>8958</xdr:rowOff>
    </xdr:from>
    <xdr:to>
      <xdr:col>17</xdr:col>
      <xdr:colOff>136072</xdr:colOff>
      <xdr:row>38</xdr:row>
      <xdr:rowOff>85045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119063</xdr:colOff>
      <xdr:row>38</xdr:row>
      <xdr:rowOff>167707</xdr:rowOff>
    </xdr:from>
    <xdr:to>
      <xdr:col>16</xdr:col>
      <xdr:colOff>15307</xdr:colOff>
      <xdr:row>53</xdr:row>
      <xdr:rowOff>119063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E37" zoomScale="112" zoomScaleNormal="112" workbookViewId="0">
      <selection activeCell="H40" sqref="H4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37</v>
      </c>
      <c r="B2">
        <v>0</v>
      </c>
    </row>
    <row r="3" spans="1:2" x14ac:dyDescent="0.25">
      <c r="A3">
        <v>25</v>
      </c>
      <c r="B3">
        <v>1</v>
      </c>
    </row>
    <row r="4" spans="1:2" x14ac:dyDescent="0.25">
      <c r="A4">
        <v>16</v>
      </c>
      <c r="B4">
        <v>2</v>
      </c>
    </row>
    <row r="5" spans="1:2" x14ac:dyDescent="0.25">
      <c r="A5">
        <v>7.8</v>
      </c>
      <c r="B5">
        <v>3</v>
      </c>
    </row>
    <row r="6" spans="1:2" x14ac:dyDescent="0.25">
      <c r="A6">
        <v>2.9</v>
      </c>
      <c r="B6">
        <v>4</v>
      </c>
    </row>
    <row r="7" spans="1:2" x14ac:dyDescent="0.25">
      <c r="A7">
        <v>0.3</v>
      </c>
      <c r="B7">
        <v>5</v>
      </c>
    </row>
    <row r="8" spans="1:2" x14ac:dyDescent="0.25">
      <c r="A8">
        <v>0.54</v>
      </c>
      <c r="B8">
        <v>6</v>
      </c>
    </row>
    <row r="9" spans="1:2" x14ac:dyDescent="0.25">
      <c r="A9">
        <v>3.5</v>
      </c>
      <c r="B9">
        <v>7</v>
      </c>
    </row>
    <row r="10" spans="1:2" x14ac:dyDescent="0.25">
      <c r="A10">
        <v>9.6999999999999993</v>
      </c>
      <c r="B10">
        <v>8</v>
      </c>
    </row>
    <row r="11" spans="1:2" x14ac:dyDescent="0.25">
      <c r="A11">
        <v>19</v>
      </c>
      <c r="B11">
        <v>9</v>
      </c>
    </row>
    <row r="12" spans="1:2" x14ac:dyDescent="0.25">
      <c r="A12">
        <v>29</v>
      </c>
      <c r="B12">
        <v>10</v>
      </c>
    </row>
    <row r="13" spans="1:2" x14ac:dyDescent="0.25">
      <c r="A13">
        <v>43</v>
      </c>
      <c r="B13">
        <v>11</v>
      </c>
    </row>
    <row r="14" spans="1:2" x14ac:dyDescent="0.25">
      <c r="A14">
        <v>57</v>
      </c>
      <c r="B14">
        <v>12</v>
      </c>
    </row>
    <row r="15" spans="1:2" x14ac:dyDescent="0.25">
      <c r="A15">
        <v>72</v>
      </c>
      <c r="B15">
        <v>13</v>
      </c>
    </row>
    <row r="16" spans="1:2" x14ac:dyDescent="0.25">
      <c r="A16">
        <v>84</v>
      </c>
      <c r="B16">
        <v>14</v>
      </c>
    </row>
    <row r="17" spans="1:11" x14ac:dyDescent="0.25">
      <c r="A17">
        <v>91</v>
      </c>
      <c r="B17">
        <v>15</v>
      </c>
    </row>
    <row r="18" spans="1:11" x14ac:dyDescent="0.25">
      <c r="A18">
        <v>99</v>
      </c>
      <c r="B18">
        <v>16</v>
      </c>
    </row>
    <row r="19" spans="1:11" x14ac:dyDescent="0.25">
      <c r="A19">
        <v>102</v>
      </c>
      <c r="B19">
        <v>17</v>
      </c>
    </row>
    <row r="20" spans="1:11" x14ac:dyDescent="0.25">
      <c r="A20">
        <v>98</v>
      </c>
      <c r="B20">
        <v>18</v>
      </c>
    </row>
    <row r="21" spans="1:11" x14ac:dyDescent="0.25">
      <c r="A21">
        <v>85</v>
      </c>
      <c r="B21">
        <v>19</v>
      </c>
    </row>
    <row r="22" spans="1:11" x14ac:dyDescent="0.25">
      <c r="A22">
        <v>75</v>
      </c>
      <c r="B22">
        <v>20</v>
      </c>
    </row>
    <row r="23" spans="1:11" x14ac:dyDescent="0.25">
      <c r="A23">
        <v>62</v>
      </c>
      <c r="B23">
        <v>21</v>
      </c>
    </row>
    <row r="24" spans="1:11" x14ac:dyDescent="0.25">
      <c r="A24">
        <v>47</v>
      </c>
      <c r="B24">
        <v>22</v>
      </c>
    </row>
    <row r="25" spans="1:11" x14ac:dyDescent="0.25">
      <c r="A25">
        <v>32</v>
      </c>
      <c r="B25">
        <v>23</v>
      </c>
      <c r="D25" t="s">
        <v>6</v>
      </c>
      <c r="E25" t="s">
        <v>2</v>
      </c>
      <c r="F25" t="s">
        <v>3</v>
      </c>
      <c r="G25" t="s">
        <v>4</v>
      </c>
      <c r="H25" t="s">
        <v>5</v>
      </c>
      <c r="J25" t="s">
        <v>7</v>
      </c>
      <c r="K25" t="s">
        <v>8</v>
      </c>
    </row>
    <row r="26" spans="1:11" x14ac:dyDescent="0.25">
      <c r="A26">
        <v>22</v>
      </c>
      <c r="B26">
        <v>24</v>
      </c>
      <c r="D26" s="1">
        <f>E26*G26*H26*0.001</f>
        <v>0.82500000000000007</v>
      </c>
      <c r="E26">
        <v>55</v>
      </c>
      <c r="F26">
        <v>1</v>
      </c>
      <c r="G26">
        <v>10</v>
      </c>
      <c r="H26">
        <v>1.5</v>
      </c>
      <c r="J26">
        <f>LN(D26)</f>
        <v>-0.19237189264745599</v>
      </c>
      <c r="K26">
        <f>LN(F26)</f>
        <v>0</v>
      </c>
    </row>
    <row r="27" spans="1:11" x14ac:dyDescent="0.25">
      <c r="A27">
        <v>12</v>
      </c>
      <c r="B27">
        <v>25</v>
      </c>
      <c r="D27" s="1">
        <f t="shared" ref="D27:D36" si="0">E27*G27*H27*0.001</f>
        <v>0.58499999999999996</v>
      </c>
      <c r="E27">
        <v>39</v>
      </c>
      <c r="F27">
        <v>0.8</v>
      </c>
      <c r="G27">
        <v>10</v>
      </c>
      <c r="H27">
        <v>1.5</v>
      </c>
      <c r="J27">
        <f t="shared" ref="J27:J36" si="1">LN(D27)</f>
        <v>-0.53614343175028067</v>
      </c>
      <c r="K27">
        <f t="shared" ref="K27:K36" si="2">LN(F27)</f>
        <v>-0.22314355131420971</v>
      </c>
    </row>
    <row r="28" spans="1:11" x14ac:dyDescent="0.25">
      <c r="A28">
        <v>5.2</v>
      </c>
      <c r="B28">
        <v>26</v>
      </c>
      <c r="D28" s="1">
        <f t="shared" si="0"/>
        <v>0.39</v>
      </c>
      <c r="E28">
        <v>26</v>
      </c>
      <c r="F28">
        <v>0.6</v>
      </c>
      <c r="G28">
        <v>10</v>
      </c>
      <c r="H28">
        <v>1.5</v>
      </c>
      <c r="J28">
        <f t="shared" si="1"/>
        <v>-0.94160853985844495</v>
      </c>
      <c r="K28">
        <f t="shared" si="2"/>
        <v>-0.51082562376599072</v>
      </c>
    </row>
    <row r="29" spans="1:11" x14ac:dyDescent="0.25">
      <c r="A29">
        <v>1.25</v>
      </c>
      <c r="B29">
        <v>27</v>
      </c>
      <c r="D29" s="1">
        <f t="shared" si="0"/>
        <v>0.24</v>
      </c>
      <c r="E29">
        <v>16</v>
      </c>
      <c r="F29">
        <v>0.4</v>
      </c>
      <c r="G29">
        <v>10</v>
      </c>
      <c r="H29">
        <v>1.5</v>
      </c>
      <c r="J29">
        <f t="shared" si="1"/>
        <v>-1.4271163556401458</v>
      </c>
      <c r="K29">
        <f t="shared" si="2"/>
        <v>-0.916290731874155</v>
      </c>
    </row>
    <row r="30" spans="1:11" x14ac:dyDescent="0.25">
      <c r="A30">
        <v>0.09</v>
      </c>
      <c r="B30">
        <v>28</v>
      </c>
      <c r="D30" s="1">
        <f t="shared" si="0"/>
        <v>0.16500000000000001</v>
      </c>
      <c r="E30">
        <v>66</v>
      </c>
      <c r="F30">
        <v>0.2</v>
      </c>
      <c r="G30">
        <v>1</v>
      </c>
      <c r="H30">
        <v>2.5</v>
      </c>
      <c r="J30">
        <f t="shared" si="1"/>
        <v>-1.8018098050815563</v>
      </c>
      <c r="K30">
        <f t="shared" si="2"/>
        <v>-1.6094379124341003</v>
      </c>
    </row>
    <row r="31" spans="1:11" x14ac:dyDescent="0.25">
      <c r="A31">
        <v>1.8</v>
      </c>
      <c r="B31">
        <v>29</v>
      </c>
      <c r="D31" s="1">
        <f t="shared" si="0"/>
        <v>8.2500000000000004E-2</v>
      </c>
      <c r="E31">
        <v>33</v>
      </c>
      <c r="F31">
        <v>0</v>
      </c>
      <c r="G31">
        <v>1</v>
      </c>
      <c r="H31">
        <v>2.5</v>
      </c>
      <c r="J31">
        <f t="shared" si="1"/>
        <v>-2.4949569856415019</v>
      </c>
      <c r="K31" t="e">
        <f t="shared" si="2"/>
        <v>#NUM!</v>
      </c>
    </row>
    <row r="32" spans="1:11" x14ac:dyDescent="0.25">
      <c r="A32">
        <v>6.15</v>
      </c>
      <c r="B32">
        <v>30</v>
      </c>
      <c r="D32" s="1">
        <f t="shared" si="0"/>
        <v>6.5000000000000002E-2</v>
      </c>
      <c r="E32">
        <v>26</v>
      </c>
      <c r="F32">
        <v>0.2</v>
      </c>
      <c r="G32">
        <v>1</v>
      </c>
      <c r="H32">
        <v>2.5</v>
      </c>
      <c r="J32">
        <f t="shared" si="1"/>
        <v>-2.7333680090865</v>
      </c>
      <c r="K32">
        <f t="shared" si="2"/>
        <v>-1.6094379124341003</v>
      </c>
    </row>
    <row r="33" spans="1:11" x14ac:dyDescent="0.25">
      <c r="A33">
        <v>14</v>
      </c>
      <c r="B33">
        <v>31</v>
      </c>
      <c r="D33" s="1">
        <f t="shared" si="0"/>
        <v>0.11</v>
      </c>
      <c r="E33">
        <v>44</v>
      </c>
      <c r="F33">
        <v>0.4</v>
      </c>
      <c r="G33">
        <v>1</v>
      </c>
      <c r="H33">
        <v>2.5</v>
      </c>
      <c r="J33">
        <f t="shared" si="1"/>
        <v>-2.2072749131897207</v>
      </c>
      <c r="K33">
        <f t="shared" si="2"/>
        <v>-0.916290731874155</v>
      </c>
    </row>
    <row r="34" spans="1:11" x14ac:dyDescent="0.25">
      <c r="A34">
        <v>23</v>
      </c>
      <c r="B34">
        <v>32</v>
      </c>
      <c r="D34" s="1">
        <f t="shared" si="0"/>
        <v>0.22</v>
      </c>
      <c r="E34">
        <v>88</v>
      </c>
      <c r="F34">
        <v>0.6</v>
      </c>
      <c r="G34">
        <v>1</v>
      </c>
      <c r="H34">
        <v>2.5</v>
      </c>
      <c r="J34">
        <f t="shared" si="1"/>
        <v>-1.5141277326297755</v>
      </c>
      <c r="K34">
        <f t="shared" si="2"/>
        <v>-0.51082562376599072</v>
      </c>
    </row>
    <row r="35" spans="1:11" x14ac:dyDescent="0.25">
      <c r="A35">
        <v>36</v>
      </c>
      <c r="B35">
        <v>33</v>
      </c>
      <c r="D35" s="1">
        <f t="shared" si="0"/>
        <v>0.36</v>
      </c>
      <c r="E35">
        <v>24</v>
      </c>
      <c r="F35">
        <v>0.8</v>
      </c>
      <c r="G35">
        <v>10</v>
      </c>
      <c r="H35">
        <v>1.5</v>
      </c>
      <c r="J35">
        <f t="shared" si="1"/>
        <v>-1.0216512475319814</v>
      </c>
      <c r="K35">
        <f t="shared" si="2"/>
        <v>-0.22314355131420971</v>
      </c>
    </row>
    <row r="36" spans="1:11" x14ac:dyDescent="0.25">
      <c r="A36">
        <v>49.5</v>
      </c>
      <c r="B36">
        <v>34</v>
      </c>
      <c r="D36" s="1">
        <f t="shared" si="0"/>
        <v>0.66</v>
      </c>
      <c r="E36">
        <v>44</v>
      </c>
      <c r="F36">
        <v>1</v>
      </c>
      <c r="G36">
        <v>10</v>
      </c>
      <c r="H36">
        <v>1.5</v>
      </c>
      <c r="J36">
        <f t="shared" si="1"/>
        <v>-0.41551544396166579</v>
      </c>
      <c r="K36">
        <f t="shared" si="2"/>
        <v>0</v>
      </c>
    </row>
    <row r="37" spans="1:11" x14ac:dyDescent="0.25">
      <c r="A37">
        <v>64</v>
      </c>
      <c r="B37">
        <v>35</v>
      </c>
    </row>
    <row r="38" spans="1:11" x14ac:dyDescent="0.25">
      <c r="A38">
        <v>78</v>
      </c>
      <c r="B38">
        <v>36</v>
      </c>
    </row>
    <row r="39" spans="1:11" x14ac:dyDescent="0.25">
      <c r="A39">
        <v>89</v>
      </c>
      <c r="B39">
        <v>37</v>
      </c>
    </row>
    <row r="40" spans="1:11" x14ac:dyDescent="0.25">
      <c r="A40">
        <v>98</v>
      </c>
      <c r="B40">
        <v>38</v>
      </c>
    </row>
    <row r="41" spans="1:11" x14ac:dyDescent="0.25">
      <c r="A41">
        <v>102</v>
      </c>
      <c r="B41">
        <v>39</v>
      </c>
    </row>
    <row r="42" spans="1:11" x14ac:dyDescent="0.25">
      <c r="A42">
        <v>97</v>
      </c>
      <c r="B42">
        <v>40</v>
      </c>
    </row>
    <row r="43" spans="1:11" x14ac:dyDescent="0.25">
      <c r="A43">
        <v>90</v>
      </c>
      <c r="B43">
        <v>41</v>
      </c>
    </row>
    <row r="44" spans="1:11" x14ac:dyDescent="0.25">
      <c r="A44">
        <v>78</v>
      </c>
      <c r="B44">
        <v>42</v>
      </c>
    </row>
    <row r="45" spans="1:11" x14ac:dyDescent="0.25">
      <c r="A45">
        <v>66</v>
      </c>
      <c r="B45">
        <v>43</v>
      </c>
    </row>
    <row r="46" spans="1:11" x14ac:dyDescent="0.25">
      <c r="A46">
        <v>52</v>
      </c>
      <c r="B46">
        <v>44</v>
      </c>
      <c r="F46">
        <v>2</v>
      </c>
      <c r="G46">
        <f>4.95+3.95+5.7+14.5+14.5+15.3+11.1</f>
        <v>70</v>
      </c>
    </row>
    <row r="47" spans="1:11" x14ac:dyDescent="0.25">
      <c r="F47">
        <v>2.62</v>
      </c>
      <c r="G47">
        <f>4.95+5.7+14.5+14.5+15.3+11.1</f>
        <v>66.05</v>
      </c>
    </row>
    <row r="48" spans="1:11" x14ac:dyDescent="0.25">
      <c r="F48">
        <v>2.88</v>
      </c>
      <c r="G48">
        <f>4.95+14.5+14.5+15.3+11.1</f>
        <v>60.35</v>
      </c>
    </row>
    <row r="49" spans="6:7" x14ac:dyDescent="0.25">
      <c r="F49">
        <v>3.3450000000000002</v>
      </c>
      <c r="G49">
        <f>14.5+14.5+15.3+11.1</f>
        <v>55.4</v>
      </c>
    </row>
    <row r="52" spans="6:7" x14ac:dyDescent="0.25">
      <c r="F52">
        <v>2</v>
      </c>
      <c r="G52">
        <f>4.95+3.95+5.7</f>
        <v>14.600000000000001</v>
      </c>
    </row>
    <row r="53" spans="6:7" x14ac:dyDescent="0.25">
      <c r="F53">
        <v>2.62</v>
      </c>
      <c r="G53">
        <f>4.95+5.7</f>
        <v>10.65</v>
      </c>
    </row>
    <row r="54" spans="6:7" x14ac:dyDescent="0.25">
      <c r="F54">
        <v>2.88</v>
      </c>
      <c r="G54">
        <f>4.95</f>
        <v>4.95</v>
      </c>
    </row>
    <row r="55" spans="6:7" x14ac:dyDescent="0.25">
      <c r="F55">
        <v>3.3450000000000002</v>
      </c>
      <c r="G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2017-09-16T19:08:44Z</dcterms:created>
  <dcterms:modified xsi:type="dcterms:W3CDTF">2017-09-21T09:34:00Z</dcterms:modified>
</cp:coreProperties>
</file>