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ФТИ\2 курс\лабораторные работы\4.7.1\"/>
    </mc:Choice>
  </mc:AlternateContent>
  <xr:revisionPtr revIDLastSave="0" documentId="13_ncr:1_{86F1E270-9C9A-4840-9061-77B7D0F6AEF0}" xr6:coauthVersionLast="45" xr6:coauthVersionMax="45" xr10:uidLastSave="{00000000-0000-0000-0000-000000000000}"/>
  <bookViews>
    <workbookView xWindow="-108" yWindow="-108" windowWidth="23256" windowHeight="12576" xr2:uid="{2C6ED6C7-402C-4D81-97C5-6D0D01EFDC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" l="1"/>
  <c r="L55" i="1"/>
  <c r="M55" i="1"/>
  <c r="N55" i="1"/>
  <c r="O55" i="1"/>
  <c r="P55" i="1"/>
  <c r="Q55" i="1"/>
  <c r="R55" i="1"/>
  <c r="S55" i="1"/>
  <c r="T55" i="1"/>
  <c r="U55" i="1"/>
  <c r="V55" i="1"/>
  <c r="K56" i="1"/>
  <c r="L56" i="1"/>
  <c r="M56" i="1"/>
  <c r="N56" i="1"/>
  <c r="O56" i="1"/>
  <c r="P56" i="1"/>
  <c r="Q56" i="1"/>
  <c r="R56" i="1"/>
  <c r="S56" i="1"/>
  <c r="T56" i="1"/>
  <c r="U56" i="1"/>
  <c r="V56" i="1"/>
  <c r="J56" i="1"/>
  <c r="J55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K24" i="1"/>
  <c r="L24" i="1"/>
  <c r="M24" i="1"/>
  <c r="N24" i="1"/>
  <c r="O24" i="1"/>
  <c r="P24" i="1"/>
  <c r="Q24" i="1"/>
  <c r="R24" i="1"/>
  <c r="S24" i="1"/>
  <c r="T24" i="1"/>
  <c r="U24" i="1"/>
  <c r="V24" i="1"/>
  <c r="J24" i="1"/>
  <c r="J18" i="1"/>
  <c r="J21" i="1"/>
  <c r="V22" i="1"/>
  <c r="R22" i="1"/>
  <c r="Q22" i="1"/>
  <c r="O22" i="1"/>
  <c r="N22" i="1"/>
  <c r="V21" i="1"/>
  <c r="U21" i="1"/>
  <c r="U22" i="1" s="1"/>
  <c r="T21" i="1"/>
  <c r="T22" i="1" s="1"/>
  <c r="S21" i="1"/>
  <c r="S22" i="1" s="1"/>
  <c r="R21" i="1"/>
  <c r="Q21" i="1"/>
  <c r="P21" i="1"/>
  <c r="P22" i="1" s="1"/>
  <c r="O21" i="1"/>
  <c r="N21" i="1"/>
  <c r="M21" i="1"/>
  <c r="M22" i="1" s="1"/>
  <c r="L21" i="1"/>
  <c r="L22" i="1" s="1"/>
  <c r="K21" i="1"/>
  <c r="K22" i="1" s="1"/>
  <c r="K20" i="1"/>
  <c r="L20" i="1"/>
  <c r="M20" i="1"/>
  <c r="N20" i="1"/>
  <c r="O20" i="1"/>
  <c r="P20" i="1"/>
  <c r="Q20" i="1"/>
  <c r="R20" i="1"/>
  <c r="S20" i="1"/>
  <c r="T20" i="1"/>
  <c r="U20" i="1"/>
  <c r="V20" i="1"/>
  <c r="K19" i="1"/>
  <c r="L19" i="1"/>
  <c r="M19" i="1"/>
  <c r="N19" i="1"/>
  <c r="O19" i="1"/>
  <c r="P19" i="1"/>
  <c r="Q19" i="1"/>
  <c r="R19" i="1"/>
  <c r="S19" i="1"/>
  <c r="T19" i="1"/>
  <c r="U19" i="1"/>
  <c r="V19" i="1"/>
  <c r="J19" i="1"/>
  <c r="J20" i="1" s="1"/>
  <c r="V18" i="1"/>
  <c r="U18" i="1"/>
  <c r="T18" i="1"/>
  <c r="S18" i="1"/>
  <c r="R18" i="1"/>
  <c r="Q18" i="1"/>
  <c r="P18" i="1"/>
  <c r="O18" i="1"/>
  <c r="N18" i="1"/>
  <c r="M18" i="1"/>
  <c r="L18" i="1"/>
  <c r="K18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22" i="1" l="1"/>
  <c r="C4" i="1"/>
  <c r="D4" i="1"/>
  <c r="E4" i="1"/>
  <c r="F4" i="1"/>
  <c r="G4" i="1"/>
  <c r="H4" i="1"/>
  <c r="B4" i="1"/>
  <c r="H6" i="1"/>
  <c r="H8" i="1" s="1"/>
  <c r="H10" i="1" s="1"/>
  <c r="H12" i="1" s="1"/>
  <c r="G6" i="1"/>
  <c r="F6" i="1"/>
  <c r="E6" i="1"/>
  <c r="E8" i="1" s="1"/>
  <c r="E10" i="1" s="1"/>
  <c r="E12" i="1" s="1"/>
  <c r="D6" i="1"/>
  <c r="D8" i="1" s="1"/>
  <c r="C6" i="1"/>
  <c r="C8" i="1" s="1"/>
  <c r="C10" i="1" s="1"/>
  <c r="C12" i="1" s="1"/>
  <c r="B6" i="1"/>
  <c r="C5" i="1"/>
  <c r="C7" i="1" s="1"/>
  <c r="C9" i="1" s="1"/>
  <c r="D5" i="1"/>
  <c r="D7" i="1" s="1"/>
  <c r="E5" i="1"/>
  <c r="F5" i="1"/>
  <c r="G5" i="1"/>
  <c r="H5" i="1"/>
  <c r="B5" i="1"/>
  <c r="B8" i="1" l="1"/>
  <c r="B10" i="1" s="1"/>
  <c r="B12" i="1" s="1"/>
  <c r="B7" i="1"/>
  <c r="B9" i="1" s="1"/>
  <c r="B11" i="1" s="1"/>
  <c r="H7" i="1"/>
  <c r="G7" i="1"/>
  <c r="G9" i="1" s="1"/>
  <c r="G17" i="1" s="1"/>
  <c r="F7" i="1"/>
  <c r="H9" i="1"/>
  <c r="H11" i="1" s="1"/>
  <c r="F8" i="1"/>
  <c r="F10" i="1" s="1"/>
  <c r="F12" i="1" s="1"/>
  <c r="E7" i="1"/>
  <c r="E9" i="1" s="1"/>
  <c r="E17" i="1" s="1"/>
  <c r="F9" i="1"/>
  <c r="F17" i="1" s="1"/>
  <c r="G8" i="1"/>
  <c r="G10" i="1" s="1"/>
  <c r="G12" i="1" s="1"/>
  <c r="D9" i="1"/>
  <c r="D11" i="1" s="1"/>
  <c r="D10" i="1"/>
  <c r="D12" i="1" s="1"/>
  <c r="C11" i="1"/>
  <c r="C17" i="1"/>
  <c r="E11" i="1"/>
  <c r="G11" i="1"/>
  <c r="H17" i="1" l="1"/>
  <c r="F11" i="1"/>
  <c r="B17" i="1"/>
  <c r="D17" i="1"/>
</calcChain>
</file>

<file path=xl/sharedStrings.xml><?xml version="1.0" encoding="utf-8"?>
<sst xmlns="http://schemas.openxmlformats.org/spreadsheetml/2006/main" count="79" uniqueCount="54">
  <si>
    <t>psi_0</t>
  </si>
  <si>
    <t>psi_e</t>
  </si>
  <si>
    <t>A</t>
  </si>
  <si>
    <t>n_0</t>
  </si>
  <si>
    <t>n_e</t>
  </si>
  <si>
    <t>phi_1</t>
  </si>
  <si>
    <t>phi_2o</t>
  </si>
  <si>
    <t>phi_2e</t>
  </si>
  <si>
    <t>epsilon_o</t>
  </si>
  <si>
    <t>epsilon_e</t>
  </si>
  <si>
    <t>cos\theta</t>
  </si>
  <si>
    <t>\cos^2\theta_o</t>
  </si>
  <si>
    <t>\cos^2\theta_e</t>
  </si>
  <si>
    <t>n_o</t>
  </si>
  <si>
    <t>phi_1, ^{\circ}</t>
  </si>
  <si>
    <t>\delta_{\phi_1}, ^{\circ}</t>
  </si>
  <si>
    <t>psi_0,  ^{\circ}</t>
  </si>
  <si>
    <t>\delta_{\psi_o},  ^{\circ}</t>
  </si>
  <si>
    <t>psi_e,  ^{\circ}</t>
  </si>
  <si>
    <t>\phi_{2o},  ^{\circ}</t>
  </si>
  <si>
    <t>\delta_{\psi_e}, ^{\circ}</t>
  </si>
  <si>
    <t>\delta_{\phi_{2o}}, ^{\circ}</t>
  </si>
  <si>
    <t>\phi_{2e}, ^{\circ}</t>
  </si>
  <si>
    <t>\delta_{\phi_{2e}}, ^{\circ}</t>
  </si>
  <si>
    <t>\theta_o, ^{\circ}</t>
  </si>
  <si>
    <t>\delta_{\theta_e}, ^{\circ}</t>
  </si>
  <si>
    <t>\theta_e, ^{\circ}</t>
  </si>
  <si>
    <t>\delta_{\theta_o}, ^{\circ}</t>
  </si>
  <si>
    <t>\delta_{\cos^2\theta_o}</t>
  </si>
  <si>
    <t>\delta_{\cos^2\theta_e}</t>
  </si>
  <si>
    <t>\delta_{n_o}</t>
  </si>
  <si>
    <t>\delta_{n_e}</t>
  </si>
  <si>
    <t>$\phi_1, ^{\circ}$</t>
  </si>
  <si>
    <t>$\delta_{\phi_1}, ^{\circ}$</t>
  </si>
  <si>
    <t>$\psi_0, ^{\circ}$</t>
  </si>
  <si>
    <t>$\delta_{\psi_o},  ^{\circ}$</t>
  </si>
  <si>
    <t>$\psi_e, ^{\circ}$</t>
  </si>
  <si>
    <t>$\delta_{\psi_e}, ^{\circ}$</t>
  </si>
  <si>
    <t>$\phi_{2o},  ^{\circ}$</t>
  </si>
  <si>
    <t>$\delta_{\phi_{2o}}, ^{\circ}$</t>
  </si>
  <si>
    <t>$\phi_{2e}, ^{\circ}$</t>
  </si>
  <si>
    <t>$\delta_{\phi_{2e}}, ^{\circ}$</t>
  </si>
  <si>
    <t>$\theta_o, ^{\circ}$</t>
  </si>
  <si>
    <t>$\delta_{\theta_o}, ^{\circ}$</t>
  </si>
  <si>
    <t>$\theta_e, ^{\circ}$</t>
  </si>
  <si>
    <t>$\delta_{\theta_e}, ^{\circ}$</t>
  </si>
  <si>
    <t>$\cos^2\theta_o$</t>
  </si>
  <si>
    <t>$\delta_{\cos^2\theta_o}$</t>
  </si>
  <si>
    <t>$\cos^2\theta_e$</t>
  </si>
  <si>
    <t>$\delta_{\cos^2\theta_e}$</t>
  </si>
  <si>
    <t>$n_o$</t>
  </si>
  <si>
    <t>$\delta_{n_o}$</t>
  </si>
  <si>
    <t>$n_e$</t>
  </si>
  <si>
    <t>$\delta_{n_e}$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</si>
</sst>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66EE-E8A0-401A-9F7D-BE7C2B1EA65C}">
  <dimension ref="A1:AD71"/>
  <sheetViews>
    <sheetView tabSelected="1" topLeftCell="F33" workbookViewId="0">
      <selection activeCell="N35" sqref="N35"/>
    </sheetView>
  </sheetViews>
  <sheetFormatPr defaultRowHeight="14.4" x14ac:dyDescent="0.3"/>
  <sheetData>
    <row r="1" spans="1:22" x14ac:dyDescent="0.3">
      <c r="B1">
        <v>20</v>
      </c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</row>
    <row r="2" spans="1:22" x14ac:dyDescent="0.3">
      <c r="B2">
        <v>212</v>
      </c>
      <c r="C2">
        <v>208</v>
      </c>
      <c r="D2">
        <v>206</v>
      </c>
      <c r="E2">
        <v>207</v>
      </c>
      <c r="F2">
        <v>208</v>
      </c>
      <c r="G2">
        <v>211</v>
      </c>
      <c r="H2">
        <v>217</v>
      </c>
      <c r="J2" t="s">
        <v>2</v>
      </c>
      <c r="K2">
        <v>38</v>
      </c>
    </row>
    <row r="3" spans="1:22" x14ac:dyDescent="0.3">
      <c r="B3">
        <v>202</v>
      </c>
      <c r="C3">
        <v>201</v>
      </c>
      <c r="D3">
        <v>200</v>
      </c>
      <c r="E3">
        <v>200</v>
      </c>
      <c r="F3">
        <v>203</v>
      </c>
      <c r="G3">
        <v>207</v>
      </c>
      <c r="H3">
        <v>211</v>
      </c>
    </row>
    <row r="4" spans="1:22" x14ac:dyDescent="0.3">
      <c r="A4" t="s">
        <v>5</v>
      </c>
      <c r="B4">
        <f>B1/2</f>
        <v>10</v>
      </c>
      <c r="C4">
        <f t="shared" ref="C4:H4" si="0">C1/2</f>
        <v>20</v>
      </c>
      <c r="D4">
        <f t="shared" si="0"/>
        <v>30</v>
      </c>
      <c r="E4">
        <f t="shared" si="0"/>
        <v>40</v>
      </c>
      <c r="F4">
        <f t="shared" si="0"/>
        <v>50</v>
      </c>
      <c r="G4">
        <f t="shared" si="0"/>
        <v>60</v>
      </c>
      <c r="H4">
        <f t="shared" si="0"/>
        <v>70</v>
      </c>
    </row>
    <row r="5" spans="1:22" x14ac:dyDescent="0.3">
      <c r="A5" t="s">
        <v>0</v>
      </c>
      <c r="B5">
        <f t="shared" ref="B5:H6" si="1">B2-180</f>
        <v>32</v>
      </c>
      <c r="C5">
        <f t="shared" si="1"/>
        <v>28</v>
      </c>
      <c r="D5">
        <f t="shared" si="1"/>
        <v>26</v>
      </c>
      <c r="E5">
        <f t="shared" si="1"/>
        <v>27</v>
      </c>
      <c r="F5">
        <f t="shared" si="1"/>
        <v>28</v>
      </c>
      <c r="G5">
        <f t="shared" si="1"/>
        <v>31</v>
      </c>
      <c r="H5">
        <f t="shared" si="1"/>
        <v>37</v>
      </c>
      <c r="I5" t="s">
        <v>14</v>
      </c>
      <c r="J5" s="1">
        <v>10</v>
      </c>
      <c r="K5" s="1">
        <v>15</v>
      </c>
      <c r="L5" s="1">
        <v>20</v>
      </c>
      <c r="M5" s="1">
        <v>25</v>
      </c>
      <c r="N5" s="1">
        <v>30</v>
      </c>
      <c r="O5" s="1">
        <v>35</v>
      </c>
      <c r="P5" s="1">
        <v>40</v>
      </c>
      <c r="Q5" s="1">
        <v>45</v>
      </c>
      <c r="R5" s="1">
        <v>50</v>
      </c>
      <c r="S5" s="1">
        <v>55</v>
      </c>
      <c r="T5" s="1">
        <v>60</v>
      </c>
      <c r="U5" s="1">
        <v>65</v>
      </c>
      <c r="V5" s="1">
        <v>70</v>
      </c>
    </row>
    <row r="6" spans="1:22" x14ac:dyDescent="0.3">
      <c r="A6" t="s">
        <v>1</v>
      </c>
      <c r="B6">
        <f t="shared" si="1"/>
        <v>22</v>
      </c>
      <c r="C6">
        <f t="shared" si="1"/>
        <v>21</v>
      </c>
      <c r="D6">
        <f t="shared" si="1"/>
        <v>20</v>
      </c>
      <c r="E6">
        <f t="shared" si="1"/>
        <v>20</v>
      </c>
      <c r="F6">
        <f t="shared" si="1"/>
        <v>23</v>
      </c>
      <c r="G6">
        <f t="shared" si="1"/>
        <v>27</v>
      </c>
      <c r="H6">
        <f t="shared" si="1"/>
        <v>31</v>
      </c>
      <c r="I6" t="s">
        <v>15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</row>
    <row r="7" spans="1:22" x14ac:dyDescent="0.3">
      <c r="A7" t="s">
        <v>6</v>
      </c>
      <c r="B7">
        <f>$K$2+B5-B4</f>
        <v>60</v>
      </c>
      <c r="C7">
        <f t="shared" ref="C7:H7" si="2">$K$2+C5-C4</f>
        <v>46</v>
      </c>
      <c r="D7">
        <f t="shared" si="2"/>
        <v>34</v>
      </c>
      <c r="E7">
        <f t="shared" si="2"/>
        <v>25</v>
      </c>
      <c r="F7">
        <f t="shared" si="2"/>
        <v>16</v>
      </c>
      <c r="G7">
        <f t="shared" si="2"/>
        <v>9</v>
      </c>
      <c r="H7">
        <f t="shared" si="2"/>
        <v>5</v>
      </c>
      <c r="I7" t="s">
        <v>16</v>
      </c>
      <c r="J7" s="1">
        <v>31</v>
      </c>
      <c r="K7" s="1">
        <v>30</v>
      </c>
      <c r="L7" s="1">
        <v>28</v>
      </c>
      <c r="M7" s="1">
        <v>27</v>
      </c>
      <c r="N7" s="1">
        <v>26</v>
      </c>
      <c r="O7" s="1">
        <v>26</v>
      </c>
      <c r="P7" s="1">
        <v>27</v>
      </c>
      <c r="Q7" s="1">
        <v>27</v>
      </c>
      <c r="R7" s="1">
        <v>29</v>
      </c>
      <c r="S7" s="1">
        <v>30</v>
      </c>
      <c r="T7" s="1">
        <v>32</v>
      </c>
      <c r="U7" s="1">
        <v>34</v>
      </c>
      <c r="V7" s="1">
        <v>37</v>
      </c>
    </row>
    <row r="8" spans="1:22" x14ac:dyDescent="0.3">
      <c r="A8" t="s">
        <v>7</v>
      </c>
      <c r="B8">
        <f t="shared" ref="B8:E8" si="3">$K$2+B6-B$4</f>
        <v>50</v>
      </c>
      <c r="C8">
        <f t="shared" si="3"/>
        <v>39</v>
      </c>
      <c r="D8">
        <f t="shared" si="3"/>
        <v>28</v>
      </c>
      <c r="E8">
        <f t="shared" si="3"/>
        <v>18</v>
      </c>
      <c r="F8">
        <f>$K$2+F6-F$4</f>
        <v>11</v>
      </c>
      <c r="G8">
        <f t="shared" ref="G8:H8" si="4">$K$2+G6-G$4</f>
        <v>5</v>
      </c>
      <c r="H8">
        <f t="shared" si="4"/>
        <v>-1</v>
      </c>
      <c r="I8" t="s">
        <v>17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</row>
    <row r="9" spans="1:22" x14ac:dyDescent="0.3">
      <c r="A9" t="s">
        <v>3</v>
      </c>
      <c r="B9">
        <f>1/SIN($K$2/180*PI())*SQRT((SIN(B$4/180*PI()))^2 +(SIN(B7/180*PI()))^2 +SIN(B$4/180*PI())*SIN(B7/180*PI())*COS($K$2/180*PI())*2)</f>
        <v>1.6381475555273026</v>
      </c>
      <c r="C9">
        <f t="shared" ref="C9:H10" si="5">1/SIN($K$2/180*PI())*SQRT((SIN(C$4/180*PI()))^2 +(SIN(C7/180*PI()))^2 +SIN(C$4/180*PI())*SIN(C7/180*PI())*COS($K$2/180*PI())*2)</f>
        <v>1.642178823152272</v>
      </c>
      <c r="D9">
        <f t="shared" si="5"/>
        <v>1.6269849660825504</v>
      </c>
      <c r="E9">
        <f t="shared" si="5"/>
        <v>1.6403626187469247</v>
      </c>
      <c r="F9">
        <f t="shared" si="5"/>
        <v>1.6206737748163171</v>
      </c>
      <c r="G9">
        <f t="shared" si="5"/>
        <v>1.6144821072337325</v>
      </c>
      <c r="H9">
        <f t="shared" si="5"/>
        <v>1.6401853542976179</v>
      </c>
      <c r="I9" t="s">
        <v>18</v>
      </c>
      <c r="J9" s="1">
        <v>21</v>
      </c>
      <c r="K9" s="1">
        <v>21</v>
      </c>
      <c r="L9" s="1">
        <v>20</v>
      </c>
      <c r="M9" s="1">
        <v>20</v>
      </c>
      <c r="N9" s="1">
        <v>20</v>
      </c>
      <c r="O9" s="1">
        <v>20</v>
      </c>
      <c r="P9" s="1">
        <v>21</v>
      </c>
      <c r="Q9" s="1">
        <v>22</v>
      </c>
      <c r="R9" s="1">
        <v>23</v>
      </c>
      <c r="S9" s="1">
        <v>25</v>
      </c>
      <c r="T9" s="1">
        <v>27</v>
      </c>
      <c r="U9" s="1">
        <v>29</v>
      </c>
      <c r="V9" s="1">
        <v>32</v>
      </c>
    </row>
    <row r="10" spans="1:22" x14ac:dyDescent="0.3">
      <c r="A10" t="s">
        <v>4</v>
      </c>
      <c r="B10">
        <f>1/SIN($K$2/180*PI())*SQRT((SIN(B$4/180*PI()))^2 +(SIN(B8/180*PI()))^2 +SIN(B$4/180*PI())*SIN(B8/180*PI())*COS($K$2/180*PI())*2)</f>
        <v>1.4767668581762747</v>
      </c>
      <c r="C10">
        <f>1/SIN($K$2/180*PI())*SQRT((SIN(C$4/180*PI()))^2 +(SIN(C8/180*PI()))^2 +SIN(C$4/180*PI())*SIN(C8/180*PI())*COS($K$2/180*PI())*2)</f>
        <v>1.4994787048480431</v>
      </c>
      <c r="D10">
        <f>1/SIN($K$2/180*PI())*SQRT((SIN(D$4/180*PI()))^2 +(SIN(D8/180*PI()))^2 +SIN(D$4/180*PI())*SIN(D8/180*PI())*COS($K$2/180*PI())*2)</f>
        <v>1.4889793986458233</v>
      </c>
      <c r="E10">
        <f t="shared" si="5"/>
        <v>1.4723767175524147</v>
      </c>
      <c r="F10">
        <f t="shared" si="5"/>
        <v>1.5006668671527648</v>
      </c>
      <c r="G10">
        <f t="shared" si="5"/>
        <v>1.5207123015471398</v>
      </c>
      <c r="H10">
        <f t="shared" si="5"/>
        <v>1.5040770195984785</v>
      </c>
      <c r="I10" t="s">
        <v>20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</row>
    <row r="11" spans="1:22" x14ac:dyDescent="0.3">
      <c r="A11" t="s">
        <v>8</v>
      </c>
      <c r="B11">
        <f>(B9-$B$14)/$B$14</f>
        <v>-1.0182745904953114E-2</v>
      </c>
      <c r="C11">
        <f t="shared" ref="C11:H11" si="6">(C9-$B$14)/$B$14</f>
        <v>-7.746934651195159E-3</v>
      </c>
      <c r="D11">
        <f t="shared" si="6"/>
        <v>-1.6927512941057182E-2</v>
      </c>
      <c r="E11">
        <f t="shared" si="6"/>
        <v>-8.8443391257252823E-3</v>
      </c>
      <c r="F11">
        <f t="shared" si="6"/>
        <v>-2.0740921561137698E-2</v>
      </c>
      <c r="G11">
        <f t="shared" si="6"/>
        <v>-2.4482110432790027E-2</v>
      </c>
      <c r="H11">
        <f t="shared" si="6"/>
        <v>-8.951447554309433E-3</v>
      </c>
      <c r="I11" t="s">
        <v>19</v>
      </c>
      <c r="J11" s="1">
        <v>58</v>
      </c>
      <c r="K11" s="1">
        <v>52</v>
      </c>
      <c r="L11" s="1">
        <v>45</v>
      </c>
      <c r="M11" s="1">
        <v>39</v>
      </c>
      <c r="N11" s="1">
        <v>33</v>
      </c>
      <c r="O11" s="1">
        <v>28</v>
      </c>
      <c r="P11" s="1">
        <v>24</v>
      </c>
      <c r="Q11" s="1">
        <v>19</v>
      </c>
      <c r="R11" s="1">
        <v>16</v>
      </c>
      <c r="S11" s="1">
        <v>12</v>
      </c>
      <c r="T11" s="1">
        <v>9</v>
      </c>
      <c r="U11" s="1">
        <v>6</v>
      </c>
      <c r="V11" s="1">
        <v>4</v>
      </c>
    </row>
    <row r="12" spans="1:22" x14ac:dyDescent="0.3">
      <c r="A12" t="s">
        <v>9</v>
      </c>
      <c r="B12">
        <f>(B10-$B$15)/$B$15</f>
        <v>-5.5442032482999086E-3</v>
      </c>
      <c r="C12">
        <f t="shared" ref="C12:H12" si="7">(C10-$B$15)/$B$15</f>
        <v>9.7499695946417723E-3</v>
      </c>
      <c r="D12">
        <f t="shared" si="7"/>
        <v>2.6797297278270678E-3</v>
      </c>
      <c r="E12">
        <f t="shared" si="7"/>
        <v>-8.5005269007308887E-3</v>
      </c>
      <c r="F12">
        <f t="shared" si="7"/>
        <v>1.0550078890750615E-2</v>
      </c>
      <c r="G12">
        <f t="shared" si="7"/>
        <v>2.404868791053176E-2</v>
      </c>
      <c r="H12">
        <f t="shared" si="7"/>
        <v>1.2846477844093202E-2</v>
      </c>
      <c r="I12" t="s">
        <v>21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</row>
    <row r="13" spans="1:22" x14ac:dyDescent="0.3">
      <c r="I13" t="s">
        <v>22</v>
      </c>
      <c r="J13" s="1">
        <v>48</v>
      </c>
      <c r="K13" s="1">
        <v>43</v>
      </c>
      <c r="L13" s="1">
        <v>37</v>
      </c>
      <c r="M13" s="1">
        <v>32</v>
      </c>
      <c r="N13" s="1">
        <v>27</v>
      </c>
      <c r="O13" s="1">
        <v>22</v>
      </c>
      <c r="P13" s="1">
        <v>18</v>
      </c>
      <c r="Q13" s="1">
        <v>14</v>
      </c>
      <c r="R13" s="1">
        <v>10</v>
      </c>
      <c r="S13" s="1">
        <v>7</v>
      </c>
      <c r="T13" s="1">
        <v>4</v>
      </c>
      <c r="U13" s="1">
        <v>1</v>
      </c>
      <c r="V13" s="1">
        <v>-1</v>
      </c>
    </row>
    <row r="14" spans="1:22" x14ac:dyDescent="0.3">
      <c r="A14" t="s">
        <v>3</v>
      </c>
      <c r="B14">
        <v>1.655</v>
      </c>
      <c r="I14" t="s">
        <v>23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6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</row>
    <row r="15" spans="1:22" x14ac:dyDescent="0.3">
      <c r="A15" t="s">
        <v>4</v>
      </c>
      <c r="B15">
        <v>1.4850000000000001</v>
      </c>
      <c r="I15" t="s">
        <v>24</v>
      </c>
      <c r="J15" s="1">
        <v>83.95</v>
      </c>
      <c r="K15" s="1">
        <v>81.099999999999994</v>
      </c>
      <c r="L15" s="1">
        <v>78.14</v>
      </c>
      <c r="M15" s="1">
        <v>75.260000000000005</v>
      </c>
      <c r="N15" s="1">
        <v>72.319999999999993</v>
      </c>
      <c r="O15" s="1">
        <v>69.59</v>
      </c>
      <c r="P15" s="1">
        <v>67.2</v>
      </c>
      <c r="Q15" s="1">
        <v>64.45</v>
      </c>
      <c r="R15" s="1">
        <v>62.55</v>
      </c>
      <c r="S15" s="1">
        <v>60.24</v>
      </c>
      <c r="T15" s="1">
        <v>58.43</v>
      </c>
      <c r="U15" s="1">
        <v>56.64</v>
      </c>
      <c r="V15" s="1">
        <v>55.41</v>
      </c>
    </row>
    <row r="16" spans="1:22" x14ac:dyDescent="0.3">
      <c r="I16" t="s">
        <v>27</v>
      </c>
      <c r="J16" s="1">
        <f>J15*SQRT(2/37*2/37 + (J$6/J$5)^4)</f>
        <v>5.645186998011031</v>
      </c>
      <c r="K16" s="1">
        <f t="shared" ref="K16:V16" si="8">K15*SQRT(2/37*2/37 + (K6/K5)^4)</f>
        <v>4.6147896402175794</v>
      </c>
      <c r="L16" s="1">
        <f t="shared" si="8"/>
        <v>4.2954552043008034</v>
      </c>
      <c r="M16" s="1">
        <f t="shared" si="8"/>
        <v>4.0965233782014394</v>
      </c>
      <c r="N16" s="1">
        <f t="shared" si="8"/>
        <v>3.9223809557221623</v>
      </c>
      <c r="O16" s="1">
        <f t="shared" si="8"/>
        <v>3.768478725277419</v>
      </c>
      <c r="P16" s="1">
        <f t="shared" si="8"/>
        <v>3.6363153570870335</v>
      </c>
      <c r="Q16" s="1">
        <f t="shared" si="8"/>
        <v>3.4861091409301079</v>
      </c>
      <c r="R16" s="1">
        <f t="shared" si="8"/>
        <v>3.3825619407845897</v>
      </c>
      <c r="S16" s="1">
        <f t="shared" si="8"/>
        <v>3.2571903777158262</v>
      </c>
      <c r="T16" s="1">
        <f t="shared" si="8"/>
        <v>3.1590455640820228</v>
      </c>
      <c r="U16" s="1">
        <f t="shared" si="8"/>
        <v>3.062091189337659</v>
      </c>
      <c r="V16" s="1">
        <f t="shared" si="8"/>
        <v>2.9954766683491161</v>
      </c>
    </row>
    <row r="17" spans="1:22" x14ac:dyDescent="0.3">
      <c r="A17" t="s">
        <v>10</v>
      </c>
      <c r="B17">
        <f>SIN(B4*PI()/180)/B9</f>
        <v>0.10600276945811196</v>
      </c>
      <c r="C17">
        <f t="shared" ref="C17:H17" si="9">SIN(C4*PI()/180)/C9</f>
        <v>0.20827216774671237</v>
      </c>
      <c r="D17">
        <f t="shared" si="9"/>
        <v>0.30731691467555383</v>
      </c>
      <c r="E17">
        <f t="shared" si="9"/>
        <v>0.39185702133200623</v>
      </c>
      <c r="F17">
        <f t="shared" si="9"/>
        <v>0.47267035169110416</v>
      </c>
      <c r="G17">
        <f t="shared" si="9"/>
        <v>0.53641065447810621</v>
      </c>
      <c r="H17">
        <f t="shared" si="9"/>
        <v>0.57291855357915689</v>
      </c>
      <c r="I17" t="s">
        <v>26</v>
      </c>
      <c r="J17" s="1">
        <v>83.24</v>
      </c>
      <c r="K17" s="1">
        <v>80.06</v>
      </c>
      <c r="L17" s="1">
        <v>76.760000000000005</v>
      </c>
      <c r="M17" s="1">
        <v>73.66</v>
      </c>
      <c r="N17" s="1">
        <v>70.58</v>
      </c>
      <c r="O17" s="1">
        <v>67.48</v>
      </c>
      <c r="P17" s="1">
        <v>64.81</v>
      </c>
      <c r="Q17" s="1">
        <v>62.19</v>
      </c>
      <c r="R17" s="1">
        <v>59.59</v>
      </c>
      <c r="S17" s="1">
        <v>57.58</v>
      </c>
      <c r="T17" s="1">
        <v>55.61</v>
      </c>
      <c r="U17" s="1">
        <v>53.65</v>
      </c>
      <c r="V17" s="1">
        <v>52.35</v>
      </c>
    </row>
    <row r="18" spans="1:22" x14ac:dyDescent="0.3">
      <c r="I18" t="s">
        <v>25</v>
      </c>
      <c r="J18" s="1">
        <f>J17*SQRT(2/37*2/37 + (J$6/J$5)^4)</f>
        <v>5.5974433080933679</v>
      </c>
      <c r="K18" s="1">
        <f t="shared" ref="K18" si="10">K17*SQRT(2/37*2/37 + (K8/K7)^4)</f>
        <v>4.3421711741581355</v>
      </c>
      <c r="L18" s="1">
        <f t="shared" ref="L18" si="11">L17*SQRT(2/37*2/37 + (L8/L7)^4)</f>
        <v>4.1676308692863158</v>
      </c>
      <c r="M18" s="1">
        <f t="shared" ref="M18" si="12">M17*SQRT(2/37*2/37 + (M8/M7)^4)</f>
        <v>4.0020824834432362</v>
      </c>
      <c r="N18" s="1">
        <f t="shared" ref="N18" si="13">N17*SQRT(2/37*2/37 + (N8/N7)^4)</f>
        <v>3.8379256813683691</v>
      </c>
      <c r="O18" s="1">
        <f t="shared" ref="O18" si="14">O17*SQRT(2/37*2/37 + (O8/O7)^4)</f>
        <v>3.6693571121952049</v>
      </c>
      <c r="P18" s="1">
        <f t="shared" ref="P18" si="15">P17*SQRT(2/37*2/37 + (P8/P7)^4)</f>
        <v>3.5212458016828152</v>
      </c>
      <c r="Q18" s="1">
        <f t="shared" ref="Q18" si="16">Q17*SQRT(2/37*2/37 + (Q8/Q7)^4)</f>
        <v>3.3788964111503512</v>
      </c>
      <c r="R18" s="1">
        <f t="shared" ref="R18" si="17">R17*SQRT(2/37*2/37 + (R8/R7)^4)</f>
        <v>3.2335263683887963</v>
      </c>
      <c r="S18" s="1">
        <f t="shared" ref="S18" si="18">S17*SQRT(2/37*2/37 + (S8/S7)^4)</f>
        <v>3.1229355009745867</v>
      </c>
      <c r="T18" s="1">
        <f t="shared" ref="T18" si="19">T17*SQRT(2/37*2/37 + (T8/T7)^4)</f>
        <v>3.0137847317624455</v>
      </c>
      <c r="U18" s="1">
        <f t="shared" ref="U18" si="20">U17*SQRT(2/37*2/37 + (U8/U7)^4)</f>
        <v>2.9059356945721038</v>
      </c>
      <c r="V18" s="1">
        <f t="shared" ref="V18" si="21">V17*SQRT(2/37*2/37 + (V8/V7)^4)</f>
        <v>2.8338607242352669</v>
      </c>
    </row>
    <row r="19" spans="1:22" x14ac:dyDescent="0.3">
      <c r="I19" t="s">
        <v>11</v>
      </c>
      <c r="J19" s="2">
        <f>COS(J15*PI()/180)^2</f>
        <v>1.1108381620696897E-2</v>
      </c>
      <c r="K19" s="2">
        <f t="shared" ref="K19:V19" si="22">COS(K15*PI()/180)^2</f>
        <v>2.3935303628930697E-2</v>
      </c>
      <c r="L19" s="3">
        <f t="shared" si="22"/>
        <v>4.2238884342709379E-2</v>
      </c>
      <c r="M19" s="3">
        <f t="shared" si="22"/>
        <v>6.4736234419963928E-2</v>
      </c>
      <c r="N19" s="3">
        <f t="shared" si="22"/>
        <v>9.223399419795103E-2</v>
      </c>
      <c r="O19" s="3">
        <f t="shared" si="22"/>
        <v>0.12161653864059369</v>
      </c>
      <c r="P19" s="3">
        <f t="shared" si="22"/>
        <v>0.15016832974331726</v>
      </c>
      <c r="Q19" s="3">
        <f t="shared" si="22"/>
        <v>0.1860184711753311</v>
      </c>
      <c r="R19" s="3">
        <f t="shared" si="22"/>
        <v>0.21249737397836088</v>
      </c>
      <c r="S19" s="3">
        <f t="shared" si="22"/>
        <v>0.24638121663490556</v>
      </c>
      <c r="T19" s="3">
        <f t="shared" si="22"/>
        <v>0.27409399650967214</v>
      </c>
      <c r="U19" s="3">
        <f t="shared" si="22"/>
        <v>0.30238755989784194</v>
      </c>
      <c r="V19" s="3">
        <f t="shared" si="22"/>
        <v>0.32228337175656857</v>
      </c>
    </row>
    <row r="20" spans="1:22" x14ac:dyDescent="0.3">
      <c r="I20" t="s">
        <v>28</v>
      </c>
      <c r="J20" s="2">
        <f>J19*J16/J15</f>
        <v>7.4697905293749645E-4</v>
      </c>
      <c r="K20" s="2">
        <f t="shared" ref="K20:V20" si="23">K19*K16/K15</f>
        <v>1.3619776969451495E-3</v>
      </c>
      <c r="L20" s="3">
        <f t="shared" si="23"/>
        <v>2.321925205704514E-3</v>
      </c>
      <c r="M20" s="3">
        <f t="shared" si="23"/>
        <v>3.5236978171420525E-3</v>
      </c>
      <c r="N20" s="3">
        <f t="shared" si="23"/>
        <v>5.0024455518837335E-3</v>
      </c>
      <c r="O20" s="3">
        <f t="shared" si="23"/>
        <v>6.5858505318142895E-3</v>
      </c>
      <c r="P20" s="3">
        <f t="shared" si="23"/>
        <v>8.1258839820496139E-3</v>
      </c>
      <c r="Q20" s="3">
        <f t="shared" si="23"/>
        <v>1.0061764045712421E-2</v>
      </c>
      <c r="R20" s="3">
        <f t="shared" si="23"/>
        <v>1.1491375375473593E-2</v>
      </c>
      <c r="S20" s="3">
        <f t="shared" si="23"/>
        <v>1.3321887916220665E-2</v>
      </c>
      <c r="T20" s="3">
        <f t="shared" si="23"/>
        <v>1.4819021458418504E-2</v>
      </c>
      <c r="U20" s="3">
        <f t="shared" si="23"/>
        <v>1.6347780418935302E-2</v>
      </c>
      <c r="V20" s="3">
        <f t="shared" si="23"/>
        <v>1.7422709270775775E-2</v>
      </c>
    </row>
    <row r="21" spans="1:22" x14ac:dyDescent="0.3">
      <c r="I21" t="s">
        <v>12</v>
      </c>
      <c r="J21" s="2">
        <f>COS(J17*PI()/180)^2</f>
        <v>1.385581332264363E-2</v>
      </c>
      <c r="K21" s="2">
        <f t="shared" ref="K21:V21" si="24">COS(K17*PI()/180)^2</f>
        <v>2.9796557700234223E-2</v>
      </c>
      <c r="L21" s="3">
        <f t="shared" si="24"/>
        <v>5.2454970252288603E-2</v>
      </c>
      <c r="M21" s="3">
        <f t="shared" si="24"/>
        <v>7.9150344939702189E-2</v>
      </c>
      <c r="N21" s="3">
        <f t="shared" si="24"/>
        <v>0.11054983846873682</v>
      </c>
      <c r="O21" s="3">
        <f t="shared" si="24"/>
        <v>0.14669352237538763</v>
      </c>
      <c r="P21" s="3">
        <f t="shared" si="24"/>
        <v>0.18115354461526451</v>
      </c>
      <c r="Q21" s="3">
        <f t="shared" si="24"/>
        <v>0.2176605249669615</v>
      </c>
      <c r="R21" s="3">
        <f t="shared" si="24"/>
        <v>0.25622253893221159</v>
      </c>
      <c r="S21" s="3">
        <f t="shared" si="24"/>
        <v>0.28742625029625396</v>
      </c>
      <c r="T21" s="3">
        <f t="shared" si="24"/>
        <v>0.31902500477771334</v>
      </c>
      <c r="U21" s="3">
        <f t="shared" si="24"/>
        <v>0.35131256296110702</v>
      </c>
      <c r="V21" s="4">
        <f t="shared" si="24"/>
        <v>0.3731210277075972</v>
      </c>
    </row>
    <row r="22" spans="1:22" x14ac:dyDescent="0.3">
      <c r="I22" t="s">
        <v>29</v>
      </c>
      <c r="J22" s="2">
        <f>J21*J18/J17</f>
        <v>9.3172909131454258E-4</v>
      </c>
      <c r="K22" s="2">
        <f t="shared" ref="K22" si="25">K21*K18/K17</f>
        <v>1.6160598792792488E-3</v>
      </c>
      <c r="L22" s="3">
        <f t="shared" ref="L22" si="26">L21*L18/L17</f>
        <v>2.8480061655931912E-3</v>
      </c>
      <c r="M22" s="3">
        <f t="shared" ref="M22" si="27">M21*M18/M17</f>
        <v>4.3003829628247645E-3</v>
      </c>
      <c r="N22" s="3">
        <f t="shared" ref="N22" si="28">N21*N18/N17</f>
        <v>6.0113639009675536E-3</v>
      </c>
      <c r="O22" s="3">
        <f t="shared" ref="O22" si="29">O21*O18/O17</f>
        <v>7.9767474754163462E-3</v>
      </c>
      <c r="P22" s="3">
        <f t="shared" ref="P22" si="30">P21*P18/P17</f>
        <v>9.8424033086940386E-3</v>
      </c>
      <c r="Q22" s="3">
        <f t="shared" ref="Q22" si="31">Q21*Q18/Q17</f>
        <v>1.1825894302298884E-2</v>
      </c>
      <c r="R22" s="3">
        <f t="shared" ref="R22" si="32">R21*R18/R17</f>
        <v>1.3903378684558333E-2</v>
      </c>
      <c r="S22" s="3">
        <f t="shared" ref="S22" si="33">S21*S18/S17</f>
        <v>1.5588982996911754E-2</v>
      </c>
      <c r="T22" s="3">
        <f t="shared" ref="T22" si="34">T21*T18/T17</f>
        <v>1.7289564618764859E-2</v>
      </c>
      <c r="U22" s="3">
        <f t="shared" ref="U22" si="35">U21*U18/U17</f>
        <v>1.902873656403151E-2</v>
      </c>
      <c r="V22" s="4">
        <f t="shared" ref="V22" si="36">V21*V18/V17</f>
        <v>2.0198147579882683E-2</v>
      </c>
    </row>
    <row r="23" spans="1:22" x14ac:dyDescent="0.3">
      <c r="I23" t="s">
        <v>13</v>
      </c>
      <c r="J23" s="4">
        <v>1.649</v>
      </c>
      <c r="K23" s="4">
        <v>1.673</v>
      </c>
      <c r="L23" s="4">
        <v>1.6639999999999999</v>
      </c>
      <c r="M23" s="4">
        <v>1.661</v>
      </c>
      <c r="N23" s="4">
        <v>1.6459999999999999</v>
      </c>
      <c r="O23" s="4">
        <v>1.645</v>
      </c>
      <c r="P23" s="4">
        <v>1.6579999999999999</v>
      </c>
      <c r="Q23" s="4">
        <v>1.64</v>
      </c>
      <c r="R23" s="4">
        <v>1.6619999999999999</v>
      </c>
      <c r="S23" s="4">
        <v>1.65</v>
      </c>
      <c r="T23" s="4">
        <v>1.6539999999999999</v>
      </c>
      <c r="U23" s="4">
        <v>1.6479999999999999</v>
      </c>
      <c r="V23" s="4">
        <v>1.655</v>
      </c>
    </row>
    <row r="24" spans="1:22" x14ac:dyDescent="0.3">
      <c r="I24" t="s">
        <v>30</v>
      </c>
      <c r="J24" s="4">
        <f>J23*SQRT(2/37*2/37 + (J$6/J$5)^4)</f>
        <v>0.11088640094961513</v>
      </c>
      <c r="K24" s="4">
        <f t="shared" ref="K24:V24" si="37">K23*SQRT(2/37*2/37 + (K$6/K$5)^4)</f>
        <v>9.5197818348754751E-2</v>
      </c>
      <c r="L24" s="4">
        <f t="shared" si="37"/>
        <v>9.1472196825653149E-2</v>
      </c>
      <c r="M24" s="4">
        <f t="shared" si="37"/>
        <v>9.0410913249967986E-2</v>
      </c>
      <c r="N24" s="4">
        <f t="shared" si="37"/>
        <v>8.9273216995556959E-2</v>
      </c>
      <c r="O24" s="4">
        <f t="shared" si="37"/>
        <v>8.9081010246894007E-2</v>
      </c>
      <c r="P24" s="4">
        <f t="shared" si="37"/>
        <v>8.9717423542415201E-2</v>
      </c>
      <c r="Q24" s="4">
        <f t="shared" si="37"/>
        <v>8.8707819877818103E-2</v>
      </c>
      <c r="R24" s="4">
        <f t="shared" si="37"/>
        <v>8.9877185381038976E-2</v>
      </c>
      <c r="S24" s="4">
        <f t="shared" si="37"/>
        <v>8.9215871899586865E-2</v>
      </c>
      <c r="T24" s="4">
        <f t="shared" si="37"/>
        <v>8.9424291682212317E-2</v>
      </c>
      <c r="U24" s="4">
        <f t="shared" si="37"/>
        <v>8.9094743644570304E-2</v>
      </c>
      <c r="V24" s="4">
        <f t="shared" si="37"/>
        <v>8.9469660460526748E-2</v>
      </c>
    </row>
    <row r="25" spans="1:22" x14ac:dyDescent="0.3">
      <c r="I25" t="s">
        <v>4</v>
      </c>
      <c r="J25" s="4">
        <v>1.476</v>
      </c>
      <c r="K25" s="4">
        <v>1.4990000000000001</v>
      </c>
      <c r="L25" s="4">
        <v>1.494</v>
      </c>
      <c r="M25" s="4">
        <v>1.502</v>
      </c>
      <c r="N25" s="4">
        <v>1.5029999999999999</v>
      </c>
      <c r="O25" s="4">
        <v>1.498</v>
      </c>
      <c r="P25" s="4">
        <v>1.51</v>
      </c>
      <c r="Q25" s="4">
        <v>1.5149999999999999</v>
      </c>
      <c r="R25" s="4">
        <v>1.5129999999999999</v>
      </c>
      <c r="S25" s="4">
        <v>1.528</v>
      </c>
      <c r="T25" s="4">
        <v>1.5329999999999999</v>
      </c>
      <c r="U25" s="4">
        <v>1.5289999999999999</v>
      </c>
      <c r="V25" s="4">
        <v>1.538</v>
      </c>
    </row>
    <row r="26" spans="1:22" x14ac:dyDescent="0.3">
      <c r="I26" t="s">
        <v>31</v>
      </c>
      <c r="J26" s="4">
        <f>J25*SQRT(2/37*2/37 + (J$6/J$5)^4)</f>
        <v>9.925307932179013E-2</v>
      </c>
      <c r="K26" s="4">
        <f t="shared" ref="K26" si="38">K25*SQRT(2/37*2/37 + (K$6/K$5)^4)</f>
        <v>8.5296790020791019E-2</v>
      </c>
      <c r="L26" s="4">
        <f t="shared" ref="L26" si="39">L25*SQRT(2/37*2/37 + (L$6/L$5)^4)</f>
        <v>8.2127080563416943E-2</v>
      </c>
      <c r="M26" s="4">
        <f t="shared" ref="M26" si="40">M25*SQRT(2/37*2/37 + (M$6/M$5)^4)</f>
        <v>8.1756286394612826E-2</v>
      </c>
      <c r="N26" s="4">
        <f t="shared" ref="N26" si="41">N25*SQRT(2/37*2/37 + (N$6/N$5)^4)</f>
        <v>8.1517402882334208E-2</v>
      </c>
      <c r="O26" s="4">
        <f t="shared" ref="O26" si="42">O25*SQRT(2/37*2/37 + (O$6/O$5)^4)</f>
        <v>8.1120579543980081E-2</v>
      </c>
      <c r="P26" s="4">
        <f t="shared" ref="P26" si="43">P25*SQRT(2/37*2/37 + (P$6/P$5)^4)</f>
        <v>8.1708871863116372E-2</v>
      </c>
      <c r="Q26" s="4">
        <f t="shared" ref="Q26" si="44">Q25*SQRT(2/37*2/37 + (Q$6/Q$5)^4)</f>
        <v>8.194655311883807E-2</v>
      </c>
      <c r="R26" s="4">
        <f t="shared" ref="R26" si="45">R25*SQRT(2/37*2/37 + (R$6/R$5)^4)</f>
        <v>8.1819603779489755E-2</v>
      </c>
      <c r="S26" s="4">
        <f t="shared" ref="S26" si="46">S25*SQRT(2/37*2/37 + (S$6/S$5)^4)</f>
        <v>8.2619304401556806E-2</v>
      </c>
      <c r="T26" s="4">
        <f t="shared" ref="T26" si="47">T25*SQRT(2/37*2/37 + (T$6/T$5)^4)</f>
        <v>8.2882369497479735E-2</v>
      </c>
      <c r="U26" s="4">
        <f t="shared" ref="U26" si="48">U25*SQRT(2/37*2/37 + (U$6/U$5)^4)</f>
        <v>8.2661324655672316E-2</v>
      </c>
      <c r="V26" s="4">
        <f t="shared" ref="V26" si="49">V25*SQRT(2/37*2/37 + (V$6/V$5)^4)</f>
        <v>8.3144614977818818E-2</v>
      </c>
    </row>
    <row r="33" spans="9:22" x14ac:dyDescent="0.3">
      <c r="I33" t="s">
        <v>32</v>
      </c>
      <c r="J33">
        <v>10</v>
      </c>
      <c r="K33">
        <v>15</v>
      </c>
      <c r="L33">
        <v>20</v>
      </c>
      <c r="M33">
        <v>25</v>
      </c>
      <c r="N33">
        <v>30</v>
      </c>
      <c r="O33">
        <v>35</v>
      </c>
      <c r="P33">
        <v>40</v>
      </c>
      <c r="Q33">
        <v>45</v>
      </c>
      <c r="R33">
        <v>50</v>
      </c>
      <c r="S33">
        <v>55</v>
      </c>
      <c r="T33">
        <v>60</v>
      </c>
      <c r="U33">
        <v>65</v>
      </c>
      <c r="V33">
        <v>70</v>
      </c>
    </row>
    <row r="34" spans="9:22" x14ac:dyDescent="0.3">
      <c r="I34" t="s">
        <v>33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</row>
    <row r="35" spans="9:22" x14ac:dyDescent="0.3">
      <c r="I35" t="s">
        <v>34</v>
      </c>
      <c r="J35">
        <v>31</v>
      </c>
      <c r="K35">
        <v>30</v>
      </c>
      <c r="L35">
        <v>28</v>
      </c>
      <c r="M35">
        <v>27</v>
      </c>
      <c r="N35">
        <v>26</v>
      </c>
      <c r="O35">
        <v>26</v>
      </c>
      <c r="P35">
        <v>27</v>
      </c>
      <c r="Q35">
        <v>27</v>
      </c>
      <c r="R35">
        <v>29</v>
      </c>
      <c r="S35">
        <v>30</v>
      </c>
      <c r="T35">
        <v>32</v>
      </c>
      <c r="U35">
        <v>34</v>
      </c>
      <c r="V35">
        <v>37</v>
      </c>
    </row>
    <row r="36" spans="9:22" x14ac:dyDescent="0.3">
      <c r="I36" t="s">
        <v>35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</row>
    <row r="37" spans="9:22" x14ac:dyDescent="0.3">
      <c r="I37" t="s">
        <v>36</v>
      </c>
      <c r="J37">
        <v>21</v>
      </c>
      <c r="K37">
        <v>21</v>
      </c>
      <c r="L37">
        <v>20</v>
      </c>
      <c r="M37">
        <v>20</v>
      </c>
      <c r="N37">
        <v>20</v>
      </c>
      <c r="O37">
        <v>20</v>
      </c>
      <c r="P37">
        <v>21</v>
      </c>
      <c r="Q37">
        <v>22</v>
      </c>
      <c r="R37">
        <v>23</v>
      </c>
      <c r="S37">
        <v>25</v>
      </c>
      <c r="T37">
        <v>27</v>
      </c>
      <c r="U37">
        <v>29</v>
      </c>
      <c r="V37">
        <v>32</v>
      </c>
    </row>
    <row r="38" spans="9:22" x14ac:dyDescent="0.3">
      <c r="I38" t="s">
        <v>37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</row>
    <row r="39" spans="9:22" x14ac:dyDescent="0.3">
      <c r="I39" t="s">
        <v>38</v>
      </c>
      <c r="J39">
        <v>58</v>
      </c>
      <c r="K39">
        <v>52</v>
      </c>
      <c r="L39">
        <v>45</v>
      </c>
      <c r="M39">
        <v>39</v>
      </c>
      <c r="N39">
        <v>33</v>
      </c>
      <c r="O39">
        <v>28</v>
      </c>
      <c r="P39">
        <v>24</v>
      </c>
      <c r="Q39">
        <v>19</v>
      </c>
      <c r="R39">
        <v>16</v>
      </c>
      <c r="S39">
        <v>12</v>
      </c>
      <c r="T39">
        <v>9</v>
      </c>
      <c r="U39">
        <v>6</v>
      </c>
      <c r="V39">
        <v>4</v>
      </c>
    </row>
    <row r="40" spans="9:22" x14ac:dyDescent="0.3">
      <c r="I40" t="s">
        <v>39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</row>
    <row r="41" spans="9:22" x14ac:dyDescent="0.3">
      <c r="I41" t="s">
        <v>40</v>
      </c>
      <c r="J41">
        <v>48</v>
      </c>
      <c r="K41">
        <v>43</v>
      </c>
      <c r="L41">
        <v>37</v>
      </c>
      <c r="M41">
        <v>32</v>
      </c>
      <c r="N41">
        <v>27</v>
      </c>
      <c r="O41">
        <v>22</v>
      </c>
      <c r="P41">
        <v>18</v>
      </c>
      <c r="Q41">
        <v>14</v>
      </c>
      <c r="R41">
        <v>10</v>
      </c>
      <c r="S41">
        <v>7</v>
      </c>
      <c r="T41">
        <v>4</v>
      </c>
      <c r="U41">
        <v>1</v>
      </c>
      <c r="V41">
        <v>-1</v>
      </c>
    </row>
    <row r="42" spans="9:22" x14ac:dyDescent="0.3">
      <c r="I42" t="s">
        <v>41</v>
      </c>
      <c r="J42">
        <v>6</v>
      </c>
      <c r="K42">
        <v>6</v>
      </c>
      <c r="L42">
        <v>6</v>
      </c>
      <c r="M42">
        <v>6</v>
      </c>
      <c r="N42">
        <v>6</v>
      </c>
      <c r="O42">
        <v>6</v>
      </c>
      <c r="P42">
        <v>6</v>
      </c>
      <c r="Q42">
        <v>6</v>
      </c>
      <c r="R42">
        <v>6</v>
      </c>
      <c r="S42">
        <v>6</v>
      </c>
      <c r="T42">
        <v>6</v>
      </c>
      <c r="U42">
        <v>6</v>
      </c>
      <c r="V42">
        <v>6</v>
      </c>
    </row>
    <row r="43" spans="9:22" x14ac:dyDescent="0.3">
      <c r="I43" t="s">
        <v>42</v>
      </c>
      <c r="J43">
        <v>84</v>
      </c>
      <c r="K43">
        <v>81</v>
      </c>
      <c r="L43">
        <v>78</v>
      </c>
      <c r="M43">
        <v>75</v>
      </c>
      <c r="N43">
        <v>72</v>
      </c>
      <c r="O43">
        <v>70</v>
      </c>
      <c r="P43">
        <v>67</v>
      </c>
      <c r="Q43">
        <v>64</v>
      </c>
      <c r="R43">
        <v>63</v>
      </c>
      <c r="S43">
        <v>60</v>
      </c>
      <c r="T43">
        <v>58</v>
      </c>
      <c r="U43">
        <v>57</v>
      </c>
      <c r="V43">
        <v>55</v>
      </c>
    </row>
    <row r="44" spans="9:22" x14ac:dyDescent="0.3">
      <c r="I44" t="s">
        <v>43</v>
      </c>
      <c r="J44">
        <v>6</v>
      </c>
      <c r="K44">
        <v>5</v>
      </c>
      <c r="L44">
        <v>4</v>
      </c>
      <c r="M44">
        <v>4</v>
      </c>
      <c r="N44">
        <v>4</v>
      </c>
      <c r="O44">
        <v>4</v>
      </c>
      <c r="P44">
        <v>4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</row>
    <row r="45" spans="9:22" x14ac:dyDescent="0.3">
      <c r="I45" t="s">
        <v>44</v>
      </c>
      <c r="J45">
        <v>83</v>
      </c>
      <c r="K45">
        <v>80</v>
      </c>
      <c r="L45">
        <v>77</v>
      </c>
      <c r="M45">
        <v>74</v>
      </c>
      <c r="N45">
        <v>71</v>
      </c>
      <c r="O45">
        <v>67</v>
      </c>
      <c r="P45">
        <v>65</v>
      </c>
      <c r="Q45">
        <v>62</v>
      </c>
      <c r="R45">
        <v>60</v>
      </c>
      <c r="S45">
        <v>58</v>
      </c>
      <c r="T45">
        <v>56</v>
      </c>
      <c r="U45">
        <v>54</v>
      </c>
      <c r="V45">
        <v>52</v>
      </c>
    </row>
    <row r="46" spans="9:22" x14ac:dyDescent="0.3">
      <c r="I46" t="s">
        <v>45</v>
      </c>
      <c r="J46">
        <v>6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</row>
    <row r="47" spans="9:22" x14ac:dyDescent="0.3">
      <c r="I47" t="s">
        <v>46</v>
      </c>
      <c r="J47">
        <v>1.11E-2</v>
      </c>
      <c r="K47">
        <v>2.3900000000000001E-2</v>
      </c>
      <c r="L47">
        <v>4.2000000000000003E-2</v>
      </c>
      <c r="M47">
        <v>6.5000000000000002E-2</v>
      </c>
      <c r="N47">
        <v>9.1999999999999998E-2</v>
      </c>
      <c r="O47">
        <v>0.122</v>
      </c>
      <c r="P47">
        <v>0.15</v>
      </c>
      <c r="Q47">
        <v>0.186</v>
      </c>
      <c r="R47">
        <v>0.21199999999999999</v>
      </c>
      <c r="S47">
        <v>0.246</v>
      </c>
      <c r="T47">
        <v>0.27400000000000002</v>
      </c>
      <c r="U47">
        <v>0.30199999999999999</v>
      </c>
      <c r="V47">
        <v>0.32200000000000001</v>
      </c>
    </row>
    <row r="48" spans="9:22" x14ac:dyDescent="0.3">
      <c r="I48" t="s">
        <v>47</v>
      </c>
      <c r="J48">
        <v>6.9999999999999999E-4</v>
      </c>
      <c r="K48">
        <v>1.4E-3</v>
      </c>
      <c r="L48">
        <v>2E-3</v>
      </c>
      <c r="M48">
        <v>4.0000000000000001E-3</v>
      </c>
      <c r="N48">
        <v>5.0000000000000001E-3</v>
      </c>
      <c r="O48">
        <v>7.0000000000000001E-3</v>
      </c>
      <c r="P48">
        <v>8.0000000000000002E-3</v>
      </c>
      <c r="Q48">
        <v>0.01</v>
      </c>
      <c r="R48">
        <v>1.0999999999999999E-2</v>
      </c>
      <c r="S48">
        <v>1.2999999999999999E-2</v>
      </c>
      <c r="T48">
        <v>1.4999999999999999E-2</v>
      </c>
      <c r="U48">
        <v>1.6E-2</v>
      </c>
      <c r="V48">
        <v>1.7000000000000001E-2</v>
      </c>
    </row>
    <row r="49" spans="9:30" x14ac:dyDescent="0.3">
      <c r="I49" t="s">
        <v>48</v>
      </c>
      <c r="J49">
        <v>1.3899999999999999E-2</v>
      </c>
      <c r="K49">
        <v>2.98E-2</v>
      </c>
      <c r="L49">
        <v>5.1999999999999998E-2</v>
      </c>
      <c r="M49">
        <v>7.9000000000000001E-2</v>
      </c>
      <c r="N49">
        <v>0.111</v>
      </c>
      <c r="O49">
        <v>0.14699999999999999</v>
      </c>
      <c r="P49">
        <v>0.18099999999999999</v>
      </c>
      <c r="Q49">
        <v>0.218</v>
      </c>
      <c r="R49">
        <v>0.25600000000000001</v>
      </c>
      <c r="S49">
        <v>0.28699999999999998</v>
      </c>
      <c r="T49">
        <v>0.31900000000000001</v>
      </c>
      <c r="U49">
        <v>0.35099999999999998</v>
      </c>
      <c r="V49">
        <v>0.37</v>
      </c>
    </row>
    <row r="50" spans="9:30" x14ac:dyDescent="0.3">
      <c r="I50" t="s">
        <v>49</v>
      </c>
      <c r="J50">
        <v>8.9999999999999998E-4</v>
      </c>
      <c r="K50">
        <v>1.6000000000000001E-3</v>
      </c>
      <c r="L50">
        <v>3.0000000000000001E-3</v>
      </c>
      <c r="M50">
        <v>4.0000000000000001E-3</v>
      </c>
      <c r="N50">
        <v>6.0000000000000001E-3</v>
      </c>
      <c r="O50">
        <v>8.0000000000000002E-3</v>
      </c>
      <c r="P50">
        <v>0.01</v>
      </c>
      <c r="Q50">
        <v>1.2E-2</v>
      </c>
      <c r="R50">
        <v>1.4E-2</v>
      </c>
      <c r="S50">
        <v>1.6E-2</v>
      </c>
      <c r="T50">
        <v>1.7000000000000001E-2</v>
      </c>
      <c r="U50">
        <v>1.9E-2</v>
      </c>
      <c r="V50">
        <v>0.02</v>
      </c>
    </row>
    <row r="51" spans="9:30" x14ac:dyDescent="0.3">
      <c r="I51" t="s">
        <v>50</v>
      </c>
      <c r="J51">
        <v>1.65</v>
      </c>
      <c r="K51">
        <v>1.67</v>
      </c>
      <c r="L51">
        <v>1.66</v>
      </c>
      <c r="M51">
        <v>1.66</v>
      </c>
      <c r="N51">
        <v>1.65</v>
      </c>
      <c r="O51">
        <v>1.65</v>
      </c>
      <c r="P51">
        <v>1.66</v>
      </c>
      <c r="Q51">
        <v>1.64</v>
      </c>
      <c r="R51">
        <v>1.66</v>
      </c>
      <c r="S51">
        <v>1.65</v>
      </c>
      <c r="T51">
        <v>1.65</v>
      </c>
      <c r="U51">
        <v>1.65</v>
      </c>
      <c r="V51">
        <v>1.66</v>
      </c>
    </row>
    <row r="52" spans="9:30" x14ac:dyDescent="0.3">
      <c r="I52" t="s">
        <v>51</v>
      </c>
      <c r="J52">
        <v>0.11</v>
      </c>
      <c r="K52">
        <v>0.1</v>
      </c>
      <c r="L52">
        <v>0.09</v>
      </c>
      <c r="M52">
        <v>0.09</v>
      </c>
      <c r="N52">
        <v>0.09</v>
      </c>
      <c r="O52">
        <v>0.09</v>
      </c>
      <c r="P52">
        <v>0.09</v>
      </c>
      <c r="Q52">
        <v>0.09</v>
      </c>
      <c r="R52">
        <v>0.09</v>
      </c>
      <c r="S52">
        <v>0.09</v>
      </c>
      <c r="T52">
        <v>0.09</v>
      </c>
      <c r="U52">
        <v>0.09</v>
      </c>
      <c r="V52">
        <v>0.09</v>
      </c>
    </row>
    <row r="53" spans="9:30" x14ac:dyDescent="0.3">
      <c r="I53" t="s">
        <v>52</v>
      </c>
      <c r="J53">
        <v>1.48</v>
      </c>
      <c r="K53">
        <v>1.5</v>
      </c>
      <c r="L53">
        <v>1.49</v>
      </c>
      <c r="M53">
        <v>1.5</v>
      </c>
      <c r="N53">
        <v>1.5</v>
      </c>
      <c r="O53">
        <v>1.5</v>
      </c>
      <c r="P53">
        <v>1.51</v>
      </c>
      <c r="Q53">
        <v>1.52</v>
      </c>
      <c r="R53">
        <v>1.51</v>
      </c>
      <c r="S53">
        <v>1.53</v>
      </c>
      <c r="T53">
        <v>1.53</v>
      </c>
      <c r="U53">
        <v>1.53</v>
      </c>
      <c r="V53">
        <v>1.54</v>
      </c>
    </row>
    <row r="54" spans="9:30" x14ac:dyDescent="0.3">
      <c r="I54" t="s">
        <v>53</v>
      </c>
      <c r="J54">
        <v>0.1</v>
      </c>
      <c r="K54">
        <v>0.09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</row>
    <row r="55" spans="9:30" x14ac:dyDescent="0.3">
      <c r="J55">
        <f>J33-J39</f>
        <v>-48</v>
      </c>
      <c r="K55">
        <f t="shared" ref="K55:V55" si="50">K33-K39</f>
        <v>-37</v>
      </c>
      <c r="L55">
        <f t="shared" si="50"/>
        <v>-25</v>
      </c>
      <c r="M55">
        <f t="shared" si="50"/>
        <v>-14</v>
      </c>
      <c r="N55">
        <f t="shared" si="50"/>
        <v>-3</v>
      </c>
      <c r="O55">
        <f t="shared" si="50"/>
        <v>7</v>
      </c>
      <c r="P55">
        <f t="shared" si="50"/>
        <v>16</v>
      </c>
      <c r="Q55">
        <f t="shared" si="50"/>
        <v>26</v>
      </c>
      <c r="R55">
        <f t="shared" si="50"/>
        <v>34</v>
      </c>
      <c r="S55">
        <f t="shared" si="50"/>
        <v>43</v>
      </c>
      <c r="T55">
        <f t="shared" si="50"/>
        <v>51</v>
      </c>
      <c r="U55">
        <f t="shared" si="50"/>
        <v>59</v>
      </c>
      <c r="V55">
        <f t="shared" si="50"/>
        <v>66</v>
      </c>
    </row>
    <row r="56" spans="9:30" x14ac:dyDescent="0.3">
      <c r="J56">
        <f>J33-J41</f>
        <v>-38</v>
      </c>
      <c r="K56">
        <f t="shared" ref="K56:V56" si="51">K33-K41</f>
        <v>-28</v>
      </c>
      <c r="L56">
        <f t="shared" si="51"/>
        <v>-17</v>
      </c>
      <c r="M56">
        <f t="shared" si="51"/>
        <v>-7</v>
      </c>
      <c r="N56">
        <f t="shared" si="51"/>
        <v>3</v>
      </c>
      <c r="O56">
        <f t="shared" si="51"/>
        <v>13</v>
      </c>
      <c r="P56">
        <f t="shared" si="51"/>
        <v>22</v>
      </c>
      <c r="Q56">
        <f t="shared" si="51"/>
        <v>31</v>
      </c>
      <c r="R56">
        <f t="shared" si="51"/>
        <v>40</v>
      </c>
      <c r="S56">
        <f t="shared" si="51"/>
        <v>48</v>
      </c>
      <c r="T56">
        <f t="shared" si="51"/>
        <v>56</v>
      </c>
      <c r="U56">
        <f t="shared" si="51"/>
        <v>64</v>
      </c>
      <c r="V56">
        <f t="shared" si="51"/>
        <v>71</v>
      </c>
    </row>
    <row r="58" spans="9:30" x14ac:dyDescent="0.3">
      <c r="I58" t="s">
        <v>32</v>
      </c>
      <c r="J58" t="s">
        <v>33</v>
      </c>
      <c r="K58" t="s">
        <v>34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t="s">
        <v>42</v>
      </c>
      <c r="T58" t="s">
        <v>43</v>
      </c>
      <c r="U58" t="s">
        <v>44</v>
      </c>
      <c r="V58" t="s">
        <v>45</v>
      </c>
      <c r="W58" t="s">
        <v>46</v>
      </c>
      <c r="X58" t="s">
        <v>47</v>
      </c>
      <c r="Y58" t="s">
        <v>48</v>
      </c>
      <c r="Z58" t="s">
        <v>49</v>
      </c>
      <c r="AA58" t="s">
        <v>50</v>
      </c>
      <c r="AB58" t="s">
        <v>51</v>
      </c>
      <c r="AC58" t="s">
        <v>52</v>
      </c>
      <c r="AD58" t="s">
        <v>53</v>
      </c>
    </row>
    <row r="59" spans="9:30" x14ac:dyDescent="0.3">
      <c r="I59">
        <v>10</v>
      </c>
      <c r="J59">
        <v>2</v>
      </c>
      <c r="K59">
        <v>31</v>
      </c>
      <c r="L59">
        <v>2</v>
      </c>
      <c r="M59">
        <v>21</v>
      </c>
      <c r="N59">
        <v>2</v>
      </c>
      <c r="O59">
        <v>58</v>
      </c>
      <c r="P59">
        <v>6</v>
      </c>
      <c r="Q59">
        <v>48</v>
      </c>
      <c r="R59">
        <v>6</v>
      </c>
      <c r="S59">
        <v>84</v>
      </c>
      <c r="T59">
        <v>6</v>
      </c>
      <c r="U59">
        <v>83</v>
      </c>
      <c r="V59">
        <v>6</v>
      </c>
      <c r="W59">
        <v>1.11E-2</v>
      </c>
      <c r="X59">
        <v>6.9999999999999999E-4</v>
      </c>
      <c r="Y59">
        <v>1.3899999999999999E-2</v>
      </c>
      <c r="Z59">
        <v>8.9999999999999998E-4</v>
      </c>
      <c r="AA59">
        <v>1.65</v>
      </c>
      <c r="AB59">
        <v>0.11</v>
      </c>
      <c r="AC59">
        <v>1.48</v>
      </c>
      <c r="AD59">
        <v>0.1</v>
      </c>
    </row>
    <row r="60" spans="9:30" x14ac:dyDescent="0.3">
      <c r="I60">
        <v>15</v>
      </c>
      <c r="J60">
        <v>2</v>
      </c>
      <c r="K60">
        <v>30</v>
      </c>
      <c r="L60">
        <v>2</v>
      </c>
      <c r="M60">
        <v>21</v>
      </c>
      <c r="N60">
        <v>2</v>
      </c>
      <c r="O60">
        <v>52</v>
      </c>
      <c r="P60">
        <v>6</v>
      </c>
      <c r="Q60">
        <v>43</v>
      </c>
      <c r="R60">
        <v>6</v>
      </c>
      <c r="S60">
        <v>81</v>
      </c>
      <c r="T60">
        <v>5</v>
      </c>
      <c r="U60">
        <v>80</v>
      </c>
      <c r="V60">
        <v>4</v>
      </c>
      <c r="W60">
        <v>2.3900000000000001E-2</v>
      </c>
      <c r="X60">
        <v>1.4E-3</v>
      </c>
      <c r="Y60">
        <v>2.98E-2</v>
      </c>
      <c r="Z60">
        <v>1.6000000000000001E-3</v>
      </c>
      <c r="AA60">
        <v>1.67</v>
      </c>
      <c r="AB60">
        <v>0.1</v>
      </c>
      <c r="AC60">
        <v>1.5</v>
      </c>
      <c r="AD60">
        <v>0.09</v>
      </c>
    </row>
    <row r="61" spans="9:30" x14ac:dyDescent="0.3">
      <c r="I61">
        <v>20</v>
      </c>
      <c r="J61">
        <v>2</v>
      </c>
      <c r="K61">
        <v>28</v>
      </c>
      <c r="L61">
        <v>2</v>
      </c>
      <c r="M61">
        <v>20</v>
      </c>
      <c r="N61">
        <v>2</v>
      </c>
      <c r="O61">
        <v>45</v>
      </c>
      <c r="P61">
        <v>6</v>
      </c>
      <c r="Q61">
        <v>37</v>
      </c>
      <c r="R61">
        <v>6</v>
      </c>
      <c r="S61">
        <v>78</v>
      </c>
      <c r="T61">
        <v>4</v>
      </c>
      <c r="U61">
        <v>77</v>
      </c>
      <c r="V61">
        <v>4</v>
      </c>
      <c r="W61">
        <v>4.2000000000000003E-2</v>
      </c>
      <c r="X61">
        <v>2E-3</v>
      </c>
      <c r="Y61">
        <v>5.1999999999999998E-2</v>
      </c>
      <c r="Z61">
        <v>3.0000000000000001E-3</v>
      </c>
      <c r="AA61">
        <v>1.66</v>
      </c>
      <c r="AB61">
        <v>0.09</v>
      </c>
      <c r="AC61">
        <v>1.49</v>
      </c>
      <c r="AD61">
        <v>0.08</v>
      </c>
    </row>
    <row r="62" spans="9:30" x14ac:dyDescent="0.3">
      <c r="I62">
        <v>25</v>
      </c>
      <c r="J62">
        <v>2</v>
      </c>
      <c r="K62">
        <v>27</v>
      </c>
      <c r="L62">
        <v>2</v>
      </c>
      <c r="M62">
        <v>20</v>
      </c>
      <c r="N62">
        <v>2</v>
      </c>
      <c r="O62">
        <v>39</v>
      </c>
      <c r="P62">
        <v>6</v>
      </c>
      <c r="Q62">
        <v>32</v>
      </c>
      <c r="R62">
        <v>6</v>
      </c>
      <c r="S62">
        <v>75</v>
      </c>
      <c r="T62">
        <v>4</v>
      </c>
      <c r="U62">
        <v>74</v>
      </c>
      <c r="V62">
        <v>4</v>
      </c>
      <c r="W62">
        <v>6.5000000000000002E-2</v>
      </c>
      <c r="X62">
        <v>4.0000000000000001E-3</v>
      </c>
      <c r="Y62">
        <v>7.9000000000000001E-2</v>
      </c>
      <c r="Z62">
        <v>4.0000000000000001E-3</v>
      </c>
      <c r="AA62">
        <v>1.66</v>
      </c>
      <c r="AB62">
        <v>0.09</v>
      </c>
      <c r="AC62">
        <v>1.5</v>
      </c>
      <c r="AD62">
        <v>0.08</v>
      </c>
    </row>
    <row r="63" spans="9:30" x14ac:dyDescent="0.3">
      <c r="I63">
        <v>30</v>
      </c>
      <c r="J63">
        <v>2</v>
      </c>
      <c r="K63">
        <v>26</v>
      </c>
      <c r="L63">
        <v>2</v>
      </c>
      <c r="M63">
        <v>20</v>
      </c>
      <c r="N63">
        <v>2</v>
      </c>
      <c r="O63">
        <v>33</v>
      </c>
      <c r="P63">
        <v>6</v>
      </c>
      <c r="Q63">
        <v>27</v>
      </c>
      <c r="R63">
        <v>6</v>
      </c>
      <c r="S63">
        <v>72</v>
      </c>
      <c r="T63">
        <v>4</v>
      </c>
      <c r="U63">
        <v>71</v>
      </c>
      <c r="V63">
        <v>4</v>
      </c>
      <c r="W63">
        <v>9.1999999999999998E-2</v>
      </c>
      <c r="X63">
        <v>5.0000000000000001E-3</v>
      </c>
      <c r="Y63">
        <v>0.111</v>
      </c>
      <c r="Z63">
        <v>6.0000000000000001E-3</v>
      </c>
      <c r="AA63">
        <v>1.65</v>
      </c>
      <c r="AB63">
        <v>0.09</v>
      </c>
      <c r="AC63">
        <v>1.5</v>
      </c>
      <c r="AD63">
        <v>0.08</v>
      </c>
    </row>
    <row r="64" spans="9:30" x14ac:dyDescent="0.3">
      <c r="I64">
        <v>35</v>
      </c>
      <c r="J64">
        <v>2</v>
      </c>
      <c r="K64">
        <v>26</v>
      </c>
      <c r="L64">
        <v>2</v>
      </c>
      <c r="M64">
        <v>20</v>
      </c>
      <c r="N64">
        <v>2</v>
      </c>
      <c r="O64">
        <v>28</v>
      </c>
      <c r="P64">
        <v>6</v>
      </c>
      <c r="Q64">
        <v>22</v>
      </c>
      <c r="R64">
        <v>6</v>
      </c>
      <c r="S64">
        <v>70</v>
      </c>
      <c r="T64">
        <v>4</v>
      </c>
      <c r="U64">
        <v>67</v>
      </c>
      <c r="V64">
        <v>4</v>
      </c>
      <c r="W64">
        <v>0.122</v>
      </c>
      <c r="X64">
        <v>7.0000000000000001E-3</v>
      </c>
      <c r="Y64">
        <v>0.14699999999999999</v>
      </c>
      <c r="Z64">
        <v>8.0000000000000002E-3</v>
      </c>
      <c r="AA64">
        <v>1.65</v>
      </c>
      <c r="AB64">
        <v>0.09</v>
      </c>
      <c r="AC64">
        <v>1.5</v>
      </c>
      <c r="AD64">
        <v>0.08</v>
      </c>
    </row>
    <row r="65" spans="9:30" x14ac:dyDescent="0.3">
      <c r="I65">
        <v>40</v>
      </c>
      <c r="J65">
        <v>2</v>
      </c>
      <c r="K65">
        <v>27</v>
      </c>
      <c r="L65">
        <v>2</v>
      </c>
      <c r="M65">
        <v>21</v>
      </c>
      <c r="N65">
        <v>2</v>
      </c>
      <c r="O65">
        <v>24</v>
      </c>
      <c r="P65">
        <v>6</v>
      </c>
      <c r="Q65">
        <v>18</v>
      </c>
      <c r="R65">
        <v>6</v>
      </c>
      <c r="S65">
        <v>67</v>
      </c>
      <c r="T65">
        <v>4</v>
      </c>
      <c r="U65">
        <v>65</v>
      </c>
      <c r="V65">
        <v>4</v>
      </c>
      <c r="W65">
        <v>0.15</v>
      </c>
      <c r="X65">
        <v>8.0000000000000002E-3</v>
      </c>
      <c r="Y65">
        <v>0.18099999999999999</v>
      </c>
      <c r="Z65">
        <v>0.01</v>
      </c>
      <c r="AA65">
        <v>1.66</v>
      </c>
      <c r="AB65">
        <v>0.09</v>
      </c>
      <c r="AC65">
        <v>1.51</v>
      </c>
      <c r="AD65">
        <v>0.08</v>
      </c>
    </row>
    <row r="66" spans="9:30" x14ac:dyDescent="0.3">
      <c r="I66">
        <v>45</v>
      </c>
      <c r="J66">
        <v>2</v>
      </c>
      <c r="K66">
        <v>27</v>
      </c>
      <c r="L66">
        <v>2</v>
      </c>
      <c r="M66">
        <v>22</v>
      </c>
      <c r="N66">
        <v>2</v>
      </c>
      <c r="O66">
        <v>19</v>
      </c>
      <c r="P66">
        <v>6</v>
      </c>
      <c r="Q66">
        <v>14</v>
      </c>
      <c r="R66">
        <v>6</v>
      </c>
      <c r="S66">
        <v>64</v>
      </c>
      <c r="T66">
        <v>3</v>
      </c>
      <c r="U66">
        <v>62</v>
      </c>
      <c r="V66">
        <v>3</v>
      </c>
      <c r="W66">
        <v>0.186</v>
      </c>
      <c r="X66">
        <v>0.01</v>
      </c>
      <c r="Y66">
        <v>0.218</v>
      </c>
      <c r="Z66">
        <v>1.2E-2</v>
      </c>
      <c r="AA66">
        <v>1.64</v>
      </c>
      <c r="AB66">
        <v>0.09</v>
      </c>
      <c r="AC66">
        <v>1.52</v>
      </c>
      <c r="AD66">
        <v>0.08</v>
      </c>
    </row>
    <row r="67" spans="9:30" x14ac:dyDescent="0.3">
      <c r="I67">
        <v>50</v>
      </c>
      <c r="J67">
        <v>2</v>
      </c>
      <c r="K67">
        <v>29</v>
      </c>
      <c r="L67">
        <v>2</v>
      </c>
      <c r="M67">
        <v>23</v>
      </c>
      <c r="N67">
        <v>2</v>
      </c>
      <c r="O67">
        <v>16</v>
      </c>
      <c r="P67">
        <v>6</v>
      </c>
      <c r="Q67">
        <v>10</v>
      </c>
      <c r="R67">
        <v>6</v>
      </c>
      <c r="S67">
        <v>63</v>
      </c>
      <c r="T67">
        <v>3</v>
      </c>
      <c r="U67">
        <v>60</v>
      </c>
      <c r="V67">
        <v>3</v>
      </c>
      <c r="W67">
        <v>0.21199999999999999</v>
      </c>
      <c r="X67">
        <v>1.0999999999999999E-2</v>
      </c>
      <c r="Y67">
        <v>0.25600000000000001</v>
      </c>
      <c r="Z67">
        <v>1.4E-2</v>
      </c>
      <c r="AA67">
        <v>1.66</v>
      </c>
      <c r="AB67">
        <v>0.09</v>
      </c>
      <c r="AC67">
        <v>1.51</v>
      </c>
      <c r="AD67">
        <v>0.08</v>
      </c>
    </row>
    <row r="68" spans="9:30" x14ac:dyDescent="0.3">
      <c r="I68">
        <v>55</v>
      </c>
      <c r="J68">
        <v>2</v>
      </c>
      <c r="K68">
        <v>30</v>
      </c>
      <c r="L68">
        <v>2</v>
      </c>
      <c r="M68">
        <v>25</v>
      </c>
      <c r="N68">
        <v>2</v>
      </c>
      <c r="O68">
        <v>12</v>
      </c>
      <c r="P68">
        <v>6</v>
      </c>
      <c r="Q68">
        <v>7</v>
      </c>
      <c r="R68">
        <v>6</v>
      </c>
      <c r="S68">
        <v>60</v>
      </c>
      <c r="T68">
        <v>3</v>
      </c>
      <c r="U68">
        <v>58</v>
      </c>
      <c r="V68">
        <v>3</v>
      </c>
      <c r="W68">
        <v>0.246</v>
      </c>
      <c r="X68">
        <v>1.2999999999999999E-2</v>
      </c>
      <c r="Y68">
        <v>0.28699999999999998</v>
      </c>
      <c r="Z68">
        <v>1.6E-2</v>
      </c>
      <c r="AA68">
        <v>1.65</v>
      </c>
      <c r="AB68">
        <v>0.09</v>
      </c>
      <c r="AC68">
        <v>1.53</v>
      </c>
      <c r="AD68">
        <v>0.08</v>
      </c>
    </row>
    <row r="69" spans="9:30" x14ac:dyDescent="0.3">
      <c r="I69">
        <v>60</v>
      </c>
      <c r="J69">
        <v>2</v>
      </c>
      <c r="K69">
        <v>32</v>
      </c>
      <c r="L69">
        <v>2</v>
      </c>
      <c r="M69">
        <v>27</v>
      </c>
      <c r="N69">
        <v>2</v>
      </c>
      <c r="O69">
        <v>9</v>
      </c>
      <c r="P69">
        <v>6</v>
      </c>
      <c r="Q69">
        <v>4</v>
      </c>
      <c r="R69">
        <v>6</v>
      </c>
      <c r="S69">
        <v>58</v>
      </c>
      <c r="T69">
        <v>3</v>
      </c>
      <c r="U69">
        <v>56</v>
      </c>
      <c r="V69">
        <v>3</v>
      </c>
      <c r="W69">
        <v>0.27400000000000002</v>
      </c>
      <c r="X69">
        <v>1.4999999999999999E-2</v>
      </c>
      <c r="Y69">
        <v>0.31900000000000001</v>
      </c>
      <c r="Z69">
        <v>1.7000000000000001E-2</v>
      </c>
      <c r="AA69">
        <v>1.65</v>
      </c>
      <c r="AB69">
        <v>0.09</v>
      </c>
      <c r="AC69">
        <v>1.53</v>
      </c>
      <c r="AD69">
        <v>0.08</v>
      </c>
    </row>
    <row r="70" spans="9:30" x14ac:dyDescent="0.3">
      <c r="I70">
        <v>65</v>
      </c>
      <c r="J70">
        <v>2</v>
      </c>
      <c r="K70">
        <v>34</v>
      </c>
      <c r="L70">
        <v>2</v>
      </c>
      <c r="M70">
        <v>29</v>
      </c>
      <c r="N70">
        <v>2</v>
      </c>
      <c r="O70">
        <v>6</v>
      </c>
      <c r="P70">
        <v>6</v>
      </c>
      <c r="Q70">
        <v>1</v>
      </c>
      <c r="R70">
        <v>6</v>
      </c>
      <c r="S70">
        <v>57</v>
      </c>
      <c r="T70">
        <v>3</v>
      </c>
      <c r="U70">
        <v>54</v>
      </c>
      <c r="V70">
        <v>3</v>
      </c>
      <c r="W70">
        <v>0.30199999999999999</v>
      </c>
      <c r="X70">
        <v>1.6E-2</v>
      </c>
      <c r="Y70">
        <v>0.35099999999999998</v>
      </c>
      <c r="Z70">
        <v>1.9E-2</v>
      </c>
      <c r="AA70">
        <v>1.65</v>
      </c>
      <c r="AB70">
        <v>0.09</v>
      </c>
      <c r="AC70">
        <v>1.53</v>
      </c>
      <c r="AD70">
        <v>0.08</v>
      </c>
    </row>
    <row r="71" spans="9:30" x14ac:dyDescent="0.3">
      <c r="I71">
        <v>70</v>
      </c>
      <c r="J71">
        <v>2</v>
      </c>
      <c r="K71">
        <v>37</v>
      </c>
      <c r="L71">
        <v>2</v>
      </c>
      <c r="M71">
        <v>32</v>
      </c>
      <c r="N71">
        <v>2</v>
      </c>
      <c r="O71">
        <v>4</v>
      </c>
      <c r="P71">
        <v>6</v>
      </c>
      <c r="Q71">
        <v>-1</v>
      </c>
      <c r="R71">
        <v>6</v>
      </c>
      <c r="S71">
        <v>55</v>
      </c>
      <c r="T71">
        <v>3</v>
      </c>
      <c r="U71">
        <v>52</v>
      </c>
      <c r="V71">
        <v>3</v>
      </c>
      <c r="W71">
        <v>0.32200000000000001</v>
      </c>
      <c r="X71">
        <v>1.7000000000000001E-2</v>
      </c>
      <c r="Y71">
        <v>0.37</v>
      </c>
      <c r="Z71">
        <v>0.02</v>
      </c>
      <c r="AA71">
        <v>1.66</v>
      </c>
      <c r="AB71">
        <v>0.09</v>
      </c>
      <c r="AC71">
        <v>1.54</v>
      </c>
      <c r="AD71">
        <v>0.08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2020-02-15T07:09:11Z</dcterms:created>
  <dcterms:modified xsi:type="dcterms:W3CDTF">2020-02-25T15:41:27Z</dcterms:modified>
</cp:coreProperties>
</file>