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9" i="2" l="1"/>
  <c r="H8" i="2"/>
  <c r="H2" i="2"/>
  <c r="G11" i="1"/>
  <c r="F10" i="1"/>
  <c r="B7" i="1"/>
  <c r="B6" i="1"/>
  <c r="B21" i="2"/>
  <c r="C21" i="2"/>
  <c r="D21" i="2"/>
  <c r="E21" i="2"/>
  <c r="F21" i="2"/>
  <c r="G21" i="2"/>
  <c r="H21" i="2"/>
  <c r="I21" i="2"/>
  <c r="B13" i="2" l="1"/>
  <c r="F3" i="2" s="1"/>
  <c r="F4" i="2" s="1"/>
  <c r="F2" i="2"/>
  <c r="B14" i="2"/>
  <c r="C3" i="2"/>
  <c r="C4" i="2"/>
  <c r="C5" i="2"/>
  <c r="C6" i="2"/>
  <c r="C7" i="2"/>
  <c r="C8" i="2"/>
  <c r="C9" i="2"/>
  <c r="C2" i="2"/>
  <c r="E4" i="1" l="1"/>
  <c r="F5" i="1"/>
  <c r="G4" i="1"/>
  <c r="I4" i="1"/>
  <c r="J2" i="1"/>
  <c r="J5" i="1" s="1"/>
  <c r="K2" i="1"/>
  <c r="K4" i="1" s="1"/>
  <c r="L2" i="1"/>
  <c r="M2" i="1"/>
  <c r="M5" i="1" s="1"/>
  <c r="N2" i="1"/>
  <c r="N5" i="1" s="1"/>
  <c r="O2" i="1"/>
  <c r="O4" i="1" s="1"/>
  <c r="M4" i="1"/>
  <c r="L4" i="1"/>
  <c r="H4" i="1"/>
  <c r="D4" i="1"/>
  <c r="C4" i="1"/>
  <c r="O5" i="1"/>
  <c r="L5" i="1"/>
  <c r="I5" i="1"/>
  <c r="H5" i="1"/>
  <c r="D5" i="1"/>
  <c r="C5" i="1"/>
  <c r="F4" i="1" l="1"/>
  <c r="E5" i="1"/>
  <c r="K5" i="1"/>
  <c r="G5" i="1"/>
  <c r="N4" i="1"/>
  <c r="J4" i="1"/>
  <c r="B3" i="1"/>
  <c r="F3" i="1"/>
  <c r="J3" i="1"/>
  <c r="N3" i="1"/>
  <c r="B5" i="1"/>
  <c r="C3" i="1"/>
  <c r="G3" i="1"/>
  <c r="K3" i="1"/>
  <c r="O3" i="1"/>
  <c r="D3" i="1"/>
  <c r="H3" i="1"/>
  <c r="L3" i="1"/>
  <c r="B4" i="1"/>
  <c r="B9" i="1" s="1"/>
  <c r="E3" i="1"/>
  <c r="I3" i="1"/>
  <c r="M3" i="1"/>
  <c r="B10" i="1" l="1"/>
  <c r="F11" i="1" s="1"/>
  <c r="B8" i="1"/>
  <c r="B11" i="1" l="1"/>
  <c r="D11" i="1" s="1"/>
  <c r="F12" i="1"/>
  <c r="B12" i="1" l="1"/>
  <c r="D12" i="1" s="1"/>
</calcChain>
</file>

<file path=xl/sharedStrings.xml><?xml version="1.0" encoding="utf-8"?>
<sst xmlns="http://schemas.openxmlformats.org/spreadsheetml/2006/main" count="32" uniqueCount="28">
  <si>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</si>
  <si>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</si>
  <si>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</si>
  <si>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</si>
  <si>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</si>
  <si>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</si>
  <si>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</si>
  <si>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</si>
  <si>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</si>
  <si>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</si>
  <si>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</si>
  <si>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</si>
  <si>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</si>
  <si>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</si>
  <si>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rm</t>
  </si>
  <si>
    <t>m</t>
  </si>
  <si>
    <t>rm^2</t>
  </si>
  <si>
    <t>L</t>
  </si>
  <si>
    <t xml:space="preserve">n0 </t>
  </si>
  <si>
    <t>lamb</t>
  </si>
  <si>
    <t xml:space="preserve">l </t>
  </si>
  <si>
    <t>rm^2/m</t>
  </si>
  <si>
    <t>lamd/l</t>
  </si>
  <si>
    <t>n0 - ne</t>
  </si>
  <si>
    <t>В</t>
  </si>
  <si>
    <t>дел</t>
  </si>
  <si>
    <t>В/дел</t>
  </si>
  <si>
    <t>Ul/2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</si>
</sst>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Лист2!$C$2:$C$9</c:f>
              <c:numCache>
                <c:formatCode>General</c:formatCode>
                <c:ptCount val="8"/>
                <c:pt idx="0">
                  <c:v>3.24</c:v>
                </c:pt>
                <c:pt idx="1">
                  <c:v>7.2900000000000009</c:v>
                </c:pt>
                <c:pt idx="2">
                  <c:v>12.25</c:v>
                </c:pt>
                <c:pt idx="3">
                  <c:v>17.64</c:v>
                </c:pt>
                <c:pt idx="4">
                  <c:v>22.090000000000003</c:v>
                </c:pt>
                <c:pt idx="5">
                  <c:v>26.009999999999998</c:v>
                </c:pt>
                <c:pt idx="6">
                  <c:v>31.359999999999996</c:v>
                </c:pt>
                <c:pt idx="7">
                  <c:v>34.81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8512"/>
        <c:axId val="190130048"/>
      </c:scatterChart>
      <c:valAx>
        <c:axId val="190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30048"/>
        <c:crosses val="autoZero"/>
        <c:crossBetween val="midCat"/>
      </c:valAx>
      <c:valAx>
        <c:axId val="1901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5</xdr:row>
      <xdr:rowOff>26670</xdr:rowOff>
    </xdr:from>
    <xdr:to>
      <xdr:col>20</xdr:col>
      <xdr:colOff>121920</xdr:colOff>
      <xdr:row>20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11" sqref="G11"/>
    </sheetView>
  </sheetViews>
  <sheetFormatPr defaultRowHeight="14.4" x14ac:dyDescent="0.3"/>
  <sheetData>
    <row r="1" spans="1:15" x14ac:dyDescent="0.3">
      <c r="A1" t="s">
        <v>0</v>
      </c>
      <c r="B1">
        <v>3.24</v>
      </c>
      <c r="C1">
        <v>7.2900000000000009</v>
      </c>
      <c r="D1">
        <v>12.25</v>
      </c>
      <c r="E1">
        <v>17.64</v>
      </c>
      <c r="F1">
        <v>22.090000000000003</v>
      </c>
      <c r="G1">
        <v>26.009999999999998</v>
      </c>
      <c r="H1">
        <v>31.359999999999996</v>
      </c>
      <c r="I1">
        <v>34.81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f t="shared" ref="E2:O2" si="0">J1*J1</f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10.497600000000002</v>
      </c>
      <c r="C3">
        <f t="shared" ref="C3:O4" si="1">C1*C1</f>
        <v>53.144100000000016</v>
      </c>
      <c r="D3">
        <f t="shared" si="1"/>
        <v>150.0625</v>
      </c>
      <c r="E3">
        <f t="shared" si="1"/>
        <v>311.1696</v>
      </c>
      <c r="F3">
        <f t="shared" si="1"/>
        <v>487.96810000000016</v>
      </c>
      <c r="G3">
        <f t="shared" si="1"/>
        <v>676.52009999999984</v>
      </c>
      <c r="H3">
        <f t="shared" si="1"/>
        <v>983.44959999999969</v>
      </c>
      <c r="I3">
        <f t="shared" si="1"/>
        <v>1211.7361000000001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4</v>
      </c>
      <c r="D4">
        <f t="shared" si="1"/>
        <v>9</v>
      </c>
      <c r="E4">
        <f t="shared" si="1"/>
        <v>16</v>
      </c>
      <c r="F4">
        <f t="shared" si="1"/>
        <v>25</v>
      </c>
      <c r="G4">
        <f t="shared" si="1"/>
        <v>36</v>
      </c>
      <c r="H4">
        <f t="shared" si="1"/>
        <v>49</v>
      </c>
      <c r="I4">
        <f t="shared" si="1"/>
        <v>64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3.24</v>
      </c>
      <c r="C5">
        <f t="shared" ref="C5:O5" si="2">C1*C2</f>
        <v>14.580000000000002</v>
      </c>
      <c r="D5">
        <f t="shared" si="2"/>
        <v>36.75</v>
      </c>
      <c r="E5">
        <f t="shared" si="2"/>
        <v>70.56</v>
      </c>
      <c r="F5">
        <f t="shared" si="2"/>
        <v>110.45000000000002</v>
      </c>
      <c r="G5">
        <f t="shared" si="2"/>
        <v>156.06</v>
      </c>
      <c r="H5">
        <f t="shared" si="2"/>
        <v>219.51999999999998</v>
      </c>
      <c r="I5">
        <f t="shared" si="2"/>
        <v>278.48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SUM(B1:I1)/8</f>
        <v>19.33625</v>
      </c>
    </row>
    <row r="7" spans="1:15" x14ac:dyDescent="0.3">
      <c r="A7" t="s">
        <v>6</v>
      </c>
      <c r="B7">
        <f>SUM(B2:I2)/8</f>
        <v>4.5</v>
      </c>
    </row>
    <row r="8" spans="1:15" x14ac:dyDescent="0.3">
      <c r="A8" t="s">
        <v>7</v>
      </c>
      <c r="B8">
        <f>SUM(B3:I3)/8</f>
        <v>485.56846250000001</v>
      </c>
    </row>
    <row r="9" spans="1:15" x14ac:dyDescent="0.3">
      <c r="A9" t="s">
        <v>8</v>
      </c>
      <c r="B9">
        <f>SUM(B4:I4)/8</f>
        <v>25.5</v>
      </c>
    </row>
    <row r="10" spans="1:15" x14ac:dyDescent="0.3">
      <c r="A10" t="s">
        <v>9</v>
      </c>
      <c r="B10">
        <f>SUM(B5:I5)/8</f>
        <v>111.205</v>
      </c>
      <c r="F10">
        <f>1/F11</f>
        <v>4.3664265320803919</v>
      </c>
    </row>
    <row r="11" spans="1:15" x14ac:dyDescent="0.3">
      <c r="A11" t="s">
        <v>10</v>
      </c>
      <c r="B11">
        <f>(B10-B6*B7)/(B8-B6*B6)</f>
        <v>0.21662186823419552</v>
      </c>
      <c r="C11" t="s">
        <v>11</v>
      </c>
      <c r="D11">
        <f>B7-B11*B6</f>
        <v>0.31134540035653657</v>
      </c>
      <c r="E11" t="s">
        <v>12</v>
      </c>
      <c r="F11">
        <f>B10/B8</f>
        <v>0.2290202280177947</v>
      </c>
      <c r="G11">
        <f>F12/F11</f>
        <v>9.1244501125590585E-3</v>
      </c>
    </row>
    <row r="12" spans="1:15" x14ac:dyDescent="0.3">
      <c r="A12" t="s">
        <v>13</v>
      </c>
      <c r="B12">
        <f>SQRT(((B9-B7*B7)/(B8-B6*B6) - B11*B11)/14)</f>
        <v>2.4663904824853908E-3</v>
      </c>
      <c r="C12" t="s">
        <v>13</v>
      </c>
      <c r="D12">
        <f>B12*SQRT(B8)</f>
        <v>5.4348438614868613E-2</v>
      </c>
      <c r="E12" t="s">
        <v>13</v>
      </c>
      <c r="F12">
        <f>SQRT((B9/B8) - F11*F11)/SQRT(15)</f>
        <v>2.089683645315268E-3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0" sqref="H10"/>
    </sheetView>
  </sheetViews>
  <sheetFormatPr defaultRowHeight="14.4" x14ac:dyDescent="0.3"/>
  <cols>
    <col min="2" max="2" width="11" bestFit="1" customWidth="1"/>
  </cols>
  <sheetData>
    <row r="1" spans="1:9" x14ac:dyDescent="0.3">
      <c r="A1" t="s">
        <v>14</v>
      </c>
      <c r="B1" t="s">
        <v>15</v>
      </c>
      <c r="C1" t="s">
        <v>16</v>
      </c>
    </row>
    <row r="2" spans="1:9" x14ac:dyDescent="0.3">
      <c r="A2">
        <v>1.8</v>
      </c>
      <c r="B2">
        <v>1</v>
      </c>
      <c r="C2">
        <f>A2*A2</f>
        <v>3.24</v>
      </c>
      <c r="E2" t="s">
        <v>21</v>
      </c>
      <c r="F2">
        <f>4.36</f>
        <v>4.3600000000000003</v>
      </c>
      <c r="G2">
        <v>0.04</v>
      </c>
      <c r="H2">
        <f>G2/F2</f>
        <v>9.1743119266055034E-3</v>
      </c>
    </row>
    <row r="3" spans="1:9" x14ac:dyDescent="0.3">
      <c r="A3">
        <v>2.7</v>
      </c>
      <c r="B3">
        <v>2</v>
      </c>
      <c r="C3">
        <f t="shared" ref="C3:C9" si="0">A3*A3</f>
        <v>7.2900000000000009</v>
      </c>
      <c r="E3" t="s">
        <v>22</v>
      </c>
      <c r="F3">
        <f>B13/B14</f>
        <v>2.4230769230769231E-5</v>
      </c>
    </row>
    <row r="4" spans="1:9" x14ac:dyDescent="0.3">
      <c r="A4">
        <v>3.5</v>
      </c>
      <c r="B4">
        <v>3</v>
      </c>
      <c r="C4">
        <f t="shared" si="0"/>
        <v>12.25</v>
      </c>
      <c r="E4" t="s">
        <v>23</v>
      </c>
      <c r="F4">
        <f>F3*B11*B11*B12*B12/F2</f>
        <v>0.10491900846859563</v>
      </c>
      <c r="G4">
        <v>9.1244501125590585E-3</v>
      </c>
    </row>
    <row r="5" spans="1:9" x14ac:dyDescent="0.3">
      <c r="A5">
        <v>4.2</v>
      </c>
      <c r="B5">
        <v>4</v>
      </c>
      <c r="C5">
        <f t="shared" si="0"/>
        <v>17.64</v>
      </c>
    </row>
    <row r="6" spans="1:9" x14ac:dyDescent="0.3">
      <c r="A6">
        <v>4.7</v>
      </c>
      <c r="B6">
        <v>5</v>
      </c>
      <c r="C6">
        <f t="shared" si="0"/>
        <v>22.090000000000003</v>
      </c>
      <c r="H6">
        <v>1500</v>
      </c>
      <c r="I6" t="s">
        <v>24</v>
      </c>
    </row>
    <row r="7" spans="1:9" x14ac:dyDescent="0.3">
      <c r="A7">
        <v>5.0999999999999996</v>
      </c>
      <c r="B7">
        <v>6</v>
      </c>
      <c r="C7">
        <f t="shared" si="0"/>
        <v>26.009999999999998</v>
      </c>
      <c r="H7">
        <v>100</v>
      </c>
      <c r="I7" t="s">
        <v>25</v>
      </c>
    </row>
    <row r="8" spans="1:9" x14ac:dyDescent="0.3">
      <c r="A8">
        <v>5.6</v>
      </c>
      <c r="B8">
        <v>7</v>
      </c>
      <c r="C8">
        <f t="shared" si="0"/>
        <v>31.359999999999996</v>
      </c>
      <c r="H8">
        <f>H6/H7</f>
        <v>15</v>
      </c>
      <c r="I8" t="s">
        <v>26</v>
      </c>
    </row>
    <row r="9" spans="1:9" x14ac:dyDescent="0.3">
      <c r="A9">
        <v>5.9</v>
      </c>
      <c r="B9">
        <v>8</v>
      </c>
      <c r="C9">
        <f t="shared" si="0"/>
        <v>34.81</v>
      </c>
      <c r="G9" t="s">
        <v>27</v>
      </c>
      <c r="H9">
        <f>H8*30</f>
        <v>450</v>
      </c>
    </row>
    <row r="11" spans="1:9" x14ac:dyDescent="0.3">
      <c r="A11" t="s">
        <v>17</v>
      </c>
      <c r="B11">
        <v>60</v>
      </c>
    </row>
    <row r="12" spans="1:9" x14ac:dyDescent="0.3">
      <c r="A12" t="s">
        <v>18</v>
      </c>
      <c r="B12">
        <v>2.29</v>
      </c>
    </row>
    <row r="13" spans="1:9" x14ac:dyDescent="0.3">
      <c r="A13" t="s">
        <v>19</v>
      </c>
      <c r="B13">
        <f>0.63/10^(6)</f>
        <v>6.3E-7</v>
      </c>
    </row>
    <row r="14" spans="1:9" x14ac:dyDescent="0.3">
      <c r="A14" t="s">
        <v>20</v>
      </c>
      <c r="B14">
        <f>26/1000</f>
        <v>2.5999999999999999E-2</v>
      </c>
    </row>
    <row r="19" spans="1:9" x14ac:dyDescent="0.3">
      <c r="A19" t="s">
        <v>15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</row>
    <row r="20" spans="1:9" x14ac:dyDescent="0.3">
      <c r="A20" t="s">
        <v>16</v>
      </c>
      <c r="B20">
        <v>1.8</v>
      </c>
      <c r="C20">
        <v>2.7</v>
      </c>
      <c r="D20">
        <v>3.5</v>
      </c>
      <c r="E20">
        <v>4.2</v>
      </c>
      <c r="F20">
        <v>4.7</v>
      </c>
      <c r="G20">
        <v>5.0999999999999996</v>
      </c>
      <c r="H20">
        <v>5.6</v>
      </c>
      <c r="I20">
        <v>5.9</v>
      </c>
    </row>
    <row r="21" spans="1:9" x14ac:dyDescent="0.3">
      <c r="B21">
        <f>B20*B20</f>
        <v>3.24</v>
      </c>
      <c r="C21">
        <f t="shared" ref="C21:I21" si="1">C20*C20</f>
        <v>7.2900000000000009</v>
      </c>
      <c r="D21">
        <f t="shared" si="1"/>
        <v>12.25</v>
      </c>
      <c r="E21">
        <f t="shared" si="1"/>
        <v>17.64</v>
      </c>
      <c r="F21">
        <f t="shared" si="1"/>
        <v>22.090000000000003</v>
      </c>
      <c r="G21">
        <f t="shared" si="1"/>
        <v>26.009999999999998</v>
      </c>
      <c r="H21">
        <f t="shared" si="1"/>
        <v>31.359999999999996</v>
      </c>
      <c r="I21">
        <f t="shared" si="1"/>
        <v>34.81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2020-02-25T15:57:25Z</dcterms:modified>
</cp:coreProperties>
</file>