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M28" i="1" l="1"/>
  <c r="O28" i="1"/>
  <c r="P28" i="1"/>
  <c r="N28" i="1"/>
  <c r="N15" i="1"/>
  <c r="P13" i="1"/>
  <c r="T16" i="1"/>
  <c r="T17" i="1"/>
  <c r="T18" i="1"/>
  <c r="T19" i="1"/>
  <c r="T20" i="1"/>
  <c r="T21" i="1"/>
  <c r="T22" i="1"/>
  <c r="T15" i="1"/>
  <c r="Q16" i="1"/>
  <c r="Q17" i="1"/>
  <c r="Q18" i="1"/>
  <c r="Q19" i="1"/>
  <c r="Q20" i="1"/>
  <c r="Q21" i="1"/>
  <c r="N16" i="1"/>
  <c r="N17" i="1"/>
  <c r="N18" i="1"/>
  <c r="N19" i="1"/>
  <c r="N20" i="1"/>
  <c r="N21" i="1"/>
  <c r="N22" i="1"/>
  <c r="N23" i="1"/>
  <c r="K11" i="1"/>
  <c r="K12" i="1"/>
  <c r="K10" i="1"/>
  <c r="V7" i="1"/>
  <c r="V8" i="1"/>
  <c r="V9" i="1"/>
  <c r="V10" i="1"/>
  <c r="V11" i="1"/>
  <c r="V12" i="1"/>
  <c r="V13" i="1"/>
  <c r="V6" i="1"/>
  <c r="S7" i="1"/>
  <c r="S8" i="1"/>
  <c r="S9" i="1"/>
  <c r="S10" i="1"/>
  <c r="S11" i="1"/>
  <c r="S12" i="1"/>
  <c r="S6" i="1"/>
  <c r="P7" i="1"/>
  <c r="P8" i="1"/>
  <c r="P9" i="1"/>
  <c r="P10" i="1"/>
  <c r="P11" i="1"/>
  <c r="P12" i="1"/>
  <c r="P6" i="1"/>
  <c r="M7" i="1"/>
  <c r="M8" i="1"/>
  <c r="M9" i="1"/>
  <c r="M6" i="1"/>
  <c r="B24" i="1"/>
  <c r="C24" i="1"/>
  <c r="D24" i="1"/>
  <c r="E24" i="1"/>
  <c r="F24" i="1"/>
  <c r="G24" i="1"/>
  <c r="H24" i="1"/>
  <c r="C34" i="1"/>
  <c r="C35" i="1" s="1"/>
  <c r="D34" i="1"/>
  <c r="D35" i="1" s="1"/>
  <c r="E34" i="1"/>
  <c r="E35" i="1" s="1"/>
  <c r="F34" i="1"/>
  <c r="G34" i="1"/>
  <c r="G35" i="1" s="1"/>
  <c r="H34" i="1"/>
  <c r="H35" i="1" s="1"/>
  <c r="I34" i="1"/>
  <c r="I35" i="1" s="1"/>
  <c r="B34" i="1"/>
  <c r="B35" i="1" s="1"/>
  <c r="C25" i="1"/>
  <c r="C26" i="1" s="1"/>
  <c r="D25" i="1"/>
  <c r="D26" i="1" s="1"/>
  <c r="E25" i="1"/>
  <c r="E26" i="1" s="1"/>
  <c r="F25" i="1"/>
  <c r="G25" i="1"/>
  <c r="G26" i="1" s="1"/>
  <c r="H25" i="1"/>
  <c r="H26" i="1" s="1"/>
  <c r="B25" i="1"/>
  <c r="B26" i="1" s="1"/>
  <c r="C16" i="1"/>
  <c r="D16" i="1"/>
  <c r="E16" i="1"/>
  <c r="F16" i="1"/>
  <c r="G16" i="1"/>
  <c r="H16" i="1"/>
  <c r="I16" i="1"/>
  <c r="B16" i="1"/>
  <c r="F35" i="1"/>
  <c r="F26" i="1"/>
  <c r="B17" i="1"/>
  <c r="C17" i="1"/>
  <c r="D17" i="1"/>
  <c r="E17" i="1"/>
  <c r="F17" i="1"/>
  <c r="G17" i="1"/>
  <c r="H17" i="1"/>
  <c r="I17" i="1"/>
  <c r="C8" i="1"/>
  <c r="D8" i="1"/>
  <c r="B8" i="1"/>
  <c r="C7" i="1"/>
  <c r="D7" i="1"/>
  <c r="B7" i="1"/>
  <c r="C33" i="1"/>
  <c r="D33" i="1"/>
  <c r="E33" i="1"/>
  <c r="F33" i="1"/>
  <c r="G33" i="1"/>
  <c r="H33" i="1"/>
  <c r="I33" i="1"/>
  <c r="B33" i="1"/>
  <c r="C15" i="1"/>
  <c r="D15" i="1"/>
  <c r="E15" i="1"/>
  <c r="F15" i="1"/>
  <c r="G15" i="1"/>
  <c r="H15" i="1"/>
  <c r="I15" i="1"/>
  <c r="B15" i="1"/>
  <c r="C6" i="1"/>
  <c r="D6" i="1"/>
  <c r="B6" i="1"/>
</calcChain>
</file>

<file path=xl/sharedStrings.xml><?xml version="1.0" encoding="utf-8"?>
<sst xmlns="http://schemas.openxmlformats.org/spreadsheetml/2006/main" count="51" uniqueCount="12">
  <si>
    <t>$t$, мин</t>
  </si>
  <si>
    <t>$h$, см</t>
  </si>
  <si>
    <t>$I_r$</t>
  </si>
  <si>
    <t>$I_b$</t>
  </si>
  <si>
    <t>$I_g$</t>
  </si>
  <si>
    <t>$I$</t>
  </si>
  <si>
    <t>lnI</t>
  </si>
  <si>
    <t>I/I0</t>
  </si>
  <si>
    <t>log al</t>
  </si>
  <si>
    <t>$t$</t>
  </si>
  <si>
    <t>$\alpha$</t>
  </si>
  <si>
    <t>$\sigma_\alpha$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</si>
</sst>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Лист1!$B$11:$I$11</c:f>
              <c:numCache>
                <c:formatCode>0.0</c:formatCode>
                <c:ptCount val="8"/>
                <c:pt idx="0">
                  <c:v>3</c:v>
                </c:pt>
                <c:pt idx="1">
                  <c:v>6</c:v>
                </c:pt>
                <c:pt idx="2">
                  <c:v>9.5</c:v>
                </c:pt>
                <c:pt idx="3">
                  <c:v>14</c:v>
                </c:pt>
                <c:pt idx="4">
                  <c:v>16.5</c:v>
                </c:pt>
                <c:pt idx="5">
                  <c:v>18.5</c:v>
                </c:pt>
                <c:pt idx="6">
                  <c:v>20.5</c:v>
                </c:pt>
                <c:pt idx="7">
                  <c:v>22</c:v>
                </c:pt>
              </c:numCache>
            </c:numRef>
          </c:xVal>
          <c:yVal>
            <c:numRef>
              <c:f>Лист1!$B$17:$I$17</c:f>
              <c:numCache>
                <c:formatCode>General</c:formatCode>
                <c:ptCount val="8"/>
                <c:pt idx="0">
                  <c:v>0</c:v>
                </c:pt>
                <c:pt idx="1">
                  <c:v>-1.1753579079346156E-3</c:v>
                </c:pt>
                <c:pt idx="2">
                  <c:v>-7.1003404179389822E-3</c:v>
                </c:pt>
                <c:pt idx="3">
                  <c:v>-1.9198462041207176E-2</c:v>
                </c:pt>
                <c:pt idx="4">
                  <c:v>-7.335170238690096E-2</c:v>
                </c:pt>
                <c:pt idx="5">
                  <c:v>-0.24186586313824354</c:v>
                </c:pt>
                <c:pt idx="6">
                  <c:v>-0.48902047801937015</c:v>
                </c:pt>
                <c:pt idx="7">
                  <c:v>-0.59276991555773206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17696"/>
        <c:axId val="172316160"/>
      </c:scatterChart>
      <c:valAx>
        <c:axId val="17231769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72316160"/>
        <c:crosses val="autoZero"/>
        <c:crossBetween val="midCat"/>
      </c:valAx>
      <c:valAx>
        <c:axId val="17231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317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Лист1!$B$20:$H$20</c:f>
              <c:numCache>
                <c:formatCode>0.0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17.5</c:v>
                </c:pt>
                <c:pt idx="5">
                  <c:v>20.5</c:v>
                </c:pt>
                <c:pt idx="6">
                  <c:v>22</c:v>
                </c:pt>
              </c:numCache>
            </c:numRef>
          </c:xVal>
          <c:yVal>
            <c:numRef>
              <c:f>Лист1!$B$26:$H$26</c:f>
              <c:numCache>
                <c:formatCode>General</c:formatCode>
                <c:ptCount val="7"/>
                <c:pt idx="0">
                  <c:v>0</c:v>
                </c:pt>
                <c:pt idx="1">
                  <c:v>-4.1277450898482065E-3</c:v>
                </c:pt>
                <c:pt idx="2">
                  <c:v>-0.19713386179525877</c:v>
                </c:pt>
                <c:pt idx="3">
                  <c:v>-0.20647388804940206</c:v>
                </c:pt>
                <c:pt idx="4">
                  <c:v>-0.40533873074506888</c:v>
                </c:pt>
                <c:pt idx="5">
                  <c:v>-0.71086922763572646</c:v>
                </c:pt>
                <c:pt idx="6">
                  <c:v>-0.7620217500831078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19488"/>
        <c:axId val="169208832"/>
      </c:scatterChart>
      <c:valAx>
        <c:axId val="1723194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69208832"/>
        <c:crosses val="autoZero"/>
        <c:crossBetween val="midCat"/>
      </c:valAx>
      <c:valAx>
        <c:axId val="16920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31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Лист1!$B$29:$I$29</c:f>
              <c:numCache>
                <c:formatCode>0.0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10.5</c:v>
                </c:pt>
                <c:pt idx="3">
                  <c:v>12.5</c:v>
                </c:pt>
                <c:pt idx="4">
                  <c:v>15</c:v>
                </c:pt>
                <c:pt idx="5">
                  <c:v>18.5</c:v>
                </c:pt>
                <c:pt idx="6">
                  <c:v>20.5</c:v>
                </c:pt>
                <c:pt idx="7">
                  <c:v>22</c:v>
                </c:pt>
              </c:numCache>
            </c:numRef>
          </c:xVal>
          <c:yVal>
            <c:numRef>
              <c:f>Лист1!$B$35:$I$35</c:f>
              <c:numCache>
                <c:formatCode>General</c:formatCode>
                <c:ptCount val="8"/>
                <c:pt idx="0">
                  <c:v>0</c:v>
                </c:pt>
                <c:pt idx="1">
                  <c:v>-8.9058721976788494E-3</c:v>
                </c:pt>
                <c:pt idx="2">
                  <c:v>-6.5130590817885992E-3</c:v>
                </c:pt>
                <c:pt idx="3">
                  <c:v>-0.25059634168273304</c:v>
                </c:pt>
                <c:pt idx="4">
                  <c:v>-0.26985393163171062</c:v>
                </c:pt>
                <c:pt idx="5">
                  <c:v>-0.50503245850268141</c:v>
                </c:pt>
                <c:pt idx="6">
                  <c:v>-0.45367109042400777</c:v>
                </c:pt>
                <c:pt idx="7">
                  <c:v>-0.80794659804121405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80128"/>
        <c:axId val="142878592"/>
      </c:scatterChart>
      <c:valAx>
        <c:axId val="14288012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42878592"/>
        <c:crosses val="autoZero"/>
        <c:crossBetween val="midCat"/>
      </c:valAx>
      <c:valAx>
        <c:axId val="14287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8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946850393700782E-2"/>
          <c:y val="4.214129483814523E-2"/>
          <c:w val="0.85731014873140854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5355708661417322"/>
                  <c:y val="-0.10126385243511228"/>
                </c:manualLayout>
              </c:layout>
              <c:numFmt formatCode="General" sourceLinked="0"/>
            </c:trendlineLbl>
          </c:trendline>
          <c:xVal>
            <c:numRef>
              <c:f>Лист1!$N$9:$N$13</c:f>
              <c:numCache>
                <c:formatCode>0.0</c:formatCode>
                <c:ptCount val="5"/>
                <c:pt idx="0">
                  <c:v>14</c:v>
                </c:pt>
                <c:pt idx="1">
                  <c:v>16.5</c:v>
                </c:pt>
                <c:pt idx="2">
                  <c:v>18.5</c:v>
                </c:pt>
                <c:pt idx="3">
                  <c:v>20.5</c:v>
                </c:pt>
                <c:pt idx="4">
                  <c:v>22</c:v>
                </c:pt>
              </c:numCache>
            </c:numRef>
          </c:xVal>
          <c:yVal>
            <c:numRef>
              <c:f>Лист1!$P$9:$P$13</c:f>
              <c:numCache>
                <c:formatCode>General</c:formatCode>
                <c:ptCount val="5"/>
                <c:pt idx="0">
                  <c:v>-1.9100171373419263E-2</c:v>
                </c:pt>
                <c:pt idx="1">
                  <c:v>-0.10536051565782628</c:v>
                </c:pt>
                <c:pt idx="2">
                  <c:v>-0.21977086683557048</c:v>
                </c:pt>
                <c:pt idx="3">
                  <c:v>-0.41428769672334337</c:v>
                </c:pt>
                <c:pt idx="4">
                  <c:v>-0.78953902623501115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1024"/>
        <c:axId val="48479232"/>
      </c:scatterChart>
      <c:valAx>
        <c:axId val="4848102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48479232"/>
        <c:crosses val="autoZero"/>
        <c:crossBetween val="midCat"/>
      </c:valAx>
      <c:valAx>
        <c:axId val="484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1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Лист1!$N$25:$P$25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Лист1!$N$26:$P$26</c:f>
              <c:numCache>
                <c:formatCode>General</c:formatCode>
                <c:ptCount val="3"/>
                <c:pt idx="0">
                  <c:v>4.4999999999999998E-2</c:v>
                </c:pt>
                <c:pt idx="1">
                  <c:v>6.2E-2</c:v>
                </c:pt>
                <c:pt idx="2">
                  <c:v>6.4000000000000001E-2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1504"/>
        <c:axId val="145219968"/>
      </c:scatterChart>
      <c:valAx>
        <c:axId val="14522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219968"/>
        <c:crosses val="autoZero"/>
        <c:crossBetween val="midCat"/>
      </c:valAx>
      <c:valAx>
        <c:axId val="14521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22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641294838145238E-2"/>
          <c:y val="5.1400554097404488E-2"/>
          <c:w val="0.74133223972003504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Лист1!$M$25:$P$25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Лист1!$M$26:$P$26</c:f>
              <c:numCache>
                <c:formatCode>General</c:formatCode>
                <c:ptCount val="4"/>
                <c:pt idx="0">
                  <c:v>2.2499999999999999E-2</c:v>
                </c:pt>
                <c:pt idx="1">
                  <c:v>4.4999999999999998E-2</c:v>
                </c:pt>
                <c:pt idx="2">
                  <c:v>6.2E-2</c:v>
                </c:pt>
                <c:pt idx="3">
                  <c:v>6.4000000000000001E-2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15456"/>
        <c:axId val="51149824"/>
      </c:scatterChart>
      <c:valAx>
        <c:axId val="1409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149824"/>
        <c:crosses val="autoZero"/>
        <c:crossBetween val="midCat"/>
      </c:valAx>
      <c:valAx>
        <c:axId val="5114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915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92337</xdr:colOff>
      <xdr:row>1</xdr:row>
      <xdr:rowOff>101077</xdr:rowOff>
    </xdr:from>
    <xdr:to>
      <xdr:col>31</xdr:col>
      <xdr:colOff>397137</xdr:colOff>
      <xdr:row>16</xdr:row>
      <xdr:rowOff>101077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379656</xdr:colOff>
      <xdr:row>17</xdr:row>
      <xdr:rowOff>17257</xdr:rowOff>
    </xdr:from>
    <xdr:to>
      <xdr:col>31</xdr:col>
      <xdr:colOff>74856</xdr:colOff>
      <xdr:row>32</xdr:row>
      <xdr:rowOff>17257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75752</xdr:colOff>
      <xdr:row>29</xdr:row>
      <xdr:rowOff>163382</xdr:rowOff>
    </xdr:from>
    <xdr:to>
      <xdr:col>27</xdr:col>
      <xdr:colOff>380552</xdr:colOff>
      <xdr:row>44</xdr:row>
      <xdr:rowOff>163382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672354</xdr:colOff>
      <xdr:row>41</xdr:row>
      <xdr:rowOff>13446</xdr:rowOff>
    </xdr:from>
    <xdr:to>
      <xdr:col>20</xdr:col>
      <xdr:colOff>26895</xdr:colOff>
      <xdr:row>56</xdr:row>
      <xdr:rowOff>67234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71717</xdr:colOff>
      <xdr:row>43</xdr:row>
      <xdr:rowOff>22412</xdr:rowOff>
    </xdr:from>
    <xdr:to>
      <xdr:col>27</xdr:col>
      <xdr:colOff>242046</xdr:colOff>
      <xdr:row>58</xdr:row>
      <xdr:rowOff>76200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484094</xdr:colOff>
      <xdr:row>42</xdr:row>
      <xdr:rowOff>165847</xdr:rowOff>
    </xdr:from>
    <xdr:to>
      <xdr:col>12</xdr:col>
      <xdr:colOff>618565</xdr:colOff>
      <xdr:row>58</xdr:row>
      <xdr:rowOff>40341</xdr:rowOff>
    </xdr:to>
    <xdr:graphicFrame macro="">
      <xdr:nvGraphicFramePr>
        <xdr:cNvPr id="19" name="Диаграмма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9" zoomScale="85" zoomScaleNormal="85" workbookViewId="0">
      <selection activeCell="R23" sqref="R23:T27"/>
    </sheetView>
  </sheetViews>
  <sheetFormatPr defaultRowHeight="14.4" x14ac:dyDescent="0.3"/>
  <cols>
    <col min="12" max="12" width="11.33203125" customWidth="1"/>
    <col min="13" max="13" width="10.44140625" customWidth="1"/>
    <col min="16" max="16" width="10.44140625" customWidth="1"/>
    <col min="19" max="19" width="10.6640625" customWidth="1"/>
    <col min="22" max="22" width="10.88671875" customWidth="1"/>
  </cols>
  <sheetData>
    <row r="1" spans="1:22" x14ac:dyDescent="0.3">
      <c r="A1" t="s">
        <v>0</v>
      </c>
      <c r="B1">
        <v>5</v>
      </c>
    </row>
    <row r="2" spans="1:22" x14ac:dyDescent="0.3">
      <c r="A2" t="s">
        <v>1</v>
      </c>
      <c r="B2">
        <v>22.5</v>
      </c>
      <c r="C2">
        <v>18</v>
      </c>
      <c r="D2">
        <v>20</v>
      </c>
    </row>
    <row r="3" spans="1:22" x14ac:dyDescent="0.3">
      <c r="A3" t="s">
        <v>2</v>
      </c>
      <c r="B3">
        <v>76</v>
      </c>
      <c r="C3">
        <v>247</v>
      </c>
      <c r="D3">
        <v>204</v>
      </c>
    </row>
    <row r="4" spans="1:22" x14ac:dyDescent="0.3">
      <c r="A4" t="s">
        <v>4</v>
      </c>
      <c r="B4">
        <v>25</v>
      </c>
      <c r="C4">
        <v>101</v>
      </c>
      <c r="D4">
        <v>67</v>
      </c>
      <c r="F4">
        <v>36.340000000000003</v>
      </c>
      <c r="G4">
        <v>135.51</v>
      </c>
      <c r="H4">
        <v>98.70999999999998</v>
      </c>
      <c r="K4" t="s">
        <v>0</v>
      </c>
      <c r="L4">
        <v>5</v>
      </c>
      <c r="N4" t="s">
        <v>0</v>
      </c>
      <c r="O4">
        <v>10</v>
      </c>
      <c r="Q4" t="s">
        <v>0</v>
      </c>
      <c r="R4">
        <v>15</v>
      </c>
      <c r="T4" t="s">
        <v>0</v>
      </c>
      <c r="U4">
        <v>20</v>
      </c>
    </row>
    <row r="5" spans="1:22" x14ac:dyDescent="0.3">
      <c r="A5" t="s">
        <v>3</v>
      </c>
      <c r="B5">
        <v>34</v>
      </c>
      <c r="C5">
        <v>156</v>
      </c>
      <c r="D5">
        <v>109</v>
      </c>
      <c r="K5" t="s">
        <v>1</v>
      </c>
      <c r="L5" t="s">
        <v>5</v>
      </c>
      <c r="N5" t="s">
        <v>1</v>
      </c>
      <c r="O5" t="s">
        <v>5</v>
      </c>
      <c r="Q5" t="s">
        <v>1</v>
      </c>
      <c r="R5" t="s">
        <v>5</v>
      </c>
      <c r="T5" t="s">
        <v>1</v>
      </c>
      <c r="U5" t="s">
        <v>5</v>
      </c>
    </row>
    <row r="6" spans="1:22" x14ac:dyDescent="0.3">
      <c r="A6" t="s">
        <v>5</v>
      </c>
      <c r="B6">
        <f>B3*0.21+B4*0.72+B5*0.07</f>
        <v>36.340000000000003</v>
      </c>
      <c r="C6">
        <f t="shared" ref="C6:D6" si="0">C3*0.21+C4*0.72+C5*0.07</f>
        <v>135.51</v>
      </c>
      <c r="D6">
        <f t="shared" si="0"/>
        <v>98.70999999999998</v>
      </c>
      <c r="K6">
        <v>2</v>
      </c>
      <c r="L6">
        <v>255</v>
      </c>
      <c r="M6">
        <f>LN(L6/$L$6)</f>
        <v>0</v>
      </c>
      <c r="N6" s="1">
        <v>3</v>
      </c>
      <c r="O6">
        <v>246.66666666666666</v>
      </c>
      <c r="P6">
        <f>LN(O6/$O$6)</f>
        <v>0</v>
      </c>
      <c r="Q6" s="1">
        <v>5</v>
      </c>
      <c r="R6" s="2">
        <v>246.66666666666666</v>
      </c>
      <c r="S6">
        <f>LN(R6/$R$6)</f>
        <v>0</v>
      </c>
      <c r="T6" s="1">
        <v>4</v>
      </c>
      <c r="U6" s="2">
        <v>246.33333333333334</v>
      </c>
      <c r="V6">
        <f>LN(U6/$U$6)</f>
        <v>0</v>
      </c>
    </row>
    <row r="7" spans="1:22" x14ac:dyDescent="0.3">
      <c r="A7" t="s">
        <v>7</v>
      </c>
      <c r="B7">
        <f>B6/255</f>
        <v>0.14250980392156865</v>
      </c>
      <c r="C7">
        <f t="shared" ref="C7:D7" si="1">C6/255</f>
        <v>0.53141176470588236</v>
      </c>
      <c r="D7">
        <f t="shared" si="1"/>
        <v>0.3870980392156862</v>
      </c>
      <c r="K7" s="1">
        <v>18</v>
      </c>
      <c r="L7" s="2">
        <v>230</v>
      </c>
      <c r="M7">
        <f t="shared" ref="M7:M9" si="2">LN(L7/$L$6)</f>
        <v>-0.10318423623523075</v>
      </c>
      <c r="N7" s="1">
        <v>6</v>
      </c>
      <c r="O7">
        <v>246</v>
      </c>
      <c r="P7">
        <f t="shared" ref="P7:P22" si="3">LN(O7/$O$6)</f>
        <v>-2.7063615977429142E-3</v>
      </c>
      <c r="Q7" s="1">
        <v>8</v>
      </c>
      <c r="R7" s="2">
        <v>244.33333333333334</v>
      </c>
      <c r="S7">
        <f t="shared" ref="S7:S12" si="4">LN(R7/$R$6)</f>
        <v>-9.5044843115638482E-3</v>
      </c>
      <c r="T7" s="1">
        <v>8</v>
      </c>
      <c r="U7" s="2">
        <v>241.33333333333334</v>
      </c>
      <c r="V7">
        <f t="shared" ref="V7:V13" si="5">LN(U7/$U$6)</f>
        <v>-2.0506528562485436E-2</v>
      </c>
    </row>
    <row r="8" spans="1:22" x14ac:dyDescent="0.3">
      <c r="A8" t="s">
        <v>6</v>
      </c>
      <c r="B8">
        <f>LOG(B7)</f>
        <v>-0.84615525746193965</v>
      </c>
      <c r="C8">
        <f t="shared" ref="C8:D8" si="6">LOG(C7)</f>
        <v>-0.27456883515289854</v>
      </c>
      <c r="D8">
        <f t="shared" si="6"/>
        <v>-0.41217902852595423</v>
      </c>
      <c r="K8" s="1">
        <v>20</v>
      </c>
      <c r="L8" s="2">
        <v>212</v>
      </c>
      <c r="M8">
        <f t="shared" si="2"/>
        <v>-0.18467727048641364</v>
      </c>
      <c r="N8" s="1">
        <v>9.5</v>
      </c>
      <c r="O8">
        <v>242.66666666666666</v>
      </c>
      <c r="P8">
        <f t="shared" si="3"/>
        <v>-1.6349138001529411E-2</v>
      </c>
      <c r="Q8" s="1">
        <v>11</v>
      </c>
      <c r="R8" s="2">
        <v>156.66666666666666</v>
      </c>
      <c r="S8">
        <f t="shared" si="4"/>
        <v>-0.45391749149411126</v>
      </c>
      <c r="T8" s="1">
        <v>10.5</v>
      </c>
      <c r="U8" s="2">
        <v>242.66666666666666</v>
      </c>
      <c r="V8">
        <f t="shared" si="5"/>
        <v>-1.4996872751515917E-2</v>
      </c>
    </row>
    <row r="9" spans="1:22" x14ac:dyDescent="0.3">
      <c r="K9" s="1">
        <v>22.5</v>
      </c>
      <c r="L9" s="2">
        <v>188</v>
      </c>
      <c r="M9">
        <f t="shared" si="2"/>
        <v>-0.30482158232847689</v>
      </c>
      <c r="N9" s="1">
        <v>14</v>
      </c>
      <c r="O9" s="1">
        <v>242</v>
      </c>
      <c r="P9">
        <f t="shared" si="3"/>
        <v>-1.9100171373419263E-2</v>
      </c>
      <c r="Q9" s="1">
        <v>15</v>
      </c>
      <c r="R9" s="2">
        <v>153.33333333333334</v>
      </c>
      <c r="S9">
        <f t="shared" si="4"/>
        <v>-0.47542369671507462</v>
      </c>
      <c r="T9" s="1">
        <v>12.5</v>
      </c>
      <c r="U9" s="2">
        <v>138.33333333333334</v>
      </c>
      <c r="V9">
        <f t="shared" si="5"/>
        <v>-0.57701940071750346</v>
      </c>
    </row>
    <row r="10" spans="1:22" x14ac:dyDescent="0.3">
      <c r="A10" t="s">
        <v>0</v>
      </c>
      <c r="B10">
        <v>10</v>
      </c>
      <c r="K10">
        <f>K7*2</f>
        <v>36</v>
      </c>
      <c r="N10" s="1">
        <v>16.5</v>
      </c>
      <c r="O10">
        <v>222</v>
      </c>
      <c r="P10">
        <f t="shared" si="3"/>
        <v>-0.10536051565782628</v>
      </c>
      <c r="Q10" s="1">
        <v>17.5</v>
      </c>
      <c r="R10" s="2">
        <v>97</v>
      </c>
      <c r="S10">
        <f t="shared" si="4"/>
        <v>-0.93332691902672282</v>
      </c>
      <c r="T10" s="1">
        <v>15</v>
      </c>
      <c r="U10" s="2">
        <v>132.33333333333334</v>
      </c>
      <c r="V10">
        <f t="shared" si="5"/>
        <v>-0.62136164026101126</v>
      </c>
    </row>
    <row r="11" spans="1:22" x14ac:dyDescent="0.3">
      <c r="A11" t="s">
        <v>1</v>
      </c>
      <c r="B11" s="1">
        <v>3</v>
      </c>
      <c r="C11" s="1">
        <v>6</v>
      </c>
      <c r="D11" s="1">
        <v>9.5</v>
      </c>
      <c r="E11" s="1">
        <v>14</v>
      </c>
      <c r="F11" s="1">
        <v>16.5</v>
      </c>
      <c r="G11" s="1">
        <v>18.5</v>
      </c>
      <c r="H11" s="1">
        <v>20.5</v>
      </c>
      <c r="I11" s="1">
        <v>22</v>
      </c>
      <c r="K11">
        <f t="shared" ref="K11:K12" si="7">K8*2</f>
        <v>40</v>
      </c>
      <c r="N11" s="1">
        <v>18.5</v>
      </c>
      <c r="O11">
        <v>198</v>
      </c>
      <c r="P11">
        <f t="shared" si="3"/>
        <v>-0.21977086683557048</v>
      </c>
      <c r="Q11" s="1">
        <v>20.5</v>
      </c>
      <c r="R11" s="2">
        <v>48</v>
      </c>
      <c r="S11">
        <f t="shared" si="4"/>
        <v>-1.6368368866222147</v>
      </c>
      <c r="T11" s="1">
        <v>18.5</v>
      </c>
      <c r="U11" s="2">
        <v>77</v>
      </c>
      <c r="V11">
        <f t="shared" si="5"/>
        <v>-1.1628802104264082</v>
      </c>
    </row>
    <row r="12" spans="1:22" x14ac:dyDescent="0.3">
      <c r="A12" t="s">
        <v>2</v>
      </c>
      <c r="B12">
        <v>247</v>
      </c>
      <c r="C12">
        <v>247</v>
      </c>
      <c r="D12">
        <v>247</v>
      </c>
      <c r="E12">
        <v>247</v>
      </c>
      <c r="F12">
        <v>247</v>
      </c>
      <c r="G12">
        <v>240</v>
      </c>
      <c r="H12">
        <v>161</v>
      </c>
      <c r="I12">
        <v>133</v>
      </c>
      <c r="K12">
        <f t="shared" si="7"/>
        <v>45</v>
      </c>
      <c r="N12" s="1">
        <v>20.5</v>
      </c>
      <c r="O12">
        <v>163</v>
      </c>
      <c r="P12">
        <f t="shared" si="3"/>
        <v>-0.41428769672334337</v>
      </c>
      <c r="Q12" s="1">
        <v>22</v>
      </c>
      <c r="R12" s="2">
        <v>42.666666666666664</v>
      </c>
      <c r="S12">
        <f t="shared" si="4"/>
        <v>-1.7546199222785983</v>
      </c>
      <c r="T12" s="1">
        <v>20.5</v>
      </c>
      <c r="U12" s="2">
        <v>86.666666666666671</v>
      </c>
      <c r="V12">
        <f t="shared" si="5"/>
        <v>-1.0446162899326741</v>
      </c>
    </row>
    <row r="13" spans="1:22" x14ac:dyDescent="0.3">
      <c r="A13" t="s">
        <v>4</v>
      </c>
      <c r="B13">
        <v>246</v>
      </c>
      <c r="C13">
        <v>244</v>
      </c>
      <c r="D13">
        <v>234</v>
      </c>
      <c r="E13">
        <v>214</v>
      </c>
      <c r="F13">
        <v>162</v>
      </c>
      <c r="G13">
        <v>63</v>
      </c>
      <c r="H13">
        <v>23</v>
      </c>
      <c r="I13">
        <v>15</v>
      </c>
      <c r="N13" s="1">
        <v>22</v>
      </c>
      <c r="O13">
        <v>112</v>
      </c>
      <c r="P13">
        <f t="shared" si="3"/>
        <v>-0.78953902623501115</v>
      </c>
      <c r="T13" s="1">
        <v>22</v>
      </c>
      <c r="U13" s="2">
        <v>38.333333333333336</v>
      </c>
      <c r="V13">
        <f t="shared" si="5"/>
        <v>-1.8603657925849517</v>
      </c>
    </row>
    <row r="14" spans="1:22" x14ac:dyDescent="0.3">
      <c r="A14" t="s">
        <v>3</v>
      </c>
      <c r="B14">
        <v>247</v>
      </c>
      <c r="C14">
        <v>247</v>
      </c>
      <c r="D14">
        <v>247</v>
      </c>
      <c r="E14">
        <v>247</v>
      </c>
      <c r="F14">
        <v>216</v>
      </c>
      <c r="G14">
        <v>121</v>
      </c>
      <c r="H14">
        <v>56</v>
      </c>
      <c r="I14">
        <v>41</v>
      </c>
    </row>
    <row r="15" spans="1:22" x14ac:dyDescent="0.3">
      <c r="A15" t="s">
        <v>5</v>
      </c>
      <c r="B15">
        <f>SUM(B12:B14)/3</f>
        <v>246.66666666666666</v>
      </c>
      <c r="C15">
        <f t="shared" ref="C15:I15" si="8">SUM(C12:C14)/3</f>
        <v>246</v>
      </c>
      <c r="D15">
        <f t="shared" si="8"/>
        <v>242.66666666666666</v>
      </c>
      <c r="E15">
        <f t="shared" si="8"/>
        <v>236</v>
      </c>
      <c r="F15">
        <f t="shared" si="8"/>
        <v>208.33333333333334</v>
      </c>
      <c r="G15">
        <f t="shared" si="8"/>
        <v>141.33333333333334</v>
      </c>
      <c r="H15">
        <f t="shared" si="8"/>
        <v>80</v>
      </c>
      <c r="I15">
        <f t="shared" si="8"/>
        <v>63</v>
      </c>
      <c r="N15" s="1">
        <f t="shared" ref="N15:N23" si="9">N6*2</f>
        <v>6</v>
      </c>
      <c r="T15">
        <f>T6*2</f>
        <v>8</v>
      </c>
    </row>
    <row r="16" spans="1:22" x14ac:dyDescent="0.3">
      <c r="A16" t="s">
        <v>7</v>
      </c>
      <c r="B16">
        <f>B15/$B$15</f>
        <v>1</v>
      </c>
      <c r="C16">
        <f t="shared" ref="C16:I16" si="10">C15/$B$15</f>
        <v>0.99729729729729732</v>
      </c>
      <c r="D16">
        <f t="shared" si="10"/>
        <v>0.98378378378378384</v>
      </c>
      <c r="E16">
        <f t="shared" si="10"/>
        <v>0.95675675675675675</v>
      </c>
      <c r="F16">
        <f t="shared" si="10"/>
        <v>0.84459459459459463</v>
      </c>
      <c r="G16">
        <f t="shared" si="10"/>
        <v>0.572972972972973</v>
      </c>
      <c r="H16">
        <f t="shared" si="10"/>
        <v>0.32432432432432434</v>
      </c>
      <c r="I16">
        <f t="shared" si="10"/>
        <v>0.25540540540540541</v>
      </c>
      <c r="N16" s="1">
        <f t="shared" si="9"/>
        <v>12</v>
      </c>
      <c r="Q16">
        <f t="shared" ref="Q16:Q21" si="11">Q7*2</f>
        <v>16</v>
      </c>
      <c r="T16">
        <f t="shared" ref="T16:T22" si="12">T7*2</f>
        <v>16</v>
      </c>
    </row>
    <row r="17" spans="1:20" x14ac:dyDescent="0.3">
      <c r="A17" t="s">
        <v>6</v>
      </c>
      <c r="B17">
        <f>LOG(B16)</f>
        <v>0</v>
      </c>
      <c r="C17">
        <f t="shared" ref="C17:I17" si="13">LOG(C16)</f>
        <v>-1.1753579079346156E-3</v>
      </c>
      <c r="D17">
        <f t="shared" si="13"/>
        <v>-7.1003404179389822E-3</v>
      </c>
      <c r="E17">
        <f t="shared" si="13"/>
        <v>-1.9198462041207176E-2</v>
      </c>
      <c r="F17">
        <f t="shared" si="13"/>
        <v>-7.335170238690096E-2</v>
      </c>
      <c r="G17">
        <f t="shared" si="13"/>
        <v>-0.24186586313824354</v>
      </c>
      <c r="H17">
        <f t="shared" si="13"/>
        <v>-0.48902047801937015</v>
      </c>
      <c r="I17">
        <f t="shared" si="13"/>
        <v>-0.59276991555773206</v>
      </c>
      <c r="N17" s="1">
        <f t="shared" si="9"/>
        <v>19</v>
      </c>
      <c r="Q17">
        <f t="shared" si="11"/>
        <v>22</v>
      </c>
      <c r="T17">
        <f t="shared" si="12"/>
        <v>21</v>
      </c>
    </row>
    <row r="18" spans="1:20" x14ac:dyDescent="0.3">
      <c r="N18" s="1">
        <f t="shared" si="9"/>
        <v>28</v>
      </c>
      <c r="Q18">
        <f t="shared" si="11"/>
        <v>30</v>
      </c>
      <c r="T18">
        <f t="shared" si="12"/>
        <v>25</v>
      </c>
    </row>
    <row r="19" spans="1:20" x14ac:dyDescent="0.3">
      <c r="A19" t="s">
        <v>0</v>
      </c>
      <c r="B19">
        <v>15</v>
      </c>
      <c r="N19" s="1">
        <f t="shared" si="9"/>
        <v>33</v>
      </c>
      <c r="Q19">
        <f t="shared" si="11"/>
        <v>35</v>
      </c>
      <c r="T19">
        <f t="shared" si="12"/>
        <v>30</v>
      </c>
    </row>
    <row r="20" spans="1:20" x14ac:dyDescent="0.3">
      <c r="A20" t="s">
        <v>1</v>
      </c>
      <c r="B20" s="1">
        <v>5</v>
      </c>
      <c r="C20" s="1">
        <v>8</v>
      </c>
      <c r="D20" s="1">
        <v>11</v>
      </c>
      <c r="E20" s="1">
        <v>15</v>
      </c>
      <c r="F20" s="1">
        <v>17.5</v>
      </c>
      <c r="G20" s="1">
        <v>20.5</v>
      </c>
      <c r="H20" s="1">
        <v>22</v>
      </c>
      <c r="N20" s="1">
        <f t="shared" si="9"/>
        <v>37</v>
      </c>
      <c r="Q20">
        <f t="shared" si="11"/>
        <v>41</v>
      </c>
      <c r="T20">
        <f t="shared" si="12"/>
        <v>37</v>
      </c>
    </row>
    <row r="21" spans="1:20" x14ac:dyDescent="0.3">
      <c r="A21" t="s">
        <v>2</v>
      </c>
      <c r="B21">
        <v>247</v>
      </c>
      <c r="C21">
        <v>247</v>
      </c>
      <c r="D21">
        <v>247</v>
      </c>
      <c r="E21">
        <v>241</v>
      </c>
      <c r="F21">
        <v>201</v>
      </c>
      <c r="G21">
        <v>108</v>
      </c>
      <c r="H21">
        <v>87</v>
      </c>
      <c r="N21" s="1">
        <f t="shared" si="9"/>
        <v>41</v>
      </c>
      <c r="Q21">
        <f t="shared" si="11"/>
        <v>44</v>
      </c>
      <c r="T21">
        <f t="shared" si="12"/>
        <v>41</v>
      </c>
    </row>
    <row r="22" spans="1:20" x14ac:dyDescent="0.3">
      <c r="A22" t="s">
        <v>4</v>
      </c>
      <c r="B22">
        <v>246</v>
      </c>
      <c r="C22">
        <v>243</v>
      </c>
      <c r="D22">
        <v>70</v>
      </c>
      <c r="E22">
        <v>66</v>
      </c>
      <c r="F22">
        <v>22</v>
      </c>
      <c r="G22">
        <v>9</v>
      </c>
      <c r="H22">
        <v>12</v>
      </c>
      <c r="N22" s="1">
        <f t="shared" si="9"/>
        <v>44</v>
      </c>
      <c r="T22">
        <f t="shared" si="12"/>
        <v>44</v>
      </c>
    </row>
    <row r="23" spans="1:20" x14ac:dyDescent="0.3">
      <c r="A23" t="s">
        <v>3</v>
      </c>
      <c r="B23">
        <v>247</v>
      </c>
      <c r="C23">
        <v>243</v>
      </c>
      <c r="D23">
        <v>153</v>
      </c>
      <c r="E23">
        <v>153</v>
      </c>
      <c r="F23">
        <v>68</v>
      </c>
      <c r="G23">
        <v>27</v>
      </c>
      <c r="H23">
        <v>29</v>
      </c>
      <c r="N23" s="1">
        <f t="shared" si="9"/>
        <v>0</v>
      </c>
      <c r="R23" t="s">
        <v>9</v>
      </c>
      <c r="S23" t="s">
        <v>10</v>
      </c>
      <c r="T23" t="s">
        <v>11</v>
      </c>
    </row>
    <row r="24" spans="1:20" x14ac:dyDescent="0.3">
      <c r="A24" t="s">
        <v>5</v>
      </c>
      <c r="B24">
        <f>SUM(B21:B23)/3</f>
        <v>246.66666666666666</v>
      </c>
      <c r="C24">
        <f t="shared" ref="C24:H24" si="14">SUM(C21:C23)/3</f>
        <v>244.33333333333334</v>
      </c>
      <c r="D24">
        <f t="shared" si="14"/>
        <v>156.66666666666666</v>
      </c>
      <c r="E24">
        <f t="shared" si="14"/>
        <v>153.33333333333334</v>
      </c>
      <c r="F24">
        <f t="shared" si="14"/>
        <v>97</v>
      </c>
      <c r="G24">
        <f t="shared" si="14"/>
        <v>48</v>
      </c>
      <c r="H24">
        <f t="shared" si="14"/>
        <v>42.666666666666664</v>
      </c>
      <c r="R24">
        <v>5</v>
      </c>
      <c r="S24">
        <v>2.2499999999999999E-2</v>
      </c>
      <c r="T24" s="3">
        <v>0.01</v>
      </c>
    </row>
    <row r="25" spans="1:20" x14ac:dyDescent="0.3">
      <c r="A25" t="s">
        <v>7</v>
      </c>
      <c r="B25">
        <f>B24/$B$24</f>
        <v>1</v>
      </c>
      <c r="C25">
        <f t="shared" ref="C25:H25" si="15">C24/$B$24</f>
        <v>0.99054054054054064</v>
      </c>
      <c r="D25">
        <f t="shared" si="15"/>
        <v>0.63513513513513509</v>
      </c>
      <c r="E25">
        <f t="shared" si="15"/>
        <v>0.62162162162162171</v>
      </c>
      <c r="F25">
        <f t="shared" si="15"/>
        <v>0.39324324324324328</v>
      </c>
      <c r="G25">
        <f t="shared" si="15"/>
        <v>0.19459459459459461</v>
      </c>
      <c r="H25">
        <f t="shared" si="15"/>
        <v>0.17297297297297298</v>
      </c>
      <c r="L25" t="s">
        <v>9</v>
      </c>
      <c r="M25">
        <v>5</v>
      </c>
      <c r="N25">
        <v>10</v>
      </c>
      <c r="O25">
        <v>15</v>
      </c>
      <c r="P25">
        <v>20</v>
      </c>
      <c r="R25">
        <v>10</v>
      </c>
      <c r="S25">
        <v>4.4999999999999998E-2</v>
      </c>
      <c r="T25" s="3">
        <v>1.0999999999999999E-2</v>
      </c>
    </row>
    <row r="26" spans="1:20" x14ac:dyDescent="0.3">
      <c r="A26" t="s">
        <v>6</v>
      </c>
      <c r="B26">
        <f>LOG(B25)</f>
        <v>0</v>
      </c>
      <c r="C26">
        <f t="shared" ref="C26:H26" si="16">LOG(C25)</f>
        <v>-4.1277450898482065E-3</v>
      </c>
      <c r="D26">
        <f t="shared" si="16"/>
        <v>-0.19713386179525877</v>
      </c>
      <c r="E26">
        <f t="shared" si="16"/>
        <v>-0.20647388804940206</v>
      </c>
      <c r="F26">
        <f t="shared" si="16"/>
        <v>-0.40533873074506888</v>
      </c>
      <c r="G26">
        <f t="shared" si="16"/>
        <v>-0.71086922763572646</v>
      </c>
      <c r="H26">
        <f t="shared" si="16"/>
        <v>-0.7620217500831078</v>
      </c>
      <c r="L26" t="s">
        <v>10</v>
      </c>
      <c r="M26">
        <v>2.2499999999999999E-2</v>
      </c>
      <c r="N26">
        <v>4.4999999999999998E-2</v>
      </c>
      <c r="O26">
        <v>6.2E-2</v>
      </c>
      <c r="P26">
        <v>6.4000000000000001E-2</v>
      </c>
      <c r="R26">
        <v>15</v>
      </c>
      <c r="S26">
        <v>6.2E-2</v>
      </c>
      <c r="T26" s="3">
        <v>8.9999999999999993E-3</v>
      </c>
    </row>
    <row r="27" spans="1:20" x14ac:dyDescent="0.3">
      <c r="L27" t="s">
        <v>11</v>
      </c>
      <c r="M27" s="3">
        <v>0.01</v>
      </c>
      <c r="N27" s="3">
        <v>1.0999999999999999E-2</v>
      </c>
      <c r="O27" s="3">
        <v>8.9999999999999993E-3</v>
      </c>
      <c r="P27" s="3">
        <v>1.2E-2</v>
      </c>
      <c r="R27">
        <v>20</v>
      </c>
      <c r="S27">
        <v>6.4000000000000001E-2</v>
      </c>
      <c r="T27" s="3">
        <v>1.2E-2</v>
      </c>
    </row>
    <row r="28" spans="1:20" x14ac:dyDescent="0.3">
      <c r="A28" t="s">
        <v>0</v>
      </c>
      <c r="B28">
        <v>20</v>
      </c>
      <c r="L28" t="s">
        <v>8</v>
      </c>
      <c r="M28">
        <f>LN(M26)</f>
        <v>-3.7942399697717626</v>
      </c>
      <c r="N28">
        <f>LN(N26)</f>
        <v>-3.1010927892118172</v>
      </c>
      <c r="O28">
        <f t="shared" ref="O28:P28" si="17">LN(O26)</f>
        <v>-2.7806208939370456</v>
      </c>
      <c r="P28">
        <f t="shared" si="17"/>
        <v>-2.7488721956224653</v>
      </c>
    </row>
    <row r="29" spans="1:20" x14ac:dyDescent="0.3">
      <c r="A29" t="s">
        <v>1</v>
      </c>
      <c r="B29" s="1">
        <v>4</v>
      </c>
      <c r="C29" s="1">
        <v>8</v>
      </c>
      <c r="D29" s="1">
        <v>10.5</v>
      </c>
      <c r="E29" s="1">
        <v>12.5</v>
      </c>
      <c r="F29" s="1">
        <v>15</v>
      </c>
      <c r="G29" s="1">
        <v>18.5</v>
      </c>
      <c r="H29" s="1">
        <v>20.5</v>
      </c>
      <c r="I29" s="1">
        <v>22</v>
      </c>
    </row>
    <row r="30" spans="1:20" x14ac:dyDescent="0.3">
      <c r="A30" t="s">
        <v>2</v>
      </c>
      <c r="B30">
        <v>248</v>
      </c>
      <c r="C30">
        <v>248</v>
      </c>
      <c r="D30">
        <v>247</v>
      </c>
      <c r="E30">
        <v>247</v>
      </c>
      <c r="F30">
        <v>236</v>
      </c>
      <c r="G30">
        <v>142</v>
      </c>
      <c r="H30">
        <v>164</v>
      </c>
      <c r="I30">
        <v>85</v>
      </c>
    </row>
    <row r="31" spans="1:20" x14ac:dyDescent="0.3">
      <c r="A31" t="s">
        <v>4</v>
      </c>
      <c r="B31">
        <v>244</v>
      </c>
      <c r="C31">
        <v>229</v>
      </c>
      <c r="D31">
        <v>234</v>
      </c>
      <c r="E31">
        <v>40</v>
      </c>
      <c r="F31">
        <v>49</v>
      </c>
      <c r="G31">
        <v>33</v>
      </c>
      <c r="H31">
        <v>27</v>
      </c>
      <c r="I31">
        <v>7</v>
      </c>
    </row>
    <row r="32" spans="1:20" x14ac:dyDescent="0.3">
      <c r="A32" t="s">
        <v>3</v>
      </c>
      <c r="B32">
        <v>247</v>
      </c>
      <c r="C32">
        <v>247</v>
      </c>
      <c r="D32">
        <v>247</v>
      </c>
      <c r="E32">
        <v>128</v>
      </c>
      <c r="F32">
        <v>112</v>
      </c>
      <c r="G32">
        <v>56</v>
      </c>
      <c r="H32">
        <v>69</v>
      </c>
      <c r="I32">
        <v>23</v>
      </c>
    </row>
    <row r="33" spans="1:9" x14ac:dyDescent="0.3">
      <c r="A33" t="s">
        <v>5</v>
      </c>
      <c r="B33">
        <f>SUM(B30:B32)/3</f>
        <v>246.33333333333334</v>
      </c>
      <c r="C33">
        <f t="shared" ref="C33:I33" si="18">SUM(C30:C32)/3</f>
        <v>241.33333333333334</v>
      </c>
      <c r="D33">
        <f t="shared" si="18"/>
        <v>242.66666666666666</v>
      </c>
      <c r="E33">
        <f t="shared" si="18"/>
        <v>138.33333333333334</v>
      </c>
      <c r="F33">
        <f t="shared" si="18"/>
        <v>132.33333333333334</v>
      </c>
      <c r="G33">
        <f t="shared" si="18"/>
        <v>77</v>
      </c>
      <c r="H33">
        <f t="shared" si="18"/>
        <v>86.666666666666671</v>
      </c>
      <c r="I33">
        <f t="shared" si="18"/>
        <v>38.333333333333336</v>
      </c>
    </row>
    <row r="34" spans="1:9" x14ac:dyDescent="0.3">
      <c r="A34" t="s">
        <v>7</v>
      </c>
      <c r="B34">
        <f>B33/$B$33</f>
        <v>1</v>
      </c>
      <c r="C34">
        <f t="shared" ref="C34:I34" si="19">C33/$B$33</f>
        <v>0.97970230040595396</v>
      </c>
      <c r="D34">
        <f t="shared" si="19"/>
        <v>0.98511502029769948</v>
      </c>
      <c r="E34">
        <f t="shared" si="19"/>
        <v>0.56156968876860625</v>
      </c>
      <c r="F34">
        <f t="shared" si="19"/>
        <v>0.53721244925575107</v>
      </c>
      <c r="G34">
        <f t="shared" si="19"/>
        <v>0.3125845737483085</v>
      </c>
      <c r="H34">
        <f t="shared" si="19"/>
        <v>0.35182679296346414</v>
      </c>
      <c r="I34">
        <f t="shared" si="19"/>
        <v>0.15561569688768606</v>
      </c>
    </row>
    <row r="35" spans="1:9" x14ac:dyDescent="0.3">
      <c r="A35" t="s">
        <v>6</v>
      </c>
      <c r="B35">
        <f>LOG(B34)</f>
        <v>0</v>
      </c>
      <c r="C35">
        <f t="shared" ref="C35:I35" si="20">LOG(C34)</f>
        <v>-8.9058721976788494E-3</v>
      </c>
      <c r="D35">
        <f t="shared" si="20"/>
        <v>-6.5130590817885992E-3</v>
      </c>
      <c r="E35">
        <f t="shared" si="20"/>
        <v>-0.25059634168273304</v>
      </c>
      <c r="F35">
        <f t="shared" si="20"/>
        <v>-0.26985393163171062</v>
      </c>
      <c r="G35">
        <f t="shared" si="20"/>
        <v>-0.50503245850268141</v>
      </c>
      <c r="H35">
        <f t="shared" si="20"/>
        <v>-0.45367109042400777</v>
      </c>
      <c r="I35">
        <f t="shared" si="20"/>
        <v>-0.80794659804121405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2020-04-17T22:03:07Z</dcterms:modified>
</cp:coreProperties>
</file>