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citi-my.sharepoint.com/personal/ma28608_citi_com/Documents/PowerPoint/"/>
    </mc:Choice>
  </mc:AlternateContent>
  <xr:revisionPtr revIDLastSave="518" documentId="14_{D7B24060-AF67-4C01-9756-38C92928BB21}" xr6:coauthVersionLast="47" xr6:coauthVersionMax="47" xr10:uidLastSave="{43BC1759-6A1A-4164-976B-D944994F69AD}"/>
  <bookViews>
    <workbookView xWindow="28680" yWindow="-120" windowWidth="29040" windowHeight="15720" firstSheet="14" activeTab="14" xr2:uid="{199FE526-7B39-4A5D-9473-27C6D2BD6570}"/>
  </bookViews>
  <sheets>
    <sheet name="Asistencia_11Nov" sheetId="3" state="hidden" r:id="rId1"/>
    <sheet name="Asistencia_13Nov" sheetId="4" state="hidden" r:id="rId2"/>
    <sheet name="Asistencia_14feb2025" sheetId="5" state="hidden" r:id="rId3"/>
    <sheet name="Asistencia_09Apr2025" sheetId="6" state="hidden" r:id="rId4"/>
    <sheet name="Asistencia_26May2025" sheetId="7" state="hidden" r:id="rId5"/>
    <sheet name="Asistencia_18jun2025" sheetId="8" state="hidden" r:id="rId6"/>
    <sheet name="Asistencia_29ago2025" sheetId="9" state="hidden" r:id="rId7"/>
    <sheet name="Asistencia_29sep2025" sheetId="10" state="hidden" r:id="rId8"/>
    <sheet name="Aprobación Extraord_13oct2025" sheetId="11" state="hidden" r:id="rId9"/>
    <sheet name="Asistencia_16oct2025" sheetId="12" state="hidden" r:id="rId10"/>
    <sheet name="Asistencia_Cambios2025" sheetId="13" state="hidden" r:id="rId11"/>
    <sheet name="Asistencia_15Dic2025" sheetId="14" state="hidden" r:id="rId12"/>
    <sheet name="Asistencia_4Feb2026" sheetId="15" state="hidden" r:id="rId13"/>
    <sheet name="Asistencia_11Mar2026" sheetId="16" state="hidden" r:id="rId14"/>
    <sheet name="Asistencia_14May2026" sheetId="17" r:id="rId15"/>
  </sheets>
  <definedNames>
    <definedName name="_xlnm._FilterDatabase" localSheetId="0" hidden="1">Asistencia_11Nov!$A$2:$H$47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5" i="17" l="1"/>
  <c r="H41" i="17"/>
  <c r="H39" i="17"/>
  <c r="H37" i="17"/>
  <c r="H35" i="17"/>
  <c r="H33" i="17"/>
  <c r="H31" i="17"/>
  <c r="H29" i="17"/>
  <c r="H27" i="17"/>
  <c r="H25" i="17"/>
  <c r="H23" i="17"/>
  <c r="H21" i="17"/>
  <c r="H19" i="17"/>
  <c r="H17" i="17"/>
  <c r="H15" i="17"/>
  <c r="H13" i="17"/>
  <c r="H11" i="17"/>
  <c r="H9" i="17"/>
  <c r="H7" i="17"/>
  <c r="H5" i="17"/>
  <c r="H3" i="17"/>
  <c r="H45" i="16"/>
  <c r="H41" i="16"/>
  <c r="H39" i="16"/>
  <c r="H37" i="16"/>
  <c r="H35" i="16"/>
  <c r="H33" i="16"/>
  <c r="H31" i="16"/>
  <c r="H29" i="16"/>
  <c r="H27" i="16"/>
  <c r="H25" i="16"/>
  <c r="H23" i="16"/>
  <c r="H21" i="16"/>
  <c r="H19" i="16"/>
  <c r="H17" i="16"/>
  <c r="H15" i="16"/>
  <c r="H13" i="16"/>
  <c r="H11" i="16"/>
  <c r="H9" i="16"/>
  <c r="H7" i="16"/>
  <c r="H5" i="16"/>
  <c r="H3" i="16"/>
  <c r="H45" i="15"/>
  <c r="H41" i="15"/>
  <c r="H39" i="15"/>
  <c r="H37" i="15"/>
  <c r="H35" i="15"/>
  <c r="H33" i="15"/>
  <c r="H31" i="15"/>
  <c r="H29" i="15"/>
  <c r="H27" i="15"/>
  <c r="H25" i="15"/>
  <c r="H23" i="15"/>
  <c r="H21" i="15"/>
  <c r="H19" i="15"/>
  <c r="H17" i="15"/>
  <c r="H15" i="15"/>
  <c r="H13" i="15"/>
  <c r="H11" i="15"/>
  <c r="H9" i="15"/>
  <c r="H7" i="15"/>
  <c r="H5" i="15"/>
  <c r="H3" i="15"/>
  <c r="H31" i="14"/>
  <c r="H45" i="14"/>
  <c r="H41" i="14"/>
  <c r="H39" i="14"/>
  <c r="H37" i="14"/>
  <c r="H35" i="14"/>
  <c r="H33" i="14"/>
  <c r="H29" i="14"/>
  <c r="H27" i="14"/>
  <c r="H25" i="14"/>
  <c r="H23" i="14"/>
  <c r="H21" i="14"/>
  <c r="H19" i="14"/>
  <c r="H17" i="14"/>
  <c r="H15" i="14"/>
  <c r="H13" i="14"/>
  <c r="H11" i="14"/>
  <c r="H9" i="14"/>
  <c r="H7" i="14"/>
  <c r="H5" i="14"/>
  <c r="H3" i="14"/>
  <c r="H46" i="13"/>
  <c r="H42" i="13"/>
  <c r="H40" i="13"/>
  <c r="H38" i="13"/>
  <c r="H36" i="13"/>
  <c r="H34" i="13"/>
  <c r="H29" i="13"/>
  <c r="H27" i="13"/>
  <c r="H25" i="13"/>
  <c r="H23" i="13"/>
  <c r="H21" i="13"/>
  <c r="H19" i="13"/>
  <c r="H17" i="13"/>
  <c r="J2" i="13" s="1"/>
  <c r="H15" i="13"/>
  <c r="H13" i="13"/>
  <c r="H11" i="13"/>
  <c r="H9" i="13"/>
  <c r="H7" i="13"/>
  <c r="H5" i="13"/>
  <c r="H3" i="13"/>
  <c r="H42" i="12"/>
  <c r="H40" i="12"/>
  <c r="H38" i="12"/>
  <c r="H36" i="12"/>
  <c r="H34" i="12"/>
  <c r="H29" i="12"/>
  <c r="H27" i="12"/>
  <c r="H25" i="12"/>
  <c r="H23" i="12"/>
  <c r="H21" i="12"/>
  <c r="H19" i="12"/>
  <c r="H17" i="12"/>
  <c r="H15" i="12"/>
  <c r="H13" i="12"/>
  <c r="H11" i="12"/>
  <c r="H9" i="12"/>
  <c r="H7" i="12"/>
  <c r="H5" i="12"/>
  <c r="H3" i="12"/>
  <c r="H42" i="11"/>
  <c r="H40" i="11"/>
  <c r="H38" i="11"/>
  <c r="H36" i="11"/>
  <c r="H34" i="11"/>
  <c r="H29" i="11"/>
  <c r="H27" i="11"/>
  <c r="H25" i="11"/>
  <c r="H23" i="11"/>
  <c r="H21" i="11"/>
  <c r="H19" i="11"/>
  <c r="H17" i="11"/>
  <c r="H15" i="11"/>
  <c r="H13" i="11"/>
  <c r="H11" i="11"/>
  <c r="H9" i="11"/>
  <c r="H7" i="11"/>
  <c r="H5" i="11"/>
  <c r="H3" i="11"/>
  <c r="H42" i="10"/>
  <c r="H40" i="10"/>
  <c r="H38" i="10"/>
  <c r="H36" i="10"/>
  <c r="H34" i="10"/>
  <c r="H29" i="10"/>
  <c r="H27" i="10"/>
  <c r="H25" i="10"/>
  <c r="H23" i="10"/>
  <c r="H21" i="10"/>
  <c r="H19" i="10"/>
  <c r="H17" i="10"/>
  <c r="H15" i="10"/>
  <c r="H13" i="10"/>
  <c r="H11" i="10"/>
  <c r="H9" i="10"/>
  <c r="H7" i="10"/>
  <c r="H5" i="10"/>
  <c r="H3" i="10"/>
  <c r="J2" i="17" l="1"/>
  <c r="K2" i="17"/>
  <c r="J2" i="16"/>
  <c r="K2" i="16"/>
  <c r="K2" i="15"/>
  <c r="J2" i="15"/>
  <c r="J2" i="14"/>
  <c r="K2" i="14"/>
  <c r="K2" i="13"/>
  <c r="L2" i="13" s="1"/>
  <c r="L4" i="13" s="1"/>
  <c r="J2" i="12"/>
  <c r="K2" i="12"/>
  <c r="J2" i="11"/>
  <c r="K2" i="11"/>
  <c r="J2" i="10"/>
  <c r="K2" i="10"/>
  <c r="L2" i="17" l="1"/>
  <c r="L5" i="17" s="1"/>
  <c r="L2" i="16"/>
  <c r="L5" i="16" s="1"/>
  <c r="L2" i="15"/>
  <c r="L5" i="15" s="1"/>
  <c r="L2" i="14"/>
  <c r="L5" i="14" s="1"/>
  <c r="L5" i="13"/>
  <c r="L3" i="13"/>
  <c r="L2" i="12"/>
  <c r="L2" i="11"/>
  <c r="L4" i="11" s="1"/>
  <c r="L5" i="12"/>
  <c r="L3" i="12"/>
  <c r="L4" i="12"/>
  <c r="L2" i="10"/>
  <c r="L4" i="10" s="1"/>
  <c r="L4" i="17" l="1"/>
  <c r="L3" i="17"/>
  <c r="L3" i="16"/>
  <c r="L4" i="16"/>
  <c r="L4" i="15"/>
  <c r="L3" i="15"/>
  <c r="L4" i="14"/>
  <c r="L3" i="14"/>
  <c r="L5" i="11"/>
  <c r="L3" i="11"/>
  <c r="L5" i="10"/>
  <c r="L3" i="10"/>
  <c r="H3" i="9"/>
  <c r="H5" i="9"/>
  <c r="H7" i="9"/>
  <c r="H9" i="9"/>
  <c r="H11" i="9"/>
  <c r="H13" i="9"/>
  <c r="H15" i="9"/>
  <c r="H17" i="9"/>
  <c r="H19" i="9"/>
  <c r="H21" i="9"/>
  <c r="H23" i="9"/>
  <c r="H25" i="9"/>
  <c r="H27" i="9"/>
  <c r="H29" i="9"/>
  <c r="H34" i="9"/>
  <c r="H36" i="9"/>
  <c r="H38" i="9"/>
  <c r="H40" i="9"/>
  <c r="H42" i="9"/>
  <c r="H42" i="8"/>
  <c r="H40" i="8"/>
  <c r="H38" i="8"/>
  <c r="H36" i="8"/>
  <c r="H34" i="8"/>
  <c r="H29" i="8"/>
  <c r="H27" i="8"/>
  <c r="H25" i="8"/>
  <c r="H23" i="8"/>
  <c r="H21" i="8"/>
  <c r="H19" i="8"/>
  <c r="H17" i="8"/>
  <c r="H15" i="8"/>
  <c r="H13" i="8"/>
  <c r="H11" i="8"/>
  <c r="H9" i="8"/>
  <c r="H7" i="8"/>
  <c r="H5" i="8"/>
  <c r="H3" i="8"/>
  <c r="H42" i="7"/>
  <c r="H40" i="7"/>
  <c r="H38" i="7"/>
  <c r="H36" i="7"/>
  <c r="H34" i="7"/>
  <c r="H29" i="7"/>
  <c r="H27" i="7"/>
  <c r="H25" i="7"/>
  <c r="H23" i="7"/>
  <c r="H21" i="7"/>
  <c r="H19" i="7"/>
  <c r="H17" i="7"/>
  <c r="H15" i="7"/>
  <c r="H13" i="7"/>
  <c r="H11" i="7"/>
  <c r="H9" i="7"/>
  <c r="H7" i="7"/>
  <c r="H5" i="7"/>
  <c r="H3" i="7"/>
  <c r="H42" i="6"/>
  <c r="H40" i="6"/>
  <c r="H38" i="6"/>
  <c r="H36" i="6"/>
  <c r="H34" i="6"/>
  <c r="H29" i="6"/>
  <c r="H27" i="6"/>
  <c r="H25" i="6"/>
  <c r="H23" i="6"/>
  <c r="H21" i="6"/>
  <c r="H19" i="6"/>
  <c r="H17" i="6"/>
  <c r="H15" i="6"/>
  <c r="H13" i="6"/>
  <c r="H11" i="6"/>
  <c r="H9" i="6"/>
  <c r="H7" i="6"/>
  <c r="H5" i="6"/>
  <c r="H3" i="6"/>
  <c r="H42" i="5"/>
  <c r="H40" i="5"/>
  <c r="H38" i="5"/>
  <c r="H36" i="5"/>
  <c r="H34" i="5"/>
  <c r="H29" i="5"/>
  <c r="H27" i="5"/>
  <c r="H25" i="5"/>
  <c r="H23" i="5"/>
  <c r="H21" i="5"/>
  <c r="H19" i="5"/>
  <c r="H17" i="5"/>
  <c r="H15" i="5"/>
  <c r="H13" i="5"/>
  <c r="H11" i="5"/>
  <c r="H9" i="5"/>
  <c r="H7" i="5"/>
  <c r="H5" i="5"/>
  <c r="H3" i="5"/>
  <c r="H42" i="4"/>
  <c r="H40" i="4"/>
  <c r="H38" i="4"/>
  <c r="H36" i="4"/>
  <c r="H34" i="4"/>
  <c r="H29" i="4"/>
  <c r="H27" i="4"/>
  <c r="H25" i="4"/>
  <c r="H23" i="4"/>
  <c r="H21" i="4"/>
  <c r="H19" i="4"/>
  <c r="H17" i="4"/>
  <c r="H15" i="4"/>
  <c r="H13" i="4"/>
  <c r="H11" i="4"/>
  <c r="H9" i="4"/>
  <c r="H7" i="4"/>
  <c r="H5" i="4"/>
  <c r="H3" i="4"/>
  <c r="H42" i="3"/>
  <c r="H40" i="3"/>
  <c r="H38" i="3"/>
  <c r="H36" i="3"/>
  <c r="H34" i="3"/>
  <c r="H29" i="3"/>
  <c r="H27" i="3"/>
  <c r="H25" i="3"/>
  <c r="H23" i="3"/>
  <c r="H21" i="3"/>
  <c r="H19" i="3"/>
  <c r="H17" i="3"/>
  <c r="H15" i="3"/>
  <c r="H13" i="3"/>
  <c r="H11" i="3"/>
  <c r="H9" i="3"/>
  <c r="H7" i="3"/>
  <c r="H5" i="3"/>
  <c r="H3" i="3"/>
  <c r="K2" i="9" l="1"/>
  <c r="J2" i="9"/>
  <c r="J2" i="8"/>
  <c r="K2" i="8"/>
  <c r="J2" i="7"/>
  <c r="K2" i="7"/>
  <c r="J2" i="6"/>
  <c r="K2" i="6"/>
  <c r="J2" i="5"/>
  <c r="K2" i="5"/>
  <c r="K2" i="4"/>
  <c r="J2" i="4"/>
  <c r="J2" i="3"/>
  <c r="K2" i="3"/>
  <c r="L2" i="9" l="1"/>
  <c r="L4" i="9" s="1"/>
  <c r="L2" i="8"/>
  <c r="L5" i="8" s="1"/>
  <c r="L2" i="7"/>
  <c r="L3" i="7" s="1"/>
  <c r="L2" i="6"/>
  <c r="L5" i="6" s="1"/>
  <c r="L2" i="5"/>
  <c r="L3" i="5" s="1"/>
  <c r="L5" i="5"/>
  <c r="L4" i="5"/>
  <c r="L2" i="4"/>
  <c r="L5" i="4" s="1"/>
  <c r="L2" i="3"/>
  <c r="L3" i="3" s="1"/>
  <c r="L5" i="9" l="1"/>
  <c r="L3" i="9"/>
  <c r="L3" i="8"/>
  <c r="L4" i="8"/>
  <c r="L4" i="7"/>
  <c r="L5" i="7"/>
  <c r="L4" i="6"/>
  <c r="L3" i="6"/>
  <c r="L4" i="4"/>
  <c r="L3" i="4"/>
  <c r="L5" i="3"/>
  <c r="L4" i="3"/>
</calcChain>
</file>

<file path=xl/sharedStrings.xml><?xml version="1.0" encoding="utf-8"?>
<sst xmlns="http://schemas.openxmlformats.org/spreadsheetml/2006/main" count="3668" uniqueCount="369">
  <si>
    <t>Legal/Compliance</t>
  </si>
  <si>
    <t>Rest of the members</t>
  </si>
  <si>
    <t>Total</t>
  </si>
  <si>
    <t>#</t>
  </si>
  <si>
    <t>Apellidos</t>
  </si>
  <si>
    <t>Nombre</t>
  </si>
  <si>
    <t>Área</t>
  </si>
  <si>
    <t>Asistencia</t>
  </si>
  <si>
    <t>Votos</t>
  </si>
  <si>
    <t>1LoD</t>
  </si>
  <si>
    <t>Perdomo</t>
  </si>
  <si>
    <t>Juan Antonio</t>
  </si>
  <si>
    <t>Presidente del Comité</t>
  </si>
  <si>
    <t>Titular</t>
  </si>
  <si>
    <t>si</t>
  </si>
  <si>
    <t>Romo De Vivar</t>
  </si>
  <si>
    <t>Axel</t>
  </si>
  <si>
    <t>Co Presidente del Comité</t>
  </si>
  <si>
    <t>Data &amp; Analytics</t>
  </si>
  <si>
    <t>Mercader Pérez</t>
  </si>
  <si>
    <t>Israel</t>
  </si>
  <si>
    <t xml:space="preserve"> Data &amp; Analytics</t>
  </si>
  <si>
    <t>Suplente</t>
  </si>
  <si>
    <t>Serrato</t>
  </si>
  <si>
    <t>Fabian</t>
  </si>
  <si>
    <t>In Business Risk (Riesgo)</t>
  </si>
  <si>
    <t>Tenorio</t>
  </si>
  <si>
    <t>Héctor</t>
  </si>
  <si>
    <t>Elias</t>
  </si>
  <si>
    <t>Ericka</t>
  </si>
  <si>
    <t>Finanzas</t>
  </si>
  <si>
    <t>Jaime</t>
  </si>
  <si>
    <t>Ana Elia</t>
  </si>
  <si>
    <t>Flores</t>
  </si>
  <si>
    <t>Luis</t>
  </si>
  <si>
    <t>Funcionalidad y Control en el Negocio</t>
  </si>
  <si>
    <t>Arrocena Echeverría</t>
  </si>
  <si>
    <t>Carlos</t>
  </si>
  <si>
    <t>SIO y Transformacion</t>
  </si>
  <si>
    <t>Moira|Switch</t>
  </si>
  <si>
    <t>Hernández</t>
  </si>
  <si>
    <t>Claudia Itzel</t>
  </si>
  <si>
    <t>Las comisones son sin IVA, y durante el primer año no se cobrarán comisiones de corresponsables por temas tecnologicos</t>
  </si>
  <si>
    <t>Gallego</t>
  </si>
  <si>
    <t>Hugo</t>
  </si>
  <si>
    <t>Customer Fairness (MEX)</t>
  </si>
  <si>
    <t>Asistentes Adicionales</t>
  </si>
  <si>
    <t>Cuenta digital tendra medios fisicos(corresponsales) y digitales</t>
  </si>
  <si>
    <t>Guillen</t>
  </si>
  <si>
    <t>Alejandra</t>
  </si>
  <si>
    <t>Dulce Maria Olvera</t>
  </si>
  <si>
    <t>Es una cuenta N2 con opción a upgrade, sin abrir en sucursal solo remoto, entonces no se proyecta canibalización de productos</t>
  </si>
  <si>
    <t>Control &amp; Support Function</t>
  </si>
  <si>
    <t xml:space="preserve">Valenzuela </t>
  </si>
  <si>
    <t>Karla</t>
  </si>
  <si>
    <t>Legal-Regulatorio</t>
  </si>
  <si>
    <t>Irving Espinosa</t>
  </si>
  <si>
    <t>Axel pregunto por si el P&amp;L, tiene considerado el 1% de cashback, Moira afirma que si.</t>
  </si>
  <si>
    <t>Urruchua Galindo</t>
  </si>
  <si>
    <t>Jorge Alberto</t>
  </si>
  <si>
    <t>deputy: Dulce Maria Olvera Hernandez, se quita a Jorge</t>
  </si>
  <si>
    <t>Alejandras Romero</t>
  </si>
  <si>
    <t>Israel y Toño propone aplicarle Cap a la facturación por cliente, Moira enviará propuesta del Cap para el cashback al cliente</t>
  </si>
  <si>
    <t>2LoD</t>
  </si>
  <si>
    <t>Bordes</t>
  </si>
  <si>
    <t>José Ramon</t>
  </si>
  <si>
    <t>Compliance</t>
  </si>
  <si>
    <t>Mendoza Contreras</t>
  </si>
  <si>
    <t>Reyna</t>
  </si>
  <si>
    <t>Erika Rodriguez</t>
  </si>
  <si>
    <t>Xime | 2x3 Payroll</t>
  </si>
  <si>
    <t>1LoD-Ext</t>
  </si>
  <si>
    <t>Navarrete</t>
  </si>
  <si>
    <t>Rubén</t>
  </si>
  <si>
    <t>Tarjetas de Crédito y Personales</t>
  </si>
  <si>
    <t>Mauro Garcia</t>
  </si>
  <si>
    <t>Isra propone regresar en un 1 año para validar P&amp;L y assumptions de la iniciativa</t>
  </si>
  <si>
    <t>Sobrino</t>
  </si>
  <si>
    <t>Michelle Cerrillo</t>
  </si>
  <si>
    <t>Parameswaran</t>
  </si>
  <si>
    <t>Prakash</t>
  </si>
  <si>
    <t>Payroll &amp; Payroll loans</t>
  </si>
  <si>
    <t xml:space="preserve">Rafael Lara </t>
  </si>
  <si>
    <t>Rubén-Rafa Lara | Incremento Tasa TC</t>
  </si>
  <si>
    <t>Marcen</t>
  </si>
  <si>
    <t>Ximena</t>
  </si>
  <si>
    <t>Yazmin Rosales</t>
  </si>
  <si>
    <t>Axel pregunta si pasamos el CAP que puso Citi de no exceder 65%, Rafa confirma que no, el máximo seria 63%, ya esta conversado con IR</t>
  </si>
  <si>
    <t>Duarte</t>
  </si>
  <si>
    <t>Moira</t>
  </si>
  <si>
    <t>Productos de Captación</t>
  </si>
  <si>
    <t>Hugo Gallego pregunta si 2025 opará de la misma manera, Ruben comenta que esta hablando con Jose Castro para meter pricing al comité interno de riesgo</t>
  </si>
  <si>
    <t>Lorenzo</t>
  </si>
  <si>
    <t>José</t>
  </si>
  <si>
    <t>Ruben comenta que BBVA ha disminuido su tasa por el cambio en el mix de sus TCs</t>
  </si>
  <si>
    <t>Morales</t>
  </si>
  <si>
    <t>Itza</t>
  </si>
  <si>
    <t>Director PyME</t>
  </si>
  <si>
    <t>Maria Olvera pregunta el motivo de incrementar tasa, Ruben confirma que quieren mejorar la rentabilidad y mantener el spread al incluir clientes con menor score</t>
  </si>
  <si>
    <t>Axel suma al comentario de Ruben, es incrementar AR% por incorporar cliente más riesgoso</t>
  </si>
  <si>
    <t>Palafox</t>
  </si>
  <si>
    <t>Gonzalo</t>
  </si>
  <si>
    <t>Hipotecario</t>
  </si>
  <si>
    <t>Reyna comenta que banxico requiere el racional del porque incrementar tasas.</t>
  </si>
  <si>
    <t>Morales Magro</t>
  </si>
  <si>
    <t>Héctor Javier</t>
  </si>
  <si>
    <t>Ruben y Rafa, van a enviar el racional al comité.</t>
  </si>
  <si>
    <t>Garduño</t>
  </si>
  <si>
    <t>Daniel</t>
  </si>
  <si>
    <t>Ventas</t>
  </si>
  <si>
    <t>Rubén comentó que el 1T25 se lanzará el nuevo framework de acquisión y mejorar la rentabilidad es el racional por incrementar precios.</t>
  </si>
  <si>
    <t>Contreras Oliver</t>
  </si>
  <si>
    <t>Neus Carla</t>
  </si>
  <si>
    <t>Gatica García</t>
  </si>
  <si>
    <t>Jesús</t>
  </si>
  <si>
    <t>Mauro Garcia | Pyme</t>
  </si>
  <si>
    <t>Sanchez</t>
  </si>
  <si>
    <t>Gerardo</t>
  </si>
  <si>
    <t>Canales Digitales y Payments &amp; Receivables</t>
  </si>
  <si>
    <t>Axel sugiere llevar su propuesta con base al spread de la TIIE</t>
  </si>
  <si>
    <t>Maria Olvera solicita a Pyme el fundamento del porque subir tasas</t>
  </si>
  <si>
    <t>Feixas</t>
  </si>
  <si>
    <t>Pedro</t>
  </si>
  <si>
    <t>Soluciones Digitales</t>
  </si>
  <si>
    <t>Maldonado</t>
  </si>
  <si>
    <t>Gabriel</t>
  </si>
  <si>
    <t>Corresponsales</t>
  </si>
  <si>
    <t>Reza Urrutia</t>
  </si>
  <si>
    <t>Alfonso</t>
  </si>
  <si>
    <t>Garciavega</t>
  </si>
  <si>
    <t>Miguel</t>
  </si>
  <si>
    <t>Segmentos</t>
  </si>
  <si>
    <t>Keremian</t>
  </si>
  <si>
    <t>Theo</t>
  </si>
  <si>
    <t>Espinosa</t>
  </si>
  <si>
    <t>Angelica</t>
  </si>
  <si>
    <t>SVP Comisiones - Oficina de Gobierno y Control</t>
  </si>
  <si>
    <t>Onofre</t>
  </si>
  <si>
    <t>Beatriz</t>
  </si>
  <si>
    <t>Elias Calles</t>
  </si>
  <si>
    <t>Enrique</t>
  </si>
  <si>
    <t>In Business Risk &amp; Control</t>
  </si>
  <si>
    <t>No tienen voto</t>
  </si>
  <si>
    <t>Gutierrez</t>
  </si>
  <si>
    <t>Kazim</t>
  </si>
  <si>
    <t>2LoD-Ext</t>
  </si>
  <si>
    <t>Elsner</t>
  </si>
  <si>
    <t>Flavia</t>
  </si>
  <si>
    <t>Riesgo Operativo</t>
  </si>
  <si>
    <t>Switch</t>
  </si>
  <si>
    <t xml:space="preserve">1. Axel e Isra piden especificar que la comisión de corresponsales depende del cliente. El primero año el banco va a asumir el costo de cualquier corresponsal. 
*La PF paga la comision de $12 cuando va a hacer txn a 7 eleven en el BAU 
2. Isra pregunta sobre el efecto de la canibalizacion entre productos de debito del banco, por ejemplo vs Mi cuenta. Moira comenta que esta cuenta es tipo N2 y no se cobra comisión x manejo de cuenta.
3. Moira comenta que buscan lanzar este producto post rebranding para el lanzamiento de la nueva marca Banamex. 
4. Axel e Isra preguntan sobre el cashback en compras en internet que se esta poniendo en este producto y sugieren revisarlo con Finanzas para ver si es necesario poner en Cap en el monto maximo de cashback. Toño tmb recomienda revisar poner el cap por experiencias previas en productos de credito. Se puede poner como limite de facturación en los Legales 
5. Acuerdo: seguir adelante con las comisiones, queda pendiente revisar el cap en el cashback por temas de P&amp;L del producto
6. ICRM, Fairness, legal estan OK y daran seguimiento a la iniciativa </t>
  </si>
  <si>
    <t>Israel indica que necesitan capearlo, para garantizar que el P&amp;L no se vea impactado.
Moira se compromete a manejar 2 track, 1 con comisiones y la segunda cashback se buscará poner un tope para que la oferta de valor siga siendo atractiva, si afectarla.</t>
  </si>
  <si>
    <t>2x3 Payroll</t>
  </si>
  <si>
    <t>Xime</t>
  </si>
  <si>
    <t>1. Isra pide que regresen en 1 año con performance real del Rollout Plan B para ver resultados. L estrategia ya tiene un test previo</t>
  </si>
  <si>
    <t xml:space="preserve">Israel solicita regresar el próximo año Nov'25 para revisar la rentabilidad.
</t>
  </si>
  <si>
    <t>APR increase</t>
  </si>
  <si>
    <t>Rafa/Ruben</t>
  </si>
  <si>
    <t xml:space="preserve">1. Hugo Gallego pregunta cuando se va a quitar el CAP de tasa que pone Citi despues de la separación. Ruben comenta que se esta revisando con Jose Castro cuando se tendrán las facultades en el Comité de riesgo local 
2. Los datos de competencia indican que BBVA esta bajando tasa, Ruben comenta que en estados de cuenta ven que están subiendo tasas. Pendiente revisar la información de la slide, ruben comenta que creen que es un tema de mezcla 
3. Dulce pregunta cual es el objetivo de incrementar tasas. Ruben dice que quieren mejorar la eficiencia del portafolio, Toño comenta que quieren mejor el IMOR, estamos adquiriendo clientes con scores bajos - se busca mantener la rentabilidad de ese perfil de clientes. Axel comenta que tmb es un tema de competencia, somos el banco que mas rechaza tarjetas y poder aprobar clientes de segmentos mas riesgosos a una tasa que sea rentable para el negocio. Equipo Ruben nos manda el rationale para la minuta </t>
  </si>
  <si>
    <t>Se quiere mejorar la eficiencia de la cartera, y mantener la rentabilidad de cierto grupo de clientes.
Axel solicita a Rubén se proporcione el rational.</t>
  </si>
  <si>
    <t>Pyme</t>
  </si>
  <si>
    <t>Mauro</t>
  </si>
  <si>
    <t xml:space="preserve">1. Axel sugiere que en un futuro puedan plantear en el council una aprobacion de tasas como SPREAD + TIIE como se hace en LOP para que puedan accionar más rápido. Mauro comenta que lo van a plantear para el sig foro. 
2. Dulce pide incluir cual es el rationale vista cliente y al regulador </t>
  </si>
  <si>
    <t xml:space="preserve">Reyna pide a Mauro el rational </t>
  </si>
  <si>
    <t>Marco Nolla</t>
  </si>
  <si>
    <t>Olvera Hernandez</t>
  </si>
  <si>
    <t>Dulce Maria</t>
  </si>
  <si>
    <t>Garcia</t>
  </si>
  <si>
    <t>deputy: Mauro Garcia</t>
  </si>
  <si>
    <t>Notas Karen</t>
  </si>
  <si>
    <t>Notas Eduardo</t>
  </si>
  <si>
    <t>La Comer</t>
  </si>
  <si>
    <t>TIIE cambia a tasa de fondeo x regulacion el 1ro de enero, solo impacta el saldo revolvente</t>
  </si>
  <si>
    <t xml:space="preserve">Rubén N, confirma que el pricing de la TC La Comer es como la TC ORO y que el programa de lealtad esta topado $14K el primer año y $10K año subsecuente.
Miguel Quevedo confirma que por contrato el pricing de la TC La Comer es a discreción de Citibanamex, además existe una clausula de recesión de contrato y renegociación de oferta comercial en caso de tener resultados adversos en el P&amp;L. Por último, a clientes con TC La Comer, se podran ofrecer productos del banco. Esto deberá quedar estipulado en la minuta.
Rubén N, confirma que el producto será roll out en Marz-25 y cumple con la nueva taxonomia de comisiones.
Miguel Quevedo confirma a Finanzas, que el costo de "referrals" será de 50, rubro que no esta considerado dentro del P&amp;L.
Reina M, confirma que por legislación para la tasa revolvente se deberá considerar la Tasa de Referencia de Banxico, en lugar de TIIE.
</t>
  </si>
  <si>
    <t>Erika</t>
  </si>
  <si>
    <t>Inmediate Credit 2x3</t>
  </si>
  <si>
    <t xml:space="preserve">Toño: Se podria rentabilizar aun mas la estrategia? Hector comenta que si, y Fabian comenta que si hay pocos nodos con rentabilidad negativa cercana a cero
La estrategia tiene un ROTCE de ~26%, esta x arriba del minimo requerido
Mari: depende del segmento pero hay AR% por arriba del 55%. Hector comenta que hay una oportunidad en términos de precios para rentabilizar más nodos y poderlos aprobar. Axel sugiere que se continue testeando el pricing de este producto en siguientes campañas y con readings ir calibrando el precio </t>
  </si>
  <si>
    <t xml:space="preserve">Ximena Marcen presenta la Iniciativa, 
Axel comenta que hay que pedir un nuevo test, Prakash comenta que ya se hizo un test que reflejo que hay oportunidad  de rentabilizar </t>
  </si>
  <si>
    <t>Follow up cashback cap Switch banamex</t>
  </si>
  <si>
    <r>
      <t xml:space="preserve">Dulce Olvera pide clarificar que el cashback no aplica para todos los clientes, se debe registrar a esta promoción con el objetivo de no generar un costo incremental en clientes a los cuales no les interesa este beneficio. 
Axel comenta que aunque la distribución de facturación cambie, el impacto sería poco. 
La comision por no uso no esta dada de alta ante Banxico
</t>
    </r>
    <r>
      <rPr>
        <sz val="11"/>
        <color rgb="FF0070C0"/>
        <rFont val="Calibri"/>
        <family val="2"/>
        <scheme val="minor"/>
      </rPr>
      <t xml:space="preserve">Aún esta pendiente el vobo de Fairness para compartir a Legal - (beneficio fiscal??) - no entendi, revisar
</t>
    </r>
    <r>
      <rPr>
        <sz val="11"/>
        <color theme="1"/>
        <rFont val="Calibri"/>
        <family val="2"/>
        <scheme val="minor"/>
      </rPr>
      <t>Fabian pregunta que tan bueno es el proceso vs Nubank, Irving comenta que es muy similar y solo se estan cumpliendo los puntos regulatorios necesarios
Miguel Garcia pide que a futuro se incorporen los P&amp;Ls integrales a nivel cliente para conocer el impacto a nivel Banco de estas estrategias
P&amp;L presentado considera que todos se inscriben al programa de cashback, el impacto real puede ser menor</t>
    </r>
  </si>
  <si>
    <t>hasta 2k pesos cashback del 1% anuales por compras por internet, una vez registrado el cliente</t>
  </si>
  <si>
    <t xml:space="preserve">Se confirma a Toño P que el rotce esperado es 26%.
Riesgos comento que es una palanca comercial para nuevas nominas, con esta estrategia el cliente puede tomar plazos mas altos y ademas vs competencia las tasas son competitivas
Fabian comento que hay segmentos de Ebit negativo pero en overall la estrategia es rentable.
Axel le confiraron que el AR% esperado es mayor al 55% (dato de MariCarmens) entonces no se espera impacto en el UX.
En caso que negocio lo requiere, se da aprobación de hacer un test de marginales para los segmentos con ebir negativo </t>
  </si>
  <si>
    <t>Negocio confirmo que esta estrategia solo aplica para clientes que se registren y el onbording es sencillo (one clic)
Negocio le confirma a Axel, que no hay impacto en rentabilidad si el mix esperado de clientes cambia debido a que la bonificación se netea con el interchange rate.
Reina Mendoza, solicita a negocio que a la slide de comisiones, se aclare que la comision de no uso no fue dada de alta en banxico por temas comerciales, es decir, tener la agilidad de cobrarla en cuanto negocio asi lo disponga.
Negocio confirmara con Fairness y Legal que no haya algun issue por no dar de alta la comision de no uso en banxico.
Le confirman a Fabian que el onbording de esta tarjeta digital es similar a la de Nu.
Negocio confirma a Axel que esperan que el 60% de los clientes activos se registre a este beneficio.
Miguel Garcia, hace incapie que los Business case que se presenten en el council deben ser a nivel cliente.</t>
  </si>
  <si>
    <t>Notas María</t>
  </si>
  <si>
    <t>Dulce pregunto si se revisaron los criterios contables - Producto confirma q ya estan revisados
Axel pregunto P&amp;L- el impacto es marginal confirmado por Marcelo, finanzas confirma no hace falta el p&amp;L. Riesgos lo reviso</t>
  </si>
  <si>
    <t> </t>
  </si>
  <si>
    <t>Cross border</t>
  </si>
  <si>
    <t>Dulce Olvera pregunta cual va a ser el beneficio vs Swift --&gt; va a ser más barato
Dulce pregunta que se va a registrar en Banxico vs lo que realmente se va a cobrar a los clientes. Se va a mantener la comisión de 20dls en banxico pero internamente van a hacer un pricing diferenciado por geografía dentro del marco de 20dls maximo. Dulce comenta que probablemente Banxico cuestione el costo que esto nos genera y como justificar la diferencia.
Toño pregunta a Pepe como se posiciona esta estrategia en terminos de competencia y servicio vs las nuevas fintechs. Pepe Lorenzo comenta que con esta iniciativa se garantiza la cantidad que llega al final del proceso, no se pierde dinero por comisiones intermedias. Hay que pensar a futuro qué fintechs van a llegar al mercado mexicano que tengan un servicio real time, como queremos reaccionar ante eso.
Solo aplica a PF</t>
  </si>
  <si>
    <t>Dulce Olvera pregunta como se rentabiliza si las comisiones son las mismas. Lorenzo confirmo que el broker es mastercard en lugar de swift y XBS mastercard tiene costos mas baratos.
Axel pregunta si los costos bajan para el banco. Lorenzo lo confirma y tiene el vobo de finanzas.
Dulce pregunta q van a dar de alta en banxico, Lorenzo confirma q dara de alta 20 USD para tranferencias en app, que sera el tope y tener flexibilidad de bajar conforme a competencia.
Toño Perdomo, prefunta si la estrategia compite con una fintech - por precio y tiempo- Lorenzo comentó q la ventaja competitiva es q Banamex garantiza la transferencia monto total vs competencia depende del tipo de cambio, sin embargo en tiempo hay competidores que las tranferencias son instantaneas pero afectadas por tipo de cambio.
Dulce comenta sobre costos porque Banxico los pide, si los costos bajan puede q banxico pida q la comision baje, estonces esto puede afectar el p&amp;l esperado.
Lorenzo confirma a Axel q el p&amp;l es incrental del cambio en pricing
Reyna le confirman q aplica para personas fisicas</t>
  </si>
  <si>
    <t>Cross Border.
- José Lorenzo presento la iniciativa,
- Antonio Perdomo comenta que muchas Fintecs estan rompiemdo el esquema de Swift , pregunta cual sería la ventaja, José comenta que las transferencia son instantaneas sin cobro de comisión por .
- Miguel Angel García,
- hoy 40 USD con 5 días, iniciativa registrar la comisión de 40 con mobile de manera inmediata, en 2da etapa van a poner otro precio y  mas adelante definir la estrategia de precio.
- Se aprueba la iniciativa</t>
  </si>
  <si>
    <t>Cambio pricing Joy</t>
  </si>
  <si>
    <t xml:space="preserve">Dulce Olvera pregunta si se tiene que cambiar algo ante el regulador derivado de este cambio en condiciones, Carlos comenta que Banxico dijo que no era necesario ya que la comision es la misma, solo cambian las condiciones. Axel sugiere que se comunique a los clientes de la forma correcta y previo al cambio para evitar malas experiencias. Se solicita tener una sesión offline con legal, compliance, fairness y OGC para revisar las quejas que se estan generando por comisiones de inactividad de los clientes.
Riesgo pide que ellos deben revisar el impacto en performance para que ellos puedan dar su aprobación de la iniciativa. </t>
  </si>
  <si>
    <t>Alejandra confimo a Dulce, q el cambio ya esta revisado por segunda linea y se mando carta al regulador, porq solo cambia la comision solo la condicion de la compra minima mensual
BBVA no tiene TC sin anualidad y compra minima.
Reyna comenta a Ruben N. analizar el comportamiento de los clientes porq la comision es menor a la condición, Producto comento q se monitorea mensual.
Axel recomienda ver temas de comunicación para evitar malos comentarios del cliente. Sugiere subirlo en banner de la app y evitar attrition de los clientes.
Alejandra comenta a Dulce q espera respuesta del regulador de la comisión de 399, pero no ve riesgo.
La aprobación quedara sujeta a la revisión del impacto en P&amp;L por parte de Hector Tenorio</t>
  </si>
  <si>
    <t>Adjust pricing schema form Joy Credit Card.
- Carlos Cardenas presenta la inciativa
- Dulce pregunta si el cambio ya se reviso si se dará un aviso, Carlos comenta que ya se notificó al Regulador y no es necesario hacer un ajuste dado que ya se hace solo cambio en la notificación y no a la comisión.
- Alejandra Garcia comenta que realizarán una medición del comportamiento y se realizará la comunicación de la condición vía mail y SMS. Axel ofrece subir los comunicados por la App.
- Reyna y Carlos comenta que hay que
- Incrementar la comisión por pago tardío
- Sujeta aprobación hasta que se atiendan todos los pendings.</t>
  </si>
  <si>
    <t>Fe de erratas Mortgage</t>
  </si>
  <si>
    <t xml:space="preserve">Se notifica que hubo un typo en lo presentado anteriormente sin embargo no modifica ni tiene implicaciones en la estrategia presentada anteriormente. </t>
  </si>
  <si>
    <t>Dulce pregunta a Marcelo si los typos afectan el contenido de la estrategia. Marcelo confirma q no afecta a la estrategia (ponerlo en minuta)</t>
  </si>
  <si>
    <t>Mortage
- Marce Arriola informa la Fe de erratas de la presentación que mostraron en el Council pasado, en el sistema funciona correctamente.
- Se confirma que no hay ninguna afectación.</t>
  </si>
  <si>
    <t>PIL Redispo</t>
  </si>
  <si>
    <t>Erika Sobrino</t>
  </si>
  <si>
    <t>Sala juntas</t>
  </si>
  <si>
    <t>Eloy</t>
  </si>
  <si>
    <t>Ale Romero</t>
  </si>
  <si>
    <t>- Mismo número de crédito, línea de Crédito Original, se resetea nuevo crédito
- Israel comenta que existe un riesgo si no hay una forma de mover la tasa cuando el crédito es infinito
-  El Negocio asume el riesgo que pueda representar.
-  Axel ofrece explorar en 6 meses que implica un cambio tecnológico
- El objetivo es cumplir el plan y fortalecer el ingreso del Banco. 
- Ningún otro Banco maneja Redispo.
- Se considera aprobada la iniciativa</t>
  </si>
  <si>
    <t xml:space="preserve">Toño Perdomo asume el riesgo de mantener condiciones financieras del contrato original (en redisposiciones) vs subidas de costo de fondeo. Es un riesgo macroeconomico. 
Eloy confirma que el producto de redisposición de PIL ACQ tiene la misma funcionalidad que nomina.
Axel propone tener un follow up para analizar el riesgo macroeconomico de subidas de CoF.
Dulce, comenta q la comision esta sujeta a la autorización del regulador.
Israel M, pregunta si la curva de perdidas esta estresada, Hector T confirma q si, q estresaron la curva de PIL TopUp.
</t>
  </si>
  <si>
    <t xml:space="preserve">1. Va a funcionar igual que nomina, se va a resetar el plazo cada que el cliente redispone
2. Esta funcionalidad tiene la misma problemática que en nomina, no se puede modificar el precio en la redispo, el cliente mantiene la misma tasa cada redisposición. Un cambio de precios se tendría que hacer manual. Este riesgo se puede materializar como riesgo financiero si es que no se cambian las tasas o un riesgo operativo si se deciden cambiar y se tiene que hacer manual. Toño menciona que para solucionarlo se necesitaria un desarrollo tecnológico. 
3. Toño esta dispuesto a asumir el riesgo financiero que podría suceder dada la poca flexibilidad que se tiene actualmente, se puede mitigar con otras acciones internas.  
4. Axel pide tener un follow up en 6 meses de cuanto costaria un desarrollo tecnológico para solucionarlo. 
5. Dulce solicita que se concluya el proceso de registro en banxico exitosamente
6. Hector comenta que si se estreso el NCL, sin embargo tiene un ROTCE Y5&gt; 70% 
</t>
  </si>
  <si>
    <t>Incremento tasas facultadas</t>
  </si>
  <si>
    <t>Antonio Perdomo</t>
  </si>
  <si>
    <t>Gerardo Sanchez</t>
  </si>
  <si>
    <t>Alejandra Romero</t>
  </si>
  <si>
    <t>- Gerardo presenta la iniciativa
- Se ha venido incrementando el costo de fondeo, por lo que se propone incrementar los Bps para clientes nuevos (Franquicia, Gobierno, Pendionados).
- Fabián Serrato y Axel Romo comentan que la elasticidad es muy poca.
- El objetivo es proteger el spret
- Israel y Axel recomiendan revisar el P&amp;L
- Se aprueba iniciativa
- Cuando se vaya una empresa se haga el cambio para no perder los créditos.</t>
  </si>
  <si>
    <t>1. El incremento solo aplica para nuevas originaciones, los creditos que ya tienen un crédito activo no tendrán cambio
2. Se pide revisar los assumptions de los P&amp;Ls ya que el impacto es muy poco y no suena logico. Debe haber mayor impacto si se sube los precios
3. La estrategia se subio hasta ahorita ya que durante la separación se pidio no hacer cambios en precios. Estas estimaciones no consideran que subir precios pueda impactar en las cancelaciones de nóminas de algunas empresas. Se debe socializar con Gabriel Maldonado si es que hay algun riesgo de perder alguna empresa</t>
  </si>
  <si>
    <t xml:space="preserve">- Se busca el incremento de ofertas a los clientes ofreciento un crédito de corto plazo y posterior de largo plazo.
- No hay ajuste al proceso, solo se incluiran nuevo Bines.
- Dulce Olvera pide que el esquema aprobado y que se aplicarán con el Regulador se presenten, dado que la iniciativa sigue en proceso de ajuste.
- Se aprueba iniciativa </t>
  </si>
  <si>
    <t>2X3 Plan A</t>
  </si>
  <si>
    <t xml:space="preserve">Xime confirma que la estrategia solo aplica a clientes nuevos
Axel pregunta sobre los assumptions del P&amp;L, Xime y Hector confirma que baja respuesta e incrementa la curva de gcl.
Fabian Serrato, comenta que la caida de tasa es baja y pregunta si existe algun modelo de elasticidad al precio, Axel comenta q no hay modelo en Nomina y Toño Perdomo comenta que en nómina q los resultados de los test arrojan que no existe elasticidad al precio. Esta estrategia esta dirigida a cuidar el spread.
Israel M, recomienda revisar el P&amp;L y la respuesta% estimada. Ana Jaime comenta q el p&amp;L esta revisado, sin embargo puede tener una nota de revisar el P&amp;L. En la revisión, checar con Gabriel Garduño si sabe de alguna empresa que anticipadamente se quiera salir de banamex.
Antonio P, comenta a Axel e Isra que esta estrategia puede ser un test para analizar la elasticidad al precio. Israel comenta que hay test pero con tasas a baja y no a tasas altas. 
Hector T, comenta que existe un riesgo q se pueden perder nominas (TEFs) por incrementar nominas. Tono Perdomo comenta que el riesgo es mayor por el impacto financiero de continuar disminuyendo el spread.
</t>
  </si>
  <si>
    <t xml:space="preserve">1.La redisposición se estará dando de alta en una segunda fase para este producto, sin embargo se solicito en el desarrollo tecnologico aunque va a iniciar apagada. 
2. Elsa solicita que el esquema aprobado sea el mismo que el implementado, ya que puede haber cambios durante la planeación de la estrategia. </t>
  </si>
  <si>
    <t>La comision por redisposición es una segunda fase. En el proceso si esta considerado pero la funcionalidad estaria apagada confrima Negocio. Dulce solicita que este texto este en ppt .
Dulce solicita que confirmen que las comisiones finales son las que se estan presentando en el foro. (comisiones presentadas vs comisiones aplicadas).</t>
  </si>
  <si>
    <t>- Mauro presenta que quieren tener una metodología similar a otros Bancos, para captar mejores clientes, dejando el mismo P&amp;L, estarán revisando las tasas y ajustando con Finanzas. Manteniendo el Spread.
- Lo que piden estarse moviemdo en una banda 5% - 30% + TIIE F
- Los miembros del Council piden volver a revisar la iniciativa con la recomendaicón de controlar la Costo de fondeo, Spread y costo de Garantía.</t>
  </si>
  <si>
    <t xml:space="preserve">PyME:
Axel propone que la iniciativa de Pyme sea basada en spread y no en rangos de tasa.
Toño P: incluir un threshold a la metodologia de spread para estar por debajo de mercado y tener una palanca comercial para atraer mas clientes.
Itza Morales, propone incluir la garantia NAFIN
No aprobada.
</t>
  </si>
  <si>
    <t xml:space="preserve">Axel cuestiona como estan proponiendo poner el precio ya que no queda clara la propuesta por bandas. Se sugiere que la propuesta sea un Spread a nivel portafolio en vez de bandas de máximo y mínimo, esto es como se hace en productos como PIL y LOP. El unico componente adicional que tiene PYME es el costo de la garantía NAFIN, el cual tmb se mueve. 
Toño sugiere mantener un rango en el spread para ser competitivos con cierta flexibilidad. </t>
  </si>
  <si>
    <t>Corresponsales:
Toño cuestiona como se divide la comision entre el corresponsal. Cynthia y Dulce comentan que la contraprestación para Walmart son los 10 pesos, entonces no hay utilidad para el banco.</t>
  </si>
  <si>
    <t>-Cynthia Brito presenta Walmart para incrementar el costo de la comisión en 3k establecimientos a $10 pesos para homologar con los demas Bancos, no hay un ingreso significativo para el Banco. Para lo cual habrá otras estrategias futuras.
- el incremento y contraprestación será el mismo.
- Gabriel comenta que Sinead busca tener menor presencia en Corresponsales.
- El Council esta de acuerdo en el incremento.</t>
  </si>
  <si>
    <t>Walmart</t>
  </si>
  <si>
    <t>Ok</t>
  </si>
  <si>
    <t>Farmacias del ahorro</t>
  </si>
  <si>
    <t>- Cynthia presenta Farmacia del Ahorro, incrementar de 10 a 12 (incluye IVA), tratanto de homologar con otros Bancos.
- El Banco estará ganando 2 pesos por cada transacción.
- Moira pide que se alinie en un timeline todos los cambios que involucran el cambio a partir de la autorización del Regulador (Banco de México).
- No hay objeción con el incremento, se aprueba la iniciativa con limitante que Moira ya reviso el plan de comunicación.</t>
  </si>
  <si>
    <t>Corresponsales:
Moira pregunta si el cambio de comisión se tiene que dar de alta en banxico y comunicación al cliente. Cynthia confirma que si, esta alineada con el proyecto de taxonomias de comisiones y los tiempos esperados dependen del regulador. (aprox 1 año).
Reyna M comenta que el producto de captación debe salir en oct-25, sin embargo la autorización de comisiones por el regulador tarda 1 año, entonces se tienen que alinear las comisiones.
Dulce Olvera, recomienda que el timeline se debe hacer por corresponsal porque los tiempo varian.
Aprobada a reserva del visto bueno de la revisión del plan de trabajo de lado de Moira</t>
  </si>
  <si>
    <t>Moira pregunta que si ya están alineados con el cambio de comision en corresponsales vs los que cada producto tiene que comunicar a los clientes y con los tiempos de aprobacion que da Banxico. No hay objecion del aumento en la comisión, solo se comentara en la minuta que Moira debe estar de acuerdo con el plan de comunicación del cambio de comisión</t>
  </si>
  <si>
    <t>Casa Ley</t>
  </si>
  <si>
    <t>- Cynthia presenta Casa Ley, incrementar de 0 a 7 pesos (incluye IVA), los otros Bancos no cobran comisión.
- El Banco estará ganando 1.20 pesos por cada transacción.
- El regulador cuestiono porque a este corresponsal no se le cobra comisión y a los otros si.
- El volumen de transacciones al año es bajo.
- En cuanto Banxico autorice nace la nueva taxonomía.
- No hay objeción con el incremento, se aprueba la iniciativa.</t>
  </si>
  <si>
    <t>Israel comenta que antes no se cobraba nada y ahora se cobran 7 pesos, sin embargo la competencia no cobra nada. Toño comenta que esto es más como un servicio al cliente que pueda realizar ciertos servicios en este establecimiento. El objetivo no es salirse del negocio de corresponsables, sino hacerlo más rentable para nosotros, si esta comisión nos lleva a eso pues adelante.</t>
  </si>
  <si>
    <t xml:space="preserve">Se cobrara 7 pesos por transacción en casa ley, sin embargo casa ley tiene 300 establecimiento y se esperan menos de 50K transacciones al año en este corresponsal, lo q se proyecta un beneficio de $800K anuales.
Reyna recomienda alinearlo con la taxonimia, negocio confirmo q si esta alineado </t>
  </si>
  <si>
    <t>Metodología Tasa Máx. y Mín, PYMES</t>
  </si>
  <si>
    <t>Nuevo paquete PFAES</t>
  </si>
  <si>
    <t>Unificación del esquema de precios Priority</t>
  </si>
  <si>
    <t>Registro de Comisión Chequera Personalizada</t>
  </si>
  <si>
    <t>Notas Juan Manuel</t>
  </si>
  <si>
    <t>Nueva estrategia buscando ser más competitivos contra tasas ofertadas por la competencia, mediante una nueva implementación para el calculo de tasas en créditos amortizables ancladas a las tasas de referencia (tasa de fondeo). Se solicita la aprobación de la formula para el calculo TasaFondeo+ FactorRiesgo+ComisiónNAFIN+4%Rentabilidad (en clientes se busca pincipalidad de 2% de rentabilidad)</t>
  </si>
  <si>
    <t>Incluir visión de cliente - miguel garcia</t>
  </si>
  <si>
    <t>Revision rentabilidad por producto - israel mercader</t>
  </si>
  <si>
    <t>Rentabilidad por incrementar volumen, extender oferta comercial al cliente - Jose Lorenzo</t>
  </si>
  <si>
    <t>Ver profit share de la empresa - vista trasversal</t>
  </si>
  <si>
    <t>Dar follow ups</t>
  </si>
  <si>
    <t>El factor de riesgo se calcula cada vez que sale una nueva estrategia, tiene un año q se mantienen.
La formula se mantien, solo hay cambio de cof y aumentar la facultad del divisional, incluir limites x divisional.
Corregir 200 bps - typo
Regresar 6 meses.</t>
  </si>
  <si>
    <t xml:space="preserve">Dulce- Se confirma q se esta trabajando en el contrato de PFAES.
Axel - Revisar P&amp;L y corregir el paqueye de Typo de paquete avanzado
</t>
  </si>
  <si>
    <t xml:space="preserve">Alejandra Quijano presenta la Iniciativa
Dulce Olvera pregunta como se manejará el contrato, Alejandra le explica que será un contrato independiente que se esta trabajando para registrar la comisión.
Itza Morales, comenta que la lámina de costos tiene un error, por lo que se entregará para integrarlo en la presentación.
SE aprueba la iniciativa
</t>
  </si>
  <si>
    <t xml:space="preserve">Mauro Iván García y Bernardo Isaac González explican la iniciativa.
Hasta que se cumplen la promesa de cantidad de nómina se le aplican descuento.
Autorizar si cambia el COF variable y aumentar la facultad para el Divisional
Se solicita especificar el límite para los Divisionales y corregir la descripción de la Solicitud al consejo, debido a que tiene un error 2% bps.
Juan Antonio Perdomo invita a que este Consejo sea mas dinámico, por la necesidad de como se comporta el mercado.
La rentabilidad de Banamex es menor comparada a otros Bancos, es necesario incrementar la rentabilidad.
Israel propone alinear el Council con las exigencias del Banco, buscará a Antonio Perdomo.
Miguel Angel García plantea considerar también la rentabilidad del cliente para complementar ambas visiones.
José Lorenzo pide aumentar volumen mas que spreads, para que el cliente vea justificable los aumentos.
Prakash Parameswaran hay que ver de manera integral el servicio de nómina, una vista transversal (Cliente, empresa, producto).
Theo Kereminan propone conocer como opera la Banca Comercial, Patrimonial y Empresarial, para ofrecer soluciones integrales.
Antonio Perdomo solicita una sesión la próxima semana para iniciar a trabajar con Finanzas en determinar el nuevo rol que debe tener el Council.
Axel solicita que las iniciativas sean revisadas por los Directores correspondientes antes de entregarlo.
 Se aprueba la iniciativa
</t>
  </si>
  <si>
    <t>Theo - corregir definición de priority en excepción de comisión
Reyna le confirman q no hay impacto en precio, negocio confirma q ya se comunico al cliente</t>
  </si>
  <si>
    <t xml:space="preserve">Kathia Díaz presenta la iniciativa
No se esta afectando al cliente, ya se comunicó a los clientes, esta solicitud es para homologar y alinear en todos los comités.
Falta generar una línea de control para que esta situación no se vuelva a presentar.
Theo Keremian hace una observación de redacción, le solicita a Moira que realice el ajuste para estar alineado al segmento.
Se aprueba la iniciativa
</t>
  </si>
  <si>
    <t xml:space="preserve">Reyna- pregunta como se dara de alta en banxico.
Dulce pregunta como se registrara la comision en estado de cuenta. Pide revisar q no hay riesgo por cobrar comisiones q no tienes registradas en banxico. Auditoria de regulador-como el cliente tiene conocimiento transparente del cliente. Checar con claudia Nava, revisar multiple precios no genera riesgo con el regular
La comision se suspendio para evitar multas. </t>
  </si>
  <si>
    <t xml:space="preserve">Gerjard Achar presenta iniciativa
Reyna Mendoza comenta que es importante soportar al cliente el costo, por lo que Gerhard le explica que por recomendación de Legal se reporta el costo unitario mas alto para su registro en Banxico.
Dulce Olvera solicita que quede muy claro como se van a cobrar las comisiones que no están registradas en BAnxico, por que no hay transparencia al indicar solo el costo máximo del cheque.
Reyna Mendoza solicita incluirlo en una clausula para las auditorías de reguladores, ya que el cliente debe tener conocimiento de los diferentes montos que se cobran.
El council solicita se revise con Claudia Nava de Legal que esta comisión no genera situaciones anomalas con el regulador.
Se aprueba la iniciativa
 </t>
  </si>
  <si>
    <t>ASISTENCIA</t>
  </si>
  <si>
    <t>INICIATIVA</t>
  </si>
  <si>
    <t>OBJETIVO Y SOLICITUD</t>
  </si>
  <si>
    <t>Objetivo de la Iniciativa: 
+ Contar con un lineamiento para el cálculo de tasas de crédito amortizable que permita ajustarlas de acuerdo a los cambios de las tasas de referencia (tasa de fondeo), permitiendo ser competitivo con tasas ofertadas de otros Bancos y mantener la rentabilidad del negocio acorde a finanzas.
La solicitud al Consejo de Precios fue:
•	Aprobar la fórmula para el cálculo de tasas para crédito PyME amortizable basado en: Tasa Cliente = Tasa de Fondeo + Factor Riesgo + Comisión NAFIN (cuando aplique de acuerdo a negocio/riesgo) + 4% Rentabilidad.  Para clientes se busca principalidad un descuento + 2% bps de Rentabilidad.</t>
  </si>
  <si>
    <t>Objetivo de la Iniciativa: 
+ Tener un paquete BNE + cuenta de cheques exclusivo para PFAES buscando crecer la digitalización de los clientes de 7% a 20% en el 1er año ofreciendo una banca para empresas a precio accesible para las PFAES.  Teniendo un ingreso de $469 K MXN en el 2026 a $7.6 M MXN acumulados para el 2028.
La solicitud al Consejo de Precios fue:
•	Aprobar el nuevo paquete (comisión) de $150 MXN + IVA, adicional a los actuales ($390 y $460 MXN), para robustecer la oferta de Banca Digital para PFAES</t>
  </si>
  <si>
    <t>Objetivo de la Iniciativa: 
+ Dejar de estar en falta y tener concordancia entre el esquema de comisión de apertura vs la comisión de cobro.
Nota: Desde el 1er de agosto del 2025 la comisión está dada de alta en RECO “Penalización por no mantener el saldo promedio mínimo mensual requerido”, esta comisión en ningún momento dejo de cobrarse.
La solicitud al Consejo de Precios fue:
•	Obtener la aprobación del consejo respecto del alta de la comisión “Penalización por no mantener el saldo promedio mínimo mensual requerido” para el producto de Cuenta Priority esta comisión tiene un costo de $500 más IVA.</t>
  </si>
  <si>
    <t xml:space="preserve">Objetivo de la Iniciativa: 
+ Estar en cumplimiento de las disposiciones legales que establecen que cualquier cobro en la cuenta, diferente a intereses, se considera una comisión.
+ Registrar con Banxico la “Comisión Emisión de chequera solicitud de chequera personalizada”, por la elaboración de una chequera personalizada (logos, colores, etc.). 
+ Realizar el cobro por la elaboración de chequeras especiales a los clientes que soliciten este servicio.
La solicitud al Consejo de Precios fue:
•	Aprobar la solicitud de registro de la comisión en Banxico bajo el concepto: “Comisión Emisión de chequera solicitud de chequera personalizada”
•	El registro de realizará con la comisión máxima de $19.30 MXN por unidad de cheque personalizado, el precio final del cheque dependerá del tipo de especificaciones que solicite el cliente, así como el volumen. </t>
  </si>
  <si>
    <t xml:space="preserve">Revisión de perdidas de lado de Riesgos, dar aprobación.
</t>
  </si>
  <si>
    <t>Pricing PIL ACQ</t>
  </si>
  <si>
    <t xml:space="preserve">- Héctor solicita una revisión más a detalle para dar su VoBo sobre el cambio de tasas en segmentos de riesgo  
- Axel hace la puntual el hecho de que el APR no cambia.
</t>
  </si>
  <si>
    <t>Miguel Angel García</t>
  </si>
  <si>
    <t>Isadora Galarza</t>
  </si>
  <si>
    <t>Eugenio García</t>
  </si>
  <si>
    <t xml:space="preserve">Ajustar pricing con el score de super nova
Poner tope en cof_hedge
</t>
  </si>
  <si>
    <t>Pricing LOP</t>
  </si>
  <si>
    <t>Objetivo de la Iniciativa:
Preservar la rentabilidad del portafolio de LOP considerando la unificación de estrategias (expansión y ML) de asignación de precios.
El segmento de expansión tiene un APR de 25.4% (51% portafolio) y ML de: 20.9% (49% portafolio).
Solicitud al Council de Precios:
1. Aprobar incremento de 220 bps al Spread para la estrategia de ML, de un rango de: (12 a 14) a (14.2 a 16.2) calculo basado en las ultimas 5 campañas. El objetivo es mantener el spread del portafolio (15.1% ultimas 5 campañas):
2. Asignación del 100% de la ofertas por medio de la estrategia de ML
+ Aprobación de test de tasas aleatorias para la recalibración de modelos de Machine Learningy estrategia de Pricing.</t>
  </si>
  <si>
    <t>Objetivos de la iniciativa:
1. Optimizar la rentabilidad del portafolio mejorando la asignación de precios al incrementar la precisión de perdidas al utilizar un nuevo score de riesgo (CBS).
2. Mitigar impactos en rentabilidad por la variación en costo de fondeo.-Habilitar la actualización de la tasa, referenciando la tasa objetivo con el costo de fondeo
3. Optimizar la rentabilidad del portafolio mejoran la asignación de precios apalancándonos de los nuevos modelos de precios (ML)
Solicitud al Council de Precios:
1. Utilizar el customerbehaviourscore (CBS) para crear los segmentos que se utilizan en la asignación de precios.
• Generando test que reten la tasa objetivo por segmento, manteniendo la tasa ponderada del portafolio
2. Actualizar la metodología de tasa objetivo del portafolio de tasa fija a Spread + COF HedgePIL
• Tasa PIL = Spread (22% a 24%) + CoFHedgePIL.
3. Lanzamiento de la estrategia de asignación de precios por ML
+ Aprobación de test de tasas aleatorias para la recalibración de modelos de Machine Learningy estrategia de Pricing.</t>
  </si>
  <si>
    <t>- Israel realiza la presentación de la Iniciativa.
- Considerar el Spread para futuras asignaciones.
- En Segmentos CBS, el APR se quiere bajar, vista portafolio se quiere manejar la misma tasa.
- Eloy  comenta que con Supernova eliminaríamos esto en Cards y No Cards
- Contexto del Mercado, Héctor Tenorio quiere colocarle un tope al movimiento de la tasa headge, Israel Mercader hará un apropuesto y enviará para su aprobación.
- Juan Antonio Perdomo comenta que se tiene que revisar donde hay que hacer cortes, no se cobra comisión de apertura.
- Israel revisará el IMORA 
- Prakash plantea se apruebe esta iniciativa y cuando salga Supernova se revise.
- Se aprueba la iniciativa.</t>
  </si>
  <si>
    <t xml:space="preserve">- Israel Mercader presenta la iniciativa.
- La tasa LOP del 23% es la que se solicita aprobar. 
-  En productos de crédito el council había autorizado un Spread por lo que la tasa se mueve por este factor.
- El Segmento de expansión tenía una tasa mas alta para un segmento de High Risk.
- Contexto de Mercado, Banamex ha incrementado su Market Share de Feb 2022 a Feb 2025, la tasa efectiva + Open Fee del 27.0 que se manejaría es bastante competitiva.
- El P&amp;L esta considerando el Installment. 
- Entre 6 y 9 meses se esperan obtener estos resultados, basandose en modelos de Machine Learning para colocar las tasas a los clientes.
- Rubén Navarrete comenta que una parte importante de esta población es Costco.
- Héctor Tenorio quiere revisar a detalle el movimiento de tasa y los riesgos de pérdida para dar la autorización.
- Axel hace la puntualización que no se están incrementando tasas, el APR no cambia.
- Juan Antonio Perdomo plantea revisar si se puede incrementar la tasa, Israel realizará el ejercicio con Riesgo. 
- Se aprueba la Iniciativa, una vez confirmada la revisión de Héctor Tenorio. </t>
  </si>
  <si>
    <t>- Erika Elías solicita no dejar la tasa permanente y revisar el mix de colocación y tasa promedio del portafolio vs plan de forma trimestral.
- Axel Romo comenta Pidió Erika Elias una revisión trimestral de mix de colocación por estrategia y tasa promedio. En esta revisión es necesario también incluir el cambio de mix de riesgo de colocación de la estrategia Belvo al pasar de tasas diferenciadas a una tasa única. 
La tasa Única puede tener un chorro de ventajas comerciales y simplicidad de proceso ciertamente, solo hay que ver que no se traduzca en selección adversa dado que los clientes de bajo riesgo tienden a ser más sensibles a la tasa y también tienden a tener más posibilidades de conseguir financiamiento en otras instituciones. 
- Héctor Tenorio indica como seguimiento para comprobar que los cambios hayan tenido el efecto que esperamos, queremos revisar de manera trimestral lo siguiente para cada punto en la iniciativa:
1.- Belvo (destino Adquisición): Necesitamos revisar que el mix no se concentre en los segmentos de riesgo medio o en LTVs altos.
2.- Recarga Tu Hipoteca (destino Liquidez): Revisar que el nivel de tasa vaya acorde al comportamiento de los créditos.
3.- Desarrolladores Belvo (destino Adquisición, sólo canal Desarrollos): No tenemos datos del comportamiento en el nuevo canal aún cuando sean originados usando Belvo. Necesitamos juntar lecturas y asegurarnos que la tasa está correctamente calibrada.
4.- Clientes VIP (todos los destinos): Asegurarnos que se cumplen los topes permitidos.
5.- Grid de precios Adquisición y Liquidez: Necesitamos revisar que la expectativa general de tasa se cumple; en otras palabras, que las expectativas de distribución por segmento se cumplen.
6.- Tu hipoteca sin comisión (comisión por apertura, sólo Adquisición y Refinanciamiento más Liquidez): En el mismo espíritu que el comentario anterior, necesitamos asegurarnos que la rentabilidad general esperada se cumple.</t>
  </si>
  <si>
    <t>Incremento anualidad Tarjeta de Crédito Costco Banamex</t>
  </si>
  <si>
    <t>Sesión extraordinaria de Hipotecario</t>
  </si>
  <si>
    <t>Juan Manuel Perez</t>
  </si>
  <si>
    <t>em65654 (Eduardo Montaño)</t>
  </si>
  <si>
    <t xml:space="preserve">- Daniel Meza presenta iniciativa
- Rubén Navarrete enfatiza que la oferta de valor es muy buena.
- Miguel Angel Quevedo plantea evaluar el parcializar la anualidad, Rubén indica que lo analizarán pero no cuenta con los recursos para el cambio tecnológico.
- Axel Romo comenta que Héctor Tenorio le indico que reviso la iniciativa y esta de acuerdo, aún cuando no pudo asistir a la sesión.
- Dulce Olvera solicita que se atienda la aprobación del regulador y la firma del contrato con legal, Miguel Angel Quevedo comenta que una vez obtenida la aprobación del Council se debe firmar el contrato con el socio antes del 30/oct. 
- Miguel Angel Quevedo, están buscando que todas las cuentas nuevas de Feb  a la fecha se les cobrará la anualidad de $650 MXN, ya que se cobra la anualidad vencida  
- Se aprueba la iniciativa.
Otros comentarios no relacionados a la Iniciativa.
- Juan Antonio Perdomo, plantea que hay que hacer un análisis con Iker, ya que los precios son muy competitivos, pero la percepción es que el Banco es caro, por lo que hay que generar estrategias de comunicación con los clientes.
- Axel plantea revisar el CAT y manejar diferente la bonificación de la anualidad (ej. cobrarla y después abonarla)
</t>
  </si>
  <si>
    <t xml:space="preserve">Antonio Perdomo tiene preocupación del incremento de precio porque la percepción de mercado es que banamex tiene altos costos, sin embargo Negocio comenta que esperan el 1% de cancelación de tarjetas.
Dulce pregunta si Banamex ya tiene la aprobación del incremento de anualidad en banxico y Costco. Negocio comenta que esta en espera de la resolución y se espera tenerlo con Costco el 30 oct.
Negocio confirma que la comunicación del incremento ya esta listo y arranca el 1 de nov, tiene dependencia la firma del contrato.
</t>
  </si>
  <si>
    <t>Objetivo: Obtener un incremental de $1.2B MXN. Todo lo anterior mediante un incremento en la comisión anual para Tarjetas titulares y adicionales, durante la nueva vigencia del contrato (5 años: 2026-2030) en donde se aplicará un incremento del 45% en el cobro de la comisión actual. Recordando que el último incremento que tuvo el portafolio por concepto de anualidad fue en abril 2019.
Solicitud al Consejo de Precios: Aprobar el incremento por concepto de anualidad para la Tarjeta de Crédito Costco Banamex de:
$450.00 MXN a $650.00 MXN + IVA para clientes titulares
$225.00 MXN a $325.00 MXN + IVA para clientes adicionales</t>
  </si>
  <si>
    <t>Javier M. no esta en Hipotecario, solicitan cambiar por Marcelo Arriola</t>
  </si>
  <si>
    <t xml:space="preserve">Guillermo de la Cueva </t>
  </si>
  <si>
    <t>Guillermo</t>
  </si>
  <si>
    <t>De la Cueva</t>
  </si>
  <si>
    <t>ya no esta en el Banco Carlos Arrocena</t>
  </si>
  <si>
    <t>Incluir en el Charter</t>
  </si>
  <si>
    <t>Marcelo</t>
  </si>
  <si>
    <t>Arriola</t>
  </si>
  <si>
    <t>Sanchezh</t>
  </si>
  <si>
    <t>No esta en el Banco Jesús Gatica Garcia</t>
  </si>
  <si>
    <t>José Carlos</t>
  </si>
  <si>
    <t>Ortiz</t>
  </si>
  <si>
    <t>No esta en el Banco Enrique Elías Calles</t>
  </si>
  <si>
    <t>Poner de suplente a Isadora Galarza</t>
  </si>
  <si>
    <t>Isadora</t>
  </si>
  <si>
    <t>Galarza</t>
  </si>
  <si>
    <t>Daniel Garduño, cambio estructural</t>
  </si>
  <si>
    <t>se solicita asignar a José Carlos Ortiz</t>
  </si>
  <si>
    <t>Solicitan quitar a Neus Contreras</t>
  </si>
  <si>
    <t>José Carlos Ortíz asigna a Pablo Guzmán</t>
  </si>
  <si>
    <t>Pablo</t>
  </si>
  <si>
    <t>Guzmán</t>
  </si>
  <si>
    <t>Cambiar por Kazim Gutierrez</t>
  </si>
  <si>
    <t>Cesar</t>
  </si>
  <si>
    <t>Lara</t>
  </si>
  <si>
    <t>Se incluye suplente</t>
  </si>
  <si>
    <t>DEFINIR QUIEN CUBRE TITULAR</t>
  </si>
  <si>
    <t>Se elimina área SIO y Transformación en sesión LIV Junio 2025</t>
  </si>
  <si>
    <t>En Sesión LIV Junio 2025, se indica que se incorpora área Riesgo Independiente con voz y voto</t>
  </si>
  <si>
    <t>No esta en el Banco Prakash Parameswaran</t>
  </si>
  <si>
    <t>Cierre Farm Guadalajara</t>
  </si>
  <si>
    <t>Regreso a Casa Hipotecario</t>
  </si>
  <si>
    <t>El cierre de comisionista Farmacias Guadalajara generará un ahorro de 40.1 MM de pesos en 2026, aproximadamente 375k transacciones mensuales</t>
  </si>
  <si>
    <t>Alfonso Reza, confirmo que se comunicara al cliente con 90 dias de anticipación el cierre del canal, y esta ok con todos los requerimientos regulatorios.
Para cerrar canales y comisiones, no será necesario presentar en el comité de precios, bastará el mail del secretario del comite</t>
  </si>
  <si>
    <t>Cambios en Charter</t>
  </si>
  <si>
    <t>Ximena queda como Suplente y Perdomo como titular en lugar de Prakash Parameswaran</t>
  </si>
  <si>
    <t>Reyna solicita que la comunicación sea clara dado que el dueño del producto tendra la facultad de prender o apagar esta iniciativa.
El control de la iniciativa se revisara en juntas trimestrales con riesgo y finanzas. Se validará que el mix se cumple. Se presentara en el comite de precios con cierta frecuencia, 
Finanzas confirmo que reviso la iniciativa.
Marcelo confirmo a Dulce que el material regulatorio fue revisada.</t>
  </si>
  <si>
    <t xml:space="preserve">Marcelo Arriola presenta la iniciativa. 
Marcelo Arriola le confirma a Dulce María Olvera que ya tiene todo el material regulatorio que se tiene que entregar a los diferentes canales y clientes.
Ana Elia Jaime indica que la iniciativa a aplicará cuando se cumpla la mezcla, por lo que se solicita sea revisada en el Council periodicamente para su encendido/apagado.
La iniciativa es aprobada por los presentes </t>
  </si>
  <si>
    <t>Alfonso Reza presenta la iniciativa de manera Informativa, ya que se procederá con el cierre del Comisionista Farmacias Guadalajara por no convenir a los intereses del Banco.
Indica que 6,400 establecimientos pueden absorver los depósitos que ya no recibirán en Farmacias Guadalajara.</t>
  </si>
  <si>
    <t>Objetivo:Por eficiencia y rentabilidad que genera los gastos del Comisionista Farmacias Guadalajara, se solicitará la Baja en el mes de enero 2026. 
Solicitud al Consejo de Precios: Se solicita la aprobación de la iniciativa para dar de baja:
	- Al Comisionista Farmacias Guadalajara
	- La comisión Depósito de efectivo; (farmacias Guadalajara), relacionada a 16 productos registradas en RECO. (anexos)</t>
  </si>
  <si>
    <t xml:space="preserve">Objetivo: La iniciativa contribuirá a la meta de colocación 2026 con $8,304 MM MXP (40% de la meta) mediante la atracción de clientes con buen perfil y recuperar clientes Banamex con hipotecas en la competencia con mejores condiciones para créditos a partir de $3MM MXP y clientes con Nómina o Portabilidad.
Solicitud al consejo de Precios: 
1. Aprobar grid de precios Regreso a Casa 2026 para Cambia tu Hipoteca y Cambia tu Hipoteca más Liquidez desde 01-Enero-2026 y a partir de C1-2026.
2. Aprobar para C1-2026: Ofertas Aprobadas asignará la mejor tasa entre grid documentado y precios Regreso a Casa 2026, Ofertas Invitadas asignará el grid de precios Regreso a Casa 2026.
3. Aprobar la facultad del Head de Negocio Hipotecario para apagar o prender la iniciativa dentro de la duración de la estrategia basado en las revisiones trimestrales con Finanzas y Riesgos (tubería, volumen, mix). </t>
  </si>
  <si>
    <t>Comisión No uso TDC Adicionales</t>
  </si>
  <si>
    <t>Homologación oferta de Productos Hipotecarios para Staff</t>
  </si>
  <si>
    <t>Objetivos de la iniciativa: 
Substituir la comisión actual de administración, por una comisión de NO uso para las tarjetas adicionales nuevas y existentes.
Se espera un incremental en adquisición del 37% y un incremento del ingreso por este rubro a 4 años de $471 MM MXP para el escenario base y de $282 MM MXP para el escenario estresado.
Ser más competitivos en el mercado incrementando la colocación y garantizar NO perder ingresos por comisión
Solicitud al Consejo de Precios: 
+ Aprobar la substitución de la comisión anual de $630 (prom), por una comisión de NO uso de $105 (prom) que se cobrará al cliente en forma mensual cuando NO cubra con el mínimo de facturación establecido para el producto</t>
  </si>
  <si>
    <t>Objetivos de la iniciativa:
+ El objetivo es continuar con la homologación de productos hipotecarios para todos los colaboradores del grupo financiero Banamex. Actualmente, solo los empleados del Banco tienen acceso a la oferta completa, mientras que los empleados de las empresas filiales no tienen acceso a los productos mencionados. Se estima colocar $7.9MM para liquidez, y $5.4MM para Cambia tu Hipoteca más Liquidez en 2026 a una tasa del 7.20%.
Solicitud al Consejo de Precios:
+ Incorporar los productos de “Hipoteca de Liquidez Banamex” y “Cambia tu Hipoteca más Liquidez Banamex” a la oferta de empleados de filiales a la tasa de la ventana vigente.
+ Aprobar el registro de la comisión por avalúo para los productos Hipoteca de “Liquidez Banamex” y “Cambia tu Hipoteca más Liquidez Banamex”.</t>
  </si>
  <si>
    <t>Si</t>
  </si>
  <si>
    <r>
      <t xml:space="preserve">Beyond, costco, prestige y teleton no se cobra anualidad de 2da tarjeta, esta propuesta aplica para las tarjetas adicionales.
Beatriz Onofre, pregunta como se va a cargar la comision en RECO. Alfredo Comenta que tienen en radar toda la documentacion con el regulador.
Alfredo confirma que MSI si entraria como facturación.
Marco confirma que sera muy claro en la peticion con el regulador de las tarjetas que no entran en esta iniciativa.
Axel propone automatizar a través de event-hub, mandar un mensaje al cliente, antes de su fecha de corte, informarle que deben facturar $x pesos para excentar la comisión.
Marco confirma a Reyna que habra contrato nuevo y comunicación al cliente.
Toño P, apuntalar esta estrategia en el NPS, especifico en el precio.
</t>
    </r>
    <r>
      <rPr>
        <b/>
        <sz val="11"/>
        <color rgb="FF000000"/>
        <rFont val="Calibri"/>
        <family val="2"/>
      </rPr>
      <t>Aprobada y debe regresar al Comite de Precios en 9 meses para analizar como va la estrategia: facturación, fuga clientes,  etc.</t>
    </r>
    <r>
      <rPr>
        <sz val="11"/>
        <color rgb="FF000000"/>
        <rFont val="Calibri"/>
        <family val="2"/>
      </rPr>
      <t xml:space="preserve">
...</t>
    </r>
  </si>
  <si>
    <t>Gonzalo Palafox presenta la iniciativa
Israel comenta que esta iniciativa no era necesario presentar en el Council, ya que es un aumento de población.
Se acuerda que se considere en el Charter que para estos tipos de casos, solo se puede aprobar a través de un correo.
Rayna Mendoza solicita revisar a Gonzalo Palafox revisar el registro de la comisión y la población.
Se anexa enla minuta como aprobado.</t>
  </si>
  <si>
    <t>Aprobado pero se revisara la población y alta de comisiones</t>
  </si>
  <si>
    <t>deputy Marco Navarro</t>
  </si>
  <si>
    <t>Alfredo Aguirre y Marco Navarro presenta la iniciativa
Costco no entraría en este momento en este esquema
Los productos Premium quedan excluidos a este esquema.
Axel Romo sugiere que se notifique vía Event Hub a los clientes ~10 días antes que no ha tenido ningún movimiento en su tarjeta para que pueda hacer uso de esta y evitar cobro de comisión
Se confirma a Reyna Mendoza que se notificará a Banxico, cambio de contrato y notificación vía email a los clientes.
Miguel Angel García esto debe mejorar el NPS
Dulce María Olvera sugiere exista un canal para la cancelación/retención de la tarjeta.
Marco NAvarro comenta que tendrá una revisión 360° con todas las áreas relacionadas
36% del portafolio de las TC Adicionales tendrá el beneficio inmediato
Marco Navarro comenta que se van aabrir en sucursales la aprobación online
Víctor Hugo Martínez solicita que la comunicación con el cliente sea muy clara para evitar quejas
Se acuerda regresar despues de 9 meses implementado el cambio para revisar los resultados 
Israel Mercader hacer una implementación progresiva para validarlo. Reyna Mendoza explica que el manejarlo parcialmente con el Regulador lo vuelve problematico.
Se aprueba iniciativa</t>
  </si>
  <si>
    <t>Comisión de no uso Tarjeta de Crédito The Home Depot Banamex</t>
  </si>
  <si>
    <t xml:space="preserve">Objetivo: 
Eliminar la comisión por administración (anualidad) de $774 y sustituirla por una comisión por $149 de no uso (inactividad) de forma mensual
Se espera incrementar la actividad del portafolio a 50% mensual, equipara a +400 bps del promedio mensual del portafolio ECM de los últimos 2 años.
Solicitud:
Aprobar la eliminación de la comisión de cobro por administración (anualidad) de $774 e implementar una comisión de no uso por $149, que se cobrará al cliente de forma mensual cuando NO cubra con el monto mínimo de facturación de $1,250 </t>
  </si>
  <si>
    <t>Freixas</t>
  </si>
  <si>
    <t>Garcia vega</t>
  </si>
  <si>
    <t>Se propone eliminar anualidad de tarjeta Home Depot, se sustituye por una comisión de no uso de $149 mensual. El impacto estimado es un incremental del 50% en la actividad del portafolio</t>
  </si>
  <si>
    <t>Recomendación de banxico, recomienda por tener una comisión de administración mensual y se excenta si llegas a una facturación de 1,200. Posiblemente cambie el esquema de la comisión.
Incluir el requisito de la notificación al socio, si se realizará un addendum o convenio modificatorio.
Se realizará la comunicación 60 dias antes y en tienda se realizarán campañas de comunicación.</t>
  </si>
  <si>
    <t xml:space="preserve">Asistencia: Se solicitará VoBo a Finanzas y Compliance.
Rubén Navarrete da preambulo de la Iniciativa
Michaelle Vargas presenta la iniciativa.
Axel pregunta sobre el attrition que tipo de cliente es, Oscar comenta son clientes promedio.
Dulce Olvera sugiere que aprovechen la experiencia de Joy.
Michaelle comenta que buscan alinearse a lo que maneja Joy.
Rubén Navarrte indica que ya tuvo sesión con Banxico, y su recomendación es tener una comisión por administración mensual y si factura el monto mínimo se le excenta al cliente, cambiando el enfoque ya que el a nivel de P&amp;L no tiene impacto.
Es necesario acordarlos con el socio Home Depot para evitar algún inclumplimiento contractual.
Rubén Navarrete comenta que aún no tienen la distribución de los gastos MEXGAB
Rubén Navarrete comenta que buscan mayor uso y revolvencia. 
Se aprueba la iniciativa.
</t>
  </si>
  <si>
    <t>Salida de Marcelo Arriola</t>
  </si>
  <si>
    <t>Arellano Cámara</t>
  </si>
  <si>
    <t>Validar si cambia Flavia Elsner por Fernando Micheletti</t>
  </si>
  <si>
    <t>Revisar quien queda en lugar de Kazin que se movió a Banca de consumo</t>
  </si>
  <si>
    <t>Cambio de Neus y Jose Carlos Ortiz</t>
  </si>
  <si>
    <t>¿ José Carlos Ortiz en lugar de Daniel Garduño?</t>
  </si>
  <si>
    <t>Cambio de Luis Flores por Pedro Freixas</t>
  </si>
  <si>
    <t>Cambio de Guillermo de la Cueva por Carlos Medina</t>
  </si>
  <si>
    <t>Cambio de José Ramón Bordes por Reyna Mendoza</t>
  </si>
  <si>
    <t>Cambio de Reyna Mendoza por Aldo Ocampo</t>
  </si>
  <si>
    <t>Cambio de Prakash Parameswaran por Juan Antonio Perdomo</t>
  </si>
  <si>
    <t>Se integra Mauro  García como Suplente</t>
  </si>
  <si>
    <t>Medina</t>
  </si>
  <si>
    <t xml:space="preserve">Reyna </t>
  </si>
  <si>
    <t>Aldo</t>
  </si>
  <si>
    <t>Ocampo</t>
  </si>
  <si>
    <t xml:space="preserve">Cambio de Daniel Garduño por José Carlos Ortiz </t>
  </si>
  <si>
    <t>Cambio de Neus por Pablo Guzmán</t>
  </si>
  <si>
    <t>Incremento de Tasas de Interes de TC</t>
  </si>
  <si>
    <t>BXNAC: Cash Transfer Service</t>
  </si>
  <si>
    <t>Condiciones de presio y waivers de MiCuenta</t>
  </si>
  <si>
    <t xml:space="preserve">Presenta la iniciativa Rafael Lara
Ruben Navarrete comenta que el CAP aprobado no debe rebazar el 65%
Observaron que en el test realizado los incrementos de hasta 300 bps no generan pérdidas.
Se solicita verificar los estudios de elasticidad
La aprobación esta sujeta a la revisión de la elasticidad, se solicita se presente en 6 meses los resultados de la elasticidad.
</t>
  </si>
  <si>
    <t>El limite aprobado por citi es un spread de 65%, la propuesta no lo rebasa, entonces solo debemos tener aprobación del comité de precios.
Ruben comenta un test de precios en TC en 2018, y tasas entre +-300 bps no incrementan perdidas y no se visualizo elasticidad hasta en 900 bps.
Aprobada sin embargo Fabian solicita verificar resultados con Juan de los resultados del ultimo incremento de precios porque se incremento el % en los 1os butckes. El equipo de TC debe regresar en 6 meses con readings 
Confirman a Reyna que se ha complido toda la comunicación a clientes y regulatorios</t>
  </si>
  <si>
    <t xml:space="preserve">Dulce solicita revisar el esquema del traslado de valores porque el banco no esta facultado para este servicio.
MPA se esta construyendo y falta cerrarse con todos los involucrados.
Toño solicita a Edgar el costo por trasladar los 100 MM esperados.
Enviar el material a Jorge Rohana (Ricardo Sarmiento) y la desición y aprobación de la iniciativo queda a reservas de los comentarios de Jorge, Dulce enviara mail con los posible riesgos.
</t>
  </si>
  <si>
    <t>Cambio de Héctor Tenorio por Juan Albarracin</t>
  </si>
  <si>
    <t>Irving Espinosa presenta la iniciativa
Se confirma a Dulce Olvera que en Banco de México se tiene documentado una comisión de $70 MXN
La gestión de las comisiones de estará realizando a através de un nuevo módulo en el S500 y realizar un cambio en configuración de la comisión de $60 a $70 MXN. En fondos de Inversión se tiene que configurar las tablas de Teradata tomar los saldos diarios, hacer un promedio mensual de acuerdo al corte de la cuenta.
Se aprueba la iniciativa</t>
  </si>
  <si>
    <t>aprobada</t>
  </si>
  <si>
    <t xml:space="preserve">Presenta la iniciativa Edgar García Blanca
Revisar el esquema desde el punto legal para ofrecer el servicio de forma directa absorviendo todos los riesgos. Edgar comenta que ya se realizó la revisión con Claudia Nava legal, se identificaron los riesgos y se establecieron algunos controles de lado del proveedor, estableciendo un protocolo de comunicación para reportar cualquier vulnerabilidad y actúe consecuencia, esto documentado en el MPI , el tema se esta revisando también con Compliance Osvaldo Lima.
Juan Antonio Perdomo solicita el volumen y pregunta si hay costo incremental. Edgar responde que no existe un costo incremental. 
Dulce enfatisa que la ganancia sería bajo vs lo alto del riesgo.
Edgar comenta que el Negocio de Banca Empresarial y de Gobierno, tienen conocimiento del riesgo.
Juan Antonio Perdomo solicita se le informe el costo por el servicio.
Se condiciona la aprobación de la iniciativa hasta que Jorge Roana revise el material presentado y lo avale.
Axel solicita a Dulce Olvera envíe correo con las observaciones de la iniciativa para revisarlo con Jorge Roana.  
</t>
  </si>
  <si>
    <t>Objetivos de la iniciativa:
+ El negocio de tarjetas de crédito propone realizar un ajuste de 200 bps al spread revolvente de la tasa de interés del portafolio de tarjetas de crédito para mantener la rentabilidad y asegurar la meta financiera del 2026
Solicitud al Consejo de Precios:
+ Se solicita la aprobación de un incremento de 200 bps a partir del 1° de julio 2026 con un impacto esperado de $31 MM USD para 2026 y $61 para los siguientes 12 meses</t>
  </si>
  <si>
    <t>Objetivos de la iniciativa:
+ Impulsar la retención y atracción de clientes mediante la integración del servicio de traslado de valores desde la sucursal del cliente hacia la Caja General de Banamex, incorporándolo como un valor agregado clave dentro de la oferta integral de manejo de efectivo.
+ Este enfoque fortalece nuestra posición competitiva frente a otros bancos, sin generar ingresos adicionales por comisiones del servicio de traslado (Lámina 19 Tarifas Nuevas), enfocando la rentabilidad en la captación de clientes y en el crecimiento de comisiones asociadas a la acreditación y verificación del efectivo (Lámina 18 Tarifas Existentes).
Solicitud al Consejo de Precios: 
+ Se solicita la autorización de tarifas (Lamina 19) para el servicio de traslado de valores, con el fin de utilizarlo como un producto ancla que impulse la captación de clientes de alto valor.</t>
  </si>
  <si>
    <t>Objetivos de la iniciativa: 
+ Queremos crecer los ingresos de MiCuenta esquema de Renta a través de incrementar el 2do Tier de comisión de $50 a $60, así como mejorar la experiencia del cliente al incluir los saldos de Fondos de Inversión en el waiver de exención de MiCuenta esquema de saldo, con un impacto anual de $50.3 MM Mxn incrementales.
Solicitud al Consejo de Precios: 
+ Se solicita la aprobación de la iniciativa para implementar a través del módulo del S500 que gestiona los cobros de comisiones, tanto el incremento en MiCuenta Renta, así como la integración de los saldos de Fondos en MiCuenta Saldo.</t>
  </si>
  <si>
    <t>Juan</t>
  </si>
  <si>
    <t>Albarracín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</si>
</sst>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23" x14ac:knownFonts="1">
    <font>
      <sz val="11"/>
      <color theme="1"/>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1"/>
      <color rgb="FFFFFFFF"/>
      <name val="Calibri"/>
      <family val="2"/>
      <scheme val="minor"/>
    </font>
    <font>
      <sz val="11"/>
      <color rgb="FFFFFFFF"/>
      <name val="Calibri"/>
      <family val="2"/>
      <scheme val="minor"/>
    </font>
    <font>
      <sz val="10"/>
      <color theme="1"/>
      <name val="Calibri"/>
      <family val="2"/>
      <scheme val="minor"/>
    </font>
    <font>
      <b/>
      <sz val="11"/>
      <color rgb="FF006100"/>
      <name val="Calibri"/>
      <family val="2"/>
      <scheme val="minor"/>
    </font>
    <font>
      <i/>
      <sz val="10"/>
      <color theme="1"/>
      <name val="Calibri"/>
      <family val="2"/>
      <scheme val="minor"/>
    </font>
    <font>
      <sz val="11"/>
      <color rgb="FF000000"/>
      <name val="Calibri"/>
      <family val="2"/>
      <scheme val="minor"/>
    </font>
    <font>
      <u/>
      <sz val="11"/>
      <color theme="1"/>
      <name val="Calibri"/>
      <family val="2"/>
      <scheme val="minor"/>
    </font>
    <font>
      <b/>
      <i/>
      <sz val="14"/>
      <color rgb="FF303030"/>
      <name val="Arial"/>
      <family val="2"/>
    </font>
    <font>
      <i/>
      <sz val="14"/>
      <color theme="1"/>
      <name val="Calibri"/>
      <family val="2"/>
      <scheme val="minor"/>
    </font>
    <font>
      <sz val="11"/>
      <color rgb="FF0070C0"/>
      <name val="Calibri"/>
      <family val="2"/>
      <scheme val="minor"/>
    </font>
    <font>
      <sz val="11"/>
      <color rgb="FF000000"/>
      <name val="Calibri"/>
      <family val="2"/>
    </font>
    <font>
      <sz val="11"/>
      <color rgb="FF000000"/>
      <name val="Calibri"/>
      <family val="2"/>
    </font>
    <font>
      <b/>
      <i/>
      <sz val="14"/>
      <color rgb="FF303030"/>
      <name val="Arial"/>
      <family val="2"/>
    </font>
    <font>
      <sz val="11"/>
      <name val="Calibri"/>
      <family val="2"/>
      <scheme val="minor"/>
    </font>
    <font>
      <i/>
      <sz val="10"/>
      <name val="Calibri"/>
      <family val="2"/>
      <scheme val="minor"/>
    </font>
    <font>
      <sz val="11"/>
      <color rgb="FFFF0000"/>
      <name val="Calibri"/>
      <family val="2"/>
      <scheme val="minor"/>
    </font>
    <font>
      <sz val="10"/>
      <color rgb="FFFF0000"/>
      <name val="Calibri"/>
      <family val="2"/>
      <scheme val="minor"/>
    </font>
    <font>
      <b/>
      <sz val="11"/>
      <color rgb="FF000000"/>
      <name val="Calibri"/>
      <family val="2"/>
    </font>
    <font>
      <sz val="10"/>
      <name val="Calibri"/>
      <family val="2"/>
      <scheme val="minor"/>
    </font>
  </fonts>
  <fills count="18">
    <fill>
      <patternFill patternType="none"/>
    </fill>
    <fill>
      <patternFill patternType="gray125"/>
    </fill>
    <fill>
      <patternFill patternType="solid">
        <fgColor rgb="FFC6EFCE"/>
      </patternFill>
    </fill>
    <fill>
      <patternFill patternType="solid">
        <fgColor theme="3" tint="-0.249977111117893"/>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00B05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3"/>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1"/>
        <bgColor indexed="64"/>
      </patternFill>
    </fill>
    <fill>
      <patternFill patternType="solid">
        <fgColor theme="0"/>
        <bgColor indexed="64"/>
      </patternFill>
    </fill>
  </fills>
  <borders count="13">
    <border>
      <left/>
      <right/>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indexed="64"/>
      </top>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style="thin">
        <color theme="0" tint="-0.14999847407452621"/>
      </right>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65">
    <xf numFmtId="0" fontId="0" fillId="0" borderId="0" xfId="0"/>
    <xf numFmtId="0" fontId="2" fillId="3" borderId="0" xfId="0" applyFont="1" applyFill="1"/>
    <xf numFmtId="0" fontId="2" fillId="3" borderId="0" xfId="0" applyFont="1" applyFill="1" applyAlignment="1">
      <alignment horizontal="center" vertical="center"/>
    </xf>
    <xf numFmtId="0" fontId="5" fillId="4" borderId="1" xfId="0" applyFont="1" applyFill="1" applyBorder="1" applyAlignment="1">
      <alignment horizontal="center" vertical="center" wrapText="1"/>
    </xf>
    <xf numFmtId="0" fontId="0" fillId="0" borderId="0" xfId="0" applyAlignment="1">
      <alignment horizontal="center" vertical="center"/>
    </xf>
    <xf numFmtId="0" fontId="6" fillId="5" borderId="3" xfId="0" applyFont="1" applyFill="1" applyBorder="1" applyAlignment="1">
      <alignment vertical="center"/>
    </xf>
    <xf numFmtId="0" fontId="6" fillId="5" borderId="3" xfId="0" applyFont="1" applyFill="1" applyBorder="1" applyAlignment="1">
      <alignment horizontal="center" vertical="center"/>
    </xf>
    <xf numFmtId="0" fontId="6" fillId="5" borderId="3" xfId="0" applyFont="1" applyFill="1" applyBorder="1" applyAlignment="1">
      <alignment horizontal="center" vertical="center" wrapText="1"/>
    </xf>
    <xf numFmtId="164" fontId="0" fillId="0" borderId="0" xfId="0" applyNumberFormat="1" applyAlignment="1">
      <alignment horizontal="center" vertical="center"/>
    </xf>
    <xf numFmtId="0" fontId="6" fillId="5" borderId="5" xfId="0" applyFont="1" applyFill="1" applyBorder="1" applyAlignment="1">
      <alignment vertical="center"/>
    </xf>
    <xf numFmtId="0" fontId="6" fillId="5" borderId="5" xfId="0" applyFont="1" applyFill="1" applyBorder="1" applyAlignment="1">
      <alignment horizontal="center" vertical="center"/>
    </xf>
    <xf numFmtId="0" fontId="6" fillId="5" borderId="5" xfId="0" applyFont="1" applyFill="1" applyBorder="1" applyAlignment="1">
      <alignment horizontal="center" vertical="center" wrapText="1"/>
    </xf>
    <xf numFmtId="0" fontId="3" fillId="0" borderId="0" xfId="0" applyFont="1" applyAlignment="1">
      <alignment horizontal="center" vertical="center"/>
    </xf>
    <xf numFmtId="0" fontId="6" fillId="0" borderId="6" xfId="0" applyFont="1" applyBorder="1" applyAlignment="1">
      <alignment vertical="center"/>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7" fillId="2" borderId="0" xfId="1" applyFont="1" applyAlignment="1">
      <alignment horizontal="center" vertical="center"/>
    </xf>
    <xf numFmtId="0" fontId="8" fillId="0" borderId="5" xfId="0" applyFont="1" applyBorder="1" applyAlignment="1">
      <alignment vertical="center"/>
    </xf>
    <xf numFmtId="0" fontId="8" fillId="0" borderId="5" xfId="0" applyFont="1" applyBorder="1" applyAlignment="1">
      <alignment horizontal="center" vertical="center"/>
    </xf>
    <xf numFmtId="0" fontId="6" fillId="0" borderId="5" xfId="0" applyFont="1" applyBorder="1" applyAlignment="1">
      <alignment vertical="center"/>
    </xf>
    <xf numFmtId="0" fontId="8" fillId="0" borderId="5" xfId="0" applyFont="1" applyBorder="1" applyAlignment="1">
      <alignment horizontal="center" vertical="center" wrapText="1"/>
    </xf>
    <xf numFmtId="0" fontId="6" fillId="0" borderId="5" xfId="0" applyFont="1" applyBorder="1" applyAlignment="1">
      <alignment horizontal="center" vertical="center"/>
    </xf>
    <xf numFmtId="0" fontId="3" fillId="0" borderId="0" xfId="0" applyFont="1"/>
    <xf numFmtId="0" fontId="6" fillId="0" borderId="3" xfId="0" applyFont="1" applyBorder="1" applyAlignment="1">
      <alignment vertical="center"/>
    </xf>
    <xf numFmtId="0" fontId="6" fillId="0" borderId="3" xfId="0" applyFont="1" applyBorder="1" applyAlignment="1">
      <alignment horizontal="center" vertical="center" wrapText="1"/>
    </xf>
    <xf numFmtId="0" fontId="6" fillId="0" borderId="3" xfId="0" applyFont="1" applyBorder="1" applyAlignment="1">
      <alignment horizontal="center" vertical="center"/>
    </xf>
    <xf numFmtId="165" fontId="0" fillId="0" borderId="0" xfId="0" applyNumberFormat="1"/>
    <xf numFmtId="4" fontId="0" fillId="0" borderId="0" xfId="0" applyNumberFormat="1"/>
    <xf numFmtId="3" fontId="0" fillId="0" borderId="0" xfId="0" applyNumberFormat="1"/>
    <xf numFmtId="3" fontId="9" fillId="0" borderId="0" xfId="0" applyNumberFormat="1" applyFont="1"/>
    <xf numFmtId="164" fontId="0" fillId="0" borderId="0" xfId="0" applyNumberFormat="1"/>
    <xf numFmtId="0" fontId="8" fillId="0" borderId="8" xfId="0" applyFont="1" applyBorder="1" applyAlignment="1">
      <alignment vertical="center"/>
    </xf>
    <xf numFmtId="0" fontId="8" fillId="0" borderId="8" xfId="0" applyFont="1" applyBorder="1" applyAlignment="1">
      <alignment horizontal="center" vertical="center"/>
    </xf>
    <xf numFmtId="0" fontId="8" fillId="0" borderId="8" xfId="0" applyFont="1" applyBorder="1" applyAlignment="1">
      <alignment horizontal="center" vertical="center" wrapText="1"/>
    </xf>
    <xf numFmtId="0" fontId="6" fillId="0" borderId="8" xfId="0" applyFont="1" applyBorder="1" applyAlignment="1">
      <alignment horizontal="center" vertical="center"/>
    </xf>
    <xf numFmtId="9" fontId="0" fillId="0" borderId="0" xfId="0" applyNumberFormat="1"/>
    <xf numFmtId="10" fontId="0" fillId="0" borderId="0" xfId="0" applyNumberFormat="1"/>
    <xf numFmtId="0" fontId="8" fillId="0" borderId="3" xfId="0" applyFont="1" applyBorder="1" applyAlignment="1">
      <alignment vertical="center"/>
    </xf>
    <xf numFmtId="0" fontId="8" fillId="0" borderId="3" xfId="0" applyFont="1" applyBorder="1" applyAlignment="1">
      <alignment horizontal="center" vertical="center"/>
    </xf>
    <xf numFmtId="0" fontId="6" fillId="6" borderId="3" xfId="0" applyFont="1" applyFill="1" applyBorder="1" applyAlignment="1">
      <alignment vertical="center"/>
    </xf>
    <xf numFmtId="0" fontId="6" fillId="6" borderId="3" xfId="0" applyFont="1" applyFill="1" applyBorder="1" applyAlignment="1">
      <alignment horizontal="center" vertical="center"/>
    </xf>
    <xf numFmtId="0" fontId="6" fillId="6" borderId="3" xfId="0" applyFont="1" applyFill="1" applyBorder="1" applyAlignment="1">
      <alignment horizontal="center" vertical="center" wrapText="1"/>
    </xf>
    <xf numFmtId="0" fontId="8" fillId="6" borderId="5" xfId="0" applyFont="1" applyFill="1" applyBorder="1" applyAlignment="1">
      <alignment vertical="center"/>
    </xf>
    <xf numFmtId="0" fontId="8" fillId="6" borderId="5" xfId="0" applyFont="1" applyFill="1" applyBorder="1" applyAlignment="1">
      <alignment horizontal="center" vertical="center"/>
    </xf>
    <xf numFmtId="0" fontId="8" fillId="6" borderId="5" xfId="0" applyFont="1" applyFill="1" applyBorder="1" applyAlignment="1">
      <alignment horizontal="center" vertical="center" wrapText="1"/>
    </xf>
    <xf numFmtId="0" fontId="6" fillId="6" borderId="5" xfId="0" applyFont="1" applyFill="1" applyBorder="1" applyAlignment="1">
      <alignment horizontal="center" vertical="center"/>
    </xf>
    <xf numFmtId="0" fontId="0" fillId="0" borderId="0" xfId="0" applyAlignment="1">
      <alignment wrapText="1"/>
    </xf>
    <xf numFmtId="0" fontId="8" fillId="0" borderId="0" xfId="0" applyFont="1" applyAlignment="1">
      <alignment vertical="center"/>
    </xf>
    <xf numFmtId="0" fontId="10" fillId="0" borderId="0" xfId="0" applyFont="1" applyAlignment="1">
      <alignment horizontal="left" vertical="center" wrapText="1"/>
    </xf>
    <xf numFmtId="0" fontId="0" fillId="0" borderId="0" xfId="0" applyAlignment="1">
      <alignment vertical="center"/>
    </xf>
    <xf numFmtId="0" fontId="11" fillId="0" borderId="0" xfId="0" applyFont="1" applyAlignment="1">
      <alignment horizontal="left" vertical="center" readingOrder="1"/>
    </xf>
    <xf numFmtId="0" fontId="12" fillId="0" borderId="0" xfId="0" applyFont="1" applyAlignment="1">
      <alignment vertical="center"/>
    </xf>
    <xf numFmtId="0" fontId="6" fillId="0" borderId="4" xfId="0" applyFont="1" applyBorder="1" applyAlignment="1">
      <alignment vertical="center"/>
    </xf>
    <xf numFmtId="165" fontId="0" fillId="0" borderId="0" xfId="0" applyNumberFormat="1" applyAlignment="1">
      <alignment horizontal="left" vertical="center"/>
    </xf>
    <xf numFmtId="3" fontId="0" fillId="0" borderId="0" xfId="0" applyNumberFormat="1" applyAlignment="1">
      <alignment horizontal="left" vertical="center"/>
    </xf>
    <xf numFmtId="0" fontId="8" fillId="10" borderId="2" xfId="0" applyFont="1" applyFill="1" applyBorder="1" applyAlignment="1">
      <alignment horizontal="center" vertical="center"/>
    </xf>
    <xf numFmtId="0" fontId="8" fillId="10" borderId="4" xfId="0" applyFont="1" applyFill="1" applyBorder="1" applyAlignment="1">
      <alignment horizontal="center" vertical="center"/>
    </xf>
    <xf numFmtId="0" fontId="0" fillId="0" borderId="10" xfId="0" applyBorder="1" applyAlignment="1">
      <alignment horizontal="left" vertical="center" wrapText="1"/>
    </xf>
    <xf numFmtId="0" fontId="0" fillId="0" borderId="9" xfId="0" applyBorder="1" applyAlignment="1">
      <alignment horizontal="left" vertical="center" wrapText="1"/>
    </xf>
    <xf numFmtId="0" fontId="3" fillId="0" borderId="9" xfId="0" applyFont="1" applyBorder="1" applyAlignment="1">
      <alignment horizontal="center" vertical="center" wrapText="1"/>
    </xf>
    <xf numFmtId="0" fontId="4" fillId="4" borderId="1" xfId="0" applyFont="1" applyFill="1" applyBorder="1" applyAlignment="1">
      <alignment horizontal="center" vertical="center" wrapText="1"/>
    </xf>
    <xf numFmtId="0" fontId="8" fillId="0" borderId="7" xfId="0" applyFont="1" applyBorder="1" applyAlignment="1">
      <alignment vertical="center"/>
    </xf>
    <xf numFmtId="0" fontId="8" fillId="0" borderId="7" xfId="0" applyFont="1" applyBorder="1" applyAlignment="1">
      <alignment horizontal="center" vertical="center"/>
    </xf>
    <xf numFmtId="166" fontId="0" fillId="0" borderId="0" xfId="0" applyNumberFormat="1"/>
    <xf numFmtId="0" fontId="3" fillId="0" borderId="9" xfId="0" applyFont="1" applyBorder="1" applyAlignment="1">
      <alignment horizontal="left" vertical="center" wrapText="1"/>
    </xf>
    <xf numFmtId="0" fontId="8" fillId="12" borderId="3" xfId="0" applyFont="1" applyFill="1" applyBorder="1" applyAlignment="1">
      <alignment vertical="center"/>
    </xf>
    <xf numFmtId="0" fontId="8" fillId="12" borderId="3" xfId="0" applyFont="1" applyFill="1" applyBorder="1" applyAlignment="1">
      <alignment horizontal="center" vertical="center"/>
    </xf>
    <xf numFmtId="0" fontId="6" fillId="12" borderId="3" xfId="0" applyFont="1" applyFill="1" applyBorder="1" applyAlignment="1">
      <alignment horizontal="center" vertical="center" wrapText="1"/>
    </xf>
    <xf numFmtId="0" fontId="6" fillId="12" borderId="3" xfId="0" applyFont="1" applyFill="1" applyBorder="1" applyAlignment="1">
      <alignment horizontal="center" vertical="center"/>
    </xf>
    <xf numFmtId="0" fontId="8" fillId="12" borderId="5" xfId="0" applyFont="1" applyFill="1" applyBorder="1" applyAlignment="1">
      <alignment vertical="center"/>
    </xf>
    <xf numFmtId="0" fontId="8" fillId="12" borderId="5" xfId="0" applyFont="1" applyFill="1" applyBorder="1" applyAlignment="1">
      <alignment horizontal="center" vertical="center"/>
    </xf>
    <xf numFmtId="0" fontId="8" fillId="12" borderId="5" xfId="0" applyFont="1" applyFill="1" applyBorder="1" applyAlignment="1">
      <alignment horizontal="center" vertical="center" wrapText="1"/>
    </xf>
    <xf numFmtId="0" fontId="6" fillId="12" borderId="5" xfId="0" applyFont="1" applyFill="1" applyBorder="1" applyAlignment="1">
      <alignment horizontal="center" vertical="center"/>
    </xf>
    <xf numFmtId="0" fontId="16" fillId="0" borderId="0" xfId="0" applyFont="1" applyAlignment="1">
      <alignment horizontal="left" vertical="center" readingOrder="1"/>
    </xf>
    <xf numFmtId="0" fontId="0" fillId="13" borderId="0" xfId="0" applyFill="1"/>
    <xf numFmtId="0" fontId="18" fillId="0" borderId="5" xfId="0" applyFont="1" applyBorder="1" applyAlignment="1">
      <alignment vertical="center"/>
    </xf>
    <xf numFmtId="0" fontId="18" fillId="0" borderId="5" xfId="0" applyFont="1" applyBorder="1" applyAlignment="1">
      <alignment horizontal="center" vertical="center"/>
    </xf>
    <xf numFmtId="0" fontId="0" fillId="14" borderId="0" xfId="0" applyFill="1"/>
    <xf numFmtId="165" fontId="19" fillId="0" borderId="0" xfId="0" applyNumberFormat="1" applyFont="1"/>
    <xf numFmtId="0" fontId="19" fillId="0" borderId="0" xfId="0" applyFont="1"/>
    <xf numFmtId="0" fontId="17" fillId="15" borderId="0" xfId="0" applyFont="1" applyFill="1"/>
    <xf numFmtId="0" fontId="0" fillId="15" borderId="0" xfId="0" applyFill="1"/>
    <xf numFmtId="0" fontId="8" fillId="16" borderId="3" xfId="0" applyFont="1" applyFill="1" applyBorder="1" applyAlignment="1">
      <alignment vertical="center"/>
    </xf>
    <xf numFmtId="0" fontId="8" fillId="16" borderId="3" xfId="0" applyFont="1" applyFill="1" applyBorder="1" applyAlignment="1">
      <alignment horizontal="center" vertical="center"/>
    </xf>
    <xf numFmtId="0" fontId="6" fillId="16" borderId="3" xfId="0" applyFont="1" applyFill="1" applyBorder="1" applyAlignment="1">
      <alignment horizontal="center" vertical="center" wrapText="1"/>
    </xf>
    <xf numFmtId="0" fontId="6" fillId="16" borderId="3" xfId="0" applyFont="1" applyFill="1" applyBorder="1" applyAlignment="1">
      <alignment horizontal="center" vertical="center"/>
    </xf>
    <xf numFmtId="0" fontId="8" fillId="16" borderId="5" xfId="0" applyFont="1" applyFill="1" applyBorder="1" applyAlignment="1">
      <alignment vertical="center"/>
    </xf>
    <xf numFmtId="0" fontId="8" fillId="16" borderId="5" xfId="0" applyFont="1" applyFill="1" applyBorder="1" applyAlignment="1">
      <alignment horizontal="center" vertical="center"/>
    </xf>
    <xf numFmtId="0" fontId="8" fillId="16" borderId="5" xfId="0" applyFont="1" applyFill="1" applyBorder="1" applyAlignment="1">
      <alignment horizontal="center" vertical="center" wrapText="1"/>
    </xf>
    <xf numFmtId="0" fontId="6" fillId="16" borderId="5" xfId="0" applyFont="1" applyFill="1" applyBorder="1" applyAlignment="1">
      <alignment horizontal="center" vertical="center"/>
    </xf>
    <xf numFmtId="0" fontId="20" fillId="0" borderId="6" xfId="0" applyFont="1" applyBorder="1" applyAlignment="1">
      <alignment vertical="center"/>
    </xf>
    <xf numFmtId="0" fontId="20" fillId="0" borderId="6" xfId="0" applyFont="1" applyBorder="1" applyAlignment="1">
      <alignment horizontal="center" vertical="center"/>
    </xf>
    <xf numFmtId="0" fontId="20" fillId="0" borderId="3" xfId="0" applyFont="1" applyBorder="1" applyAlignment="1">
      <alignment vertical="center"/>
    </xf>
    <xf numFmtId="0" fontId="20" fillId="0" borderId="3" xfId="0" applyFont="1" applyBorder="1" applyAlignment="1">
      <alignment horizontal="center" vertical="center"/>
    </xf>
    <xf numFmtId="0" fontId="20" fillId="6" borderId="3" xfId="0" applyFont="1" applyFill="1" applyBorder="1" applyAlignment="1">
      <alignment vertical="center"/>
    </xf>
    <xf numFmtId="0" fontId="20" fillId="6" borderId="3" xfId="0" applyFont="1" applyFill="1" applyBorder="1" applyAlignment="1">
      <alignment horizontal="center" vertical="center"/>
    </xf>
    <xf numFmtId="0" fontId="4" fillId="4" borderId="1" xfId="0" applyFont="1" applyFill="1" applyBorder="1" applyAlignment="1">
      <alignment horizontal="center" vertical="center" wrapText="1"/>
    </xf>
    <xf numFmtId="0" fontId="6" fillId="7" borderId="2" xfId="0" applyFont="1" applyFill="1" applyBorder="1" applyAlignment="1">
      <alignment horizontal="center" vertical="center"/>
    </xf>
    <xf numFmtId="0" fontId="6" fillId="7" borderId="4"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4" xfId="0" applyFont="1" applyFill="1" applyBorder="1" applyAlignment="1">
      <alignment horizontal="center" vertical="center"/>
    </xf>
    <xf numFmtId="0" fontId="8" fillId="8" borderId="2"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2"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10" borderId="2" xfId="0" applyFont="1" applyFill="1" applyBorder="1" applyAlignment="1">
      <alignment horizontal="center" vertical="center"/>
    </xf>
    <xf numFmtId="0" fontId="8" fillId="10" borderId="4"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4" xfId="0" applyFont="1" applyFill="1" applyBorder="1" applyAlignment="1">
      <alignment horizontal="center" vertical="center"/>
    </xf>
    <xf numFmtId="0" fontId="6" fillId="10" borderId="2" xfId="0" applyFont="1" applyFill="1" applyBorder="1" applyAlignment="1">
      <alignment horizontal="center" vertical="center"/>
    </xf>
    <xf numFmtId="0" fontId="6" fillId="10" borderId="4" xfId="0" applyFont="1" applyFill="1" applyBorder="1" applyAlignment="1">
      <alignment horizontal="center" vertical="center"/>
    </xf>
    <xf numFmtId="0" fontId="8" fillId="10" borderId="7" xfId="0" applyFont="1" applyFill="1" applyBorder="1" applyAlignment="1">
      <alignment horizontal="center" vertical="center"/>
    </xf>
    <xf numFmtId="0" fontId="6" fillId="10" borderId="7" xfId="0" applyFont="1" applyFill="1" applyBorder="1" applyAlignment="1">
      <alignment horizontal="center" vertical="center"/>
    </xf>
    <xf numFmtId="0" fontId="6" fillId="0" borderId="2" xfId="0" applyFont="1" applyBorder="1" applyAlignment="1">
      <alignment horizontal="center" vertical="center"/>
    </xf>
    <xf numFmtId="0" fontId="6" fillId="0" borderId="7" xfId="0" applyFont="1" applyBorder="1" applyAlignment="1">
      <alignment horizontal="center" vertical="center"/>
    </xf>
    <xf numFmtId="0" fontId="6" fillId="0" borderId="4" xfId="0" applyFont="1" applyBorder="1" applyAlignment="1">
      <alignment horizontal="center" vertical="center"/>
    </xf>
    <xf numFmtId="0" fontId="0" fillId="0" borderId="0" xfId="0"/>
    <xf numFmtId="0" fontId="0" fillId="0" borderId="9" xfId="0" applyBorder="1" applyAlignment="1">
      <alignment horizontal="left" vertical="top"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6" fillId="11" borderId="2" xfId="0" applyFont="1" applyFill="1" applyBorder="1" applyAlignment="1">
      <alignment horizontal="center" vertical="center"/>
    </xf>
    <xf numFmtId="0" fontId="6" fillId="11" borderId="4" xfId="0" applyFont="1" applyFill="1" applyBorder="1" applyAlignment="1">
      <alignment horizontal="center" vertical="center"/>
    </xf>
    <xf numFmtId="0" fontId="8" fillId="11" borderId="7" xfId="0" applyFont="1" applyFill="1" applyBorder="1" applyAlignment="1">
      <alignment horizontal="center" vertical="center"/>
    </xf>
    <xf numFmtId="0" fontId="8" fillId="11" borderId="4" xfId="0" applyFont="1" applyFill="1" applyBorder="1" applyAlignment="1">
      <alignment horizontal="center" vertical="center"/>
    </xf>
    <xf numFmtId="0" fontId="3" fillId="0" borderId="9" xfId="0" applyFont="1" applyBorder="1" applyAlignment="1">
      <alignment horizontal="center" vertical="center" wrapText="1"/>
    </xf>
    <xf numFmtId="0" fontId="0" fillId="0" borderId="9" xfId="0" applyBorder="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0" fillId="0" borderId="9" xfId="0" applyBorder="1" applyAlignment="1">
      <alignment horizontal="left" vertical="top"/>
    </xf>
    <xf numFmtId="0" fontId="14" fillId="0" borderId="10" xfId="0" applyFont="1" applyBorder="1" applyAlignment="1">
      <alignment wrapText="1"/>
    </xf>
    <xf numFmtId="0" fontId="14" fillId="0" borderId="11" xfId="0" applyFont="1" applyBorder="1" applyAlignment="1">
      <alignment wrapText="1"/>
    </xf>
    <xf numFmtId="0" fontId="14" fillId="0" borderId="12" xfId="0" applyFont="1" applyBorder="1" applyAlignment="1">
      <alignment wrapText="1"/>
    </xf>
    <xf numFmtId="0" fontId="14" fillId="0" borderId="10" xfId="0" quotePrefix="1" applyFont="1" applyBorder="1" applyAlignment="1">
      <alignment wrapText="1"/>
    </xf>
    <xf numFmtId="0" fontId="8" fillId="12" borderId="2" xfId="0" applyFont="1" applyFill="1" applyBorder="1" applyAlignment="1">
      <alignment horizontal="center" vertical="center"/>
    </xf>
    <xf numFmtId="0" fontId="8" fillId="12" borderId="4" xfId="0" applyFont="1" applyFill="1" applyBorder="1" applyAlignment="1">
      <alignment horizontal="center" vertical="center"/>
    </xf>
    <xf numFmtId="0" fontId="6" fillId="12" borderId="2" xfId="0" applyFont="1" applyFill="1" applyBorder="1" applyAlignment="1">
      <alignment horizontal="center" vertical="center"/>
    </xf>
    <xf numFmtId="0" fontId="6" fillId="12" borderId="4" xfId="0" applyFont="1" applyFill="1" applyBorder="1" applyAlignment="1">
      <alignment horizontal="center" vertical="center"/>
    </xf>
    <xf numFmtId="0" fontId="15" fillId="0" borderId="10" xfId="0" quotePrefix="1" applyFont="1" applyBorder="1" applyAlignment="1">
      <alignment wrapText="1"/>
    </xf>
    <xf numFmtId="0" fontId="15" fillId="0" borderId="11" xfId="0" applyFont="1" applyBorder="1" applyAlignment="1">
      <alignment wrapText="1"/>
    </xf>
    <xf numFmtId="0" fontId="15" fillId="0" borderId="12" xfId="0" applyFont="1" applyBorder="1" applyAlignment="1">
      <alignment wrapText="1"/>
    </xf>
    <xf numFmtId="0" fontId="15" fillId="0" borderId="10" xfId="0" applyFont="1" applyBorder="1" applyAlignment="1">
      <alignment vertical="center" wrapText="1"/>
    </xf>
    <xf numFmtId="0" fontId="15" fillId="0" borderId="11" xfId="0" applyFont="1" applyBorder="1" applyAlignment="1">
      <alignment vertical="center" wrapText="1"/>
    </xf>
    <xf numFmtId="0" fontId="15" fillId="0" borderId="12" xfId="0" applyFont="1" applyBorder="1" applyAlignment="1">
      <alignment vertical="center" wrapText="1"/>
    </xf>
    <xf numFmtId="0" fontId="15" fillId="0" borderId="10" xfId="0" applyFont="1" applyBorder="1" applyAlignment="1">
      <alignment wrapText="1"/>
    </xf>
    <xf numFmtId="49" fontId="15" fillId="0" borderId="10" xfId="0" quotePrefix="1" applyNumberFormat="1" applyFont="1" applyBorder="1" applyAlignment="1">
      <alignment wrapText="1"/>
    </xf>
    <xf numFmtId="49" fontId="15" fillId="0" borderId="11" xfId="0" applyNumberFormat="1" applyFont="1" applyBorder="1" applyAlignment="1">
      <alignment wrapText="1"/>
    </xf>
    <xf numFmtId="49" fontId="15" fillId="0" borderId="12" xfId="0" applyNumberFormat="1" applyFont="1" applyBorder="1" applyAlignment="1">
      <alignment wrapText="1"/>
    </xf>
    <xf numFmtId="0" fontId="0" fillId="0" borderId="9" xfId="0" quotePrefix="1" applyBorder="1" applyAlignment="1">
      <alignment horizontal="left" vertical="top" wrapText="1"/>
    </xf>
    <xf numFmtId="0" fontId="14" fillId="0" borderId="10" xfId="0" quotePrefix="1" applyFont="1" applyBorder="1" applyAlignment="1">
      <alignment vertical="center" wrapText="1"/>
    </xf>
    <xf numFmtId="0" fontId="8" fillId="16" borderId="2" xfId="0" applyFont="1" applyFill="1" applyBorder="1" applyAlignment="1">
      <alignment horizontal="center" vertical="center"/>
    </xf>
    <xf numFmtId="0" fontId="8" fillId="16" borderId="4" xfId="0" applyFont="1" applyFill="1" applyBorder="1" applyAlignment="1">
      <alignment horizontal="center" vertical="center"/>
    </xf>
    <xf numFmtId="0" fontId="6" fillId="16" borderId="2" xfId="0" applyFont="1" applyFill="1" applyBorder="1" applyAlignment="1">
      <alignment horizontal="center" vertical="center"/>
    </xf>
    <xf numFmtId="0" fontId="6" fillId="16" borderId="4" xfId="0" applyFont="1" applyFill="1" applyBorder="1" applyAlignment="1">
      <alignment horizontal="center" vertical="center"/>
    </xf>
    <xf numFmtId="0" fontId="14" fillId="0" borderId="10" xfId="0" applyFont="1" applyBorder="1" applyAlignment="1">
      <alignment vertical="center" wrapText="1"/>
    </xf>
    <xf numFmtId="49" fontId="14" fillId="0" borderId="10" xfId="0" quotePrefix="1" applyNumberFormat="1" applyFont="1" applyBorder="1" applyAlignment="1">
      <alignment wrapText="1"/>
    </xf>
    <xf numFmtId="0" fontId="22" fillId="0" borderId="3" xfId="0" applyFont="1" applyBorder="1" applyAlignment="1">
      <alignment vertical="center"/>
    </xf>
    <xf numFmtId="0" fontId="22" fillId="0" borderId="3" xfId="0" applyFont="1" applyBorder="1" applyAlignment="1">
      <alignment horizontal="center" vertical="center"/>
    </xf>
    <xf numFmtId="0" fontId="22" fillId="6" borderId="3" xfId="0" applyFont="1" applyFill="1" applyBorder="1" applyAlignment="1">
      <alignment vertical="center"/>
    </xf>
    <xf numFmtId="0" fontId="22" fillId="6" borderId="3" xfId="0" applyFont="1" applyFill="1" applyBorder="1" applyAlignment="1">
      <alignment horizontal="center" vertical="center"/>
    </xf>
    <xf numFmtId="0" fontId="22" fillId="0" borderId="6" xfId="0" applyFont="1" applyBorder="1" applyAlignment="1">
      <alignment vertical="center"/>
    </xf>
    <xf numFmtId="0" fontId="22" fillId="0" borderId="6" xfId="0" applyFont="1" applyBorder="1" applyAlignment="1">
      <alignment horizontal="center" vertical="center"/>
    </xf>
    <xf numFmtId="0" fontId="0" fillId="17" borderId="0" xfId="0" applyFill="1"/>
  </cellXfs>
  <cellStyles count="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4" Type="http://schemas.openxmlformats.org/officeDocument/2006/relationships/image" Target="../media/image2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10</xdr:col>
      <xdr:colOff>1372389</xdr:colOff>
      <xdr:row>14</xdr:row>
      <xdr:rowOff>53585</xdr:rowOff>
    </xdr:from>
    <xdr:to>
      <xdr:col>13</xdr:col>
      <xdr:colOff>366</xdr:colOff>
      <xdr:row>51</xdr:row>
      <xdr:rowOff>83503</xdr:rowOff>
    </xdr:to>
    <xdr:pic>
      <xdr:nvPicPr>
        <xdr:cNvPr id="2" name="Imagen 1">
          <a:extLst>
            <a:ext uri="{FF2B5EF4-FFF2-40B4-BE49-F238E27FC236}">
              <a16:creationId xmlns:a16="http://schemas.microsoft.com/office/drawing/2014/main" id="{38529CC0-1C47-DA9D-68C0-CB74D63DE63C}"/>
            </a:ext>
          </a:extLst>
        </xdr:cNvPr>
        <xdr:cNvPicPr>
          <a:picLocks noChangeAspect="1"/>
        </xdr:cNvPicPr>
      </xdr:nvPicPr>
      <xdr:blipFill>
        <a:blip xmlns:r="http://schemas.openxmlformats.org/officeDocument/2006/relationships" r:embed="rId1"/>
        <a:stretch>
          <a:fillRect/>
        </a:stretch>
      </xdr:blipFill>
      <xdr:spPr>
        <a:xfrm>
          <a:off x="13270702" y="2609460"/>
          <a:ext cx="2865014" cy="6784731"/>
        </a:xfrm>
        <a:prstGeom prst="rect">
          <a:avLst/>
        </a:prstGeom>
      </xdr:spPr>
    </xdr:pic>
    <xdr:clientData/>
  </xdr:twoCellAnchor>
  <xdr:twoCellAnchor editAs="oneCell">
    <xdr:from>
      <xdr:col>12</xdr:col>
      <xdr:colOff>1182688</xdr:colOff>
      <xdr:row>37</xdr:row>
      <xdr:rowOff>71437</xdr:rowOff>
    </xdr:from>
    <xdr:to>
      <xdr:col>17</xdr:col>
      <xdr:colOff>328170</xdr:colOff>
      <xdr:row>52</xdr:row>
      <xdr:rowOff>18714</xdr:rowOff>
    </xdr:to>
    <xdr:pic>
      <xdr:nvPicPr>
        <xdr:cNvPr id="3" name="Imagen 2">
          <a:extLst>
            <a:ext uri="{FF2B5EF4-FFF2-40B4-BE49-F238E27FC236}">
              <a16:creationId xmlns:a16="http://schemas.microsoft.com/office/drawing/2014/main" id="{CB6DC941-B237-F450-24E1-29C942CDE448}"/>
            </a:ext>
          </a:extLst>
        </xdr:cNvPr>
        <xdr:cNvPicPr>
          <a:picLocks noChangeAspect="1"/>
        </xdr:cNvPicPr>
      </xdr:nvPicPr>
      <xdr:blipFill>
        <a:blip xmlns:r="http://schemas.openxmlformats.org/officeDocument/2006/relationships" r:embed="rId2"/>
        <a:stretch>
          <a:fillRect/>
        </a:stretch>
      </xdr:blipFill>
      <xdr:spPr>
        <a:xfrm>
          <a:off x="16184563" y="6826250"/>
          <a:ext cx="3542857" cy="26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1700678</xdr:colOff>
      <xdr:row>14</xdr:row>
      <xdr:rowOff>26400</xdr:rowOff>
    </xdr:from>
    <xdr:to>
      <xdr:col>12</xdr:col>
      <xdr:colOff>752334</xdr:colOff>
      <xdr:row>42</xdr:row>
      <xdr:rowOff>39522</xdr:rowOff>
    </xdr:to>
    <xdr:pic>
      <xdr:nvPicPr>
        <xdr:cNvPr id="2" name="Imagen 1">
          <a:extLst>
            <a:ext uri="{FF2B5EF4-FFF2-40B4-BE49-F238E27FC236}">
              <a16:creationId xmlns:a16="http://schemas.microsoft.com/office/drawing/2014/main" id="{7B8A452A-9D9D-F73C-EF4E-6958F6E5A33A}"/>
            </a:ext>
          </a:extLst>
        </xdr:cNvPr>
        <xdr:cNvPicPr>
          <a:picLocks noChangeAspect="1"/>
        </xdr:cNvPicPr>
      </xdr:nvPicPr>
      <xdr:blipFill>
        <a:blip xmlns:r="http://schemas.openxmlformats.org/officeDocument/2006/relationships" r:embed="rId1"/>
        <a:stretch>
          <a:fillRect/>
        </a:stretch>
      </xdr:blipFill>
      <xdr:spPr>
        <a:xfrm>
          <a:off x="13588982" y="2577443"/>
          <a:ext cx="2152527" cy="5115209"/>
        </a:xfrm>
        <a:prstGeom prst="rect">
          <a:avLst/>
        </a:prstGeom>
      </xdr:spPr>
    </xdr:pic>
    <xdr:clientData/>
  </xdr:twoCellAnchor>
  <xdr:twoCellAnchor editAs="oneCell">
    <xdr:from>
      <xdr:col>9</xdr:col>
      <xdr:colOff>1739348</xdr:colOff>
      <xdr:row>19</xdr:row>
      <xdr:rowOff>154486</xdr:rowOff>
    </xdr:from>
    <xdr:to>
      <xdr:col>10</xdr:col>
      <xdr:colOff>1629104</xdr:colOff>
      <xdr:row>31</xdr:row>
      <xdr:rowOff>141320</xdr:rowOff>
    </xdr:to>
    <xdr:pic>
      <xdr:nvPicPr>
        <xdr:cNvPr id="3" name="Imagen 2">
          <a:extLst>
            <a:ext uri="{FF2B5EF4-FFF2-40B4-BE49-F238E27FC236}">
              <a16:creationId xmlns:a16="http://schemas.microsoft.com/office/drawing/2014/main" id="{566E7475-4162-C6CC-5041-575B4C2B4C1D}"/>
            </a:ext>
          </a:extLst>
        </xdr:cNvPr>
        <xdr:cNvPicPr>
          <a:picLocks noChangeAspect="1"/>
        </xdr:cNvPicPr>
      </xdr:nvPicPr>
      <xdr:blipFill>
        <a:blip xmlns:r="http://schemas.openxmlformats.org/officeDocument/2006/relationships" r:embed="rId2"/>
        <a:stretch>
          <a:fillRect/>
        </a:stretch>
      </xdr:blipFill>
      <xdr:spPr>
        <a:xfrm>
          <a:off x="12219609" y="3616616"/>
          <a:ext cx="2134757" cy="21702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603250</xdr:colOff>
      <xdr:row>8</xdr:row>
      <xdr:rowOff>79375</xdr:rowOff>
    </xdr:from>
    <xdr:to>
      <xdr:col>14</xdr:col>
      <xdr:colOff>673580</xdr:colOff>
      <xdr:row>51</xdr:row>
      <xdr:rowOff>7028</xdr:rowOff>
    </xdr:to>
    <xdr:pic>
      <xdr:nvPicPr>
        <xdr:cNvPr id="4" name="Imagen 3">
          <a:extLst>
            <a:ext uri="{FF2B5EF4-FFF2-40B4-BE49-F238E27FC236}">
              <a16:creationId xmlns:a16="http://schemas.microsoft.com/office/drawing/2014/main" id="{877AB978-D6EC-D21A-741F-B3F4B74CAABA}"/>
            </a:ext>
          </a:extLst>
        </xdr:cNvPr>
        <xdr:cNvPicPr>
          <a:picLocks noChangeAspect="1"/>
        </xdr:cNvPicPr>
      </xdr:nvPicPr>
      <xdr:blipFill>
        <a:blip xmlns:r="http://schemas.openxmlformats.org/officeDocument/2006/relationships" r:embed="rId1"/>
        <a:stretch>
          <a:fillRect/>
        </a:stretch>
      </xdr:blipFill>
      <xdr:spPr>
        <a:xfrm>
          <a:off x="15065375" y="1603375"/>
          <a:ext cx="3439005" cy="81069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14</xdr:row>
      <xdr:rowOff>0</xdr:rowOff>
    </xdr:from>
    <xdr:to>
      <xdr:col>14</xdr:col>
      <xdr:colOff>95250</xdr:colOff>
      <xdr:row>39</xdr:row>
      <xdr:rowOff>47625</xdr:rowOff>
    </xdr:to>
    <xdr:pic>
      <xdr:nvPicPr>
        <xdr:cNvPr id="2" name="Imagen 1">
          <a:extLst>
            <a:ext uri="{FF2B5EF4-FFF2-40B4-BE49-F238E27FC236}">
              <a16:creationId xmlns:a16="http://schemas.microsoft.com/office/drawing/2014/main" id="{E181A2B6-8D3A-C85A-F636-5283D56ACB2C}"/>
            </a:ext>
          </a:extLst>
        </xdr:cNvPr>
        <xdr:cNvPicPr>
          <a:picLocks noChangeAspect="1"/>
        </xdr:cNvPicPr>
      </xdr:nvPicPr>
      <xdr:blipFill>
        <a:blip xmlns:r="http://schemas.openxmlformats.org/officeDocument/2006/relationships" r:embed="rId1"/>
        <a:stretch>
          <a:fillRect/>
        </a:stretch>
      </xdr:blipFill>
      <xdr:spPr>
        <a:xfrm>
          <a:off x="13277850" y="2533650"/>
          <a:ext cx="3305175" cy="4572000"/>
        </a:xfrm>
        <a:prstGeom prst="rect">
          <a:avLst/>
        </a:prstGeom>
      </xdr:spPr>
    </xdr:pic>
    <xdr:clientData/>
  </xdr:twoCellAnchor>
  <xdr:twoCellAnchor editAs="oneCell">
    <xdr:from>
      <xdr:col>15</xdr:col>
      <xdr:colOff>0</xdr:colOff>
      <xdr:row>14</xdr:row>
      <xdr:rowOff>0</xdr:rowOff>
    </xdr:from>
    <xdr:to>
      <xdr:col>19</xdr:col>
      <xdr:colOff>438150</xdr:colOff>
      <xdr:row>39</xdr:row>
      <xdr:rowOff>47625</xdr:rowOff>
    </xdr:to>
    <xdr:pic>
      <xdr:nvPicPr>
        <xdr:cNvPr id="3" name="Imagen 2">
          <a:extLst>
            <a:ext uri="{FF2B5EF4-FFF2-40B4-BE49-F238E27FC236}">
              <a16:creationId xmlns:a16="http://schemas.microsoft.com/office/drawing/2014/main" id="{B1C9A51A-182C-674A-4E6F-3FBF43E2D4DE}"/>
            </a:ext>
            <a:ext uri="{147F2762-F138-4A5C-976F-8EAC2B608ADB}">
              <a16:predDERef xmlns:a16="http://schemas.microsoft.com/office/drawing/2014/main" pred="{E181A2B6-8D3A-C85A-F636-5283D56ACB2C}"/>
            </a:ext>
          </a:extLst>
        </xdr:cNvPr>
        <xdr:cNvPicPr>
          <a:picLocks noChangeAspect="1"/>
        </xdr:cNvPicPr>
      </xdr:nvPicPr>
      <xdr:blipFill>
        <a:blip xmlns:r="http://schemas.openxmlformats.org/officeDocument/2006/relationships" r:embed="rId2"/>
        <a:stretch>
          <a:fillRect/>
        </a:stretch>
      </xdr:blipFill>
      <xdr:spPr>
        <a:xfrm>
          <a:off x="16830675" y="2533650"/>
          <a:ext cx="3333750" cy="4572000"/>
        </a:xfrm>
        <a:prstGeom prst="rect">
          <a:avLst/>
        </a:prstGeom>
      </xdr:spPr>
    </xdr:pic>
    <xdr:clientData/>
  </xdr:twoCellAnchor>
  <xdr:twoCellAnchor editAs="oneCell">
    <xdr:from>
      <xdr:col>20</xdr:col>
      <xdr:colOff>0</xdr:colOff>
      <xdr:row>14</xdr:row>
      <xdr:rowOff>0</xdr:rowOff>
    </xdr:from>
    <xdr:to>
      <xdr:col>24</xdr:col>
      <xdr:colOff>209550</xdr:colOff>
      <xdr:row>34</xdr:row>
      <xdr:rowOff>28575</xdr:rowOff>
    </xdr:to>
    <xdr:pic>
      <xdr:nvPicPr>
        <xdr:cNvPr id="4" name="Imagen 3">
          <a:extLst>
            <a:ext uri="{FF2B5EF4-FFF2-40B4-BE49-F238E27FC236}">
              <a16:creationId xmlns:a16="http://schemas.microsoft.com/office/drawing/2014/main" id="{78DA0593-EC24-7DE8-C147-A0939DA0F655}"/>
            </a:ext>
            <a:ext uri="{147F2762-F138-4A5C-976F-8EAC2B608ADB}">
              <a16:predDERef xmlns:a16="http://schemas.microsoft.com/office/drawing/2014/main" pred="{B1C9A51A-182C-674A-4E6F-3FBF43E2D4DE}"/>
            </a:ext>
          </a:extLst>
        </xdr:cNvPr>
        <xdr:cNvPicPr>
          <a:picLocks noChangeAspect="1"/>
        </xdr:cNvPicPr>
      </xdr:nvPicPr>
      <xdr:blipFill>
        <a:blip xmlns:r="http://schemas.openxmlformats.org/officeDocument/2006/relationships" r:embed="rId3"/>
        <a:stretch>
          <a:fillRect/>
        </a:stretch>
      </xdr:blipFill>
      <xdr:spPr>
        <a:xfrm>
          <a:off x="20450175" y="2533650"/>
          <a:ext cx="3105150" cy="3648075"/>
        </a:xfrm>
        <a:prstGeom prst="rect">
          <a:avLst/>
        </a:prstGeom>
      </xdr:spPr>
    </xdr:pic>
    <xdr:clientData/>
  </xdr:twoCellAnchor>
  <xdr:twoCellAnchor editAs="oneCell">
    <xdr:from>
      <xdr:col>26</xdr:col>
      <xdr:colOff>0</xdr:colOff>
      <xdr:row>14</xdr:row>
      <xdr:rowOff>0</xdr:rowOff>
    </xdr:from>
    <xdr:to>
      <xdr:col>28</xdr:col>
      <xdr:colOff>514350</xdr:colOff>
      <xdr:row>39</xdr:row>
      <xdr:rowOff>47625</xdr:rowOff>
    </xdr:to>
    <xdr:pic>
      <xdr:nvPicPr>
        <xdr:cNvPr id="5" name="Imagen 4">
          <a:extLst>
            <a:ext uri="{FF2B5EF4-FFF2-40B4-BE49-F238E27FC236}">
              <a16:creationId xmlns:a16="http://schemas.microsoft.com/office/drawing/2014/main" id="{C5FCFA85-D03D-6019-6597-03F2912F497A}"/>
            </a:ext>
            <a:ext uri="{147F2762-F138-4A5C-976F-8EAC2B608ADB}">
              <a16:predDERef xmlns:a16="http://schemas.microsoft.com/office/drawing/2014/main" pred="{78DA0593-EC24-7DE8-C147-A0939DA0F655}"/>
            </a:ext>
          </a:extLst>
        </xdr:cNvPr>
        <xdr:cNvPicPr>
          <a:picLocks noChangeAspect="1"/>
        </xdr:cNvPicPr>
      </xdr:nvPicPr>
      <xdr:blipFill>
        <a:blip xmlns:r="http://schemas.openxmlformats.org/officeDocument/2006/relationships" r:embed="rId4"/>
        <a:stretch>
          <a:fillRect/>
        </a:stretch>
      </xdr:blipFill>
      <xdr:spPr>
        <a:xfrm>
          <a:off x="24793575" y="2533650"/>
          <a:ext cx="1962150" cy="4572000"/>
        </a:xfrm>
        <a:prstGeom prst="rect">
          <a:avLst/>
        </a:prstGeom>
      </xdr:spPr>
    </xdr:pic>
    <xdr:clientData/>
  </xdr:twoCellAnchor>
  <xdr:twoCellAnchor editAs="oneCell">
    <xdr:from>
      <xdr:col>29</xdr:col>
      <xdr:colOff>0</xdr:colOff>
      <xdr:row>14</xdr:row>
      <xdr:rowOff>0</xdr:rowOff>
    </xdr:from>
    <xdr:to>
      <xdr:col>31</xdr:col>
      <xdr:colOff>581025</xdr:colOff>
      <xdr:row>39</xdr:row>
      <xdr:rowOff>38100</xdr:rowOff>
    </xdr:to>
    <xdr:pic>
      <xdr:nvPicPr>
        <xdr:cNvPr id="6" name="Imagen 5">
          <a:extLst>
            <a:ext uri="{FF2B5EF4-FFF2-40B4-BE49-F238E27FC236}">
              <a16:creationId xmlns:a16="http://schemas.microsoft.com/office/drawing/2014/main" id="{E2F0F04F-8707-1372-AD72-1FD0BAA2477D}"/>
            </a:ext>
            <a:ext uri="{147F2762-F138-4A5C-976F-8EAC2B608ADB}">
              <a16:predDERef xmlns:a16="http://schemas.microsoft.com/office/drawing/2014/main" pred="{C5FCFA85-D03D-6019-6597-03F2912F497A}"/>
            </a:ext>
          </a:extLst>
        </xdr:cNvPr>
        <xdr:cNvPicPr>
          <a:picLocks noChangeAspect="1"/>
        </xdr:cNvPicPr>
      </xdr:nvPicPr>
      <xdr:blipFill>
        <a:blip xmlns:r="http://schemas.openxmlformats.org/officeDocument/2006/relationships" r:embed="rId5"/>
        <a:stretch>
          <a:fillRect/>
        </a:stretch>
      </xdr:blipFill>
      <xdr:spPr>
        <a:xfrm>
          <a:off x="26965275" y="2533650"/>
          <a:ext cx="2028825" cy="456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7</xdr:row>
      <xdr:rowOff>0</xdr:rowOff>
    </xdr:from>
    <xdr:to>
      <xdr:col>19</xdr:col>
      <xdr:colOff>321469</xdr:colOff>
      <xdr:row>36</xdr:row>
      <xdr:rowOff>149787</xdr:rowOff>
    </xdr:to>
    <xdr:pic>
      <xdr:nvPicPr>
        <xdr:cNvPr id="7" name="Imagen 6">
          <a:extLst>
            <a:ext uri="{FF2B5EF4-FFF2-40B4-BE49-F238E27FC236}">
              <a16:creationId xmlns:a16="http://schemas.microsoft.com/office/drawing/2014/main" id="{8DA303E9-9E59-0B53-5CA6-F40C2756C90F}"/>
            </a:ext>
          </a:extLst>
        </xdr:cNvPr>
        <xdr:cNvPicPr>
          <a:picLocks noChangeAspect="1"/>
        </xdr:cNvPicPr>
      </xdr:nvPicPr>
      <xdr:blipFill>
        <a:blip xmlns:r="http://schemas.openxmlformats.org/officeDocument/2006/relationships" r:embed="rId1"/>
        <a:stretch>
          <a:fillRect/>
        </a:stretch>
      </xdr:blipFill>
      <xdr:spPr>
        <a:xfrm>
          <a:off x="16252031" y="1250156"/>
          <a:ext cx="3321844" cy="5329006"/>
        </a:xfrm>
        <a:prstGeom prst="rect">
          <a:avLst/>
        </a:prstGeom>
      </xdr:spPr>
    </xdr:pic>
    <xdr:clientData/>
  </xdr:twoCellAnchor>
  <xdr:twoCellAnchor editAs="oneCell">
    <xdr:from>
      <xdr:col>19</xdr:col>
      <xdr:colOff>487770</xdr:colOff>
      <xdr:row>7</xdr:row>
      <xdr:rowOff>8731</xdr:rowOff>
    </xdr:from>
    <xdr:to>
      <xdr:col>24</xdr:col>
      <xdr:colOff>59531</xdr:colOff>
      <xdr:row>36</xdr:row>
      <xdr:rowOff>87200</xdr:rowOff>
    </xdr:to>
    <xdr:pic>
      <xdr:nvPicPr>
        <xdr:cNvPr id="8" name="Imagen 7">
          <a:extLst>
            <a:ext uri="{FF2B5EF4-FFF2-40B4-BE49-F238E27FC236}">
              <a16:creationId xmlns:a16="http://schemas.microsoft.com/office/drawing/2014/main" id="{CD9CFE00-D3BE-4095-DFC5-79FCD5D58231}"/>
            </a:ext>
          </a:extLst>
        </xdr:cNvPr>
        <xdr:cNvPicPr>
          <a:picLocks noChangeAspect="1"/>
        </xdr:cNvPicPr>
      </xdr:nvPicPr>
      <xdr:blipFill>
        <a:blip xmlns:r="http://schemas.openxmlformats.org/officeDocument/2006/relationships" r:embed="rId2"/>
        <a:stretch>
          <a:fillRect/>
        </a:stretch>
      </xdr:blipFill>
      <xdr:spPr>
        <a:xfrm>
          <a:off x="19894958" y="1258887"/>
          <a:ext cx="3322229" cy="525451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0</xdr:colOff>
      <xdr:row>15</xdr:row>
      <xdr:rowOff>0</xdr:rowOff>
    </xdr:from>
    <xdr:to>
      <xdr:col>11</xdr:col>
      <xdr:colOff>657348</xdr:colOff>
      <xdr:row>41</xdr:row>
      <xdr:rowOff>152678</xdr:rowOff>
    </xdr:to>
    <xdr:pic>
      <xdr:nvPicPr>
        <xdr:cNvPr id="4" name="Imagen 1">
          <a:extLst>
            <a:ext uri="{FF2B5EF4-FFF2-40B4-BE49-F238E27FC236}">
              <a16:creationId xmlns:a16="http://schemas.microsoft.com/office/drawing/2014/main" id="{2676D930-2768-68AF-CA0C-1C34E678ABA3}"/>
            </a:ext>
          </a:extLst>
        </xdr:cNvPr>
        <xdr:cNvPicPr>
          <a:picLocks noChangeAspect="1"/>
        </xdr:cNvPicPr>
      </xdr:nvPicPr>
      <xdr:blipFill>
        <a:blip xmlns:r="http://schemas.openxmlformats.org/officeDocument/2006/relationships" r:embed="rId1"/>
        <a:stretch>
          <a:fillRect/>
        </a:stretch>
      </xdr:blipFill>
      <xdr:spPr>
        <a:xfrm>
          <a:off x="10585824" y="2913529"/>
          <a:ext cx="2387723" cy="5410478"/>
        </a:xfrm>
        <a:prstGeom prst="rect">
          <a:avLst/>
        </a:prstGeom>
      </xdr:spPr>
    </xdr:pic>
    <xdr:clientData/>
  </xdr:twoCellAnchor>
  <xdr:twoCellAnchor editAs="oneCell">
    <xdr:from>
      <xdr:col>12</xdr:col>
      <xdr:colOff>0</xdr:colOff>
      <xdr:row>15</xdr:row>
      <xdr:rowOff>0</xdr:rowOff>
    </xdr:from>
    <xdr:to>
      <xdr:col>14</xdr:col>
      <xdr:colOff>355721</xdr:colOff>
      <xdr:row>20</xdr:row>
      <xdr:rowOff>69901</xdr:rowOff>
    </xdr:to>
    <xdr:pic>
      <xdr:nvPicPr>
        <xdr:cNvPr id="5" name="Imagen 2">
          <a:extLst>
            <a:ext uri="{FF2B5EF4-FFF2-40B4-BE49-F238E27FC236}">
              <a16:creationId xmlns:a16="http://schemas.microsoft.com/office/drawing/2014/main" id="{D8141285-97FD-0807-20F4-9D230C119BE5}"/>
            </a:ext>
          </a:extLst>
        </xdr:cNvPr>
        <xdr:cNvPicPr>
          <a:picLocks noChangeAspect="1"/>
        </xdr:cNvPicPr>
      </xdr:nvPicPr>
      <xdr:blipFill>
        <a:blip xmlns:r="http://schemas.openxmlformats.org/officeDocument/2006/relationships" r:embed="rId2"/>
        <a:stretch>
          <a:fillRect/>
        </a:stretch>
      </xdr:blipFill>
      <xdr:spPr>
        <a:xfrm>
          <a:off x="13551647" y="2913529"/>
          <a:ext cx="2349621" cy="99065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171980</xdr:colOff>
      <xdr:row>0</xdr:row>
      <xdr:rowOff>119061</xdr:rowOff>
    </xdr:from>
    <xdr:to>
      <xdr:col>19</xdr:col>
      <xdr:colOff>250784</xdr:colOff>
      <xdr:row>45</xdr:row>
      <xdr:rowOff>16526</xdr:rowOff>
    </xdr:to>
    <xdr:pic>
      <xdr:nvPicPr>
        <xdr:cNvPr id="4" name="Imagen 1">
          <a:extLst>
            <a:ext uri="{FF2B5EF4-FFF2-40B4-BE49-F238E27FC236}">
              <a16:creationId xmlns:a16="http://schemas.microsoft.com/office/drawing/2014/main" id="{1ACBAA54-3DF8-C1E9-4B63-D7AF11900F0B}"/>
            </a:ext>
          </a:extLst>
        </xdr:cNvPr>
        <xdr:cNvPicPr>
          <a:picLocks noChangeAspect="1"/>
        </xdr:cNvPicPr>
      </xdr:nvPicPr>
      <xdr:blipFill>
        <a:blip xmlns:r="http://schemas.openxmlformats.org/officeDocument/2006/relationships" r:embed="rId1"/>
        <a:stretch>
          <a:fillRect/>
        </a:stretch>
      </xdr:blipFill>
      <xdr:spPr>
        <a:xfrm>
          <a:off x="16300980" y="119061"/>
          <a:ext cx="3486637" cy="7993715"/>
        </a:xfrm>
        <a:prstGeom prst="rect">
          <a:avLst/>
        </a:prstGeom>
      </xdr:spPr>
    </xdr:pic>
    <xdr:clientData/>
  </xdr:twoCellAnchor>
  <xdr:twoCellAnchor editAs="oneCell">
    <xdr:from>
      <xdr:col>19</xdr:col>
      <xdr:colOff>336022</xdr:colOff>
      <xdr:row>0</xdr:row>
      <xdr:rowOff>66146</xdr:rowOff>
    </xdr:from>
    <xdr:to>
      <xdr:col>23</xdr:col>
      <xdr:colOff>627528</xdr:colOff>
      <xdr:row>18</xdr:row>
      <xdr:rowOff>152362</xdr:rowOff>
    </xdr:to>
    <xdr:pic>
      <xdr:nvPicPr>
        <xdr:cNvPr id="5" name="Imagen 2">
          <a:extLst>
            <a:ext uri="{FF2B5EF4-FFF2-40B4-BE49-F238E27FC236}">
              <a16:creationId xmlns:a16="http://schemas.microsoft.com/office/drawing/2014/main" id="{65FAFA9F-5ED7-8D94-E951-B7E4CB66E1FE}"/>
            </a:ext>
          </a:extLst>
        </xdr:cNvPr>
        <xdr:cNvPicPr>
          <a:picLocks noChangeAspect="1"/>
        </xdr:cNvPicPr>
      </xdr:nvPicPr>
      <xdr:blipFill>
        <a:blip xmlns:r="http://schemas.openxmlformats.org/officeDocument/2006/relationships" r:embed="rId2"/>
        <a:stretch>
          <a:fillRect/>
        </a:stretch>
      </xdr:blipFill>
      <xdr:spPr>
        <a:xfrm>
          <a:off x="19872855" y="66146"/>
          <a:ext cx="3339506" cy="33247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0</xdr:colOff>
      <xdr:row>3</xdr:row>
      <xdr:rowOff>0</xdr:rowOff>
    </xdr:from>
    <xdr:to>
      <xdr:col>20</xdr:col>
      <xdr:colOff>372677</xdr:colOff>
      <xdr:row>46</xdr:row>
      <xdr:rowOff>68655</xdr:rowOff>
    </xdr:to>
    <xdr:pic>
      <xdr:nvPicPr>
        <xdr:cNvPr id="2" name="Imagen 1">
          <a:extLst>
            <a:ext uri="{FF2B5EF4-FFF2-40B4-BE49-F238E27FC236}">
              <a16:creationId xmlns:a16="http://schemas.microsoft.com/office/drawing/2014/main" id="{D181EEB3-60F9-8E2C-96D9-C86E67AFFBD6}"/>
            </a:ext>
          </a:extLst>
        </xdr:cNvPr>
        <xdr:cNvPicPr>
          <a:picLocks noChangeAspect="1"/>
        </xdr:cNvPicPr>
      </xdr:nvPicPr>
      <xdr:blipFill>
        <a:blip xmlns:r="http://schemas.openxmlformats.org/officeDocument/2006/relationships" r:embed="rId1"/>
        <a:stretch>
          <a:fillRect/>
        </a:stretch>
      </xdr:blipFill>
      <xdr:spPr>
        <a:xfrm>
          <a:off x="15335250" y="530679"/>
          <a:ext cx="5363323" cy="7678222"/>
        </a:xfrm>
        <a:prstGeom prst="rect">
          <a:avLst/>
        </a:prstGeom>
      </xdr:spPr>
    </xdr:pic>
    <xdr:clientData/>
  </xdr:twoCellAnchor>
  <xdr:twoCellAnchor editAs="oneCell">
    <xdr:from>
      <xdr:col>21</xdr:col>
      <xdr:colOff>0</xdr:colOff>
      <xdr:row>3</xdr:row>
      <xdr:rowOff>0</xdr:rowOff>
    </xdr:from>
    <xdr:to>
      <xdr:col>27</xdr:col>
      <xdr:colOff>572218</xdr:colOff>
      <xdr:row>39</xdr:row>
      <xdr:rowOff>141516</xdr:rowOff>
    </xdr:to>
    <xdr:pic>
      <xdr:nvPicPr>
        <xdr:cNvPr id="3" name="Imagen 2">
          <a:extLst>
            <a:ext uri="{FF2B5EF4-FFF2-40B4-BE49-F238E27FC236}">
              <a16:creationId xmlns:a16="http://schemas.microsoft.com/office/drawing/2014/main" id="{F1F47FE0-0BC7-A125-A999-1941F14655F2}"/>
            </a:ext>
          </a:extLst>
        </xdr:cNvPr>
        <xdr:cNvPicPr>
          <a:picLocks noChangeAspect="1"/>
        </xdr:cNvPicPr>
      </xdr:nvPicPr>
      <xdr:blipFill>
        <a:blip xmlns:r="http://schemas.openxmlformats.org/officeDocument/2006/relationships" r:embed="rId2"/>
        <a:stretch>
          <a:fillRect/>
        </a:stretch>
      </xdr:blipFill>
      <xdr:spPr>
        <a:xfrm>
          <a:off x="21091071" y="530679"/>
          <a:ext cx="5144218" cy="650648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28576</xdr:colOff>
      <xdr:row>6</xdr:row>
      <xdr:rowOff>169333</xdr:rowOff>
    </xdr:from>
    <xdr:to>
      <xdr:col>14</xdr:col>
      <xdr:colOff>191627</xdr:colOff>
      <xdr:row>52</xdr:row>
      <xdr:rowOff>2416</xdr:rowOff>
    </xdr:to>
    <xdr:pic>
      <xdr:nvPicPr>
        <xdr:cNvPr id="3" name="Imagen 1">
          <a:extLst>
            <a:ext uri="{FF2B5EF4-FFF2-40B4-BE49-F238E27FC236}">
              <a16:creationId xmlns:a16="http://schemas.microsoft.com/office/drawing/2014/main" id="{CFAD8976-CB91-4A02-B8B1-445D8197EFBA}"/>
            </a:ext>
          </a:extLst>
        </xdr:cNvPr>
        <xdr:cNvPicPr>
          <a:picLocks noChangeAspect="1"/>
        </xdr:cNvPicPr>
      </xdr:nvPicPr>
      <xdr:blipFill>
        <a:blip xmlns:r="http://schemas.openxmlformats.org/officeDocument/2006/relationships" r:embed="rId1"/>
        <a:stretch>
          <a:fillRect/>
        </a:stretch>
      </xdr:blipFill>
      <xdr:spPr>
        <a:xfrm>
          <a:off x="12834409" y="1248833"/>
          <a:ext cx="3539135" cy="8109250"/>
        </a:xfrm>
        <a:prstGeom prst="rect">
          <a:avLst/>
        </a:prstGeom>
      </xdr:spPr>
    </xdr:pic>
    <xdr:clientData/>
  </xdr:twoCellAnchor>
  <xdr:twoCellAnchor editAs="oneCell">
    <xdr:from>
      <xdr:col>16</xdr:col>
      <xdr:colOff>0</xdr:colOff>
      <xdr:row>1</xdr:row>
      <xdr:rowOff>0</xdr:rowOff>
    </xdr:from>
    <xdr:to>
      <xdr:col>20</xdr:col>
      <xdr:colOff>467216</xdr:colOff>
      <xdr:row>49</xdr:row>
      <xdr:rowOff>29783</xdr:rowOff>
    </xdr:to>
    <xdr:pic>
      <xdr:nvPicPr>
        <xdr:cNvPr id="4" name="Imagen 3">
          <a:extLst>
            <a:ext uri="{FF2B5EF4-FFF2-40B4-BE49-F238E27FC236}">
              <a16:creationId xmlns:a16="http://schemas.microsoft.com/office/drawing/2014/main" id="{936F4121-81CC-4ACD-BFDB-601DA04E5ED0}"/>
            </a:ext>
          </a:extLst>
        </xdr:cNvPr>
        <xdr:cNvPicPr>
          <a:picLocks noChangeAspect="1"/>
        </xdr:cNvPicPr>
      </xdr:nvPicPr>
      <xdr:blipFill>
        <a:blip xmlns:r="http://schemas.openxmlformats.org/officeDocument/2006/relationships" r:embed="rId2"/>
        <a:stretch>
          <a:fillRect/>
        </a:stretch>
      </xdr:blipFill>
      <xdr:spPr>
        <a:xfrm>
          <a:off x="17303750" y="179917"/>
          <a:ext cx="3515216" cy="865943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264584</xdr:colOff>
      <xdr:row>2</xdr:row>
      <xdr:rowOff>116417</xdr:rowOff>
    </xdr:from>
    <xdr:to>
      <xdr:col>15</xdr:col>
      <xdr:colOff>303242</xdr:colOff>
      <xdr:row>40</xdr:row>
      <xdr:rowOff>26578</xdr:rowOff>
    </xdr:to>
    <xdr:pic>
      <xdr:nvPicPr>
        <xdr:cNvPr id="4" name="Imagen 3">
          <a:extLst>
            <a:ext uri="{FF2B5EF4-FFF2-40B4-BE49-F238E27FC236}">
              <a16:creationId xmlns:a16="http://schemas.microsoft.com/office/drawing/2014/main" id="{0EE186F8-4377-F775-0461-68992A014D7D}"/>
            </a:ext>
          </a:extLst>
        </xdr:cNvPr>
        <xdr:cNvPicPr>
          <a:picLocks noChangeAspect="1"/>
        </xdr:cNvPicPr>
      </xdr:nvPicPr>
      <xdr:blipFill>
        <a:blip xmlns:r="http://schemas.openxmlformats.org/officeDocument/2006/relationships" r:embed="rId1"/>
        <a:stretch>
          <a:fillRect/>
        </a:stretch>
      </xdr:blipFill>
      <xdr:spPr>
        <a:xfrm>
          <a:off x="14435667" y="476250"/>
          <a:ext cx="2409325" cy="674699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666750</xdr:colOff>
      <xdr:row>0</xdr:row>
      <xdr:rowOff>0</xdr:rowOff>
    </xdr:from>
    <xdr:to>
      <xdr:col>21</xdr:col>
      <xdr:colOff>230927</xdr:colOff>
      <xdr:row>47</xdr:row>
      <xdr:rowOff>87702</xdr:rowOff>
    </xdr:to>
    <xdr:pic>
      <xdr:nvPicPr>
        <xdr:cNvPr id="4" name="Imagen 3">
          <a:extLst>
            <a:ext uri="{FF2B5EF4-FFF2-40B4-BE49-F238E27FC236}">
              <a16:creationId xmlns:a16="http://schemas.microsoft.com/office/drawing/2014/main" id="{7D29FC15-91AE-A82B-92C6-DDA017B43624}"/>
            </a:ext>
          </a:extLst>
        </xdr:cNvPr>
        <xdr:cNvPicPr>
          <a:picLocks noChangeAspect="1"/>
        </xdr:cNvPicPr>
      </xdr:nvPicPr>
      <xdr:blipFill>
        <a:blip xmlns:r="http://schemas.openxmlformats.org/officeDocument/2006/relationships" r:embed="rId1"/>
        <a:stretch>
          <a:fillRect/>
        </a:stretch>
      </xdr:blipFill>
      <xdr:spPr>
        <a:xfrm>
          <a:off x="16013906" y="0"/>
          <a:ext cx="5302990" cy="8481608"/>
        </a:xfrm>
        <a:prstGeom prst="rect">
          <a:avLst/>
        </a:prstGeom>
      </xdr:spPr>
    </xdr:pic>
    <xdr:clientData/>
  </xdr:twoCellAnchor>
  <xdr:twoCellAnchor editAs="oneCell">
    <xdr:from>
      <xdr:col>9</xdr:col>
      <xdr:colOff>1285875</xdr:colOff>
      <xdr:row>18</xdr:row>
      <xdr:rowOff>83344</xdr:rowOff>
    </xdr:from>
    <xdr:to>
      <xdr:col>13</xdr:col>
      <xdr:colOff>602396</xdr:colOff>
      <xdr:row>40</xdr:row>
      <xdr:rowOff>21972</xdr:rowOff>
    </xdr:to>
    <xdr:pic>
      <xdr:nvPicPr>
        <xdr:cNvPr id="5" name="Imagen 4">
          <a:extLst>
            <a:ext uri="{FF2B5EF4-FFF2-40B4-BE49-F238E27FC236}">
              <a16:creationId xmlns:a16="http://schemas.microsoft.com/office/drawing/2014/main" id="{1F5C2525-E1E6-34A9-25D8-50799269905C}"/>
            </a:ext>
          </a:extLst>
        </xdr:cNvPr>
        <xdr:cNvPicPr>
          <a:picLocks noChangeAspect="1"/>
        </xdr:cNvPicPr>
      </xdr:nvPicPr>
      <xdr:blipFill>
        <a:blip xmlns:r="http://schemas.openxmlformats.org/officeDocument/2006/relationships" r:embed="rId2"/>
        <a:stretch>
          <a:fillRect/>
        </a:stretch>
      </xdr:blipFill>
      <xdr:spPr>
        <a:xfrm>
          <a:off x="10703719" y="3298032"/>
          <a:ext cx="5245833" cy="38676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571500</xdr:colOff>
      <xdr:row>2</xdr:row>
      <xdr:rowOff>1</xdr:rowOff>
    </xdr:from>
    <xdr:to>
      <xdr:col>18</xdr:col>
      <xdr:colOff>95746</xdr:colOff>
      <xdr:row>44</xdr:row>
      <xdr:rowOff>102755</xdr:rowOff>
    </xdr:to>
    <xdr:pic>
      <xdr:nvPicPr>
        <xdr:cNvPr id="4" name="Imagen 3">
          <a:extLst>
            <a:ext uri="{FF2B5EF4-FFF2-40B4-BE49-F238E27FC236}">
              <a16:creationId xmlns:a16="http://schemas.microsoft.com/office/drawing/2014/main" id="{4778EB4E-33EF-BAD5-8360-20C86616C884}"/>
            </a:ext>
          </a:extLst>
        </xdr:cNvPr>
        <xdr:cNvPicPr>
          <a:picLocks noChangeAspect="1"/>
        </xdr:cNvPicPr>
      </xdr:nvPicPr>
      <xdr:blipFill>
        <a:blip xmlns:r="http://schemas.openxmlformats.org/officeDocument/2006/relationships" r:embed="rId1"/>
        <a:stretch>
          <a:fillRect/>
        </a:stretch>
      </xdr:blipFill>
      <xdr:spPr>
        <a:xfrm>
          <a:off x="15916275" y="361951"/>
          <a:ext cx="2981821" cy="7703704"/>
        </a:xfrm>
        <a:prstGeom prst="rect">
          <a:avLst/>
        </a:prstGeom>
      </xdr:spPr>
    </xdr:pic>
    <xdr:clientData/>
  </xdr:twoCellAnchor>
  <xdr:twoCellAnchor editAs="oneCell">
    <xdr:from>
      <xdr:col>11</xdr:col>
      <xdr:colOff>0</xdr:colOff>
      <xdr:row>7</xdr:row>
      <xdr:rowOff>1</xdr:rowOff>
    </xdr:from>
    <xdr:to>
      <xdr:col>13</xdr:col>
      <xdr:colOff>416995</xdr:colOff>
      <xdr:row>15</xdr:row>
      <xdr:rowOff>95251</xdr:rowOff>
    </xdr:to>
    <xdr:pic>
      <xdr:nvPicPr>
        <xdr:cNvPr id="5" name="Imagen 4">
          <a:extLst>
            <a:ext uri="{FF2B5EF4-FFF2-40B4-BE49-F238E27FC236}">
              <a16:creationId xmlns:a16="http://schemas.microsoft.com/office/drawing/2014/main" id="{87479B48-74CA-CCB7-59A3-029CA156C626}"/>
            </a:ext>
          </a:extLst>
        </xdr:cNvPr>
        <xdr:cNvPicPr>
          <a:picLocks noChangeAspect="1"/>
        </xdr:cNvPicPr>
      </xdr:nvPicPr>
      <xdr:blipFill>
        <a:blip xmlns:r="http://schemas.openxmlformats.org/officeDocument/2006/relationships" r:embed="rId2"/>
        <a:stretch>
          <a:fillRect/>
        </a:stretch>
      </xdr:blipFill>
      <xdr:spPr>
        <a:xfrm>
          <a:off x="12792075" y="1266826"/>
          <a:ext cx="2969695" cy="1543050"/>
        </a:xfrm>
        <a:prstGeom prst="rect">
          <a:avLst/>
        </a:prstGeom>
      </xdr:spPr>
    </xdr:pic>
    <xdr:clientData/>
  </xdr:twoCellAnchor>
  <xdr:twoCellAnchor editAs="oneCell">
    <xdr:from>
      <xdr:col>10</xdr:col>
      <xdr:colOff>1724025</xdr:colOff>
      <xdr:row>16</xdr:row>
      <xdr:rowOff>0</xdr:rowOff>
    </xdr:from>
    <xdr:to>
      <xdr:col>13</xdr:col>
      <xdr:colOff>400050</xdr:colOff>
      <xdr:row>17</xdr:row>
      <xdr:rowOff>83313</xdr:rowOff>
    </xdr:to>
    <xdr:pic>
      <xdr:nvPicPr>
        <xdr:cNvPr id="6" name="Imagen 5">
          <a:extLst>
            <a:ext uri="{FF2B5EF4-FFF2-40B4-BE49-F238E27FC236}">
              <a16:creationId xmlns:a16="http://schemas.microsoft.com/office/drawing/2014/main" id="{3D41BA6D-CCD8-586B-0628-04831C54BE94}"/>
            </a:ext>
          </a:extLst>
        </xdr:cNvPr>
        <xdr:cNvPicPr>
          <a:picLocks noChangeAspect="1"/>
        </xdr:cNvPicPr>
      </xdr:nvPicPr>
      <xdr:blipFill>
        <a:blip xmlns:r="http://schemas.openxmlformats.org/officeDocument/2006/relationships" r:embed="rId3"/>
        <a:stretch>
          <a:fillRect/>
        </a:stretch>
      </xdr:blipFill>
      <xdr:spPr>
        <a:xfrm>
          <a:off x="12782550" y="2895600"/>
          <a:ext cx="2962275" cy="270638"/>
        </a:xfrm>
        <a:prstGeom prst="rect">
          <a:avLst/>
        </a:prstGeom>
      </xdr:spPr>
    </xdr:pic>
    <xdr:clientData/>
  </xdr:twoCellAnchor>
  <xdr:twoCellAnchor editAs="oneCell">
    <xdr:from>
      <xdr:col>11</xdr:col>
      <xdr:colOff>28574</xdr:colOff>
      <xdr:row>18</xdr:row>
      <xdr:rowOff>0</xdr:rowOff>
    </xdr:from>
    <xdr:to>
      <xdr:col>13</xdr:col>
      <xdr:colOff>317499</xdr:colOff>
      <xdr:row>19</xdr:row>
      <xdr:rowOff>149257</xdr:rowOff>
    </xdr:to>
    <xdr:pic>
      <xdr:nvPicPr>
        <xdr:cNvPr id="7" name="Imagen 6">
          <a:extLst>
            <a:ext uri="{FF2B5EF4-FFF2-40B4-BE49-F238E27FC236}">
              <a16:creationId xmlns:a16="http://schemas.microsoft.com/office/drawing/2014/main" id="{C81E01A8-3855-6373-FBB7-C57D72D44E53}"/>
            </a:ext>
          </a:extLst>
        </xdr:cNvPr>
        <xdr:cNvPicPr>
          <a:picLocks noChangeAspect="1"/>
        </xdr:cNvPicPr>
      </xdr:nvPicPr>
      <xdr:blipFill>
        <a:blip xmlns:r="http://schemas.openxmlformats.org/officeDocument/2006/relationships" r:embed="rId4"/>
        <a:stretch>
          <a:fillRect/>
        </a:stretch>
      </xdr:blipFill>
      <xdr:spPr>
        <a:xfrm>
          <a:off x="12820649" y="3257550"/>
          <a:ext cx="2835275" cy="3302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14</xdr:col>
      <xdr:colOff>136719</xdr:colOff>
      <xdr:row>0</xdr:row>
      <xdr:rowOff>144992</xdr:rowOff>
    </xdr:from>
    <xdr:to>
      <xdr:col>17</xdr:col>
      <xdr:colOff>732768</xdr:colOff>
      <xdr:row>39</xdr:row>
      <xdr:rowOff>142950</xdr:rowOff>
    </xdr:to>
    <xdr:pic>
      <xdr:nvPicPr>
        <xdr:cNvPr id="6" name="Imagen 5">
          <a:extLst>
            <a:ext uri="{FF2B5EF4-FFF2-40B4-BE49-F238E27FC236}">
              <a16:creationId xmlns:a16="http://schemas.microsoft.com/office/drawing/2014/main" id="{3059A071-A01A-80A1-6434-9248D3EACA7E}"/>
            </a:ext>
          </a:extLst>
        </xdr:cNvPr>
        <xdr:cNvPicPr>
          <a:picLocks noChangeAspect="1"/>
        </xdr:cNvPicPr>
      </xdr:nvPicPr>
      <xdr:blipFill>
        <a:blip xmlns:r="http://schemas.openxmlformats.org/officeDocument/2006/relationships" r:embed="rId1"/>
        <a:stretch>
          <a:fillRect/>
        </a:stretch>
      </xdr:blipFill>
      <xdr:spPr>
        <a:xfrm>
          <a:off x="16318636" y="144992"/>
          <a:ext cx="2486232" cy="7008358"/>
        </a:xfrm>
        <a:prstGeom prst="rect">
          <a:avLst/>
        </a:prstGeom>
      </xdr:spPr>
    </xdr:pic>
    <xdr:clientData/>
  </xdr:twoCellAnchor>
  <xdr:twoCellAnchor editAs="oneCell">
    <xdr:from>
      <xdr:col>18</xdr:col>
      <xdr:colOff>170793</xdr:colOff>
      <xdr:row>0</xdr:row>
      <xdr:rowOff>122766</xdr:rowOff>
    </xdr:from>
    <xdr:to>
      <xdr:col>21</xdr:col>
      <xdr:colOff>412290</xdr:colOff>
      <xdr:row>40</xdr:row>
      <xdr:rowOff>38174</xdr:rowOff>
    </xdr:to>
    <xdr:pic>
      <xdr:nvPicPr>
        <xdr:cNvPr id="7" name="Imagen 6">
          <a:extLst>
            <a:ext uri="{FF2B5EF4-FFF2-40B4-BE49-F238E27FC236}">
              <a16:creationId xmlns:a16="http://schemas.microsoft.com/office/drawing/2014/main" id="{5334CD06-DA7D-09D4-C874-4D22F85B891B}"/>
            </a:ext>
          </a:extLst>
        </xdr:cNvPr>
        <xdr:cNvPicPr>
          <a:picLocks noChangeAspect="1"/>
        </xdr:cNvPicPr>
      </xdr:nvPicPr>
      <xdr:blipFill>
        <a:blip xmlns:r="http://schemas.openxmlformats.org/officeDocument/2006/relationships" r:embed="rId1"/>
        <a:stretch>
          <a:fillRect/>
        </a:stretch>
      </xdr:blipFill>
      <xdr:spPr>
        <a:xfrm>
          <a:off x="18998543" y="122766"/>
          <a:ext cx="2521147" cy="7112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24BD-C433-46A5-9FDF-6B3F7FA120EA}">
  <dimension ref="A1:P76"/>
  <sheetViews>
    <sheetView showGridLines="0" zoomScale="80" zoomScaleNormal="80" workbookViewId="0">
      <selection sqref="A1:XFD1048576"/>
    </sheetView>
  </sheetViews>
  <sheetFormatPr baseColWidth="10" defaultColWidth="10.81640625" defaultRowHeight="14.5" x14ac:dyDescent="0.35"/>
  <cols>
    <col min="1" max="1" width="11.81640625" customWidth="1"/>
    <col min="2" max="2" width="13.453125" customWidth="1"/>
    <col min="3" max="3" width="19.453125" customWidth="1"/>
    <col min="4" max="4" width="19.54296875" customWidth="1"/>
    <col min="5" max="5" width="39.54296875" customWidth="1"/>
    <col min="6" max="6" width="13.1796875" customWidth="1"/>
    <col min="7" max="7" width="17.453125" customWidth="1"/>
    <col min="9" max="9" width="4.7265625" customWidth="1"/>
    <col min="10" max="10" width="20.1796875" bestFit="1" customWidth="1"/>
    <col min="11" max="11" width="24.81640625" customWidth="1"/>
    <col min="12" max="12" width="19.54296875" customWidth="1"/>
    <col min="13" max="13" width="17" bestFit="1" customWidth="1"/>
    <col min="14" max="14" width="11.54296875" bestFit="1" customWidth="1"/>
    <col min="15" max="16" width="11.7265625" bestFit="1" customWidth="1"/>
  </cols>
  <sheetData>
    <row r="1" spans="1:16" x14ac:dyDescent="0.35">
      <c r="J1" s="1" t="s">
        <v>0</v>
      </c>
      <c r="K1" s="2" t="s">
        <v>1</v>
      </c>
      <c r="L1" s="2" t="s">
        <v>2</v>
      </c>
      <c r="M1" s="2"/>
      <c r="N1" s="2"/>
    </row>
    <row r="2" spans="1:16" x14ac:dyDescent="0.35">
      <c r="A2" s="60" t="s">
        <v>3</v>
      </c>
      <c r="B2" s="60"/>
      <c r="C2" s="60" t="s">
        <v>4</v>
      </c>
      <c r="D2" s="60" t="s">
        <v>5</v>
      </c>
      <c r="E2" s="96" t="s">
        <v>6</v>
      </c>
      <c r="F2" s="96"/>
      <c r="G2" s="3" t="s">
        <v>7</v>
      </c>
      <c r="H2" s="60" t="s">
        <v>8</v>
      </c>
      <c r="J2" s="4">
        <f>+SUM(H17,H19,H3)</f>
        <v>3</v>
      </c>
      <c r="K2" s="4">
        <f>+SUM(H5:H16,H21:H47)</f>
        <v>11</v>
      </c>
      <c r="L2" s="4">
        <f>+SUM(J2:K2)</f>
        <v>14</v>
      </c>
      <c r="M2" s="4"/>
      <c r="N2" s="4"/>
    </row>
    <row r="3" spans="1:16" x14ac:dyDescent="0.35">
      <c r="A3" s="97">
        <v>1</v>
      </c>
      <c r="B3" s="97" t="s">
        <v>9</v>
      </c>
      <c r="C3" s="13" t="s">
        <v>10</v>
      </c>
      <c r="D3" s="14" t="s">
        <v>11</v>
      </c>
      <c r="E3" s="5" t="s">
        <v>12</v>
      </c>
      <c r="F3" s="7" t="s">
        <v>13</v>
      </c>
      <c r="G3" s="6" t="s">
        <v>14</v>
      </c>
      <c r="H3" s="99">
        <f>+IF(OR(G3="Si",G4="Si"),1,0)</f>
        <v>1</v>
      </c>
      <c r="L3" s="8">
        <f>+L2/COUNT(A3:A43)</f>
        <v>0.7</v>
      </c>
    </row>
    <row r="4" spans="1:16" x14ac:dyDescent="0.35">
      <c r="A4" s="98"/>
      <c r="B4" s="98"/>
      <c r="C4" s="9" t="s">
        <v>15</v>
      </c>
      <c r="D4" s="10" t="s">
        <v>16</v>
      </c>
      <c r="E4" s="9" t="s">
        <v>17</v>
      </c>
      <c r="F4" s="11" t="s">
        <v>13</v>
      </c>
      <c r="G4" s="10"/>
      <c r="H4" s="100"/>
      <c r="L4" s="12" t="str">
        <f>+IF(AND(J2=3,L2&gt;=COUNT(H3:H43)*0.6),"Sesión válida","Sesión no válida")</f>
        <v>Sesión válida</v>
      </c>
    </row>
    <row r="5" spans="1:16" x14ac:dyDescent="0.35">
      <c r="A5" s="97">
        <v>2</v>
      </c>
      <c r="B5" s="97" t="s">
        <v>9</v>
      </c>
      <c r="C5" s="13" t="s">
        <v>15</v>
      </c>
      <c r="D5" s="14" t="s">
        <v>16</v>
      </c>
      <c r="E5" s="13" t="s">
        <v>18</v>
      </c>
      <c r="F5" s="15" t="s">
        <v>13</v>
      </c>
      <c r="G5" s="14" t="s">
        <v>14</v>
      </c>
      <c r="H5" s="99">
        <f>+IF(OR(G5="Si",G6="Si"),1,0)</f>
        <v>1</v>
      </c>
      <c r="L5" s="16" t="str">
        <f>+IF(L2&gt;=12,"Ya son 12","Aun no son 12")</f>
        <v>Ya son 12</v>
      </c>
    </row>
    <row r="6" spans="1:16" x14ac:dyDescent="0.35">
      <c r="A6" s="98"/>
      <c r="B6" s="98"/>
      <c r="C6" s="17" t="s">
        <v>19</v>
      </c>
      <c r="D6" s="18" t="s">
        <v>20</v>
      </c>
      <c r="E6" s="19" t="s">
        <v>21</v>
      </c>
      <c r="F6" s="20" t="s">
        <v>22</v>
      </c>
      <c r="G6" s="21" t="s">
        <v>14</v>
      </c>
      <c r="H6" s="100"/>
    </row>
    <row r="7" spans="1:16" x14ac:dyDescent="0.35">
      <c r="A7" s="97">
        <v>3</v>
      </c>
      <c r="B7" s="97" t="s">
        <v>9</v>
      </c>
      <c r="C7" s="23" t="s">
        <v>23</v>
      </c>
      <c r="D7" s="25" t="s">
        <v>24</v>
      </c>
      <c r="E7" s="23" t="s">
        <v>25</v>
      </c>
      <c r="F7" s="24" t="s">
        <v>13</v>
      </c>
      <c r="G7" s="25"/>
      <c r="H7" s="99">
        <f>+IF(OR(G7="Si",G8="Si"),1,0)</f>
        <v>1</v>
      </c>
    </row>
    <row r="8" spans="1:16" x14ac:dyDescent="0.35">
      <c r="A8" s="98"/>
      <c r="B8" s="98"/>
      <c r="C8" s="23" t="s">
        <v>26</v>
      </c>
      <c r="D8" s="25" t="s">
        <v>27</v>
      </c>
      <c r="E8" s="19" t="s">
        <v>25</v>
      </c>
      <c r="F8" s="20" t="s">
        <v>22</v>
      </c>
      <c r="G8" s="21" t="s">
        <v>14</v>
      </c>
      <c r="H8" s="100"/>
      <c r="J8" s="22"/>
    </row>
    <row r="9" spans="1:16" x14ac:dyDescent="0.35">
      <c r="A9" s="97">
        <v>4</v>
      </c>
      <c r="B9" s="97" t="s">
        <v>9</v>
      </c>
      <c r="C9" s="23" t="s">
        <v>28</v>
      </c>
      <c r="D9" s="25" t="s">
        <v>29</v>
      </c>
      <c r="E9" s="23" t="s">
        <v>30</v>
      </c>
      <c r="F9" s="24" t="s">
        <v>13</v>
      </c>
      <c r="G9" s="25" t="s">
        <v>14</v>
      </c>
      <c r="H9" s="99">
        <f>+IF(OR(G9="Si",G10="Si"),1,0)</f>
        <v>1</v>
      </c>
    </row>
    <row r="10" spans="1:16" x14ac:dyDescent="0.35">
      <c r="A10" s="98"/>
      <c r="B10" s="98"/>
      <c r="C10" s="17" t="s">
        <v>31</v>
      </c>
      <c r="D10" s="18" t="s">
        <v>32</v>
      </c>
      <c r="E10" s="17" t="s">
        <v>30</v>
      </c>
      <c r="F10" s="20" t="s">
        <v>22</v>
      </c>
      <c r="G10" s="21" t="s">
        <v>14</v>
      </c>
      <c r="H10" s="100"/>
    </row>
    <row r="11" spans="1:16" x14ac:dyDescent="0.35">
      <c r="A11" s="97">
        <v>5</v>
      </c>
      <c r="B11" s="97" t="s">
        <v>9</v>
      </c>
      <c r="C11" s="23" t="s">
        <v>33</v>
      </c>
      <c r="D11" s="25" t="s">
        <v>34</v>
      </c>
      <c r="E11" s="23" t="s">
        <v>35</v>
      </c>
      <c r="F11" s="24" t="s">
        <v>13</v>
      </c>
      <c r="G11" s="25" t="s">
        <v>14</v>
      </c>
      <c r="H11" s="99">
        <f>+IF(OR(G11="Si",G12="Si"),1,0)</f>
        <v>1</v>
      </c>
      <c r="M11" s="46"/>
    </row>
    <row r="12" spans="1:16" x14ac:dyDescent="0.35">
      <c r="A12" s="98"/>
      <c r="B12" s="98"/>
      <c r="C12" s="17" t="s">
        <v>36</v>
      </c>
      <c r="D12" s="18" t="s">
        <v>37</v>
      </c>
      <c r="E12" s="17" t="s">
        <v>35</v>
      </c>
      <c r="F12" s="20" t="s">
        <v>22</v>
      </c>
      <c r="G12" s="21"/>
      <c r="H12" s="100"/>
    </row>
    <row r="13" spans="1:16" x14ac:dyDescent="0.35">
      <c r="A13" s="101">
        <v>6</v>
      </c>
      <c r="B13" s="97" t="s">
        <v>9</v>
      </c>
      <c r="C13" s="37"/>
      <c r="D13" s="38"/>
      <c r="E13" s="37" t="s">
        <v>38</v>
      </c>
      <c r="F13" s="24" t="s">
        <v>13</v>
      </c>
      <c r="G13" s="25"/>
      <c r="H13" s="99">
        <f>+IF(OR(G13="Si",G14="Si"),1,0)</f>
        <v>0</v>
      </c>
      <c r="J13" s="26"/>
      <c r="P13" t="s">
        <v>39</v>
      </c>
    </row>
    <row r="14" spans="1:16" x14ac:dyDescent="0.35">
      <c r="A14" s="102"/>
      <c r="B14" s="98"/>
      <c r="C14" s="17" t="s">
        <v>40</v>
      </c>
      <c r="D14" s="18" t="s">
        <v>41</v>
      </c>
      <c r="E14" s="17" t="s">
        <v>38</v>
      </c>
      <c r="F14" s="20" t="s">
        <v>22</v>
      </c>
      <c r="G14" s="21"/>
      <c r="H14" s="100"/>
      <c r="J14" s="27"/>
      <c r="L14" s="29"/>
      <c r="M14" s="28"/>
      <c r="P14" t="s">
        <v>42</v>
      </c>
    </row>
    <row r="15" spans="1:16" x14ac:dyDescent="0.35">
      <c r="A15" s="97">
        <v>7</v>
      </c>
      <c r="B15" s="97" t="s">
        <v>9</v>
      </c>
      <c r="C15" s="17" t="s">
        <v>43</v>
      </c>
      <c r="D15" s="18" t="s">
        <v>44</v>
      </c>
      <c r="E15" s="23" t="s">
        <v>45</v>
      </c>
      <c r="F15" s="24" t="s">
        <v>13</v>
      </c>
      <c r="G15" s="25" t="s">
        <v>14</v>
      </c>
      <c r="H15" s="99">
        <f>+IF(OR(G15="Si",G16="Si"),1,0)</f>
        <v>1</v>
      </c>
      <c r="K15" s="22" t="s">
        <v>46</v>
      </c>
      <c r="P15" t="s">
        <v>47</v>
      </c>
    </row>
    <row r="16" spans="1:16" x14ac:dyDescent="0.35">
      <c r="A16" s="98"/>
      <c r="B16" s="98"/>
      <c r="C16" s="61" t="s">
        <v>48</v>
      </c>
      <c r="D16" s="62" t="s">
        <v>49</v>
      </c>
      <c r="E16" s="17" t="s">
        <v>45</v>
      </c>
      <c r="F16" s="20" t="s">
        <v>22</v>
      </c>
      <c r="G16" s="21" t="s">
        <v>14</v>
      </c>
      <c r="H16" s="100"/>
      <c r="L16" t="s">
        <v>50</v>
      </c>
      <c r="P16" t="s">
        <v>51</v>
      </c>
    </row>
    <row r="17" spans="1:16" x14ac:dyDescent="0.35">
      <c r="A17" s="103">
        <v>8</v>
      </c>
      <c r="B17" s="105" t="s">
        <v>52</v>
      </c>
      <c r="C17" s="39" t="s">
        <v>53</v>
      </c>
      <c r="D17" s="40" t="s">
        <v>54</v>
      </c>
      <c r="E17" s="39" t="s">
        <v>55</v>
      </c>
      <c r="F17" s="41" t="s">
        <v>13</v>
      </c>
      <c r="G17" s="41"/>
      <c r="H17" s="99">
        <f>+IF(OR(G17="Si",G18="Si"),1,0)</f>
        <v>1</v>
      </c>
      <c r="K17" s="53"/>
      <c r="L17" t="s">
        <v>56</v>
      </c>
      <c r="P17" t="s">
        <v>57</v>
      </c>
    </row>
    <row r="18" spans="1:16" x14ac:dyDescent="0.35">
      <c r="A18" s="104"/>
      <c r="B18" s="106"/>
      <c r="C18" s="42" t="s">
        <v>58</v>
      </c>
      <c r="D18" s="43" t="s">
        <v>59</v>
      </c>
      <c r="E18" s="42" t="s">
        <v>55</v>
      </c>
      <c r="F18" s="44" t="s">
        <v>22</v>
      </c>
      <c r="G18" s="45" t="s">
        <v>14</v>
      </c>
      <c r="H18" s="100"/>
      <c r="I18" t="s">
        <v>60</v>
      </c>
      <c r="K18" s="54"/>
      <c r="L18" t="s">
        <v>61</v>
      </c>
      <c r="P18" t="s">
        <v>62</v>
      </c>
    </row>
    <row r="19" spans="1:16" x14ac:dyDescent="0.35">
      <c r="A19" s="109">
        <v>9</v>
      </c>
      <c r="B19" s="109" t="s">
        <v>63</v>
      </c>
      <c r="C19" s="39" t="s">
        <v>64</v>
      </c>
      <c r="D19" s="40" t="s">
        <v>65</v>
      </c>
      <c r="E19" s="39" t="s">
        <v>66</v>
      </c>
      <c r="F19" s="41" t="s">
        <v>13</v>
      </c>
      <c r="G19" s="41"/>
      <c r="H19" s="99">
        <f>+IF(OR(G19="Si",G20="Si"),1,0)</f>
        <v>1</v>
      </c>
      <c r="L19" t="s">
        <v>50</v>
      </c>
    </row>
    <row r="20" spans="1:16" x14ac:dyDescent="0.35">
      <c r="A20" s="110"/>
      <c r="B20" s="110"/>
      <c r="C20" s="42" t="s">
        <v>67</v>
      </c>
      <c r="D20" s="43" t="s">
        <v>68</v>
      </c>
      <c r="E20" s="42" t="s">
        <v>66</v>
      </c>
      <c r="F20" s="44" t="s">
        <v>22</v>
      </c>
      <c r="G20" s="45" t="s">
        <v>14</v>
      </c>
      <c r="H20" s="100"/>
      <c r="L20" t="s">
        <v>69</v>
      </c>
      <c r="P20" t="s">
        <v>70</v>
      </c>
    </row>
    <row r="21" spans="1:16" x14ac:dyDescent="0.35">
      <c r="A21" s="111">
        <v>10</v>
      </c>
      <c r="B21" s="107" t="s">
        <v>71</v>
      </c>
      <c r="C21" s="13" t="s">
        <v>72</v>
      </c>
      <c r="D21" s="14" t="s">
        <v>73</v>
      </c>
      <c r="E21" s="13" t="s">
        <v>74</v>
      </c>
      <c r="F21" s="15" t="s">
        <v>13</v>
      </c>
      <c r="G21" s="14" t="s">
        <v>14</v>
      </c>
      <c r="H21" s="99">
        <f>+IF(OR(G21="Si",G22="Si"),1,0)</f>
        <v>1</v>
      </c>
      <c r="L21" t="s">
        <v>75</v>
      </c>
      <c r="P21" t="s">
        <v>76</v>
      </c>
    </row>
    <row r="22" spans="1:16" x14ac:dyDescent="0.35">
      <c r="A22" s="112"/>
      <c r="B22" s="108"/>
      <c r="C22" s="17" t="s">
        <v>77</v>
      </c>
      <c r="D22" s="18" t="s">
        <v>29</v>
      </c>
      <c r="E22" s="19" t="s">
        <v>74</v>
      </c>
      <c r="F22" s="20" t="s">
        <v>22</v>
      </c>
      <c r="G22" s="21"/>
      <c r="H22" s="100"/>
      <c r="L22" t="s">
        <v>78</v>
      </c>
    </row>
    <row r="23" spans="1:16" x14ac:dyDescent="0.35">
      <c r="A23" s="107">
        <v>11</v>
      </c>
      <c r="B23" s="107" t="s">
        <v>71</v>
      </c>
      <c r="C23" s="23" t="s">
        <v>79</v>
      </c>
      <c r="D23" s="25" t="s">
        <v>80</v>
      </c>
      <c r="E23" s="23" t="s">
        <v>81</v>
      </c>
      <c r="F23" s="24" t="s">
        <v>13</v>
      </c>
      <c r="G23" s="25" t="s">
        <v>14</v>
      </c>
      <c r="H23" s="99">
        <f>+IF(OR(G23="Si",G24="Si"),1,0)</f>
        <v>1</v>
      </c>
      <c r="L23" t="s">
        <v>82</v>
      </c>
      <c r="P23" t="s">
        <v>83</v>
      </c>
    </row>
    <row r="24" spans="1:16" x14ac:dyDescent="0.35">
      <c r="A24" s="108"/>
      <c r="B24" s="108"/>
      <c r="C24" s="17" t="s">
        <v>84</v>
      </c>
      <c r="D24" s="18" t="s">
        <v>85</v>
      </c>
      <c r="E24" s="17" t="s">
        <v>81</v>
      </c>
      <c r="F24" s="20" t="s">
        <v>22</v>
      </c>
      <c r="G24" s="21" t="s">
        <v>14</v>
      </c>
      <c r="H24" s="100"/>
      <c r="L24" t="s">
        <v>86</v>
      </c>
      <c r="P24" t="s">
        <v>87</v>
      </c>
    </row>
    <row r="25" spans="1:16" x14ac:dyDescent="0.35">
      <c r="A25" s="107">
        <v>12</v>
      </c>
      <c r="B25" s="55" t="s">
        <v>71</v>
      </c>
      <c r="C25" s="23" t="s">
        <v>88</v>
      </c>
      <c r="D25" s="25" t="s">
        <v>89</v>
      </c>
      <c r="E25" s="23" t="s">
        <v>90</v>
      </c>
      <c r="F25" s="24" t="s">
        <v>13</v>
      </c>
      <c r="G25" s="25" t="s">
        <v>14</v>
      </c>
      <c r="H25" s="99">
        <f>+IF(OR(G25="Si",G26="Si"),1,0)</f>
        <v>1</v>
      </c>
      <c r="P25" t="s">
        <v>91</v>
      </c>
    </row>
    <row r="26" spans="1:16" x14ac:dyDescent="0.35">
      <c r="A26" s="108"/>
      <c r="B26" s="56"/>
      <c r="C26" s="17" t="s">
        <v>92</v>
      </c>
      <c r="D26" s="18" t="s">
        <v>93</v>
      </c>
      <c r="E26" s="17" t="s">
        <v>90</v>
      </c>
      <c r="F26" s="20" t="s">
        <v>22</v>
      </c>
      <c r="G26" s="21"/>
      <c r="H26" s="100"/>
      <c r="P26" t="s">
        <v>94</v>
      </c>
    </row>
    <row r="27" spans="1:16" x14ac:dyDescent="0.35">
      <c r="A27" s="107">
        <v>13</v>
      </c>
      <c r="B27" s="107" t="s">
        <v>71</v>
      </c>
      <c r="C27" s="13" t="s">
        <v>95</v>
      </c>
      <c r="D27" s="14" t="s">
        <v>96</v>
      </c>
      <c r="E27" s="13" t="s">
        <v>97</v>
      </c>
      <c r="F27" s="24" t="s">
        <v>13</v>
      </c>
      <c r="G27" s="25"/>
      <c r="H27" s="99">
        <f>+IF(OR(G27="Si",G28="Si"),1,0)</f>
        <v>0</v>
      </c>
      <c r="P27" t="s">
        <v>98</v>
      </c>
    </row>
    <row r="28" spans="1:16" x14ac:dyDescent="0.35">
      <c r="A28" s="108"/>
      <c r="B28" s="108"/>
      <c r="C28" s="17"/>
      <c r="D28" s="18"/>
      <c r="E28" s="17" t="s">
        <v>97</v>
      </c>
      <c r="F28" s="20" t="s">
        <v>22</v>
      </c>
      <c r="G28" s="21"/>
      <c r="H28" s="100"/>
      <c r="P28" t="s">
        <v>99</v>
      </c>
    </row>
    <row r="29" spans="1:16" x14ac:dyDescent="0.35">
      <c r="A29" s="107">
        <v>14</v>
      </c>
      <c r="B29" s="107" t="s">
        <v>71</v>
      </c>
      <c r="C29" s="13" t="s">
        <v>100</v>
      </c>
      <c r="D29" s="14" t="s">
        <v>101</v>
      </c>
      <c r="E29" s="13" t="s">
        <v>102</v>
      </c>
      <c r="F29" s="24" t="s">
        <v>13</v>
      </c>
      <c r="G29" s="25"/>
      <c r="H29" s="99">
        <f>+IF(OR(G29="Si",G30="Si"),1,0)</f>
        <v>0</v>
      </c>
      <c r="P29" t="s">
        <v>103</v>
      </c>
    </row>
    <row r="30" spans="1:16" x14ac:dyDescent="0.35">
      <c r="A30" s="113"/>
      <c r="B30" s="108"/>
      <c r="C30" s="17" t="s">
        <v>104</v>
      </c>
      <c r="D30" s="18" t="s">
        <v>105</v>
      </c>
      <c r="E30" s="17" t="s">
        <v>102</v>
      </c>
      <c r="F30" s="20" t="s">
        <v>22</v>
      </c>
      <c r="G30" s="21"/>
      <c r="H30" s="100"/>
      <c r="P30" t="s">
        <v>106</v>
      </c>
    </row>
    <row r="31" spans="1:16" x14ac:dyDescent="0.35">
      <c r="A31" s="111">
        <v>15</v>
      </c>
      <c r="B31" s="111" t="s">
        <v>71</v>
      </c>
      <c r="C31" s="23" t="s">
        <v>107</v>
      </c>
      <c r="D31" s="25" t="s">
        <v>108</v>
      </c>
      <c r="E31" s="23" t="s">
        <v>109</v>
      </c>
      <c r="F31" s="24" t="s">
        <v>13</v>
      </c>
      <c r="G31" s="25"/>
      <c r="H31" s="115">
        <v>0</v>
      </c>
      <c r="L31" s="30"/>
      <c r="P31" t="s">
        <v>110</v>
      </c>
    </row>
    <row r="32" spans="1:16" x14ac:dyDescent="0.35">
      <c r="A32" s="114"/>
      <c r="B32" s="114"/>
      <c r="C32" s="31" t="s">
        <v>111</v>
      </c>
      <c r="D32" s="32" t="s">
        <v>112</v>
      </c>
      <c r="E32" s="31" t="s">
        <v>109</v>
      </c>
      <c r="F32" s="33" t="s">
        <v>22</v>
      </c>
      <c r="G32" s="34"/>
      <c r="H32" s="116"/>
      <c r="L32" s="35"/>
      <c r="M32" s="36"/>
    </row>
    <row r="33" spans="1:16" x14ac:dyDescent="0.35">
      <c r="A33" s="112"/>
      <c r="B33" s="112"/>
      <c r="C33" s="17" t="s">
        <v>113</v>
      </c>
      <c r="D33" s="18" t="s">
        <v>114</v>
      </c>
      <c r="E33" s="17" t="s">
        <v>109</v>
      </c>
      <c r="F33" s="20" t="s">
        <v>22</v>
      </c>
      <c r="G33" s="21"/>
      <c r="H33" s="117"/>
      <c r="P33" t="s">
        <v>115</v>
      </c>
    </row>
    <row r="34" spans="1:16" x14ac:dyDescent="0.35">
      <c r="A34" s="107">
        <v>16</v>
      </c>
      <c r="B34" s="107" t="s">
        <v>71</v>
      </c>
      <c r="C34" s="13" t="s">
        <v>116</v>
      </c>
      <c r="D34" s="14" t="s">
        <v>117</v>
      </c>
      <c r="E34" s="13" t="s">
        <v>118</v>
      </c>
      <c r="F34" s="24" t="s">
        <v>13</v>
      </c>
      <c r="G34" s="25" t="s">
        <v>14</v>
      </c>
      <c r="H34" s="99">
        <f>+IF(OR(G34="Si",G35="Si"),1,0)</f>
        <v>1</v>
      </c>
      <c r="P34" t="s">
        <v>119</v>
      </c>
    </row>
    <row r="35" spans="1:16" x14ac:dyDescent="0.35">
      <c r="A35" s="113"/>
      <c r="B35" s="108"/>
      <c r="C35" s="17"/>
      <c r="D35" s="18"/>
      <c r="E35" s="17" t="s">
        <v>118</v>
      </c>
      <c r="F35" s="20" t="s">
        <v>22</v>
      </c>
      <c r="G35" s="21"/>
      <c r="H35" s="100"/>
      <c r="P35" t="s">
        <v>120</v>
      </c>
    </row>
    <row r="36" spans="1:16" x14ac:dyDescent="0.35">
      <c r="A36" s="107">
        <v>17</v>
      </c>
      <c r="B36" s="107" t="s">
        <v>71</v>
      </c>
      <c r="C36" s="13" t="s">
        <v>121</v>
      </c>
      <c r="D36" s="14" t="s">
        <v>122</v>
      </c>
      <c r="E36" s="13" t="s">
        <v>123</v>
      </c>
      <c r="F36" s="24" t="s">
        <v>13</v>
      </c>
      <c r="G36" s="25"/>
      <c r="H36" s="99">
        <f>+IF(OR(G36="Si",G37="Si"),1,0)</f>
        <v>0</v>
      </c>
      <c r="K36" s="63"/>
    </row>
    <row r="37" spans="1:16" x14ac:dyDescent="0.35">
      <c r="A37" s="113"/>
      <c r="B37" s="108"/>
      <c r="C37" s="17"/>
      <c r="D37" s="18"/>
      <c r="E37" s="17" t="s">
        <v>123</v>
      </c>
      <c r="F37" s="20" t="s">
        <v>22</v>
      </c>
      <c r="G37" s="21"/>
      <c r="H37" s="100"/>
    </row>
    <row r="38" spans="1:16" x14ac:dyDescent="0.35">
      <c r="A38" s="107">
        <v>18</v>
      </c>
      <c r="B38" s="107" t="s">
        <v>71</v>
      </c>
      <c r="C38" s="13" t="s">
        <v>124</v>
      </c>
      <c r="D38" s="14" t="s">
        <v>125</v>
      </c>
      <c r="E38" s="13" t="s">
        <v>126</v>
      </c>
      <c r="F38" s="24" t="s">
        <v>13</v>
      </c>
      <c r="G38" s="25" t="s">
        <v>14</v>
      </c>
      <c r="H38" s="99">
        <f>+IF(OR(G38="Si",G39="Si"),1,0)</f>
        <v>1</v>
      </c>
      <c r="L38" s="26"/>
    </row>
    <row r="39" spans="1:16" x14ac:dyDescent="0.35">
      <c r="A39" s="108"/>
      <c r="B39" s="108"/>
      <c r="C39" s="17" t="s">
        <v>127</v>
      </c>
      <c r="D39" s="18" t="s">
        <v>128</v>
      </c>
      <c r="E39" s="17" t="s">
        <v>126</v>
      </c>
      <c r="F39" s="20" t="s">
        <v>22</v>
      </c>
      <c r="G39" s="21"/>
      <c r="H39" s="100"/>
    </row>
    <row r="40" spans="1:16" x14ac:dyDescent="0.35">
      <c r="A40" s="111">
        <v>19</v>
      </c>
      <c r="B40" s="113" t="s">
        <v>71</v>
      </c>
      <c r="C40" s="13" t="s">
        <v>129</v>
      </c>
      <c r="D40" s="14" t="s">
        <v>130</v>
      </c>
      <c r="E40" s="13" t="s">
        <v>131</v>
      </c>
      <c r="F40" s="24" t="s">
        <v>13</v>
      </c>
      <c r="G40" s="25"/>
      <c r="H40" s="99">
        <f>+IF(OR(G40="Si",G41="Si"),1,0)</f>
        <v>0</v>
      </c>
    </row>
    <row r="41" spans="1:16" x14ac:dyDescent="0.35">
      <c r="A41" s="112"/>
      <c r="B41" s="108"/>
      <c r="C41" s="17" t="s">
        <v>132</v>
      </c>
      <c r="D41" s="18" t="s">
        <v>133</v>
      </c>
      <c r="E41" s="17" t="s">
        <v>131</v>
      </c>
      <c r="F41" s="20" t="s">
        <v>22</v>
      </c>
      <c r="G41" s="21"/>
      <c r="H41" s="100"/>
    </row>
    <row r="42" spans="1:16" x14ac:dyDescent="0.35">
      <c r="A42" s="111">
        <v>20</v>
      </c>
      <c r="B42" s="113" t="s">
        <v>71</v>
      </c>
      <c r="C42" s="13" t="s">
        <v>134</v>
      </c>
      <c r="D42" s="14" t="s">
        <v>135</v>
      </c>
      <c r="E42" s="13" t="s">
        <v>136</v>
      </c>
      <c r="F42" s="24" t="s">
        <v>13</v>
      </c>
      <c r="G42" s="25"/>
      <c r="H42" s="99">
        <f>+IF(OR(G42="Si",G43="Si"),1,0)</f>
        <v>1</v>
      </c>
    </row>
    <row r="43" spans="1:16" x14ac:dyDescent="0.35">
      <c r="A43" s="112"/>
      <c r="B43" s="108"/>
      <c r="C43" s="17" t="s">
        <v>137</v>
      </c>
      <c r="D43" s="18" t="s">
        <v>138</v>
      </c>
      <c r="E43" s="17" t="s">
        <v>136</v>
      </c>
      <c r="F43" s="20" t="s">
        <v>22</v>
      </c>
      <c r="G43" s="21" t="s">
        <v>14</v>
      </c>
      <c r="H43" s="100"/>
    </row>
    <row r="44" spans="1:16" x14ac:dyDescent="0.35">
      <c r="A44" s="111">
        <v>21</v>
      </c>
      <c r="B44" s="113" t="s">
        <v>71</v>
      </c>
      <c r="C44" s="13" t="s">
        <v>139</v>
      </c>
      <c r="D44" s="14" t="s">
        <v>140</v>
      </c>
      <c r="E44" s="13" t="s">
        <v>141</v>
      </c>
      <c r="F44" s="24" t="s">
        <v>13</v>
      </c>
      <c r="G44" s="25" t="s">
        <v>14</v>
      </c>
      <c r="H44" s="99"/>
      <c r="I44" t="s">
        <v>142</v>
      </c>
    </row>
    <row r="45" spans="1:16" x14ac:dyDescent="0.35">
      <c r="A45" s="112"/>
      <c r="B45" s="108"/>
      <c r="C45" s="17" t="s">
        <v>143</v>
      </c>
      <c r="D45" s="18" t="s">
        <v>144</v>
      </c>
      <c r="E45" s="17" t="s">
        <v>141</v>
      </c>
      <c r="F45" s="20" t="s">
        <v>22</v>
      </c>
      <c r="G45" s="21"/>
      <c r="H45" s="100"/>
    </row>
    <row r="46" spans="1:16" x14ac:dyDescent="0.35">
      <c r="A46" s="123">
        <v>22</v>
      </c>
      <c r="B46" s="125" t="s">
        <v>145</v>
      </c>
      <c r="C46" s="13" t="s">
        <v>146</v>
      </c>
      <c r="D46" s="25" t="s">
        <v>147</v>
      </c>
      <c r="E46" s="23" t="s">
        <v>148</v>
      </c>
      <c r="F46" s="24" t="s">
        <v>13</v>
      </c>
      <c r="G46" s="25"/>
      <c r="H46" s="99"/>
      <c r="I46" t="s">
        <v>142</v>
      </c>
    </row>
    <row r="47" spans="1:16" x14ac:dyDescent="0.35">
      <c r="A47" s="124"/>
      <c r="B47" s="126"/>
      <c r="C47" s="17"/>
      <c r="D47" s="18"/>
      <c r="E47" s="52" t="s">
        <v>148</v>
      </c>
      <c r="F47" s="20" t="s">
        <v>22</v>
      </c>
      <c r="G47" s="21"/>
      <c r="H47" s="100"/>
    </row>
    <row r="52" spans="1:16" x14ac:dyDescent="0.35">
      <c r="C52" s="47"/>
    </row>
    <row r="53" spans="1:16" ht="30" customHeight="1" x14ac:dyDescent="0.35">
      <c r="A53" s="59"/>
      <c r="B53" s="59"/>
      <c r="C53" s="127"/>
      <c r="D53" s="127"/>
      <c r="E53" s="127"/>
      <c r="F53" s="127"/>
      <c r="G53" s="127"/>
      <c r="M53" s="118"/>
      <c r="N53" s="118"/>
      <c r="O53" s="118"/>
      <c r="P53" s="118"/>
    </row>
    <row r="54" spans="1:16" ht="169" customHeight="1" x14ac:dyDescent="0.35">
      <c r="A54" s="58" t="s">
        <v>149</v>
      </c>
      <c r="B54" s="58" t="s">
        <v>89</v>
      </c>
      <c r="C54" s="119" t="s">
        <v>150</v>
      </c>
      <c r="D54" s="119"/>
      <c r="E54" s="119"/>
      <c r="F54" s="119"/>
      <c r="G54" s="119"/>
      <c r="K54" s="46" t="s">
        <v>151</v>
      </c>
    </row>
    <row r="55" spans="1:16" ht="90" customHeight="1" x14ac:dyDescent="0.35">
      <c r="A55" s="58" t="s">
        <v>152</v>
      </c>
      <c r="B55" s="58" t="s">
        <v>153</v>
      </c>
      <c r="C55" s="128" t="s">
        <v>154</v>
      </c>
      <c r="D55" s="128"/>
      <c r="E55" s="128"/>
      <c r="F55" s="128"/>
      <c r="G55" s="128"/>
      <c r="K55" s="46" t="s">
        <v>155</v>
      </c>
    </row>
    <row r="56" spans="1:16" ht="156.65" customHeight="1" x14ac:dyDescent="0.35">
      <c r="A56" s="58" t="s">
        <v>156</v>
      </c>
      <c r="B56" s="58" t="s">
        <v>157</v>
      </c>
      <c r="C56" s="128" t="s">
        <v>158</v>
      </c>
      <c r="D56" s="128"/>
      <c r="E56" s="128"/>
      <c r="F56" s="128"/>
      <c r="G56" s="128"/>
      <c r="K56" s="46" t="s">
        <v>159</v>
      </c>
    </row>
    <row r="57" spans="1:16" ht="121.5" customHeight="1" x14ac:dyDescent="0.35">
      <c r="A57" s="58" t="s">
        <v>160</v>
      </c>
      <c r="B57" s="58" t="s">
        <v>161</v>
      </c>
      <c r="C57" s="128" t="s">
        <v>162</v>
      </c>
      <c r="D57" s="128"/>
      <c r="E57" s="128"/>
      <c r="F57" s="128"/>
      <c r="G57" s="128"/>
      <c r="K57" s="46" t="s">
        <v>163</v>
      </c>
    </row>
    <row r="58" spans="1:16" ht="89.15" customHeight="1" x14ac:dyDescent="0.35">
      <c r="A58" s="58"/>
      <c r="B58" s="57"/>
      <c r="C58" s="120"/>
      <c r="D58" s="121"/>
      <c r="E58" s="121"/>
      <c r="F58" s="121"/>
      <c r="G58" s="122"/>
    </row>
    <row r="59" spans="1:16" ht="95.15" customHeight="1" x14ac:dyDescent="0.35">
      <c r="A59" s="58"/>
      <c r="B59" s="57"/>
      <c r="C59" s="120"/>
      <c r="D59" s="121"/>
      <c r="E59" s="121"/>
      <c r="F59" s="121"/>
      <c r="G59" s="122"/>
    </row>
    <row r="60" spans="1:16" ht="81" customHeight="1" x14ac:dyDescent="0.35">
      <c r="A60" s="58"/>
      <c r="B60" s="57"/>
      <c r="C60" s="120"/>
      <c r="D60" s="121"/>
      <c r="E60" s="121"/>
      <c r="F60" s="121"/>
      <c r="G60" s="122"/>
    </row>
    <row r="61" spans="1:16" x14ac:dyDescent="0.35">
      <c r="C61" s="47"/>
    </row>
    <row r="62" spans="1:16" x14ac:dyDescent="0.35">
      <c r="A62" s="48"/>
      <c r="B62" s="48"/>
      <c r="C62" s="49"/>
    </row>
    <row r="63" spans="1:16" x14ac:dyDescent="0.35">
      <c r="C63" s="47"/>
    </row>
    <row r="64" spans="1:16" x14ac:dyDescent="0.35">
      <c r="C64" s="47"/>
    </row>
    <row r="65" spans="3:3" ht="17.5" x14ac:dyDescent="0.35">
      <c r="C65" s="50"/>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autoFilter ref="A2:H47" xr:uid="{90E5593F-B3B4-48F0-8C88-835B0F058C9F}">
    <filterColumn colId="4" showButton="0"/>
  </autoFilter>
  <mergeCells count="75">
    <mergeCell ref="C60:G60"/>
    <mergeCell ref="A46:A47"/>
    <mergeCell ref="B46:B47"/>
    <mergeCell ref="H46:H47"/>
    <mergeCell ref="C53:G53"/>
    <mergeCell ref="C55:G55"/>
    <mergeCell ref="C56:G56"/>
    <mergeCell ref="C57:G57"/>
    <mergeCell ref="C58:G58"/>
    <mergeCell ref="C59:G59"/>
    <mergeCell ref="M53:P53"/>
    <mergeCell ref="C54:G54"/>
    <mergeCell ref="A42:A43"/>
    <mergeCell ref="B42:B43"/>
    <mergeCell ref="H42:H43"/>
    <mergeCell ref="A44:A45"/>
    <mergeCell ref="B44:B45"/>
    <mergeCell ref="H44:H45"/>
    <mergeCell ref="A38:A39"/>
    <mergeCell ref="B38:B39"/>
    <mergeCell ref="H38:H39"/>
    <mergeCell ref="A40:A41"/>
    <mergeCell ref="B40:B41"/>
    <mergeCell ref="H40:H41"/>
    <mergeCell ref="A34:A35"/>
    <mergeCell ref="B34:B35"/>
    <mergeCell ref="H34:H35"/>
    <mergeCell ref="A36:A37"/>
    <mergeCell ref="B36:B37"/>
    <mergeCell ref="H36:H37"/>
    <mergeCell ref="A29:A30"/>
    <mergeCell ref="B29:B30"/>
    <mergeCell ref="H29:H30"/>
    <mergeCell ref="A31:A33"/>
    <mergeCell ref="B31:B33"/>
    <mergeCell ref="H31:H33"/>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15:A16"/>
    <mergeCell ref="B15:B16"/>
    <mergeCell ref="H15:H16"/>
    <mergeCell ref="A17:A18"/>
    <mergeCell ref="B17:B18"/>
    <mergeCell ref="H17:H18"/>
    <mergeCell ref="A11:A12"/>
    <mergeCell ref="B11:B12"/>
    <mergeCell ref="H11:H12"/>
    <mergeCell ref="A13:A14"/>
    <mergeCell ref="B13:B14"/>
    <mergeCell ref="H13:H14"/>
    <mergeCell ref="A7:A8"/>
    <mergeCell ref="B7:B8"/>
    <mergeCell ref="H7:H8"/>
    <mergeCell ref="A9:A10"/>
    <mergeCell ref="B9:B10"/>
    <mergeCell ref="H9:H10"/>
    <mergeCell ref="E2:F2"/>
    <mergeCell ref="A3:A4"/>
    <mergeCell ref="B3:B4"/>
    <mergeCell ref="H3:H4"/>
    <mergeCell ref="A5:A6"/>
    <mergeCell ref="B5:B6"/>
    <mergeCell ref="H5:H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F9BBB-33C6-4616-946E-5EAD9E38A0B2}">
  <dimension ref="A1:P76"/>
  <sheetViews>
    <sheetView zoomScale="85" zoomScaleNormal="85" workbookViewId="0">
      <selection sqref="A1:XFD1048576"/>
    </sheetView>
  </sheetViews>
  <sheetFormatPr baseColWidth="10" defaultColWidth="10.81640625" defaultRowHeight="14.5" x14ac:dyDescent="0.35"/>
  <cols>
    <col min="1" max="1" width="11.81640625" customWidth="1"/>
    <col min="2" max="2" width="13.453125" customWidth="1"/>
    <col min="3" max="3" width="19.453125" customWidth="1"/>
    <col min="4" max="4" width="19.54296875" customWidth="1"/>
    <col min="5" max="5" width="39.54296875" customWidth="1"/>
    <col min="6" max="6" width="13.1796875" customWidth="1"/>
    <col min="7" max="7" width="17.453125" customWidth="1"/>
    <col min="9" max="9" width="4.7265625" customWidth="1"/>
    <col min="10" max="10" width="32.1796875" customWidth="1"/>
    <col min="11" max="11" width="24.81640625" customWidth="1"/>
    <col min="12" max="12" width="19.54296875" customWidth="1"/>
    <col min="13" max="13" width="17" bestFit="1" customWidth="1"/>
    <col min="14" max="14" width="11.54296875" bestFit="1" customWidth="1"/>
    <col min="15" max="16" width="11.7265625" bestFit="1" customWidth="1"/>
  </cols>
  <sheetData>
    <row r="1" spans="1:14" x14ac:dyDescent="0.35">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11</v>
      </c>
      <c r="L2" s="4">
        <f>+SUM(J2:K2)</f>
        <v>14</v>
      </c>
      <c r="M2" s="4"/>
      <c r="N2" s="4"/>
    </row>
    <row r="3" spans="1:14" x14ac:dyDescent="0.35">
      <c r="A3" s="97">
        <v>1</v>
      </c>
      <c r="B3" s="97" t="s">
        <v>9</v>
      </c>
      <c r="C3" s="13" t="s">
        <v>10</v>
      </c>
      <c r="D3" s="14" t="s">
        <v>11</v>
      </c>
      <c r="E3" s="5" t="s">
        <v>12</v>
      </c>
      <c r="F3" s="7" t="s">
        <v>13</v>
      </c>
      <c r="G3" s="6" t="s">
        <v>14</v>
      </c>
      <c r="H3" s="99">
        <f>+IF(OR(G3="Si",G4="Si"),1,0)</f>
        <v>1</v>
      </c>
      <c r="L3" s="8">
        <f>+L2/COUNT(A3:A43)</f>
        <v>0.7</v>
      </c>
    </row>
    <row r="4" spans="1:14" x14ac:dyDescent="0.35">
      <c r="A4" s="98"/>
      <c r="B4" s="98"/>
      <c r="C4" s="9" t="s">
        <v>15</v>
      </c>
      <c r="D4" s="10" t="s">
        <v>16</v>
      </c>
      <c r="E4" s="9" t="s">
        <v>17</v>
      </c>
      <c r="F4" s="11" t="s">
        <v>13</v>
      </c>
      <c r="G4" s="10" t="s">
        <v>14</v>
      </c>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1</v>
      </c>
    </row>
    <row r="8" spans="1:14" x14ac:dyDescent="0.35">
      <c r="A8" s="98"/>
      <c r="B8" s="98"/>
      <c r="C8" s="23" t="s">
        <v>26</v>
      </c>
      <c r="D8" s="25" t="s">
        <v>27</v>
      </c>
      <c r="E8" s="19" t="s">
        <v>25</v>
      </c>
      <c r="F8" s="20" t="s">
        <v>22</v>
      </c>
      <c r="G8" s="21" t="s">
        <v>14</v>
      </c>
      <c r="H8" s="100"/>
      <c r="I8" t="s">
        <v>164</v>
      </c>
      <c r="J8" s="22"/>
    </row>
    <row r="9" spans="1:14" x14ac:dyDescent="0.35">
      <c r="A9" s="97">
        <v>4</v>
      </c>
      <c r="B9" s="97" t="s">
        <v>9</v>
      </c>
      <c r="C9" s="23" t="s">
        <v>28</v>
      </c>
      <c r="D9" s="25" t="s">
        <v>29</v>
      </c>
      <c r="E9" s="23" t="s">
        <v>30</v>
      </c>
      <c r="F9" s="24" t="s">
        <v>13</v>
      </c>
      <c r="G9" s="25" t="s">
        <v>14</v>
      </c>
      <c r="H9" s="99">
        <f>+IF(OR(G9="Si",G10="Si"),1,0)</f>
        <v>1</v>
      </c>
    </row>
    <row r="10" spans="1:14" x14ac:dyDescent="0.35">
      <c r="A10" s="98"/>
      <c r="B10" s="98"/>
      <c r="C10" s="17" t="s">
        <v>31</v>
      </c>
      <c r="D10" s="18" t="s">
        <v>32</v>
      </c>
      <c r="E10" s="17" t="s">
        <v>30</v>
      </c>
      <c r="F10" s="20" t="s">
        <v>22</v>
      </c>
      <c r="G10" s="21" t="s">
        <v>14</v>
      </c>
      <c r="H10" s="100"/>
    </row>
    <row r="11" spans="1:14" x14ac:dyDescent="0.35">
      <c r="A11" s="97">
        <v>5</v>
      </c>
      <c r="B11" s="97" t="s">
        <v>9</v>
      </c>
      <c r="C11" s="23" t="s">
        <v>33</v>
      </c>
      <c r="D11" s="25" t="s">
        <v>34</v>
      </c>
      <c r="E11" s="23" t="s">
        <v>35</v>
      </c>
      <c r="F11" s="24" t="s">
        <v>13</v>
      </c>
      <c r="G11" s="25"/>
      <c r="H11" s="99">
        <f>+IF(OR(G11="Si",G12="Si"),1,0)</f>
        <v>0</v>
      </c>
      <c r="M11" s="46"/>
    </row>
    <row r="12" spans="1:14" x14ac:dyDescent="0.35">
      <c r="A12" s="98"/>
      <c r="B12" s="98"/>
      <c r="C12" s="17" t="s">
        <v>36</v>
      </c>
      <c r="D12" s="18" t="s">
        <v>37</v>
      </c>
      <c r="E12" s="17" t="s">
        <v>35</v>
      </c>
      <c r="F12" s="20" t="s">
        <v>22</v>
      </c>
      <c r="G12" s="21"/>
      <c r="H12" s="100"/>
    </row>
    <row r="13" spans="1:14" x14ac:dyDescent="0.35">
      <c r="A13" s="101">
        <v>6</v>
      </c>
      <c r="B13" s="97" t="s">
        <v>9</v>
      </c>
      <c r="C13" s="37"/>
      <c r="D13" s="38"/>
      <c r="E13" s="37" t="s">
        <v>38</v>
      </c>
      <c r="F13" s="24" t="s">
        <v>13</v>
      </c>
      <c r="G13" s="25"/>
      <c r="H13" s="99">
        <f>+IF(OR(G13="Si",G14="Si"),1,0)</f>
        <v>0</v>
      </c>
      <c r="J13" s="26"/>
    </row>
    <row r="14" spans="1:14" x14ac:dyDescent="0.35">
      <c r="A14" s="102"/>
      <c r="B14" s="98"/>
      <c r="C14" s="17" t="s">
        <v>40</v>
      </c>
      <c r="D14" s="18" t="s">
        <v>41</v>
      </c>
      <c r="E14" s="17" t="s">
        <v>38</v>
      </c>
      <c r="F14" s="20" t="s">
        <v>22</v>
      </c>
      <c r="G14" s="21"/>
      <c r="H14" s="100"/>
      <c r="J14" s="27"/>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row>
    <row r="17" spans="1:13" x14ac:dyDescent="0.35">
      <c r="A17" s="103">
        <v>8</v>
      </c>
      <c r="B17" s="105" t="s">
        <v>52</v>
      </c>
      <c r="C17" s="39" t="s">
        <v>53</v>
      </c>
      <c r="D17" s="40" t="s">
        <v>54</v>
      </c>
      <c r="E17" s="39" t="s">
        <v>55</v>
      </c>
      <c r="F17" s="41" t="s">
        <v>13</v>
      </c>
      <c r="G17" s="41"/>
      <c r="H17" s="99">
        <f>+IF(OR(G17="Si",G18="Si"),1,0)</f>
        <v>1</v>
      </c>
      <c r="K17" s="53"/>
    </row>
    <row r="18" spans="1:13" x14ac:dyDescent="0.35">
      <c r="A18" s="104"/>
      <c r="B18" s="106"/>
      <c r="C18" s="42" t="s">
        <v>165</v>
      </c>
      <c r="D18" s="43" t="s">
        <v>166</v>
      </c>
      <c r="E18" s="42" t="s">
        <v>55</v>
      </c>
      <c r="F18" s="44" t="s">
        <v>22</v>
      </c>
      <c r="G18" s="45" t="s">
        <v>14</v>
      </c>
      <c r="H18" s="100"/>
      <c r="I18" t="s">
        <v>60</v>
      </c>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row>
    <row r="21" spans="1:13" x14ac:dyDescent="0.35">
      <c r="A21" s="111">
        <v>10</v>
      </c>
      <c r="B21" s="107" t="s">
        <v>71</v>
      </c>
      <c r="C21" s="13" t="s">
        <v>72</v>
      </c>
      <c r="D21" s="14" t="s">
        <v>73</v>
      </c>
      <c r="E21" s="13" t="s">
        <v>74</v>
      </c>
      <c r="F21" s="15" t="s">
        <v>13</v>
      </c>
      <c r="G21" s="14" t="s">
        <v>14</v>
      </c>
      <c r="H21" s="99">
        <f>+IF(OR(G21="Si",G22="Si"),1,0)</f>
        <v>1</v>
      </c>
    </row>
    <row r="22" spans="1:13" x14ac:dyDescent="0.35">
      <c r="A22" s="112"/>
      <c r="B22" s="108"/>
      <c r="C22" s="17" t="s">
        <v>77</v>
      </c>
      <c r="D22" s="18" t="s">
        <v>29</v>
      </c>
      <c r="E22" s="19" t="s">
        <v>74</v>
      </c>
      <c r="F22" s="20" t="s">
        <v>22</v>
      </c>
      <c r="G22" s="21"/>
      <c r="H22" s="100"/>
    </row>
    <row r="23" spans="1:13" x14ac:dyDescent="0.35">
      <c r="A23" s="107">
        <v>11</v>
      </c>
      <c r="B23" s="107" t="s">
        <v>71</v>
      </c>
      <c r="C23" s="23" t="s">
        <v>79</v>
      </c>
      <c r="D23" s="25" t="s">
        <v>80</v>
      </c>
      <c r="E23" s="23" t="s">
        <v>81</v>
      </c>
      <c r="F23" s="24" t="s">
        <v>13</v>
      </c>
      <c r="G23" s="25" t="s">
        <v>14</v>
      </c>
      <c r="H23" s="99">
        <f>+IF(OR(G23="Si",G24="Si"),1,0)</f>
        <v>1</v>
      </c>
    </row>
    <row r="24" spans="1:13" x14ac:dyDescent="0.35">
      <c r="A24" s="108"/>
      <c r="B24" s="108"/>
      <c r="C24" s="17" t="s">
        <v>84</v>
      </c>
      <c r="D24" s="18" t="s">
        <v>85</v>
      </c>
      <c r="E24" s="17" t="s">
        <v>81</v>
      </c>
      <c r="F24" s="20" t="s">
        <v>22</v>
      </c>
      <c r="G24" s="21"/>
      <c r="H24" s="100"/>
    </row>
    <row r="25" spans="1:13" x14ac:dyDescent="0.35">
      <c r="A25" s="107">
        <v>12</v>
      </c>
      <c r="B25" s="55" t="s">
        <v>71</v>
      </c>
      <c r="C25" s="23" t="s">
        <v>88</v>
      </c>
      <c r="D25" s="25" t="s">
        <v>89</v>
      </c>
      <c r="E25" s="23" t="s">
        <v>90</v>
      </c>
      <c r="F25" s="24" t="s">
        <v>13</v>
      </c>
      <c r="G25" s="25"/>
      <c r="H25" s="99">
        <f>+IF(OR(G25="Si",G26="Si"),1,0)</f>
        <v>0</v>
      </c>
    </row>
    <row r="26" spans="1:13" x14ac:dyDescent="0.35">
      <c r="A26" s="108"/>
      <c r="B26" s="56"/>
      <c r="C26" s="17" t="s">
        <v>92</v>
      </c>
      <c r="D26" s="18" t="s">
        <v>93</v>
      </c>
      <c r="E26" s="17" t="s">
        <v>90</v>
      </c>
      <c r="F26" s="20" t="s">
        <v>22</v>
      </c>
      <c r="G26" s="21"/>
      <c r="H26" s="100"/>
    </row>
    <row r="27" spans="1:13" x14ac:dyDescent="0.35">
      <c r="A27" s="107">
        <v>13</v>
      </c>
      <c r="B27" s="107" t="s">
        <v>71</v>
      </c>
      <c r="C27" s="13" t="s">
        <v>95</v>
      </c>
      <c r="D27" s="14" t="s">
        <v>96</v>
      </c>
      <c r="E27" s="13" t="s">
        <v>97</v>
      </c>
      <c r="F27" s="24" t="s">
        <v>13</v>
      </c>
      <c r="G27" s="25"/>
      <c r="H27" s="99">
        <f>+IF(OR(G27="Si",G28="Si"),1,0)</f>
        <v>1</v>
      </c>
    </row>
    <row r="28" spans="1:13" x14ac:dyDescent="0.35">
      <c r="A28" s="108"/>
      <c r="B28" s="108"/>
      <c r="C28" s="17" t="s">
        <v>167</v>
      </c>
      <c r="D28" s="18" t="s">
        <v>161</v>
      </c>
      <c r="E28" s="17" t="s">
        <v>97</v>
      </c>
      <c r="F28" s="20" t="s">
        <v>22</v>
      </c>
      <c r="G28" s="21" t="s">
        <v>14</v>
      </c>
      <c r="H28" s="100"/>
      <c r="I28" t="s">
        <v>168</v>
      </c>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c r="H34" s="99">
        <f>+IF(OR(G34="Si",G35="Si"),1,0)</f>
        <v>0</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t="s">
        <v>14</v>
      </c>
      <c r="H36" s="99">
        <f>+IF(OR(G36="Si",G37="Si"),1,0)</f>
        <v>1</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c r="H38" s="99">
        <f>+IF(OR(G38="Si",G39="Si"),1,0)</f>
        <v>0</v>
      </c>
      <c r="L38" s="26"/>
    </row>
    <row r="39" spans="1:12" x14ac:dyDescent="0.35">
      <c r="A39" s="108"/>
      <c r="B39" s="108"/>
      <c r="C39" s="17" t="s">
        <v>127</v>
      </c>
      <c r="D39" s="18" t="s">
        <v>128</v>
      </c>
      <c r="E39" s="17" t="s">
        <v>126</v>
      </c>
      <c r="F39" s="20" t="s">
        <v>22</v>
      </c>
      <c r="G39" s="21"/>
      <c r="H39" s="100"/>
    </row>
    <row r="40" spans="1:12" x14ac:dyDescent="0.35">
      <c r="A40" s="111">
        <v>19</v>
      </c>
      <c r="B40" s="113" t="s">
        <v>71</v>
      </c>
      <c r="C40" s="13" t="s">
        <v>129</v>
      </c>
      <c r="D40" s="14" t="s">
        <v>130</v>
      </c>
      <c r="E40" s="13" t="s">
        <v>131</v>
      </c>
      <c r="F40" s="24" t="s">
        <v>13</v>
      </c>
      <c r="G40" s="25"/>
      <c r="H40" s="99">
        <f>+IF(OR(G40="Si",G41="Si"),1,0)</f>
        <v>1</v>
      </c>
    </row>
    <row r="41" spans="1:12" x14ac:dyDescent="0.35">
      <c r="A41" s="112"/>
      <c r="B41" s="108"/>
      <c r="C41" s="17" t="s">
        <v>132</v>
      </c>
      <c r="D41" s="18" t="s">
        <v>133</v>
      </c>
      <c r="E41" s="17" t="s">
        <v>131</v>
      </c>
      <c r="F41" s="20" t="s">
        <v>22</v>
      </c>
      <c r="G41" s="21" t="s">
        <v>14</v>
      </c>
      <c r="H41" s="100"/>
    </row>
    <row r="42" spans="1:12" x14ac:dyDescent="0.35">
      <c r="A42" s="111">
        <v>20</v>
      </c>
      <c r="B42" s="113" t="s">
        <v>71</v>
      </c>
      <c r="C42" s="13" t="s">
        <v>134</v>
      </c>
      <c r="D42" s="14" t="s">
        <v>135</v>
      </c>
      <c r="E42" s="13" t="s">
        <v>136</v>
      </c>
      <c r="F42" s="24" t="s">
        <v>13</v>
      </c>
      <c r="G42" s="25"/>
      <c r="H42" s="99">
        <f>+IF(OR(G42="Si",G43="Si"),1,0)</f>
        <v>1</v>
      </c>
    </row>
    <row r="43" spans="1:12" x14ac:dyDescent="0.35">
      <c r="A43" s="112"/>
      <c r="B43" s="108"/>
      <c r="C43" s="17" t="s">
        <v>137</v>
      </c>
      <c r="D43" s="18" t="s">
        <v>138</v>
      </c>
      <c r="E43" s="17" t="s">
        <v>136</v>
      </c>
      <c r="F43" s="20" t="s">
        <v>22</v>
      </c>
      <c r="G43" s="21" t="s">
        <v>14</v>
      </c>
      <c r="H43" s="100"/>
    </row>
    <row r="44" spans="1:12" x14ac:dyDescent="0.35">
      <c r="A44" s="111">
        <v>21</v>
      </c>
      <c r="B44" s="113" t="s">
        <v>71</v>
      </c>
      <c r="C44" s="13" t="s">
        <v>139</v>
      </c>
      <c r="D44" s="14" t="s">
        <v>140</v>
      </c>
      <c r="E44" s="13" t="s">
        <v>141</v>
      </c>
      <c r="F44" s="24" t="s">
        <v>13</v>
      </c>
      <c r="G44" s="25"/>
      <c r="H44" s="99"/>
      <c r="I44" t="s">
        <v>142</v>
      </c>
    </row>
    <row r="45" spans="1:12" x14ac:dyDescent="0.35">
      <c r="A45" s="112"/>
      <c r="B45" s="108"/>
      <c r="C45" s="17" t="s">
        <v>143</v>
      </c>
      <c r="D45" s="18" t="s">
        <v>144</v>
      </c>
      <c r="E45" s="17" t="s">
        <v>141</v>
      </c>
      <c r="F45" s="20" t="s">
        <v>22</v>
      </c>
      <c r="G45" s="21"/>
      <c r="H45" s="100"/>
    </row>
    <row r="46" spans="1:12" x14ac:dyDescent="0.35">
      <c r="A46" s="123">
        <v>22</v>
      </c>
      <c r="B46" s="125" t="s">
        <v>145</v>
      </c>
      <c r="C46" s="13" t="s">
        <v>146</v>
      </c>
      <c r="D46" s="25" t="s">
        <v>147</v>
      </c>
      <c r="E46" s="23" t="s">
        <v>148</v>
      </c>
      <c r="F46" s="24" t="s">
        <v>13</v>
      </c>
      <c r="G46" s="25"/>
      <c r="H46" s="99"/>
      <c r="I46" t="s">
        <v>142</v>
      </c>
    </row>
    <row r="47" spans="1:12" x14ac:dyDescent="0.35">
      <c r="A47" s="124"/>
      <c r="B47" s="126"/>
      <c r="C47" s="17"/>
      <c r="D47" s="18"/>
      <c r="E47" s="52" t="s">
        <v>148</v>
      </c>
      <c r="F47" s="20" t="s">
        <v>22</v>
      </c>
      <c r="G47" s="21"/>
      <c r="H47" s="100"/>
    </row>
    <row r="52" spans="1:16" x14ac:dyDescent="0.35">
      <c r="C52" s="47" t="s">
        <v>169</v>
      </c>
      <c r="J52" s="47" t="s">
        <v>170</v>
      </c>
    </row>
    <row r="53" spans="1:16" ht="187" customHeight="1" x14ac:dyDescent="0.35">
      <c r="A53" s="59" t="s">
        <v>171</v>
      </c>
      <c r="B53" s="59"/>
      <c r="C53" s="119" t="s">
        <v>172</v>
      </c>
      <c r="D53" s="119"/>
      <c r="E53" s="119"/>
      <c r="F53" s="119"/>
      <c r="G53" s="119"/>
      <c r="J53" s="129" t="s">
        <v>173</v>
      </c>
      <c r="K53" s="130"/>
      <c r="L53" s="130"/>
      <c r="M53" s="130"/>
      <c r="N53" s="130"/>
      <c r="O53" s="130"/>
      <c r="P53" s="130"/>
    </row>
    <row r="54" spans="1:16" ht="169" customHeight="1" x14ac:dyDescent="0.35">
      <c r="A54" s="58"/>
      <c r="B54" s="58"/>
      <c r="C54" s="119"/>
      <c r="D54" s="119"/>
      <c r="E54" s="119"/>
      <c r="F54" s="119"/>
      <c r="G54" s="119"/>
      <c r="K54" s="46"/>
    </row>
    <row r="55" spans="1:16" ht="90" customHeight="1" x14ac:dyDescent="0.35">
      <c r="A55" s="58"/>
      <c r="B55" s="58"/>
      <c r="C55" s="128"/>
      <c r="D55" s="128"/>
      <c r="E55" s="128"/>
      <c r="F55" s="128"/>
      <c r="G55" s="128"/>
      <c r="K55" s="46"/>
    </row>
    <row r="56" spans="1:16" ht="156.65" customHeight="1" x14ac:dyDescent="0.35">
      <c r="A56" s="58"/>
      <c r="B56" s="58"/>
      <c r="C56" s="128"/>
      <c r="D56" s="128"/>
      <c r="E56" s="128"/>
      <c r="F56" s="128"/>
      <c r="G56" s="128"/>
      <c r="K56" s="46"/>
    </row>
    <row r="57" spans="1:16" ht="121.5" customHeight="1" x14ac:dyDescent="0.35">
      <c r="A57" s="58"/>
      <c r="B57" s="58"/>
      <c r="C57" s="128"/>
      <c r="D57" s="128"/>
      <c r="E57" s="128"/>
      <c r="F57" s="128"/>
      <c r="G57" s="128"/>
      <c r="K57" s="46"/>
    </row>
    <row r="58" spans="1:16" ht="89.15" customHeight="1" x14ac:dyDescent="0.35">
      <c r="A58" s="58"/>
      <c r="B58" s="57"/>
      <c r="C58" s="120"/>
      <c r="D58" s="121"/>
      <c r="E58" s="121"/>
      <c r="F58" s="121"/>
      <c r="G58" s="122"/>
    </row>
    <row r="59" spans="1:16" ht="95.15" customHeight="1" x14ac:dyDescent="0.35">
      <c r="A59" s="58"/>
      <c r="B59" s="57"/>
      <c r="C59" s="120"/>
      <c r="D59" s="121"/>
      <c r="E59" s="121"/>
      <c r="F59" s="121"/>
      <c r="G59" s="122"/>
    </row>
    <row r="60" spans="1:16" ht="81" customHeight="1" x14ac:dyDescent="0.35">
      <c r="A60" s="58"/>
      <c r="B60" s="57"/>
      <c r="C60" s="120"/>
      <c r="D60" s="121"/>
      <c r="E60" s="121"/>
      <c r="F60" s="121"/>
      <c r="G60" s="122"/>
    </row>
    <row r="61" spans="1:16" x14ac:dyDescent="0.35">
      <c r="C61" s="47"/>
    </row>
    <row r="62" spans="1:16" x14ac:dyDescent="0.35">
      <c r="A62" s="48"/>
      <c r="B62" s="48"/>
      <c r="C62" s="49"/>
    </row>
    <row r="63" spans="1:16" x14ac:dyDescent="0.35">
      <c r="C63" s="47"/>
    </row>
    <row r="64" spans="1:16" x14ac:dyDescent="0.35">
      <c r="C64" s="47"/>
    </row>
    <row r="65" spans="3:3" ht="17.5" x14ac:dyDescent="0.35">
      <c r="C65" s="50"/>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75">
    <mergeCell ref="C60:G60"/>
    <mergeCell ref="A46:A47"/>
    <mergeCell ref="B46:B47"/>
    <mergeCell ref="H46:H47"/>
    <mergeCell ref="C53:G53"/>
    <mergeCell ref="C55:G55"/>
    <mergeCell ref="C56:G56"/>
    <mergeCell ref="C57:G57"/>
    <mergeCell ref="C58:G58"/>
    <mergeCell ref="C59:G59"/>
    <mergeCell ref="C54:G54"/>
    <mergeCell ref="J53:P53"/>
    <mergeCell ref="A38:A39"/>
    <mergeCell ref="B38:B39"/>
    <mergeCell ref="H38:H39"/>
    <mergeCell ref="A40:A41"/>
    <mergeCell ref="B40:B41"/>
    <mergeCell ref="H40:H41"/>
    <mergeCell ref="A42:A43"/>
    <mergeCell ref="B42:B43"/>
    <mergeCell ref="H42:H43"/>
    <mergeCell ref="A44:A45"/>
    <mergeCell ref="B44:B45"/>
    <mergeCell ref="H44:H45"/>
    <mergeCell ref="A34:A35"/>
    <mergeCell ref="B34:B35"/>
    <mergeCell ref="H34:H35"/>
    <mergeCell ref="A36:A37"/>
    <mergeCell ref="B36:B37"/>
    <mergeCell ref="H36:H37"/>
    <mergeCell ref="A29:A30"/>
    <mergeCell ref="B29:B30"/>
    <mergeCell ref="H29:H30"/>
    <mergeCell ref="A31:A33"/>
    <mergeCell ref="B31:B33"/>
    <mergeCell ref="H31:H33"/>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15:A16"/>
    <mergeCell ref="B15:B16"/>
    <mergeCell ref="H15:H16"/>
    <mergeCell ref="A17:A18"/>
    <mergeCell ref="B17:B18"/>
    <mergeCell ref="H17:H18"/>
    <mergeCell ref="A11:A12"/>
    <mergeCell ref="B11:B12"/>
    <mergeCell ref="H11:H12"/>
    <mergeCell ref="A13:A14"/>
    <mergeCell ref="B13:B14"/>
    <mergeCell ref="H13:H14"/>
    <mergeCell ref="A7:A8"/>
    <mergeCell ref="B7:B8"/>
    <mergeCell ref="H7:H8"/>
    <mergeCell ref="A9:A10"/>
    <mergeCell ref="B9:B10"/>
    <mergeCell ref="H9:H10"/>
    <mergeCell ref="E2:F2"/>
    <mergeCell ref="A3:A4"/>
    <mergeCell ref="B3:B4"/>
    <mergeCell ref="H3:H4"/>
    <mergeCell ref="A5:A6"/>
    <mergeCell ref="B5:B6"/>
    <mergeCell ref="H5:H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70298-C418-40C5-A29B-E1C557F01411}">
  <dimension ref="A1:P76"/>
  <sheetViews>
    <sheetView zoomScale="70" zoomScaleNormal="70" workbookViewId="0">
      <selection activeCell="A7" sqref="A7:A8"/>
    </sheetView>
  </sheetViews>
  <sheetFormatPr baseColWidth="10" defaultColWidth="10.81640625" defaultRowHeight="14.5" x14ac:dyDescent="0.35"/>
  <cols>
    <col min="1" max="1" width="11.81640625" customWidth="1"/>
    <col min="2" max="2" width="13.453125" customWidth="1"/>
    <col min="3" max="3" width="19.453125" customWidth="1"/>
    <col min="4" max="4" width="19.54296875" customWidth="1"/>
    <col min="5" max="5" width="39.54296875" customWidth="1"/>
    <col min="6" max="6" width="13.1796875" customWidth="1"/>
    <col min="7" max="7" width="17.453125" customWidth="1"/>
    <col min="9" max="9" width="4.7265625" customWidth="1"/>
    <col min="10" max="10" width="32.1796875" customWidth="1"/>
    <col min="11" max="11" width="24.81640625" customWidth="1"/>
    <col min="12" max="12" width="19.54296875" customWidth="1"/>
    <col min="13" max="13" width="17" bestFit="1" customWidth="1"/>
    <col min="14" max="14" width="11.54296875" bestFit="1" customWidth="1"/>
    <col min="15" max="16" width="11.7265625" bestFit="1" customWidth="1"/>
  </cols>
  <sheetData>
    <row r="1" spans="1:14" x14ac:dyDescent="0.35">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13</v>
      </c>
      <c r="L2" s="4">
        <f>+SUM(J2:K2)</f>
        <v>16</v>
      </c>
      <c r="M2" s="4"/>
      <c r="N2" s="4"/>
    </row>
    <row r="3" spans="1:14" x14ac:dyDescent="0.35">
      <c r="A3" s="97">
        <v>1</v>
      </c>
      <c r="B3" s="97" t="s">
        <v>9</v>
      </c>
      <c r="C3" s="13" t="s">
        <v>10</v>
      </c>
      <c r="D3" s="14" t="s">
        <v>11</v>
      </c>
      <c r="E3" s="5" t="s">
        <v>12</v>
      </c>
      <c r="F3" s="7" t="s">
        <v>13</v>
      </c>
      <c r="G3" s="6" t="s">
        <v>14</v>
      </c>
      <c r="H3" s="99">
        <f>+IF(OR(G3="Si",G4="Si"),1,0)</f>
        <v>1</v>
      </c>
      <c r="L3" s="8">
        <f>+L2/COUNT(A3:A43)</f>
        <v>0.8</v>
      </c>
    </row>
    <row r="4" spans="1:14" x14ac:dyDescent="0.35">
      <c r="A4" s="98"/>
      <c r="B4" s="98"/>
      <c r="C4" s="9" t="s">
        <v>15</v>
      </c>
      <c r="D4" s="10" t="s">
        <v>16</v>
      </c>
      <c r="E4" s="9" t="s">
        <v>17</v>
      </c>
      <c r="F4" s="11" t="s">
        <v>13</v>
      </c>
      <c r="G4" s="10"/>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t="s">
        <v>14</v>
      </c>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t="s">
        <v>14</v>
      </c>
      <c r="H9" s="99">
        <f>+IF(OR(G9="Si",G10="Si"),1,0)</f>
        <v>1</v>
      </c>
    </row>
    <row r="10" spans="1:14" x14ac:dyDescent="0.35">
      <c r="A10" s="98"/>
      <c r="B10" s="98"/>
      <c r="C10" s="17" t="s">
        <v>31</v>
      </c>
      <c r="D10" s="18" t="s">
        <v>32</v>
      </c>
      <c r="E10" s="17" t="s">
        <v>30</v>
      </c>
      <c r="F10" s="20" t="s">
        <v>22</v>
      </c>
      <c r="G10" s="21"/>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17" t="s">
        <v>36</v>
      </c>
      <c r="D12" s="18" t="s">
        <v>37</v>
      </c>
      <c r="E12" s="17" t="s">
        <v>35</v>
      </c>
      <c r="F12" s="20" t="s">
        <v>22</v>
      </c>
      <c r="G12" s="21" t="s">
        <v>14</v>
      </c>
      <c r="H12" s="100"/>
    </row>
    <row r="13" spans="1:14" x14ac:dyDescent="0.35">
      <c r="A13" s="101">
        <v>6</v>
      </c>
      <c r="B13" s="97" t="s">
        <v>9</v>
      </c>
      <c r="C13" s="37"/>
      <c r="D13" s="38"/>
      <c r="E13" s="37" t="s">
        <v>38</v>
      </c>
      <c r="F13" s="24" t="s">
        <v>13</v>
      </c>
      <c r="G13" s="25"/>
      <c r="H13" s="99">
        <f>+IF(OR(G13="Si",G14="Si"),1,0)</f>
        <v>0</v>
      </c>
      <c r="J13" s="26"/>
    </row>
    <row r="14" spans="1:14" x14ac:dyDescent="0.35">
      <c r="A14" s="102"/>
      <c r="B14" s="98"/>
      <c r="C14" s="17" t="s">
        <v>40</v>
      </c>
      <c r="D14" s="18" t="s">
        <v>41</v>
      </c>
      <c r="E14" s="17" t="s">
        <v>38</v>
      </c>
      <c r="F14" s="20" t="s">
        <v>22</v>
      </c>
      <c r="G14" s="21"/>
      <c r="H14" s="100"/>
      <c r="J14" s="27"/>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row>
    <row r="17" spans="1:13" x14ac:dyDescent="0.35">
      <c r="A17" s="103">
        <v>8</v>
      </c>
      <c r="B17" s="105" t="s">
        <v>52</v>
      </c>
      <c r="C17" s="39" t="s">
        <v>53</v>
      </c>
      <c r="D17" s="40" t="s">
        <v>54</v>
      </c>
      <c r="E17" s="39" t="s">
        <v>55</v>
      </c>
      <c r="F17" s="41" t="s">
        <v>13</v>
      </c>
      <c r="G17" s="41"/>
      <c r="H17" s="99">
        <f>+IF(OR(G17="Si",G18="Si"),1,0)</f>
        <v>1</v>
      </c>
      <c r="K17" s="53"/>
    </row>
    <row r="18" spans="1:13" x14ac:dyDescent="0.35">
      <c r="A18" s="104"/>
      <c r="B18" s="106"/>
      <c r="C18" s="42" t="s">
        <v>165</v>
      </c>
      <c r="D18" s="43" t="s">
        <v>166</v>
      </c>
      <c r="E18" s="42" t="s">
        <v>55</v>
      </c>
      <c r="F18" s="44" t="s">
        <v>22</v>
      </c>
      <c r="G18" s="45" t="s">
        <v>14</v>
      </c>
      <c r="H18" s="100"/>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row>
    <row r="21" spans="1:13" x14ac:dyDescent="0.35">
      <c r="A21" s="111">
        <v>10</v>
      </c>
      <c r="B21" s="107" t="s">
        <v>71</v>
      </c>
      <c r="C21" s="13" t="s">
        <v>72</v>
      </c>
      <c r="D21" s="14" t="s">
        <v>73</v>
      </c>
      <c r="E21" s="13" t="s">
        <v>74</v>
      </c>
      <c r="F21" s="15" t="s">
        <v>13</v>
      </c>
      <c r="G21" s="14" t="s">
        <v>14</v>
      </c>
      <c r="H21" s="99">
        <f>+IF(OR(G21="Si",G22="Si"),1,0)</f>
        <v>1</v>
      </c>
    </row>
    <row r="22" spans="1:13" x14ac:dyDescent="0.35">
      <c r="A22" s="112"/>
      <c r="B22" s="108"/>
      <c r="C22" s="17" t="s">
        <v>77</v>
      </c>
      <c r="D22" s="18" t="s">
        <v>29</v>
      </c>
      <c r="E22" s="19" t="s">
        <v>74</v>
      </c>
      <c r="F22" s="20" t="s">
        <v>22</v>
      </c>
      <c r="G22" s="21"/>
      <c r="H22" s="100"/>
    </row>
    <row r="23" spans="1:13" x14ac:dyDescent="0.35">
      <c r="A23" s="107">
        <v>11</v>
      </c>
      <c r="B23" s="107" t="s">
        <v>71</v>
      </c>
      <c r="C23" s="23" t="s">
        <v>79</v>
      </c>
      <c r="D23" s="25" t="s">
        <v>80</v>
      </c>
      <c r="E23" s="23" t="s">
        <v>81</v>
      </c>
      <c r="F23" s="24" t="s">
        <v>13</v>
      </c>
      <c r="G23" s="25" t="s">
        <v>14</v>
      </c>
      <c r="H23" s="99">
        <f>+IF(OR(G23="Si",G24="Si"),1,0)</f>
        <v>1</v>
      </c>
    </row>
    <row r="24" spans="1:13" x14ac:dyDescent="0.35">
      <c r="A24" s="108"/>
      <c r="B24" s="108"/>
      <c r="C24" s="17" t="s">
        <v>84</v>
      </c>
      <c r="D24" s="18" t="s">
        <v>85</v>
      </c>
      <c r="E24" s="17" t="s">
        <v>81</v>
      </c>
      <c r="F24" s="20" t="s">
        <v>22</v>
      </c>
      <c r="G24" s="21" t="s">
        <v>14</v>
      </c>
      <c r="H24" s="100"/>
    </row>
    <row r="25" spans="1:13" x14ac:dyDescent="0.35">
      <c r="A25" s="107">
        <v>12</v>
      </c>
      <c r="B25" s="55" t="s">
        <v>71</v>
      </c>
      <c r="C25" s="23" t="s">
        <v>88</v>
      </c>
      <c r="D25" s="25" t="s">
        <v>89</v>
      </c>
      <c r="E25" s="23" t="s">
        <v>90</v>
      </c>
      <c r="F25" s="24" t="s">
        <v>13</v>
      </c>
      <c r="G25" s="25"/>
      <c r="H25" s="99">
        <f>+IF(OR(G25="Si",G26="Si"),1,0)</f>
        <v>1</v>
      </c>
    </row>
    <row r="26" spans="1:13" x14ac:dyDescent="0.35">
      <c r="A26" s="108"/>
      <c r="B26" s="56"/>
      <c r="C26" s="17" t="s">
        <v>92</v>
      </c>
      <c r="D26" s="18" t="s">
        <v>93</v>
      </c>
      <c r="E26" s="17" t="s">
        <v>90</v>
      </c>
      <c r="F26" s="20" t="s">
        <v>22</v>
      </c>
      <c r="G26" s="21" t="s">
        <v>14</v>
      </c>
      <c r="H26" s="100"/>
    </row>
    <row r="27" spans="1:13" x14ac:dyDescent="0.35">
      <c r="A27" s="107">
        <v>13</v>
      </c>
      <c r="B27" s="107" t="s">
        <v>71</v>
      </c>
      <c r="C27" s="13" t="s">
        <v>95</v>
      </c>
      <c r="D27" s="14" t="s">
        <v>96</v>
      </c>
      <c r="E27" s="13" t="s">
        <v>97</v>
      </c>
      <c r="F27" s="24" t="s">
        <v>13</v>
      </c>
      <c r="G27" s="25" t="s">
        <v>14</v>
      </c>
      <c r="H27" s="99">
        <f>+IF(OR(G27="Si",G28="Si"),1,0)</f>
        <v>1</v>
      </c>
    </row>
    <row r="28" spans="1:13" x14ac:dyDescent="0.35">
      <c r="A28" s="108"/>
      <c r="B28" s="108"/>
      <c r="C28" s="17" t="s">
        <v>167</v>
      </c>
      <c r="D28" s="18" t="s">
        <v>161</v>
      </c>
      <c r="E28" s="17" t="s">
        <v>97</v>
      </c>
      <c r="F28" s="20" t="s">
        <v>22</v>
      </c>
      <c r="G28" s="21"/>
      <c r="H28" s="100"/>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t="s">
        <v>14</v>
      </c>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c r="H34" s="99">
        <f>+IF(OR(G34="Si",G35="Si"),1,0)</f>
        <v>0</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t="s">
        <v>14</v>
      </c>
      <c r="H36" s="99">
        <f>+IF(OR(G36="Si",G37="Si"),1,0)</f>
        <v>1</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c r="H38" s="99">
        <f>+IF(OR(G38="Si",G39="Si"),1,0)</f>
        <v>0</v>
      </c>
      <c r="L38" s="26"/>
    </row>
    <row r="39" spans="1:12" x14ac:dyDescent="0.35">
      <c r="A39" s="108"/>
      <c r="B39" s="108"/>
      <c r="C39" s="17" t="s">
        <v>127</v>
      </c>
      <c r="D39" s="18" t="s">
        <v>128</v>
      </c>
      <c r="E39" s="17" t="s">
        <v>126</v>
      </c>
      <c r="F39" s="20" t="s">
        <v>22</v>
      </c>
      <c r="G39" s="21"/>
      <c r="H39" s="100"/>
    </row>
    <row r="40" spans="1:12" x14ac:dyDescent="0.35">
      <c r="A40" s="111">
        <v>19</v>
      </c>
      <c r="B40" s="113" t="s">
        <v>71</v>
      </c>
      <c r="C40" s="13" t="s">
        <v>129</v>
      </c>
      <c r="D40" s="14" t="s">
        <v>130</v>
      </c>
      <c r="E40" s="13" t="s">
        <v>131</v>
      </c>
      <c r="F40" s="24" t="s">
        <v>13</v>
      </c>
      <c r="G40" s="25" t="s">
        <v>14</v>
      </c>
      <c r="H40" s="99">
        <f>+IF(OR(G40="Si",G41="Si"),1,0)</f>
        <v>1</v>
      </c>
    </row>
    <row r="41" spans="1:12" x14ac:dyDescent="0.35">
      <c r="A41" s="112"/>
      <c r="B41" s="108"/>
      <c r="C41" s="17" t="s">
        <v>132</v>
      </c>
      <c r="D41" s="18" t="s">
        <v>133</v>
      </c>
      <c r="E41" s="17" t="s">
        <v>131</v>
      </c>
      <c r="F41" s="20" t="s">
        <v>22</v>
      </c>
      <c r="G41" s="21" t="s">
        <v>14</v>
      </c>
      <c r="H41" s="100"/>
    </row>
    <row r="42" spans="1:12" x14ac:dyDescent="0.35">
      <c r="A42" s="111">
        <v>20</v>
      </c>
      <c r="B42" s="113" t="s">
        <v>71</v>
      </c>
      <c r="C42" s="13" t="s">
        <v>134</v>
      </c>
      <c r="D42" s="14" t="s">
        <v>135</v>
      </c>
      <c r="E42" s="13" t="s">
        <v>136</v>
      </c>
      <c r="F42" s="24" t="s">
        <v>13</v>
      </c>
      <c r="G42" s="25" t="s">
        <v>14</v>
      </c>
      <c r="H42" s="99">
        <f>+IF(OR(G42="Si",G43="Si"),1,0)</f>
        <v>1</v>
      </c>
    </row>
    <row r="43" spans="1:12" x14ac:dyDescent="0.35">
      <c r="A43" s="112"/>
      <c r="B43" s="108"/>
      <c r="C43" s="17" t="s">
        <v>137</v>
      </c>
      <c r="D43" s="18" t="s">
        <v>138</v>
      </c>
      <c r="E43" s="17" t="s">
        <v>136</v>
      </c>
      <c r="F43" s="20" t="s">
        <v>22</v>
      </c>
      <c r="G43" s="21" t="s">
        <v>14</v>
      </c>
      <c r="H43" s="100"/>
    </row>
    <row r="44" spans="1:12" x14ac:dyDescent="0.35">
      <c r="A44" s="111">
        <v>21</v>
      </c>
      <c r="B44" s="113" t="s">
        <v>71</v>
      </c>
      <c r="C44" s="13" t="s">
        <v>139</v>
      </c>
      <c r="D44" s="14" t="s">
        <v>140</v>
      </c>
      <c r="E44" s="13" t="s">
        <v>141</v>
      </c>
      <c r="F44" s="24" t="s">
        <v>13</v>
      </c>
      <c r="G44" s="25"/>
      <c r="H44" s="99"/>
      <c r="I44" t="s">
        <v>142</v>
      </c>
    </row>
    <row r="45" spans="1:12" x14ac:dyDescent="0.35">
      <c r="A45" s="112"/>
      <c r="B45" s="108"/>
      <c r="C45" s="17" t="s">
        <v>143</v>
      </c>
      <c r="D45" s="18" t="s">
        <v>144</v>
      </c>
      <c r="E45" s="17" t="s">
        <v>141</v>
      </c>
      <c r="F45" s="20" t="s">
        <v>22</v>
      </c>
      <c r="G45" s="21"/>
      <c r="H45" s="100"/>
    </row>
    <row r="46" spans="1:12" x14ac:dyDescent="0.35">
      <c r="A46" s="123">
        <v>22</v>
      </c>
      <c r="B46" s="125" t="s">
        <v>145</v>
      </c>
      <c r="C46" s="13" t="s">
        <v>146</v>
      </c>
      <c r="D46" s="25" t="s">
        <v>147</v>
      </c>
      <c r="E46" s="23" t="s">
        <v>148</v>
      </c>
      <c r="F46" s="24" t="s">
        <v>13</v>
      </c>
      <c r="G46" s="25"/>
      <c r="H46" s="99"/>
      <c r="I46" t="s">
        <v>142</v>
      </c>
    </row>
    <row r="47" spans="1:12" x14ac:dyDescent="0.35">
      <c r="A47" s="124"/>
      <c r="B47" s="126"/>
      <c r="C47" s="17"/>
      <c r="D47" s="18"/>
      <c r="E47" s="52" t="s">
        <v>148</v>
      </c>
      <c r="F47" s="20" t="s">
        <v>22</v>
      </c>
      <c r="G47" s="21"/>
      <c r="H47" s="100"/>
    </row>
    <row r="52" spans="1:16" x14ac:dyDescent="0.35">
      <c r="C52" s="47" t="s">
        <v>169</v>
      </c>
      <c r="J52" s="47"/>
    </row>
    <row r="53" spans="1:16" ht="98.5" customHeight="1" x14ac:dyDescent="0.35">
      <c r="A53" s="59">
        <v>1</v>
      </c>
      <c r="B53" s="59" t="s">
        <v>175</v>
      </c>
      <c r="C53" s="119" t="s">
        <v>176</v>
      </c>
      <c r="D53" s="119"/>
      <c r="E53" s="119"/>
      <c r="F53" s="119"/>
      <c r="G53" s="119"/>
      <c r="J53" s="129" t="s">
        <v>177</v>
      </c>
      <c r="K53" s="130"/>
      <c r="L53" s="130"/>
      <c r="M53" s="130"/>
      <c r="N53" s="130"/>
      <c r="O53" s="130"/>
      <c r="P53" s="130"/>
    </row>
    <row r="54" spans="1:16" ht="178.5" customHeight="1" x14ac:dyDescent="0.35">
      <c r="A54" s="58">
        <v>2</v>
      </c>
      <c r="B54" s="64" t="s">
        <v>178</v>
      </c>
      <c r="C54" s="119" t="s">
        <v>179</v>
      </c>
      <c r="D54" s="119"/>
      <c r="E54" s="119"/>
      <c r="F54" s="119"/>
      <c r="G54" s="119"/>
      <c r="J54" t="s">
        <v>180</v>
      </c>
      <c r="K54" s="46"/>
    </row>
    <row r="55" spans="1:16" ht="37.5" customHeight="1" x14ac:dyDescent="0.35">
      <c r="A55" s="58"/>
      <c r="B55" s="58"/>
      <c r="C55" s="128" t="s">
        <v>170</v>
      </c>
      <c r="D55" s="128"/>
      <c r="E55" s="128"/>
      <c r="F55" s="128"/>
      <c r="G55" s="128"/>
      <c r="K55" s="46"/>
    </row>
    <row r="56" spans="1:16" ht="125.25" customHeight="1" x14ac:dyDescent="0.35">
      <c r="A56" s="58"/>
      <c r="B56" s="59" t="s">
        <v>175</v>
      </c>
      <c r="C56" s="128" t="s">
        <v>181</v>
      </c>
      <c r="D56" s="128"/>
      <c r="E56" s="128"/>
      <c r="F56" s="128"/>
      <c r="G56" s="128"/>
      <c r="K56" s="46"/>
    </row>
    <row r="57" spans="1:16" ht="162" customHeight="1" x14ac:dyDescent="0.35">
      <c r="A57" s="58"/>
      <c r="B57" s="64" t="s">
        <v>178</v>
      </c>
      <c r="C57" s="128" t="s">
        <v>182</v>
      </c>
      <c r="D57" s="128"/>
      <c r="E57" s="128"/>
      <c r="F57" s="128"/>
      <c r="G57" s="128"/>
      <c r="K57" s="46"/>
    </row>
    <row r="58" spans="1:16" ht="37.5" customHeight="1" x14ac:dyDescent="0.35">
      <c r="A58" s="58"/>
      <c r="B58" s="57"/>
      <c r="C58" s="120"/>
      <c r="D58" s="121"/>
      <c r="E58" s="121"/>
      <c r="F58" s="121"/>
      <c r="G58" s="122"/>
    </row>
    <row r="59" spans="1:16" ht="37.5" customHeight="1" x14ac:dyDescent="0.35">
      <c r="A59" s="58"/>
      <c r="B59" s="57"/>
      <c r="C59" s="120"/>
      <c r="D59" s="121"/>
      <c r="E59" s="121"/>
      <c r="F59" s="121"/>
      <c r="G59" s="122"/>
    </row>
    <row r="60" spans="1:16" ht="37.5" customHeight="1" x14ac:dyDescent="0.35">
      <c r="A60" s="58"/>
      <c r="B60" s="57"/>
      <c r="C60" s="120"/>
      <c r="D60" s="121"/>
      <c r="E60" s="121"/>
      <c r="F60" s="121"/>
      <c r="G60" s="122"/>
    </row>
    <row r="61" spans="1:16" x14ac:dyDescent="0.35">
      <c r="C61" s="47"/>
    </row>
    <row r="62" spans="1:16" x14ac:dyDescent="0.35">
      <c r="A62" s="48"/>
      <c r="B62" s="48"/>
      <c r="C62" s="49"/>
    </row>
    <row r="63" spans="1:16" x14ac:dyDescent="0.35">
      <c r="C63" s="47"/>
    </row>
    <row r="64" spans="1:16" x14ac:dyDescent="0.35">
      <c r="C64" s="47"/>
    </row>
    <row r="65" spans="3:3" ht="17.5" x14ac:dyDescent="0.35">
      <c r="C65" s="50"/>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75">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3"/>
    <mergeCell ref="B31:B33"/>
    <mergeCell ref="H31:H33"/>
    <mergeCell ref="A34:A35"/>
    <mergeCell ref="B34:B35"/>
    <mergeCell ref="H34:H35"/>
    <mergeCell ref="A36:A37"/>
    <mergeCell ref="B36:B37"/>
    <mergeCell ref="H36:H37"/>
    <mergeCell ref="A38:A39"/>
    <mergeCell ref="B38:B39"/>
    <mergeCell ref="H38:H39"/>
    <mergeCell ref="A40:A41"/>
    <mergeCell ref="B40:B41"/>
    <mergeCell ref="H40:H41"/>
    <mergeCell ref="J53:P53"/>
    <mergeCell ref="C54:G54"/>
    <mergeCell ref="A42:A43"/>
    <mergeCell ref="B42:B43"/>
    <mergeCell ref="H42:H43"/>
    <mergeCell ref="A44:A45"/>
    <mergeCell ref="B44:B45"/>
    <mergeCell ref="H44:H45"/>
    <mergeCell ref="C60:G60"/>
    <mergeCell ref="A46:A47"/>
    <mergeCell ref="B46:B47"/>
    <mergeCell ref="H46:H47"/>
    <mergeCell ref="C53:G53"/>
    <mergeCell ref="C55:G55"/>
    <mergeCell ref="C56:G56"/>
    <mergeCell ref="C57:G57"/>
    <mergeCell ref="C58:G58"/>
    <mergeCell ref="C59:G5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A53D-337A-434C-AC6E-44FEDDD9E3EA}">
  <dimension ref="A1:V76"/>
  <sheetViews>
    <sheetView topLeftCell="A33" zoomScale="60" zoomScaleNormal="60" workbookViewId="0">
      <selection activeCell="A31" sqref="A1:XFD1048576"/>
    </sheetView>
  </sheetViews>
  <sheetFormatPr baseColWidth="10" defaultColWidth="10.81640625" defaultRowHeight="14.5" x14ac:dyDescent="0.35"/>
  <cols>
    <col min="1" max="1" width="11.81640625" customWidth="1"/>
    <col min="2" max="2" width="13.453125" customWidth="1"/>
    <col min="3" max="3" width="19.453125" customWidth="1"/>
    <col min="4" max="4" width="19.54296875" customWidth="1"/>
    <col min="5" max="5" width="39.54296875" customWidth="1"/>
    <col min="6" max="6" width="13.1796875" customWidth="1"/>
    <col min="7" max="7" width="11.453125" bestFit="1" customWidth="1"/>
    <col min="8" max="8" width="9" bestFit="1" customWidth="1"/>
    <col min="9" max="9" width="4.7265625" customWidth="1"/>
    <col min="10" max="10" width="32.179687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11</v>
      </c>
      <c r="L2" s="4">
        <f>+SUM(J2:K2)</f>
        <v>14</v>
      </c>
      <c r="M2" s="4"/>
      <c r="N2" s="4"/>
    </row>
    <row r="3" spans="1:14" x14ac:dyDescent="0.35">
      <c r="A3" s="97">
        <v>1</v>
      </c>
      <c r="B3" s="97" t="s">
        <v>9</v>
      </c>
      <c r="C3" s="13" t="s">
        <v>10</v>
      </c>
      <c r="D3" s="14" t="s">
        <v>11</v>
      </c>
      <c r="E3" s="5" t="s">
        <v>12</v>
      </c>
      <c r="F3" s="7" t="s">
        <v>13</v>
      </c>
      <c r="G3" s="6" t="s">
        <v>14</v>
      </c>
      <c r="H3" s="99">
        <f>+IF(OR(G3="Si",G4="Si"),1,0)</f>
        <v>1</v>
      </c>
      <c r="L3" s="8">
        <f>+L2/COUNT(A3:A43)</f>
        <v>0.7</v>
      </c>
    </row>
    <row r="4" spans="1:14" x14ac:dyDescent="0.35">
      <c r="A4" s="98"/>
      <c r="B4" s="98"/>
      <c r="C4" s="9" t="s">
        <v>15</v>
      </c>
      <c r="D4" s="10" t="s">
        <v>16</v>
      </c>
      <c r="E4" s="9" t="s">
        <v>17</v>
      </c>
      <c r="F4" s="11" t="s">
        <v>13</v>
      </c>
      <c r="G4" s="10" t="s">
        <v>14</v>
      </c>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c r="H9" s="99">
        <f>+IF(OR(G9="Si",G10="Si"),1,0)</f>
        <v>0</v>
      </c>
    </row>
    <row r="10" spans="1:14" x14ac:dyDescent="0.35">
      <c r="A10" s="98"/>
      <c r="B10" s="98"/>
      <c r="C10" s="17" t="s">
        <v>31</v>
      </c>
      <c r="D10" s="18" t="s">
        <v>32</v>
      </c>
      <c r="E10" s="17" t="s">
        <v>30</v>
      </c>
      <c r="F10" s="20" t="s">
        <v>22</v>
      </c>
      <c r="G10" s="21"/>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17" t="s">
        <v>36</v>
      </c>
      <c r="D12" s="18" t="s">
        <v>37</v>
      </c>
      <c r="E12" s="17" t="s">
        <v>35</v>
      </c>
      <c r="F12" s="20" t="s">
        <v>22</v>
      </c>
      <c r="G12" s="21" t="s">
        <v>14</v>
      </c>
      <c r="H12" s="100"/>
    </row>
    <row r="13" spans="1:14" x14ac:dyDescent="0.35">
      <c r="A13" s="101">
        <v>6</v>
      </c>
      <c r="B13" s="97" t="s">
        <v>9</v>
      </c>
      <c r="C13" s="37"/>
      <c r="D13" s="38"/>
      <c r="E13" s="37" t="s">
        <v>38</v>
      </c>
      <c r="F13" s="24" t="s">
        <v>13</v>
      </c>
      <c r="G13" s="25"/>
      <c r="H13" s="99">
        <f>+IF(OR(G13="Si",G14="Si"),1,0)</f>
        <v>0</v>
      </c>
      <c r="J13" s="26"/>
    </row>
    <row r="14" spans="1:14" x14ac:dyDescent="0.35">
      <c r="A14" s="102"/>
      <c r="B14" s="98"/>
      <c r="C14" s="17" t="s">
        <v>40</v>
      </c>
      <c r="D14" s="18" t="s">
        <v>41</v>
      </c>
      <c r="E14" s="17" t="s">
        <v>38</v>
      </c>
      <c r="F14" s="20" t="s">
        <v>22</v>
      </c>
      <c r="G14" s="21"/>
      <c r="H14" s="100"/>
      <c r="J14" s="27"/>
      <c r="L14" s="29"/>
      <c r="M14" s="28"/>
    </row>
    <row r="15" spans="1:14" x14ac:dyDescent="0.35">
      <c r="A15" s="97">
        <v>7</v>
      </c>
      <c r="B15" s="97" t="s">
        <v>9</v>
      </c>
      <c r="C15" s="17" t="s">
        <v>43</v>
      </c>
      <c r="D15" s="18" t="s">
        <v>44</v>
      </c>
      <c r="E15" s="23" t="s">
        <v>45</v>
      </c>
      <c r="F15" s="24" t="s">
        <v>13</v>
      </c>
      <c r="G15" s="25"/>
      <c r="H15" s="99">
        <f>+IF(OR(G15="Si",G16="Si"),1,0)</f>
        <v>1</v>
      </c>
      <c r="K15" s="22" t="s">
        <v>46</v>
      </c>
    </row>
    <row r="16" spans="1:14" x14ac:dyDescent="0.35">
      <c r="A16" s="98"/>
      <c r="B16" s="98"/>
      <c r="C16" s="61" t="s">
        <v>48</v>
      </c>
      <c r="D16" s="62" t="s">
        <v>49</v>
      </c>
      <c r="E16" s="17" t="s">
        <v>45</v>
      </c>
      <c r="F16" s="20" t="s">
        <v>22</v>
      </c>
      <c r="G16" s="21" t="s">
        <v>14</v>
      </c>
      <c r="H16" s="100"/>
    </row>
    <row r="17" spans="1:13" x14ac:dyDescent="0.35">
      <c r="A17" s="103">
        <v>8</v>
      </c>
      <c r="B17" s="105" t="s">
        <v>52</v>
      </c>
      <c r="C17" s="39" t="s">
        <v>53</v>
      </c>
      <c r="D17" s="40" t="s">
        <v>54</v>
      </c>
      <c r="E17" s="39" t="s">
        <v>55</v>
      </c>
      <c r="F17" s="41" t="s">
        <v>13</v>
      </c>
      <c r="G17" s="41"/>
      <c r="H17" s="99">
        <f>+IF(OR(G17="Si",G18="Si"),1,0)</f>
        <v>1</v>
      </c>
      <c r="K17" s="53"/>
    </row>
    <row r="18" spans="1:13" x14ac:dyDescent="0.35">
      <c r="A18" s="104"/>
      <c r="B18" s="106"/>
      <c r="C18" s="42" t="s">
        <v>165</v>
      </c>
      <c r="D18" s="43" t="s">
        <v>166</v>
      </c>
      <c r="E18" s="42" t="s">
        <v>55</v>
      </c>
      <c r="F18" s="44" t="s">
        <v>22</v>
      </c>
      <c r="G18" s="45" t="s">
        <v>14</v>
      </c>
      <c r="H18" s="100"/>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row>
    <row r="21" spans="1:13" x14ac:dyDescent="0.35">
      <c r="A21" s="111">
        <v>10</v>
      </c>
      <c r="B21" s="107" t="s">
        <v>71</v>
      </c>
      <c r="C21" s="13" t="s">
        <v>72</v>
      </c>
      <c r="D21" s="14" t="s">
        <v>73</v>
      </c>
      <c r="E21" s="13" t="s">
        <v>74</v>
      </c>
      <c r="F21" s="15" t="s">
        <v>13</v>
      </c>
      <c r="G21" s="14" t="s">
        <v>14</v>
      </c>
      <c r="H21" s="99">
        <f>+IF(OR(G21="Si",G22="Si"),1,0)</f>
        <v>1</v>
      </c>
    </row>
    <row r="22" spans="1:13" x14ac:dyDescent="0.35">
      <c r="A22" s="112"/>
      <c r="B22" s="108"/>
      <c r="C22" s="17" t="s">
        <v>77</v>
      </c>
      <c r="D22" s="18" t="s">
        <v>29</v>
      </c>
      <c r="E22" s="19" t="s">
        <v>74</v>
      </c>
      <c r="F22" s="20" t="s">
        <v>22</v>
      </c>
      <c r="G22" s="21" t="s">
        <v>14</v>
      </c>
      <c r="H22" s="100"/>
    </row>
    <row r="23" spans="1:13" x14ac:dyDescent="0.35">
      <c r="A23" s="107">
        <v>11</v>
      </c>
      <c r="B23" s="107" t="s">
        <v>71</v>
      </c>
      <c r="C23" s="23" t="s">
        <v>79</v>
      </c>
      <c r="D23" s="25" t="s">
        <v>80</v>
      </c>
      <c r="E23" s="23" t="s">
        <v>81</v>
      </c>
      <c r="F23" s="24" t="s">
        <v>13</v>
      </c>
      <c r="G23" s="25" t="s">
        <v>14</v>
      </c>
      <c r="H23" s="99">
        <f>+IF(OR(G23="Si",G24="Si"),1,0)</f>
        <v>1</v>
      </c>
    </row>
    <row r="24" spans="1:13" x14ac:dyDescent="0.35">
      <c r="A24" s="108"/>
      <c r="B24" s="108"/>
      <c r="C24" s="17" t="s">
        <v>84</v>
      </c>
      <c r="D24" s="18" t="s">
        <v>85</v>
      </c>
      <c r="E24" s="17" t="s">
        <v>81</v>
      </c>
      <c r="F24" s="20" t="s">
        <v>22</v>
      </c>
      <c r="G24" s="21"/>
      <c r="H24" s="100"/>
    </row>
    <row r="25" spans="1:13" x14ac:dyDescent="0.35">
      <c r="A25" s="107">
        <v>12</v>
      </c>
      <c r="B25" s="55" t="s">
        <v>71</v>
      </c>
      <c r="C25" s="23" t="s">
        <v>88</v>
      </c>
      <c r="D25" s="25" t="s">
        <v>89</v>
      </c>
      <c r="E25" s="23" t="s">
        <v>90</v>
      </c>
      <c r="F25" s="24" t="s">
        <v>13</v>
      </c>
      <c r="G25" s="25" t="s">
        <v>14</v>
      </c>
      <c r="H25" s="99">
        <f>+IF(OR(G25="Si",G26="Si"),1,0)</f>
        <v>1</v>
      </c>
    </row>
    <row r="26" spans="1:13" x14ac:dyDescent="0.35">
      <c r="A26" s="108"/>
      <c r="B26" s="56"/>
      <c r="C26" s="17" t="s">
        <v>92</v>
      </c>
      <c r="D26" s="18" t="s">
        <v>93</v>
      </c>
      <c r="E26" s="17" t="s">
        <v>90</v>
      </c>
      <c r="F26" s="20" t="s">
        <v>22</v>
      </c>
      <c r="G26" s="21" t="s">
        <v>14</v>
      </c>
      <c r="H26" s="100"/>
    </row>
    <row r="27" spans="1:13" x14ac:dyDescent="0.35">
      <c r="A27" s="107">
        <v>13</v>
      </c>
      <c r="B27" s="107" t="s">
        <v>71</v>
      </c>
      <c r="C27" s="13" t="s">
        <v>95</v>
      </c>
      <c r="D27" s="14" t="s">
        <v>96</v>
      </c>
      <c r="E27" s="13" t="s">
        <v>97</v>
      </c>
      <c r="F27" s="24" t="s">
        <v>13</v>
      </c>
      <c r="G27" s="25" t="s">
        <v>14</v>
      </c>
      <c r="H27" s="99">
        <f>+IF(OR(G27="Si",G28="Si"),1,0)</f>
        <v>1</v>
      </c>
    </row>
    <row r="28" spans="1:13" x14ac:dyDescent="0.35">
      <c r="A28" s="108"/>
      <c r="B28" s="108"/>
      <c r="C28" s="17" t="s">
        <v>167</v>
      </c>
      <c r="D28" s="18" t="s">
        <v>161</v>
      </c>
      <c r="E28" s="17" t="s">
        <v>97</v>
      </c>
      <c r="F28" s="20" t="s">
        <v>22</v>
      </c>
      <c r="G28" s="21"/>
      <c r="H28" s="100"/>
    </row>
    <row r="29" spans="1:13" x14ac:dyDescent="0.35">
      <c r="A29" s="107">
        <v>14</v>
      </c>
      <c r="B29" s="107" t="s">
        <v>71</v>
      </c>
      <c r="C29" s="13" t="s">
        <v>100</v>
      </c>
      <c r="D29" s="14" t="s">
        <v>101</v>
      </c>
      <c r="E29" s="13" t="s">
        <v>102</v>
      </c>
      <c r="F29" s="24" t="s">
        <v>13</v>
      </c>
      <c r="G29" s="25"/>
      <c r="H29" s="99">
        <f>+IF(OR(G29="Si",G30="Si"),1,0)</f>
        <v>0</v>
      </c>
    </row>
    <row r="30" spans="1:13" x14ac:dyDescent="0.35">
      <c r="A30" s="113"/>
      <c r="B30" s="108"/>
      <c r="C30" s="17" t="s">
        <v>104</v>
      </c>
      <c r="D30" s="18" t="s">
        <v>105</v>
      </c>
      <c r="E30" s="17" t="s">
        <v>102</v>
      </c>
      <c r="F30" s="20" t="s">
        <v>22</v>
      </c>
      <c r="G30" s="21"/>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t="s">
        <v>14</v>
      </c>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c r="H34" s="99">
        <f>+IF(OR(G34="Si",G35="Si"),1,0)</f>
        <v>0</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c r="H36" s="99">
        <f>+IF(OR(G36="Si",G37="Si"),1,0)</f>
        <v>0</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c r="H38" s="99">
        <f>+IF(OR(G38="Si",G39="Si"),1,0)</f>
        <v>1</v>
      </c>
      <c r="L38" s="26"/>
    </row>
    <row r="39" spans="1:12" x14ac:dyDescent="0.35">
      <c r="A39" s="108"/>
      <c r="B39" s="108"/>
      <c r="C39" s="17" t="s">
        <v>127</v>
      </c>
      <c r="D39" s="18" t="s">
        <v>128</v>
      </c>
      <c r="E39" s="17" t="s">
        <v>126</v>
      </c>
      <c r="F39" s="20" t="s">
        <v>22</v>
      </c>
      <c r="G39" s="21" t="s">
        <v>14</v>
      </c>
      <c r="H39" s="100"/>
    </row>
    <row r="40" spans="1:12" x14ac:dyDescent="0.35">
      <c r="A40" s="111">
        <v>19</v>
      </c>
      <c r="B40" s="113" t="s">
        <v>71</v>
      </c>
      <c r="C40" s="13" t="s">
        <v>129</v>
      </c>
      <c r="D40" s="14" t="s">
        <v>130</v>
      </c>
      <c r="E40" s="13" t="s">
        <v>131</v>
      </c>
      <c r="F40" s="24" t="s">
        <v>13</v>
      </c>
      <c r="G40" s="25" t="s">
        <v>14</v>
      </c>
      <c r="H40" s="99">
        <f>+IF(OR(G40="Si",G41="Si"),1,0)</f>
        <v>1</v>
      </c>
    </row>
    <row r="41" spans="1:12" x14ac:dyDescent="0.35">
      <c r="A41" s="112"/>
      <c r="B41" s="108"/>
      <c r="C41" s="17" t="s">
        <v>132</v>
      </c>
      <c r="D41" s="18" t="s">
        <v>133</v>
      </c>
      <c r="E41" s="17" t="s">
        <v>131</v>
      </c>
      <c r="F41" s="20" t="s">
        <v>22</v>
      </c>
      <c r="G41" s="21" t="s">
        <v>14</v>
      </c>
      <c r="H41" s="100"/>
    </row>
    <row r="42" spans="1:12" x14ac:dyDescent="0.35">
      <c r="A42" s="111">
        <v>20</v>
      </c>
      <c r="B42" s="113" t="s">
        <v>71</v>
      </c>
      <c r="C42" s="13" t="s">
        <v>134</v>
      </c>
      <c r="D42" s="14" t="s">
        <v>135</v>
      </c>
      <c r="E42" s="13" t="s">
        <v>136</v>
      </c>
      <c r="F42" s="24" t="s">
        <v>13</v>
      </c>
      <c r="G42" s="25" t="s">
        <v>14</v>
      </c>
      <c r="H42" s="99">
        <f>+IF(OR(G42="Si",G43="Si"),1,0)</f>
        <v>1</v>
      </c>
    </row>
    <row r="43" spans="1:12" x14ac:dyDescent="0.35">
      <c r="A43" s="112"/>
      <c r="B43" s="108"/>
      <c r="C43" s="17" t="s">
        <v>137</v>
      </c>
      <c r="D43" s="18" t="s">
        <v>138</v>
      </c>
      <c r="E43" s="17" t="s">
        <v>136</v>
      </c>
      <c r="F43" s="20" t="s">
        <v>22</v>
      </c>
      <c r="G43" s="21" t="s">
        <v>14</v>
      </c>
      <c r="H43" s="100"/>
    </row>
    <row r="44" spans="1:12" x14ac:dyDescent="0.35">
      <c r="A44" s="111">
        <v>21</v>
      </c>
      <c r="B44" s="113" t="s">
        <v>71</v>
      </c>
      <c r="C44" s="13" t="s">
        <v>139</v>
      </c>
      <c r="D44" s="14" t="s">
        <v>140</v>
      </c>
      <c r="E44" s="13" t="s">
        <v>141</v>
      </c>
      <c r="F44" s="24" t="s">
        <v>13</v>
      </c>
      <c r="G44" s="25"/>
      <c r="H44" s="99"/>
      <c r="I44" t="s">
        <v>142</v>
      </c>
    </row>
    <row r="45" spans="1:12" x14ac:dyDescent="0.35">
      <c r="A45" s="112"/>
      <c r="B45" s="108"/>
      <c r="C45" s="17" t="s">
        <v>143</v>
      </c>
      <c r="D45" s="18" t="s">
        <v>144</v>
      </c>
      <c r="E45" s="17" t="s">
        <v>141</v>
      </c>
      <c r="F45" s="20" t="s">
        <v>22</v>
      </c>
      <c r="G45" s="21"/>
      <c r="H45" s="100"/>
    </row>
    <row r="46" spans="1:12" x14ac:dyDescent="0.35">
      <c r="A46" s="123">
        <v>22</v>
      </c>
      <c r="B46" s="125" t="s">
        <v>145</v>
      </c>
      <c r="C46" s="13" t="s">
        <v>146</v>
      </c>
      <c r="D46" s="25" t="s">
        <v>147</v>
      </c>
      <c r="E46" s="23" t="s">
        <v>148</v>
      </c>
      <c r="F46" s="24" t="s">
        <v>13</v>
      </c>
      <c r="G46" s="25"/>
      <c r="H46" s="99"/>
      <c r="I46" t="s">
        <v>142</v>
      </c>
    </row>
    <row r="47" spans="1:12" x14ac:dyDescent="0.35">
      <c r="A47" s="124"/>
      <c r="B47" s="126"/>
      <c r="C47" s="17"/>
      <c r="D47" s="18"/>
      <c r="E47" s="52" t="s">
        <v>148</v>
      </c>
      <c r="F47" s="20" t="s">
        <v>22</v>
      </c>
      <c r="G47" s="21"/>
      <c r="H47" s="100"/>
    </row>
    <row r="52" spans="1:22" x14ac:dyDescent="0.35">
      <c r="C52" s="47" t="s">
        <v>169</v>
      </c>
      <c r="J52" s="47" t="s">
        <v>170</v>
      </c>
      <c r="P52" s="47" t="s">
        <v>183</v>
      </c>
    </row>
    <row r="53" spans="1:22" ht="70.5" customHeight="1" x14ac:dyDescent="0.35">
      <c r="A53" s="59">
        <v>1</v>
      </c>
      <c r="B53" s="59"/>
      <c r="C53" s="119"/>
      <c r="D53" s="119"/>
      <c r="E53" s="119"/>
      <c r="F53" s="119"/>
      <c r="G53" s="119"/>
      <c r="J53" s="132" t="s">
        <v>184</v>
      </c>
      <c r="K53" s="133"/>
      <c r="L53" s="133"/>
      <c r="M53" s="133"/>
      <c r="N53" s="134"/>
      <c r="P53" s="132" t="s">
        <v>185</v>
      </c>
      <c r="Q53" s="133"/>
      <c r="R53" s="133"/>
      <c r="S53" s="133"/>
      <c r="T53" s="133"/>
      <c r="U53" s="133"/>
      <c r="V53" s="134"/>
    </row>
    <row r="54" spans="1:22" ht="177" customHeight="1" x14ac:dyDescent="0.35">
      <c r="A54" s="59">
        <v>2</v>
      </c>
      <c r="B54" s="64" t="s">
        <v>186</v>
      </c>
      <c r="C54" s="119" t="s">
        <v>187</v>
      </c>
      <c r="D54" s="119"/>
      <c r="E54" s="119"/>
      <c r="F54" s="119"/>
      <c r="G54" s="119"/>
      <c r="J54" s="132" t="s">
        <v>188</v>
      </c>
      <c r="K54" s="133"/>
      <c r="L54" s="133"/>
      <c r="M54" s="133"/>
      <c r="N54" s="134"/>
      <c r="P54" s="132" t="s">
        <v>189</v>
      </c>
      <c r="Q54" s="133"/>
      <c r="R54" s="133"/>
      <c r="S54" s="133"/>
      <c r="T54" s="133"/>
      <c r="U54" s="133"/>
      <c r="V54" s="134"/>
    </row>
    <row r="55" spans="1:22" ht="155.15" customHeight="1" x14ac:dyDescent="0.35">
      <c r="A55" s="59">
        <v>3</v>
      </c>
      <c r="B55" s="64" t="s">
        <v>190</v>
      </c>
      <c r="C55" s="128" t="s">
        <v>191</v>
      </c>
      <c r="D55" s="128"/>
      <c r="E55" s="128"/>
      <c r="F55" s="128"/>
      <c r="G55" s="128"/>
      <c r="J55" s="132" t="s">
        <v>192</v>
      </c>
      <c r="K55" s="133"/>
      <c r="L55" s="133"/>
      <c r="M55" s="133"/>
      <c r="N55" s="134"/>
      <c r="P55" s="132" t="s">
        <v>193</v>
      </c>
      <c r="Q55" s="133"/>
      <c r="R55" s="133"/>
      <c r="S55" s="133"/>
      <c r="T55" s="133"/>
      <c r="U55" s="133"/>
      <c r="V55" s="134"/>
    </row>
    <row r="56" spans="1:22" ht="60.65" customHeight="1" x14ac:dyDescent="0.35">
      <c r="A56" s="59">
        <v>4</v>
      </c>
      <c r="B56" s="59" t="s">
        <v>194</v>
      </c>
      <c r="C56" s="128" t="s">
        <v>195</v>
      </c>
      <c r="D56" s="128"/>
      <c r="E56" s="128"/>
      <c r="F56" s="128"/>
      <c r="G56" s="128"/>
      <c r="J56" s="132" t="s">
        <v>196</v>
      </c>
      <c r="K56" s="133"/>
      <c r="L56" s="133"/>
      <c r="M56" s="133"/>
      <c r="N56" s="134"/>
      <c r="P56" s="132" t="s">
        <v>197</v>
      </c>
      <c r="Q56" s="133"/>
      <c r="R56" s="133"/>
      <c r="S56" s="133"/>
      <c r="T56" s="133"/>
      <c r="U56" s="133"/>
      <c r="V56" s="134"/>
    </row>
    <row r="57" spans="1:22" ht="60.65" customHeight="1" x14ac:dyDescent="0.35">
      <c r="A57" s="58"/>
      <c r="B57" s="64"/>
      <c r="C57" s="128"/>
      <c r="D57" s="128"/>
      <c r="E57" s="128"/>
      <c r="F57" s="128"/>
      <c r="G57" s="128"/>
      <c r="J57" s="119"/>
      <c r="K57" s="131"/>
      <c r="L57" s="131"/>
      <c r="M57" s="131"/>
      <c r="N57" s="131"/>
      <c r="P57" s="119"/>
      <c r="Q57" s="131"/>
      <c r="R57" s="131"/>
      <c r="S57" s="131"/>
      <c r="T57" s="131"/>
      <c r="U57" s="131"/>
      <c r="V57" s="131"/>
    </row>
    <row r="58" spans="1:22" ht="60.65" customHeight="1" x14ac:dyDescent="0.35">
      <c r="A58" s="58"/>
      <c r="B58" s="57"/>
      <c r="C58" s="120"/>
      <c r="D58" s="121"/>
      <c r="E58" s="121"/>
      <c r="F58" s="121"/>
      <c r="G58" s="122"/>
      <c r="J58" s="119"/>
      <c r="K58" s="131"/>
      <c r="L58" s="131"/>
      <c r="M58" s="131"/>
      <c r="N58" s="131"/>
      <c r="P58" s="119"/>
      <c r="Q58" s="131"/>
      <c r="R58" s="131"/>
      <c r="S58" s="131"/>
      <c r="T58" s="131"/>
      <c r="U58" s="131"/>
      <c r="V58" s="131"/>
    </row>
    <row r="59" spans="1:22" ht="60.65" customHeight="1" x14ac:dyDescent="0.35">
      <c r="A59" s="58"/>
      <c r="B59" s="57"/>
      <c r="C59" s="120"/>
      <c r="D59" s="121"/>
      <c r="E59" s="121"/>
      <c r="F59" s="121"/>
      <c r="G59" s="122"/>
      <c r="J59" s="119"/>
      <c r="K59" s="131"/>
      <c r="L59" s="131"/>
      <c r="M59" s="131"/>
      <c r="N59" s="131"/>
      <c r="P59" s="119"/>
      <c r="Q59" s="131"/>
      <c r="R59" s="131"/>
      <c r="S59" s="131"/>
      <c r="T59" s="131"/>
      <c r="U59" s="131"/>
      <c r="V59" s="131"/>
    </row>
    <row r="60" spans="1:22" ht="60.65" customHeight="1" x14ac:dyDescent="0.35">
      <c r="A60" s="58"/>
      <c r="B60" s="57"/>
      <c r="C60" s="120"/>
      <c r="D60" s="121"/>
      <c r="E60" s="121"/>
      <c r="F60" s="121"/>
      <c r="G60" s="122"/>
      <c r="J60" s="119"/>
      <c r="K60" s="131"/>
      <c r="L60" s="131"/>
      <c r="M60" s="131"/>
      <c r="N60" s="131"/>
      <c r="P60" s="119"/>
      <c r="Q60" s="131"/>
      <c r="R60" s="131"/>
      <c r="S60" s="131"/>
      <c r="T60" s="131"/>
      <c r="U60" s="131"/>
      <c r="V60" s="131"/>
    </row>
    <row r="61" spans="1:22" x14ac:dyDescent="0.35">
      <c r="C61" s="47"/>
    </row>
    <row r="62" spans="1:22" x14ac:dyDescent="0.35">
      <c r="A62" s="48"/>
      <c r="B62" s="48"/>
      <c r="C62" s="49"/>
    </row>
    <row r="63" spans="1:22" x14ac:dyDescent="0.35">
      <c r="C63" s="47"/>
    </row>
    <row r="64" spans="1:22" x14ac:dyDescent="0.35">
      <c r="C64" s="47"/>
    </row>
    <row r="65" spans="3:3" ht="17.5" x14ac:dyDescent="0.35">
      <c r="C65" s="50"/>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0">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3"/>
    <mergeCell ref="B31:B33"/>
    <mergeCell ref="H31:H33"/>
    <mergeCell ref="A34:A35"/>
    <mergeCell ref="B34:B35"/>
    <mergeCell ref="H34:H35"/>
    <mergeCell ref="A36:A37"/>
    <mergeCell ref="B36:B37"/>
    <mergeCell ref="H36:H37"/>
    <mergeCell ref="A38:A39"/>
    <mergeCell ref="B38:B39"/>
    <mergeCell ref="H38:H39"/>
    <mergeCell ref="A40:A41"/>
    <mergeCell ref="B40:B41"/>
    <mergeCell ref="H40:H41"/>
    <mergeCell ref="C54:G54"/>
    <mergeCell ref="J54:N54"/>
    <mergeCell ref="A42:A43"/>
    <mergeCell ref="B42:B43"/>
    <mergeCell ref="H42:H43"/>
    <mergeCell ref="A44:A45"/>
    <mergeCell ref="B44:B45"/>
    <mergeCell ref="H44:H45"/>
    <mergeCell ref="A46:A47"/>
    <mergeCell ref="B46:B47"/>
    <mergeCell ref="H46:H47"/>
    <mergeCell ref="C53:G53"/>
    <mergeCell ref="J53:N53"/>
    <mergeCell ref="J60:N60"/>
    <mergeCell ref="C55:G55"/>
    <mergeCell ref="C56:G56"/>
    <mergeCell ref="C57:G57"/>
    <mergeCell ref="C58:G58"/>
    <mergeCell ref="C59:G59"/>
    <mergeCell ref="C60:G60"/>
    <mergeCell ref="J55:N55"/>
    <mergeCell ref="J56:N56"/>
    <mergeCell ref="J57:N57"/>
    <mergeCell ref="J58:N58"/>
    <mergeCell ref="J59:N59"/>
    <mergeCell ref="P59:V59"/>
    <mergeCell ref="P60:V60"/>
    <mergeCell ref="P53:V53"/>
    <mergeCell ref="P54:V54"/>
    <mergeCell ref="P55:V55"/>
    <mergeCell ref="P56:V56"/>
    <mergeCell ref="P57:V57"/>
    <mergeCell ref="P58:V5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9D92-919E-4F18-8E7B-4F5B0013C206}">
  <dimension ref="A1:V76"/>
  <sheetViews>
    <sheetView topLeftCell="A31" zoomScale="50" zoomScaleNormal="50" workbookViewId="0">
      <selection activeCell="A31" sqref="A1:XFD1048576"/>
    </sheetView>
  </sheetViews>
  <sheetFormatPr baseColWidth="10" defaultColWidth="10.81640625"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7" max="7" width="11.453125" bestFit="1"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12</v>
      </c>
      <c r="L2" s="4">
        <f>+SUM(J2:K2)</f>
        <v>15</v>
      </c>
      <c r="M2" s="4"/>
      <c r="N2" s="4"/>
    </row>
    <row r="3" spans="1:14" x14ac:dyDescent="0.35">
      <c r="A3" s="97">
        <v>1</v>
      </c>
      <c r="B3" s="97" t="s">
        <v>9</v>
      </c>
      <c r="C3" s="13" t="s">
        <v>10</v>
      </c>
      <c r="D3" s="14" t="s">
        <v>11</v>
      </c>
      <c r="E3" s="5" t="s">
        <v>12</v>
      </c>
      <c r="F3" s="7" t="s">
        <v>13</v>
      </c>
      <c r="G3" s="6" t="s">
        <v>14</v>
      </c>
      <c r="H3" s="99">
        <f>+IF(OR(G3="Si",G4="Si"),1,0)</f>
        <v>1</v>
      </c>
      <c r="L3" s="8">
        <f>+L2/COUNT(A3:A43)</f>
        <v>0.75</v>
      </c>
    </row>
    <row r="4" spans="1:14" x14ac:dyDescent="0.35">
      <c r="A4" s="98"/>
      <c r="B4" s="98"/>
      <c r="C4" s="9" t="s">
        <v>15</v>
      </c>
      <c r="D4" s="10" t="s">
        <v>16</v>
      </c>
      <c r="E4" s="9" t="s">
        <v>17</v>
      </c>
      <c r="F4" s="11" t="s">
        <v>13</v>
      </c>
      <c r="G4" s="10" t="s">
        <v>14</v>
      </c>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t="s">
        <v>14</v>
      </c>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c r="H9" s="99">
        <f>+IF(OR(G9="Si",G10="Si"),1,0)</f>
        <v>1</v>
      </c>
    </row>
    <row r="10" spans="1:14" x14ac:dyDescent="0.35">
      <c r="A10" s="98"/>
      <c r="B10" s="98"/>
      <c r="C10" s="17" t="s">
        <v>31</v>
      </c>
      <c r="D10" s="18" t="s">
        <v>32</v>
      </c>
      <c r="E10" s="17" t="s">
        <v>30</v>
      </c>
      <c r="F10" s="20" t="s">
        <v>22</v>
      </c>
      <c r="G10" s="21" t="s">
        <v>14</v>
      </c>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17" t="s">
        <v>36</v>
      </c>
      <c r="D12" s="18" t="s">
        <v>37</v>
      </c>
      <c r="E12" s="17" t="s">
        <v>35</v>
      </c>
      <c r="F12" s="20" t="s">
        <v>22</v>
      </c>
      <c r="G12" s="21"/>
      <c r="H12" s="100"/>
    </row>
    <row r="13" spans="1:14" x14ac:dyDescent="0.35">
      <c r="A13" s="101">
        <v>6</v>
      </c>
      <c r="B13" s="97" t="s">
        <v>9</v>
      </c>
      <c r="C13" s="37"/>
      <c r="D13" s="38"/>
      <c r="E13" s="37" t="s">
        <v>38</v>
      </c>
      <c r="F13" s="24" t="s">
        <v>13</v>
      </c>
      <c r="G13" s="25"/>
      <c r="H13" s="99">
        <f>+IF(OR(G13="Si",G14="Si"),1,0)</f>
        <v>0</v>
      </c>
      <c r="J13" s="26"/>
    </row>
    <row r="14" spans="1:14" x14ac:dyDescent="0.35">
      <c r="A14" s="102"/>
      <c r="B14" s="98"/>
      <c r="C14" s="17" t="s">
        <v>40</v>
      </c>
      <c r="D14" s="18" t="s">
        <v>41</v>
      </c>
      <c r="E14" s="17" t="s">
        <v>38</v>
      </c>
      <c r="F14" s="20" t="s">
        <v>22</v>
      </c>
      <c r="G14" s="21"/>
      <c r="H14" s="100"/>
      <c r="J14" s="27"/>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t="s">
        <v>14</v>
      </c>
      <c r="H16" s="100"/>
    </row>
    <row r="17" spans="1:13" x14ac:dyDescent="0.35">
      <c r="A17" s="103">
        <v>8</v>
      </c>
      <c r="B17" s="105" t="s">
        <v>52</v>
      </c>
      <c r="C17" s="39" t="s">
        <v>53</v>
      </c>
      <c r="D17" s="40" t="s">
        <v>54</v>
      </c>
      <c r="E17" s="39" t="s">
        <v>55</v>
      </c>
      <c r="F17" s="41" t="s">
        <v>13</v>
      </c>
      <c r="G17" s="41"/>
      <c r="H17" s="99">
        <f>+IF(OR(G17="Si",G18="Si"),1,0)</f>
        <v>1</v>
      </c>
      <c r="K17" s="53"/>
    </row>
    <row r="18" spans="1:13" x14ac:dyDescent="0.35">
      <c r="A18" s="104"/>
      <c r="B18" s="106"/>
      <c r="C18" s="42" t="s">
        <v>165</v>
      </c>
      <c r="D18" s="43" t="s">
        <v>166</v>
      </c>
      <c r="E18" s="42" t="s">
        <v>55</v>
      </c>
      <c r="F18" s="44" t="s">
        <v>22</v>
      </c>
      <c r="G18" s="45" t="s">
        <v>14</v>
      </c>
      <c r="H18" s="100"/>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c r="M20" t="s">
        <v>200</v>
      </c>
    </row>
    <row r="21" spans="1:13" x14ac:dyDescent="0.35">
      <c r="A21" s="111">
        <v>10</v>
      </c>
      <c r="B21" s="107" t="s">
        <v>71</v>
      </c>
      <c r="C21" s="13" t="s">
        <v>72</v>
      </c>
      <c r="D21" s="14" t="s">
        <v>73</v>
      </c>
      <c r="E21" s="13" t="s">
        <v>74</v>
      </c>
      <c r="F21" s="15" t="s">
        <v>13</v>
      </c>
      <c r="G21" s="14"/>
      <c r="H21" s="99">
        <f>+IF(OR(G21="Si",G22="Si"),1,0)</f>
        <v>1</v>
      </c>
      <c r="M21" t="s">
        <v>201</v>
      </c>
    </row>
    <row r="22" spans="1:13" x14ac:dyDescent="0.35">
      <c r="A22" s="112"/>
      <c r="B22" s="108"/>
      <c r="C22" s="17" t="s">
        <v>77</v>
      </c>
      <c r="D22" s="18" t="s">
        <v>29</v>
      </c>
      <c r="E22" s="19" t="s">
        <v>74</v>
      </c>
      <c r="F22" s="20" t="s">
        <v>22</v>
      </c>
      <c r="G22" s="21" t="s">
        <v>14</v>
      </c>
      <c r="H22" s="100"/>
      <c r="M22" t="s">
        <v>31</v>
      </c>
    </row>
    <row r="23" spans="1:13" x14ac:dyDescent="0.35">
      <c r="A23" s="107">
        <v>11</v>
      </c>
      <c r="B23" s="107" t="s">
        <v>71</v>
      </c>
      <c r="C23" s="23" t="s">
        <v>79</v>
      </c>
      <c r="D23" s="25" t="s">
        <v>80</v>
      </c>
      <c r="E23" s="23" t="s">
        <v>81</v>
      </c>
      <c r="F23" s="24" t="s">
        <v>13</v>
      </c>
      <c r="G23" s="25" t="s">
        <v>14</v>
      </c>
      <c r="H23" s="99">
        <f>+IF(OR(G23="Si",G24="Si"),1,0)</f>
        <v>1</v>
      </c>
      <c r="M23" t="s">
        <v>202</v>
      </c>
    </row>
    <row r="24" spans="1:13" x14ac:dyDescent="0.35">
      <c r="A24" s="108"/>
      <c r="B24" s="108"/>
      <c r="C24" s="17" t="s">
        <v>84</v>
      </c>
      <c r="D24" s="18" t="s">
        <v>85</v>
      </c>
      <c r="E24" s="17" t="s">
        <v>81</v>
      </c>
      <c r="F24" s="20" t="s">
        <v>22</v>
      </c>
      <c r="G24" s="21" t="s">
        <v>14</v>
      </c>
      <c r="H24" s="100"/>
      <c r="M24" t="s">
        <v>80</v>
      </c>
    </row>
    <row r="25" spans="1:13" x14ac:dyDescent="0.35">
      <c r="A25" s="107">
        <v>12</v>
      </c>
      <c r="B25" s="55" t="s">
        <v>71</v>
      </c>
      <c r="C25" s="23" t="s">
        <v>88</v>
      </c>
      <c r="D25" s="25" t="s">
        <v>89</v>
      </c>
      <c r="E25" s="23" t="s">
        <v>90</v>
      </c>
      <c r="F25" s="24" t="s">
        <v>13</v>
      </c>
      <c r="G25" s="25" t="s">
        <v>14</v>
      </c>
      <c r="H25" s="99">
        <f>+IF(OR(G25="Si",G26="Si"),1,0)</f>
        <v>1</v>
      </c>
      <c r="M25" t="s">
        <v>207</v>
      </c>
    </row>
    <row r="26" spans="1:13" x14ac:dyDescent="0.35">
      <c r="A26" s="108"/>
      <c r="B26" s="56"/>
      <c r="C26" s="17" t="s">
        <v>92</v>
      </c>
      <c r="D26" s="18" t="s">
        <v>93</v>
      </c>
      <c r="E26" s="17" t="s">
        <v>90</v>
      </c>
      <c r="F26" s="20" t="s">
        <v>22</v>
      </c>
      <c r="G26" s="21" t="s">
        <v>14</v>
      </c>
      <c r="H26" s="100"/>
    </row>
    <row r="27" spans="1:13" x14ac:dyDescent="0.35">
      <c r="A27" s="107">
        <v>13</v>
      </c>
      <c r="B27" s="107" t="s">
        <v>71</v>
      </c>
      <c r="C27" s="13" t="s">
        <v>95</v>
      </c>
      <c r="D27" s="14" t="s">
        <v>96</v>
      </c>
      <c r="E27" s="13" t="s">
        <v>97</v>
      </c>
      <c r="F27" s="24" t="s">
        <v>13</v>
      </c>
      <c r="G27" s="25"/>
      <c r="H27" s="99">
        <f>+IF(OR(G27="Si",G28="Si"),1,0)</f>
        <v>0</v>
      </c>
    </row>
    <row r="28" spans="1:13" x14ac:dyDescent="0.35">
      <c r="A28" s="108"/>
      <c r="B28" s="108"/>
      <c r="C28" s="17" t="s">
        <v>167</v>
      </c>
      <c r="D28" s="18" t="s">
        <v>161</v>
      </c>
      <c r="E28" s="17" t="s">
        <v>97</v>
      </c>
      <c r="F28" s="20" t="s">
        <v>22</v>
      </c>
      <c r="G28" s="21"/>
      <c r="H28" s="100"/>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t="s">
        <v>14</v>
      </c>
      <c r="H32" s="116"/>
      <c r="L32" s="35"/>
      <c r="M32" s="36"/>
    </row>
    <row r="33" spans="1:21" x14ac:dyDescent="0.35">
      <c r="A33" s="112"/>
      <c r="B33" s="112"/>
      <c r="C33" s="17" t="s">
        <v>113</v>
      </c>
      <c r="D33" s="18" t="s">
        <v>114</v>
      </c>
      <c r="E33" s="17" t="s">
        <v>109</v>
      </c>
      <c r="F33" s="20" t="s">
        <v>22</v>
      </c>
      <c r="G33" s="21"/>
      <c r="H33" s="117"/>
    </row>
    <row r="34" spans="1:21" x14ac:dyDescent="0.35">
      <c r="A34" s="107">
        <v>16</v>
      </c>
      <c r="B34" s="107" t="s">
        <v>71</v>
      </c>
      <c r="C34" s="13" t="s">
        <v>116</v>
      </c>
      <c r="D34" s="14" t="s">
        <v>117</v>
      </c>
      <c r="E34" s="13" t="s">
        <v>118</v>
      </c>
      <c r="F34" s="24" t="s">
        <v>13</v>
      </c>
      <c r="G34" s="25" t="s">
        <v>14</v>
      </c>
      <c r="H34" s="99">
        <f>+IF(OR(G34="Si",G35="Si"),1,0)</f>
        <v>1</v>
      </c>
    </row>
    <row r="35" spans="1:21" x14ac:dyDescent="0.35">
      <c r="A35" s="113"/>
      <c r="B35" s="108"/>
      <c r="C35" s="17"/>
      <c r="D35" s="18"/>
      <c r="E35" s="17" t="s">
        <v>118</v>
      </c>
      <c r="F35" s="20" t="s">
        <v>22</v>
      </c>
      <c r="G35" s="21"/>
      <c r="H35" s="100"/>
    </row>
    <row r="36" spans="1:21" x14ac:dyDescent="0.35">
      <c r="A36" s="107">
        <v>17</v>
      </c>
      <c r="B36" s="107" t="s">
        <v>71</v>
      </c>
      <c r="C36" s="13" t="s">
        <v>121</v>
      </c>
      <c r="D36" s="14" t="s">
        <v>122</v>
      </c>
      <c r="E36" s="13" t="s">
        <v>123</v>
      </c>
      <c r="F36" s="24" t="s">
        <v>13</v>
      </c>
      <c r="G36" s="25"/>
      <c r="H36" s="99">
        <f>+IF(OR(G36="Si",G37="Si"),1,0)</f>
        <v>0</v>
      </c>
      <c r="K36" s="63"/>
    </row>
    <row r="37" spans="1:21" x14ac:dyDescent="0.35">
      <c r="A37" s="113"/>
      <c r="B37" s="108"/>
      <c r="C37" s="17"/>
      <c r="D37" s="18"/>
      <c r="E37" s="17" t="s">
        <v>123</v>
      </c>
      <c r="F37" s="20" t="s">
        <v>22</v>
      </c>
      <c r="G37" s="21"/>
      <c r="H37" s="100"/>
    </row>
    <row r="38" spans="1:21" x14ac:dyDescent="0.35">
      <c r="A38" s="107">
        <v>18</v>
      </c>
      <c r="B38" s="107" t="s">
        <v>71</v>
      </c>
      <c r="C38" s="13" t="s">
        <v>124</v>
      </c>
      <c r="D38" s="14" t="s">
        <v>125</v>
      </c>
      <c r="E38" s="13" t="s">
        <v>126</v>
      </c>
      <c r="F38" s="24" t="s">
        <v>13</v>
      </c>
      <c r="G38" s="25"/>
      <c r="H38" s="99">
        <f>+IF(OR(G38="Si",G39="Si"),1,0)</f>
        <v>1</v>
      </c>
      <c r="L38" s="26"/>
    </row>
    <row r="39" spans="1:21" x14ac:dyDescent="0.35">
      <c r="A39" s="108"/>
      <c r="B39" s="108"/>
      <c r="C39" s="17" t="s">
        <v>127</v>
      </c>
      <c r="D39" s="18" t="s">
        <v>128</v>
      </c>
      <c r="E39" s="17" t="s">
        <v>126</v>
      </c>
      <c r="F39" s="20" t="s">
        <v>22</v>
      </c>
      <c r="G39" s="21" t="s">
        <v>14</v>
      </c>
      <c r="H39" s="100"/>
      <c r="P39" t="s">
        <v>199</v>
      </c>
      <c r="U39" t="s">
        <v>208</v>
      </c>
    </row>
    <row r="40" spans="1:21" x14ac:dyDescent="0.35">
      <c r="A40" s="111">
        <v>19</v>
      </c>
      <c r="B40" s="113" t="s">
        <v>71</v>
      </c>
      <c r="C40" s="13" t="s">
        <v>129</v>
      </c>
      <c r="D40" s="14" t="s">
        <v>130</v>
      </c>
      <c r="E40" s="13" t="s">
        <v>131</v>
      </c>
      <c r="F40" s="24" t="s">
        <v>13</v>
      </c>
      <c r="G40" s="25"/>
      <c r="H40" s="99">
        <f>+IF(OR(G40="Si",G41="Si"),1,0)</f>
        <v>0</v>
      </c>
      <c r="U40" t="s">
        <v>209</v>
      </c>
    </row>
    <row r="41" spans="1:21" ht="51.65" customHeight="1" x14ac:dyDescent="0.35">
      <c r="A41" s="112"/>
      <c r="B41" s="108"/>
      <c r="C41" s="17" t="s">
        <v>132</v>
      </c>
      <c r="D41" s="18" t="s">
        <v>133</v>
      </c>
      <c r="E41" s="17" t="s">
        <v>131</v>
      </c>
      <c r="F41" s="20" t="s">
        <v>22</v>
      </c>
      <c r="G41" s="21"/>
      <c r="H41" s="100"/>
    </row>
    <row r="42" spans="1:21" x14ac:dyDescent="0.35">
      <c r="A42" s="111">
        <v>20</v>
      </c>
      <c r="B42" s="113" t="s">
        <v>71</v>
      </c>
      <c r="C42" s="13" t="s">
        <v>134</v>
      </c>
      <c r="D42" s="14" t="s">
        <v>135</v>
      </c>
      <c r="E42" s="13" t="s">
        <v>136</v>
      </c>
      <c r="F42" s="24" t="s">
        <v>13</v>
      </c>
      <c r="G42" s="25" t="s">
        <v>14</v>
      </c>
      <c r="H42" s="99">
        <f>+IF(OR(G42="Si",G43="Si"),1,0)</f>
        <v>1</v>
      </c>
    </row>
    <row r="43" spans="1:21" x14ac:dyDescent="0.35">
      <c r="A43" s="112"/>
      <c r="B43" s="108"/>
      <c r="C43" s="17" t="s">
        <v>137</v>
      </c>
      <c r="D43" s="18" t="s">
        <v>138</v>
      </c>
      <c r="E43" s="17" t="s">
        <v>136</v>
      </c>
      <c r="F43" s="20" t="s">
        <v>22</v>
      </c>
      <c r="G43" s="21" t="s">
        <v>14</v>
      </c>
      <c r="H43" s="100"/>
    </row>
    <row r="44" spans="1:21" x14ac:dyDescent="0.35">
      <c r="A44" s="111">
        <v>21</v>
      </c>
      <c r="B44" s="113" t="s">
        <v>71</v>
      </c>
      <c r="C44" s="13" t="s">
        <v>139</v>
      </c>
      <c r="D44" s="14" t="s">
        <v>140</v>
      </c>
      <c r="E44" s="13" t="s">
        <v>141</v>
      </c>
      <c r="F44" s="24" t="s">
        <v>13</v>
      </c>
      <c r="G44" s="25"/>
      <c r="H44" s="99"/>
      <c r="I44" t="s">
        <v>142</v>
      </c>
    </row>
    <row r="45" spans="1:21" x14ac:dyDescent="0.35">
      <c r="A45" s="112"/>
      <c r="B45" s="108"/>
      <c r="C45" s="17" t="s">
        <v>143</v>
      </c>
      <c r="D45" s="18" t="s">
        <v>144</v>
      </c>
      <c r="E45" s="17" t="s">
        <v>141</v>
      </c>
      <c r="F45" s="20" t="s">
        <v>22</v>
      </c>
      <c r="G45" s="21"/>
      <c r="H45" s="100"/>
    </row>
    <row r="46" spans="1:21" x14ac:dyDescent="0.35">
      <c r="A46" s="123">
        <v>22</v>
      </c>
      <c r="B46" s="125" t="s">
        <v>145</v>
      </c>
      <c r="C46" s="13" t="s">
        <v>146</v>
      </c>
      <c r="D46" s="25" t="s">
        <v>147</v>
      </c>
      <c r="E46" s="23" t="s">
        <v>148</v>
      </c>
      <c r="F46" s="24" t="s">
        <v>13</v>
      </c>
      <c r="G46" s="25" t="s">
        <v>14</v>
      </c>
      <c r="H46" s="99"/>
      <c r="I46" t="s">
        <v>142</v>
      </c>
    </row>
    <row r="47" spans="1:21" x14ac:dyDescent="0.35">
      <c r="A47" s="124"/>
      <c r="B47" s="126"/>
      <c r="C47" s="17"/>
      <c r="D47" s="18"/>
      <c r="E47" s="52" t="s">
        <v>148</v>
      </c>
      <c r="F47" s="20" t="s">
        <v>22</v>
      </c>
      <c r="G47" s="21"/>
      <c r="H47" s="100"/>
    </row>
    <row r="52" spans="1:22" x14ac:dyDescent="0.35">
      <c r="C52" s="47" t="s">
        <v>169</v>
      </c>
      <c r="J52" s="47" t="s">
        <v>170</v>
      </c>
      <c r="P52" s="47" t="s">
        <v>183</v>
      </c>
    </row>
    <row r="53" spans="1:22" ht="161.5" customHeight="1" x14ac:dyDescent="0.35">
      <c r="A53" s="59">
        <v>1</v>
      </c>
      <c r="B53" s="59" t="s">
        <v>198</v>
      </c>
      <c r="C53" s="119" t="s">
        <v>205</v>
      </c>
      <c r="D53" s="119"/>
      <c r="E53" s="119"/>
      <c r="F53" s="119"/>
      <c r="G53" s="119"/>
      <c r="J53" s="132" t="s">
        <v>204</v>
      </c>
      <c r="K53" s="133"/>
      <c r="L53" s="133"/>
      <c r="M53" s="133"/>
      <c r="N53" s="134"/>
      <c r="P53" s="135" t="s">
        <v>203</v>
      </c>
      <c r="Q53" s="133"/>
      <c r="R53" s="133"/>
      <c r="S53" s="133"/>
      <c r="T53" s="133"/>
      <c r="U53" s="133"/>
      <c r="V53" s="134"/>
    </row>
    <row r="54" spans="1:22" ht="186.65" customHeight="1" x14ac:dyDescent="0.35">
      <c r="A54" s="59">
        <v>2</v>
      </c>
      <c r="B54" s="64" t="s">
        <v>206</v>
      </c>
      <c r="C54" s="119" t="s">
        <v>211</v>
      </c>
      <c r="D54" s="119"/>
      <c r="E54" s="119"/>
      <c r="F54" s="119"/>
      <c r="G54" s="119"/>
      <c r="J54" s="132" t="s">
        <v>214</v>
      </c>
      <c r="K54" s="133"/>
      <c r="L54" s="133"/>
      <c r="M54" s="133"/>
      <c r="N54" s="134"/>
      <c r="P54" s="135" t="s">
        <v>210</v>
      </c>
      <c r="Q54" s="133"/>
      <c r="R54" s="133"/>
      <c r="S54" s="133"/>
      <c r="T54" s="133"/>
      <c r="U54" s="133"/>
      <c r="V54" s="134"/>
    </row>
    <row r="55" spans="1:22" ht="164.5" customHeight="1" x14ac:dyDescent="0.35">
      <c r="A55" s="59">
        <v>3</v>
      </c>
      <c r="B55" s="64" t="s">
        <v>213</v>
      </c>
      <c r="C55" s="128" t="s">
        <v>215</v>
      </c>
      <c r="D55" s="128"/>
      <c r="E55" s="128"/>
      <c r="F55" s="128"/>
      <c r="G55" s="128"/>
      <c r="J55" s="132" t="s">
        <v>216</v>
      </c>
      <c r="K55" s="133"/>
      <c r="L55" s="133"/>
      <c r="M55" s="133"/>
      <c r="N55" s="134"/>
      <c r="P55" s="135" t="s">
        <v>212</v>
      </c>
      <c r="Q55" s="133"/>
      <c r="R55" s="133"/>
      <c r="S55" s="133"/>
      <c r="T55" s="133"/>
      <c r="U55" s="133"/>
      <c r="V55" s="134"/>
    </row>
    <row r="56" spans="1:22" ht="60.65" customHeight="1" x14ac:dyDescent="0.35">
      <c r="A56" s="59"/>
      <c r="B56" s="59"/>
      <c r="C56" s="128"/>
      <c r="D56" s="128"/>
      <c r="E56" s="128"/>
      <c r="F56" s="128"/>
      <c r="G56" s="128"/>
      <c r="J56" s="132"/>
      <c r="K56" s="133"/>
      <c r="L56" s="133"/>
      <c r="M56" s="133"/>
      <c r="N56" s="134"/>
      <c r="P56" s="132"/>
      <c r="Q56" s="133"/>
      <c r="R56" s="133"/>
      <c r="S56" s="133"/>
      <c r="T56" s="133"/>
      <c r="U56" s="133"/>
      <c r="V56" s="134"/>
    </row>
    <row r="57" spans="1:22" ht="60.65" customHeight="1" x14ac:dyDescent="0.35">
      <c r="A57" s="58"/>
      <c r="B57" s="64"/>
      <c r="C57" s="128"/>
      <c r="D57" s="128"/>
      <c r="E57" s="128"/>
      <c r="F57" s="128"/>
      <c r="G57" s="128"/>
      <c r="J57" s="119"/>
      <c r="K57" s="131"/>
      <c r="L57" s="131"/>
      <c r="M57" s="131"/>
      <c r="N57" s="131"/>
      <c r="P57" s="119"/>
      <c r="Q57" s="131"/>
      <c r="R57" s="131"/>
      <c r="S57" s="131"/>
      <c r="T57" s="131"/>
      <c r="U57" s="131"/>
      <c r="V57" s="131"/>
    </row>
    <row r="58" spans="1:22" ht="60.65" customHeight="1" x14ac:dyDescent="0.35">
      <c r="A58" s="58"/>
      <c r="B58" s="57"/>
      <c r="C58" s="120"/>
      <c r="D58" s="121"/>
      <c r="E58" s="121"/>
      <c r="F58" s="121"/>
      <c r="G58" s="122"/>
      <c r="J58" s="119"/>
      <c r="K58" s="131"/>
      <c r="L58" s="131"/>
      <c r="M58" s="131"/>
      <c r="N58" s="131"/>
      <c r="P58" s="119"/>
      <c r="Q58" s="131"/>
      <c r="R58" s="131"/>
      <c r="S58" s="131"/>
      <c r="T58" s="131"/>
      <c r="U58" s="131"/>
      <c r="V58" s="131"/>
    </row>
    <row r="59" spans="1:22" ht="60.65" customHeight="1" x14ac:dyDescent="0.35">
      <c r="A59" s="58"/>
      <c r="B59" s="57"/>
      <c r="C59" s="120"/>
      <c r="D59" s="121"/>
      <c r="E59" s="121"/>
      <c r="F59" s="121"/>
      <c r="G59" s="122"/>
      <c r="J59" s="119"/>
      <c r="K59" s="131"/>
      <c r="L59" s="131"/>
      <c r="M59" s="131"/>
      <c r="N59" s="131"/>
      <c r="P59" s="119"/>
      <c r="Q59" s="131"/>
      <c r="R59" s="131"/>
      <c r="S59" s="131"/>
      <c r="T59" s="131"/>
      <c r="U59" s="131"/>
      <c r="V59" s="131"/>
    </row>
    <row r="60" spans="1:22" ht="60.65" customHeight="1" x14ac:dyDescent="0.35">
      <c r="A60" s="58"/>
      <c r="B60" s="57"/>
      <c r="C60" s="120"/>
      <c r="D60" s="121"/>
      <c r="E60" s="121"/>
      <c r="F60" s="121"/>
      <c r="G60" s="122"/>
      <c r="J60" s="119"/>
      <c r="K60" s="131"/>
      <c r="L60" s="131"/>
      <c r="M60" s="131"/>
      <c r="N60" s="131"/>
      <c r="P60" s="119"/>
      <c r="Q60" s="131"/>
      <c r="R60" s="131"/>
      <c r="S60" s="131"/>
      <c r="T60" s="131"/>
      <c r="U60" s="131"/>
      <c r="V60" s="131"/>
    </row>
    <row r="61" spans="1:22" x14ac:dyDescent="0.35">
      <c r="C61" s="47"/>
    </row>
    <row r="62" spans="1:22" x14ac:dyDescent="0.35">
      <c r="A62" s="48"/>
      <c r="B62" s="48"/>
      <c r="C62" s="49"/>
    </row>
    <row r="63" spans="1:22" x14ac:dyDescent="0.35">
      <c r="C63" s="47"/>
    </row>
    <row r="64" spans="1:22" x14ac:dyDescent="0.35">
      <c r="C64" s="47"/>
    </row>
    <row r="65" spans="3:3" ht="17.5" x14ac:dyDescent="0.35">
      <c r="C65" s="50"/>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0">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3"/>
    <mergeCell ref="B31:B33"/>
    <mergeCell ref="H31:H33"/>
    <mergeCell ref="A34:A35"/>
    <mergeCell ref="B34:B35"/>
    <mergeCell ref="H34:H35"/>
    <mergeCell ref="A36:A37"/>
    <mergeCell ref="B36:B37"/>
    <mergeCell ref="H36:H37"/>
    <mergeCell ref="A38:A39"/>
    <mergeCell ref="B38:B39"/>
    <mergeCell ref="H38:H39"/>
    <mergeCell ref="A40:A41"/>
    <mergeCell ref="B40:B41"/>
    <mergeCell ref="H40:H41"/>
    <mergeCell ref="P53:V53"/>
    <mergeCell ref="A42:A43"/>
    <mergeCell ref="B42:B43"/>
    <mergeCell ref="H42:H43"/>
    <mergeCell ref="A44:A45"/>
    <mergeCell ref="B44:B45"/>
    <mergeCell ref="H44:H45"/>
    <mergeCell ref="A46:A47"/>
    <mergeCell ref="B46:B47"/>
    <mergeCell ref="H46:H47"/>
    <mergeCell ref="C53:G53"/>
    <mergeCell ref="J53:N53"/>
    <mergeCell ref="C54:G54"/>
    <mergeCell ref="J54:N54"/>
    <mergeCell ref="P54:V54"/>
    <mergeCell ref="C55:G55"/>
    <mergeCell ref="J55:N55"/>
    <mergeCell ref="P55:V55"/>
    <mergeCell ref="C56:G56"/>
    <mergeCell ref="J56:N56"/>
    <mergeCell ref="P56:V56"/>
    <mergeCell ref="C57:G57"/>
    <mergeCell ref="J57:N57"/>
    <mergeCell ref="P57:V57"/>
    <mergeCell ref="C60:G60"/>
    <mergeCell ref="J60:N60"/>
    <mergeCell ref="P60:V60"/>
    <mergeCell ref="C58:G58"/>
    <mergeCell ref="J58:N58"/>
    <mergeCell ref="P58:V58"/>
    <mergeCell ref="C59:G59"/>
    <mergeCell ref="J59:N59"/>
    <mergeCell ref="P59:V5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42D58-0525-473A-80A0-882BBF5B5E07}">
  <dimension ref="A1:V76"/>
  <sheetViews>
    <sheetView zoomScale="80" zoomScaleNormal="80" workbookViewId="0">
      <selection activeCell="R18" sqref="R18"/>
    </sheetView>
  </sheetViews>
  <sheetFormatPr baseColWidth="10" defaultColWidth="10.81640625"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7" max="7" width="11.453125" bestFit="1"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11</v>
      </c>
      <c r="L2" s="4">
        <f>+SUM(J2:K2)</f>
        <v>14</v>
      </c>
      <c r="M2" s="4"/>
      <c r="N2" s="4"/>
    </row>
    <row r="3" spans="1:14" x14ac:dyDescent="0.35">
      <c r="A3" s="97">
        <v>1</v>
      </c>
      <c r="B3" s="97" t="s">
        <v>9</v>
      </c>
      <c r="C3" s="13" t="s">
        <v>10</v>
      </c>
      <c r="D3" s="14" t="s">
        <v>11</v>
      </c>
      <c r="E3" s="5" t="s">
        <v>12</v>
      </c>
      <c r="F3" s="7" t="s">
        <v>13</v>
      </c>
      <c r="G3" s="6" t="s">
        <v>14</v>
      </c>
      <c r="H3" s="99">
        <f>+IF(OR(G3="Si",G4="Si"),1,0)</f>
        <v>1</v>
      </c>
      <c r="L3" s="8">
        <f>+L2/COUNT(A3:A43)</f>
        <v>0.7</v>
      </c>
    </row>
    <row r="4" spans="1:14" x14ac:dyDescent="0.35">
      <c r="A4" s="98"/>
      <c r="B4" s="98"/>
      <c r="C4" s="9" t="s">
        <v>15</v>
      </c>
      <c r="D4" s="10" t="s">
        <v>16</v>
      </c>
      <c r="E4" s="9" t="s">
        <v>17</v>
      </c>
      <c r="F4" s="11" t="s">
        <v>13</v>
      </c>
      <c r="G4" s="10" t="s">
        <v>14</v>
      </c>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c r="H9" s="99">
        <f>+IF(OR(G9="Si",G10="Si"),1,0)</f>
        <v>0</v>
      </c>
    </row>
    <row r="10" spans="1:14" x14ac:dyDescent="0.35">
      <c r="A10" s="98"/>
      <c r="B10" s="98"/>
      <c r="C10" s="17" t="s">
        <v>31</v>
      </c>
      <c r="D10" s="18" t="s">
        <v>32</v>
      </c>
      <c r="E10" s="17" t="s">
        <v>30</v>
      </c>
      <c r="F10" s="20" t="s">
        <v>22</v>
      </c>
      <c r="G10" s="21"/>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17" t="s">
        <v>36</v>
      </c>
      <c r="D12" s="18" t="s">
        <v>37</v>
      </c>
      <c r="E12" s="17" t="s">
        <v>35</v>
      </c>
      <c r="F12" s="20" t="s">
        <v>22</v>
      </c>
      <c r="G12" s="21"/>
      <c r="H12" s="100"/>
    </row>
    <row r="13" spans="1:14" x14ac:dyDescent="0.35">
      <c r="A13" s="136">
        <v>6</v>
      </c>
      <c r="B13" s="138" t="s">
        <v>9</v>
      </c>
      <c r="C13" s="65"/>
      <c r="D13" s="66"/>
      <c r="E13" s="65" t="s">
        <v>38</v>
      </c>
      <c r="F13" s="67" t="s">
        <v>13</v>
      </c>
      <c r="G13" s="68"/>
      <c r="H13" s="138">
        <f>+IF(OR(G13="Si",G14="Si"),1,0)</f>
        <v>0</v>
      </c>
      <c r="J13" s="26"/>
    </row>
    <row r="14" spans="1:14" x14ac:dyDescent="0.35">
      <c r="A14" s="137"/>
      <c r="B14" s="139"/>
      <c r="C14" s="69" t="s">
        <v>40</v>
      </c>
      <c r="D14" s="70" t="s">
        <v>41</v>
      </c>
      <c r="E14" s="69" t="s">
        <v>38</v>
      </c>
      <c r="F14" s="71" t="s">
        <v>22</v>
      </c>
      <c r="G14" s="72"/>
      <c r="H14" s="139"/>
      <c r="J14" s="27"/>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row>
    <row r="17" spans="1:13" x14ac:dyDescent="0.35">
      <c r="A17" s="103">
        <v>8</v>
      </c>
      <c r="B17" s="105" t="s">
        <v>52</v>
      </c>
      <c r="C17" s="39" t="s">
        <v>53</v>
      </c>
      <c r="D17" s="40" t="s">
        <v>54</v>
      </c>
      <c r="E17" s="39" t="s">
        <v>55</v>
      </c>
      <c r="F17" s="41" t="s">
        <v>13</v>
      </c>
      <c r="G17" s="41"/>
      <c r="H17" s="99">
        <f>+IF(OR(G17="Si",G18="Si"),1,0)</f>
        <v>1</v>
      </c>
      <c r="K17" s="53"/>
    </row>
    <row r="18" spans="1:13" x14ac:dyDescent="0.35">
      <c r="A18" s="104"/>
      <c r="B18" s="106"/>
      <c r="C18" s="42" t="s">
        <v>165</v>
      </c>
      <c r="D18" s="43" t="s">
        <v>166</v>
      </c>
      <c r="E18" s="42" t="s">
        <v>55</v>
      </c>
      <c r="F18" s="44" t="s">
        <v>22</v>
      </c>
      <c r="G18" s="45" t="s">
        <v>14</v>
      </c>
      <c r="H18" s="100"/>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row>
    <row r="21" spans="1:13" x14ac:dyDescent="0.35">
      <c r="A21" s="111">
        <v>10</v>
      </c>
      <c r="B21" s="107" t="s">
        <v>71</v>
      </c>
      <c r="C21" s="13" t="s">
        <v>72</v>
      </c>
      <c r="D21" s="14" t="s">
        <v>73</v>
      </c>
      <c r="E21" s="13" t="s">
        <v>74</v>
      </c>
      <c r="F21" s="15" t="s">
        <v>13</v>
      </c>
      <c r="G21" s="14"/>
      <c r="H21" s="99">
        <f>+IF(OR(G21="Si",G22="Si"),1,0)</f>
        <v>0</v>
      </c>
    </row>
    <row r="22" spans="1:13" x14ac:dyDescent="0.35">
      <c r="A22" s="112"/>
      <c r="B22" s="108"/>
      <c r="C22" s="17" t="s">
        <v>77</v>
      </c>
      <c r="D22" s="18" t="s">
        <v>29</v>
      </c>
      <c r="E22" s="19" t="s">
        <v>74</v>
      </c>
      <c r="F22" s="20" t="s">
        <v>22</v>
      </c>
      <c r="G22" s="21"/>
      <c r="H22" s="100"/>
    </row>
    <row r="23" spans="1:13" x14ac:dyDescent="0.35">
      <c r="A23" s="107">
        <v>11</v>
      </c>
      <c r="B23" s="107" t="s">
        <v>71</v>
      </c>
      <c r="C23" s="23" t="s">
        <v>79</v>
      </c>
      <c r="D23" s="25" t="s">
        <v>80</v>
      </c>
      <c r="E23" s="23" t="s">
        <v>81</v>
      </c>
      <c r="F23" s="24" t="s">
        <v>13</v>
      </c>
      <c r="G23" s="25"/>
      <c r="H23" s="99">
        <f>+IF(OR(G23="Si",G24="Si"),1,0)</f>
        <v>0</v>
      </c>
    </row>
    <row r="24" spans="1:13" x14ac:dyDescent="0.35">
      <c r="A24" s="108"/>
      <c r="B24" s="108"/>
      <c r="C24" s="17" t="s">
        <v>84</v>
      </c>
      <c r="D24" s="18" t="s">
        <v>85</v>
      </c>
      <c r="E24" s="17" t="s">
        <v>81</v>
      </c>
      <c r="F24" s="20" t="s">
        <v>22</v>
      </c>
      <c r="G24" s="21"/>
      <c r="H24" s="100"/>
    </row>
    <row r="25" spans="1:13" x14ac:dyDescent="0.35">
      <c r="A25" s="107">
        <v>12</v>
      </c>
      <c r="B25" s="55" t="s">
        <v>71</v>
      </c>
      <c r="C25" s="23" t="s">
        <v>88</v>
      </c>
      <c r="D25" s="25" t="s">
        <v>89</v>
      </c>
      <c r="E25" s="23" t="s">
        <v>90</v>
      </c>
      <c r="F25" s="24" t="s">
        <v>13</v>
      </c>
      <c r="G25" s="25" t="s">
        <v>14</v>
      </c>
      <c r="H25" s="99">
        <f>+IF(OR(G25="Si",G26="Si"),1,0)</f>
        <v>1</v>
      </c>
    </row>
    <row r="26" spans="1:13" x14ac:dyDescent="0.35">
      <c r="A26" s="108"/>
      <c r="B26" s="56"/>
      <c r="C26" s="17" t="s">
        <v>92</v>
      </c>
      <c r="D26" s="18" t="s">
        <v>93</v>
      </c>
      <c r="E26" s="17" t="s">
        <v>90</v>
      </c>
      <c r="F26" s="20" t="s">
        <v>22</v>
      </c>
      <c r="G26" s="21" t="s">
        <v>14</v>
      </c>
      <c r="H26" s="100"/>
    </row>
    <row r="27" spans="1:13" x14ac:dyDescent="0.35">
      <c r="A27" s="107">
        <v>13</v>
      </c>
      <c r="B27" s="107" t="s">
        <v>71</v>
      </c>
      <c r="C27" s="13" t="s">
        <v>95</v>
      </c>
      <c r="D27" s="14" t="s">
        <v>96</v>
      </c>
      <c r="E27" s="13" t="s">
        <v>97</v>
      </c>
      <c r="F27" s="24" t="s">
        <v>13</v>
      </c>
      <c r="G27" s="25" t="s">
        <v>14</v>
      </c>
      <c r="H27" s="99">
        <f>+IF(OR(G27="Si",G28="Si"),1,0)</f>
        <v>1</v>
      </c>
    </row>
    <row r="28" spans="1:13" x14ac:dyDescent="0.35">
      <c r="A28" s="108"/>
      <c r="B28" s="108"/>
      <c r="C28" s="17" t="s">
        <v>167</v>
      </c>
      <c r="D28" s="18" t="s">
        <v>161</v>
      </c>
      <c r="E28" s="17" t="s">
        <v>97</v>
      </c>
      <c r="F28" s="20" t="s">
        <v>22</v>
      </c>
      <c r="G28" s="21" t="s">
        <v>14</v>
      </c>
      <c r="H28" s="100"/>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t="s">
        <v>14</v>
      </c>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t="s">
        <v>14</v>
      </c>
      <c r="H34" s="99">
        <f>+IF(OR(G34="Si",G35="Si"),1,0)</f>
        <v>1</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c r="H36" s="99">
        <f>+IF(OR(G36="Si",G37="Si"),1,0)</f>
        <v>0</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t="s">
        <v>14</v>
      </c>
      <c r="H38" s="99">
        <f>+IF(OR(G38="Si",G39="Si"),1,0)</f>
        <v>1</v>
      </c>
      <c r="L38" s="26"/>
    </row>
    <row r="39" spans="1:12" x14ac:dyDescent="0.35">
      <c r="A39" s="108"/>
      <c r="B39" s="108"/>
      <c r="C39" s="17" t="s">
        <v>127</v>
      </c>
      <c r="D39" s="18" t="s">
        <v>128</v>
      </c>
      <c r="E39" s="17" t="s">
        <v>126</v>
      </c>
      <c r="F39" s="20" t="s">
        <v>22</v>
      </c>
      <c r="G39" s="21"/>
      <c r="H39" s="100"/>
    </row>
    <row r="40" spans="1:12" x14ac:dyDescent="0.35">
      <c r="A40" s="111">
        <v>19</v>
      </c>
      <c r="B40" s="113" t="s">
        <v>71</v>
      </c>
      <c r="C40" s="13" t="s">
        <v>129</v>
      </c>
      <c r="D40" s="14" t="s">
        <v>130</v>
      </c>
      <c r="E40" s="13" t="s">
        <v>131</v>
      </c>
      <c r="F40" s="24" t="s">
        <v>13</v>
      </c>
      <c r="G40" s="25" t="s">
        <v>14</v>
      </c>
      <c r="H40" s="99">
        <f>+IF(OR(G40="Si",G41="Si"),1,0)</f>
        <v>1</v>
      </c>
    </row>
    <row r="41" spans="1:12" ht="51.65" customHeight="1" x14ac:dyDescent="0.35">
      <c r="A41" s="112"/>
      <c r="B41" s="108"/>
      <c r="C41" s="17" t="s">
        <v>132</v>
      </c>
      <c r="D41" s="18" t="s">
        <v>133</v>
      </c>
      <c r="E41" s="17" t="s">
        <v>131</v>
      </c>
      <c r="F41" s="20" t="s">
        <v>22</v>
      </c>
      <c r="G41" s="21"/>
      <c r="H41" s="100"/>
    </row>
    <row r="42" spans="1:12" x14ac:dyDescent="0.35">
      <c r="A42" s="111">
        <v>20</v>
      </c>
      <c r="B42" s="113" t="s">
        <v>71</v>
      </c>
      <c r="C42" s="13" t="s">
        <v>134</v>
      </c>
      <c r="D42" s="14" t="s">
        <v>135</v>
      </c>
      <c r="E42" s="13" t="s">
        <v>136</v>
      </c>
      <c r="F42" s="24" t="s">
        <v>13</v>
      </c>
      <c r="G42" s="25" t="s">
        <v>14</v>
      </c>
      <c r="H42" s="99">
        <f>+IF(OR(G42="Si",G43="Si"),1,0)</f>
        <v>1</v>
      </c>
    </row>
    <row r="43" spans="1:12" x14ac:dyDescent="0.35">
      <c r="A43" s="112"/>
      <c r="B43" s="108"/>
      <c r="C43" s="17" t="s">
        <v>137</v>
      </c>
      <c r="D43" s="18" t="s">
        <v>138</v>
      </c>
      <c r="E43" s="17" t="s">
        <v>136</v>
      </c>
      <c r="F43" s="20" t="s">
        <v>22</v>
      </c>
      <c r="G43" s="21" t="s">
        <v>14</v>
      </c>
      <c r="H43" s="100"/>
    </row>
    <row r="44" spans="1:12" x14ac:dyDescent="0.35">
      <c r="A44" s="111">
        <v>21</v>
      </c>
      <c r="B44" s="113" t="s">
        <v>71</v>
      </c>
      <c r="C44" s="13" t="s">
        <v>139</v>
      </c>
      <c r="D44" s="14" t="s">
        <v>140</v>
      </c>
      <c r="E44" s="13" t="s">
        <v>141</v>
      </c>
      <c r="F44" s="24" t="s">
        <v>13</v>
      </c>
      <c r="G44" s="25"/>
      <c r="H44" s="99"/>
      <c r="I44" t="s">
        <v>142</v>
      </c>
    </row>
    <row r="45" spans="1:12" x14ac:dyDescent="0.35">
      <c r="A45" s="112"/>
      <c r="B45" s="108"/>
      <c r="C45" s="17" t="s">
        <v>143</v>
      </c>
      <c r="D45" s="18" t="s">
        <v>144</v>
      </c>
      <c r="E45" s="17" t="s">
        <v>141</v>
      </c>
      <c r="F45" s="20" t="s">
        <v>22</v>
      </c>
      <c r="G45" s="21"/>
      <c r="H45" s="100"/>
    </row>
    <row r="46" spans="1:12" x14ac:dyDescent="0.35">
      <c r="A46" s="123">
        <v>22</v>
      </c>
      <c r="B46" s="125" t="s">
        <v>145</v>
      </c>
      <c r="C46" s="13" t="s">
        <v>146</v>
      </c>
      <c r="D46" s="25" t="s">
        <v>147</v>
      </c>
      <c r="E46" s="23" t="s">
        <v>148</v>
      </c>
      <c r="F46" s="24" t="s">
        <v>13</v>
      </c>
      <c r="G46" s="25"/>
      <c r="H46" s="99"/>
      <c r="I46" t="s">
        <v>142</v>
      </c>
    </row>
    <row r="47" spans="1:12" x14ac:dyDescent="0.35">
      <c r="A47" s="124"/>
      <c r="B47" s="126"/>
      <c r="C47" s="17"/>
      <c r="D47" s="18"/>
      <c r="E47" s="52" t="s">
        <v>148</v>
      </c>
      <c r="F47" s="20" t="s">
        <v>22</v>
      </c>
      <c r="G47" s="21"/>
      <c r="H47" s="100"/>
    </row>
    <row r="52" spans="1:22" x14ac:dyDescent="0.35">
      <c r="C52" s="47" t="s">
        <v>169</v>
      </c>
      <c r="J52" s="47" t="s">
        <v>170</v>
      </c>
      <c r="P52" s="47" t="s">
        <v>183</v>
      </c>
    </row>
    <row r="53" spans="1:22" ht="86.15" customHeight="1" x14ac:dyDescent="0.35">
      <c r="A53" s="59">
        <v>1</v>
      </c>
      <c r="B53" s="59" t="s">
        <v>160</v>
      </c>
      <c r="C53" s="119" t="s">
        <v>219</v>
      </c>
      <c r="D53" s="119"/>
      <c r="E53" s="119"/>
      <c r="F53" s="119"/>
      <c r="G53" s="119"/>
      <c r="J53" s="132" t="s">
        <v>218</v>
      </c>
      <c r="K53" s="133"/>
      <c r="L53" s="133"/>
      <c r="M53" s="133"/>
      <c r="N53" s="134"/>
      <c r="P53" s="135" t="s">
        <v>217</v>
      </c>
      <c r="Q53" s="133"/>
      <c r="R53" s="133"/>
      <c r="S53" s="133"/>
      <c r="T53" s="133"/>
      <c r="U53" s="133"/>
      <c r="V53" s="134"/>
    </row>
    <row r="54" spans="1:22" ht="56.5" customHeight="1" x14ac:dyDescent="0.35">
      <c r="A54" s="59">
        <v>2</v>
      </c>
      <c r="B54" s="64" t="s">
        <v>222</v>
      </c>
      <c r="C54" s="119" t="s">
        <v>223</v>
      </c>
      <c r="D54" s="119"/>
      <c r="E54" s="119"/>
      <c r="F54" s="119"/>
      <c r="G54" s="119"/>
      <c r="J54" s="132" t="s">
        <v>220</v>
      </c>
      <c r="K54" s="133"/>
      <c r="L54" s="133"/>
      <c r="M54" s="133"/>
      <c r="N54" s="134"/>
      <c r="P54" s="135" t="s">
        <v>221</v>
      </c>
      <c r="Q54" s="133"/>
      <c r="R54" s="133"/>
      <c r="S54" s="133"/>
      <c r="T54" s="133"/>
      <c r="U54" s="133"/>
      <c r="V54" s="134"/>
    </row>
    <row r="55" spans="1:22" ht="69" customHeight="1" x14ac:dyDescent="0.35">
      <c r="A55" s="59">
        <v>3</v>
      </c>
      <c r="B55" s="64" t="s">
        <v>224</v>
      </c>
      <c r="C55" s="128" t="s">
        <v>227</v>
      </c>
      <c r="D55" s="128"/>
      <c r="E55" s="128"/>
      <c r="F55" s="128"/>
      <c r="G55" s="128"/>
      <c r="J55" s="132" t="s">
        <v>226</v>
      </c>
      <c r="K55" s="133"/>
      <c r="L55" s="133"/>
      <c r="M55" s="133"/>
      <c r="N55" s="134"/>
      <c r="P55" s="135" t="s">
        <v>225</v>
      </c>
      <c r="Q55" s="133"/>
      <c r="R55" s="133"/>
      <c r="S55" s="133"/>
      <c r="T55" s="133"/>
      <c r="U55" s="133"/>
      <c r="V55" s="134"/>
    </row>
    <row r="56" spans="1:22" ht="40" customHeight="1" x14ac:dyDescent="0.35">
      <c r="A56" s="59">
        <v>4</v>
      </c>
      <c r="B56" s="59" t="s">
        <v>228</v>
      </c>
      <c r="C56" s="128" t="s">
        <v>230</v>
      </c>
      <c r="D56" s="128"/>
      <c r="E56" s="128"/>
      <c r="F56" s="128"/>
      <c r="G56" s="128"/>
      <c r="J56" s="132" t="s">
        <v>231</v>
      </c>
      <c r="K56" s="133"/>
      <c r="L56" s="133"/>
      <c r="M56" s="133"/>
      <c r="N56" s="134"/>
      <c r="P56" s="135" t="s">
        <v>229</v>
      </c>
      <c r="Q56" s="133"/>
      <c r="R56" s="133"/>
      <c r="S56" s="133"/>
      <c r="T56" s="133"/>
      <c r="U56" s="133"/>
      <c r="V56" s="134"/>
    </row>
    <row r="57" spans="1:22" ht="60.65" customHeight="1" x14ac:dyDescent="0.35">
      <c r="A57" s="58"/>
      <c r="B57" s="64"/>
      <c r="C57" s="128"/>
      <c r="D57" s="128"/>
      <c r="E57" s="128"/>
      <c r="F57" s="128"/>
      <c r="G57" s="128"/>
      <c r="J57" s="119"/>
      <c r="K57" s="131"/>
      <c r="L57" s="131"/>
      <c r="M57" s="131"/>
      <c r="N57" s="131"/>
      <c r="P57" s="119"/>
      <c r="Q57" s="131"/>
      <c r="R57" s="131"/>
      <c r="S57" s="131"/>
      <c r="T57" s="131"/>
      <c r="U57" s="131"/>
      <c r="V57" s="131"/>
    </row>
    <row r="58" spans="1:22" ht="60.65" customHeight="1" x14ac:dyDescent="0.35">
      <c r="A58" s="58"/>
      <c r="B58" s="57"/>
      <c r="C58" s="120"/>
      <c r="D58" s="121"/>
      <c r="E58" s="121"/>
      <c r="F58" s="121"/>
      <c r="G58" s="122"/>
      <c r="J58" s="119"/>
      <c r="K58" s="131"/>
      <c r="L58" s="131"/>
      <c r="M58" s="131"/>
      <c r="N58" s="131"/>
      <c r="P58" s="119"/>
      <c r="Q58" s="131"/>
      <c r="R58" s="131"/>
      <c r="S58" s="131"/>
      <c r="T58" s="131"/>
      <c r="U58" s="131"/>
      <c r="V58" s="131"/>
    </row>
    <row r="59" spans="1:22" ht="60.65" customHeight="1" x14ac:dyDescent="0.35">
      <c r="A59" s="58"/>
      <c r="B59" s="57"/>
      <c r="C59" s="120"/>
      <c r="D59" s="121"/>
      <c r="E59" s="121"/>
      <c r="F59" s="121"/>
      <c r="G59" s="122"/>
      <c r="J59" s="119"/>
      <c r="K59" s="131"/>
      <c r="L59" s="131"/>
      <c r="M59" s="131"/>
      <c r="N59" s="131"/>
      <c r="P59" s="119"/>
      <c r="Q59" s="131"/>
      <c r="R59" s="131"/>
      <c r="S59" s="131"/>
      <c r="T59" s="131"/>
      <c r="U59" s="131"/>
      <c r="V59" s="131"/>
    </row>
    <row r="60" spans="1:22" ht="60.65" customHeight="1" x14ac:dyDescent="0.35">
      <c r="A60" s="58"/>
      <c r="B60" s="57"/>
      <c r="C60" s="120"/>
      <c r="D60" s="121"/>
      <c r="E60" s="121"/>
      <c r="F60" s="121"/>
      <c r="G60" s="122"/>
      <c r="J60" s="119"/>
      <c r="K60" s="131"/>
      <c r="L60" s="131"/>
      <c r="M60" s="131"/>
      <c r="N60" s="131"/>
      <c r="P60" s="119"/>
      <c r="Q60" s="131"/>
      <c r="R60" s="131"/>
      <c r="S60" s="131"/>
      <c r="T60" s="131"/>
      <c r="U60" s="131"/>
      <c r="V60" s="131"/>
    </row>
    <row r="61" spans="1:22" x14ac:dyDescent="0.35">
      <c r="C61" s="47"/>
    </row>
    <row r="62" spans="1:22" x14ac:dyDescent="0.35">
      <c r="A62" s="48"/>
      <c r="B62" s="48"/>
      <c r="C62" s="49"/>
    </row>
    <row r="63" spans="1:22" x14ac:dyDescent="0.35">
      <c r="C63" s="47"/>
    </row>
    <row r="64" spans="1:22" x14ac:dyDescent="0.35">
      <c r="C64" s="47"/>
    </row>
    <row r="65" spans="3:3" ht="17.5" x14ac:dyDescent="0.35">
      <c r="C65" s="50"/>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0">
    <mergeCell ref="C60:G60"/>
    <mergeCell ref="J60:N60"/>
    <mergeCell ref="P60:V60"/>
    <mergeCell ref="C58:G58"/>
    <mergeCell ref="J58:N58"/>
    <mergeCell ref="P58:V58"/>
    <mergeCell ref="C59:G59"/>
    <mergeCell ref="J59:N59"/>
    <mergeCell ref="P59:V59"/>
    <mergeCell ref="C56:G56"/>
    <mergeCell ref="J56:N56"/>
    <mergeCell ref="P56:V56"/>
    <mergeCell ref="C57:G57"/>
    <mergeCell ref="J57:N57"/>
    <mergeCell ref="P57:V57"/>
    <mergeCell ref="C54:G54"/>
    <mergeCell ref="J54:N54"/>
    <mergeCell ref="P54:V54"/>
    <mergeCell ref="C55:G55"/>
    <mergeCell ref="J55:N55"/>
    <mergeCell ref="P55:V55"/>
    <mergeCell ref="P53:V53"/>
    <mergeCell ref="A42:A43"/>
    <mergeCell ref="B42:B43"/>
    <mergeCell ref="H42:H43"/>
    <mergeCell ref="A44:A45"/>
    <mergeCell ref="B44:B45"/>
    <mergeCell ref="H44:H45"/>
    <mergeCell ref="A46:A47"/>
    <mergeCell ref="B46:B47"/>
    <mergeCell ref="H46:H47"/>
    <mergeCell ref="C53:G53"/>
    <mergeCell ref="J53:N53"/>
    <mergeCell ref="A38:A39"/>
    <mergeCell ref="B38:B39"/>
    <mergeCell ref="H38:H39"/>
    <mergeCell ref="A40:A41"/>
    <mergeCell ref="B40:B41"/>
    <mergeCell ref="H40:H41"/>
    <mergeCell ref="A34:A35"/>
    <mergeCell ref="B34:B35"/>
    <mergeCell ref="H34:H35"/>
    <mergeCell ref="A36:A37"/>
    <mergeCell ref="B36:B37"/>
    <mergeCell ref="H36:H37"/>
    <mergeCell ref="A29:A30"/>
    <mergeCell ref="B29:B30"/>
    <mergeCell ref="H29:H30"/>
    <mergeCell ref="A31:A33"/>
    <mergeCell ref="B31:B33"/>
    <mergeCell ref="H31:H33"/>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15:A16"/>
    <mergeCell ref="B15:B16"/>
    <mergeCell ref="H15:H16"/>
    <mergeCell ref="A17:A18"/>
    <mergeCell ref="B17:B18"/>
    <mergeCell ref="H17:H18"/>
    <mergeCell ref="A11:A12"/>
    <mergeCell ref="B11:B12"/>
    <mergeCell ref="H11:H12"/>
    <mergeCell ref="A13:A14"/>
    <mergeCell ref="B13:B14"/>
    <mergeCell ref="H13:H14"/>
    <mergeCell ref="A7:A8"/>
    <mergeCell ref="B7:B8"/>
    <mergeCell ref="H7:H8"/>
    <mergeCell ref="A9:A10"/>
    <mergeCell ref="B9:B10"/>
    <mergeCell ref="H9:H10"/>
    <mergeCell ref="E2:F2"/>
    <mergeCell ref="A3:A4"/>
    <mergeCell ref="B3:B4"/>
    <mergeCell ref="H3:H4"/>
    <mergeCell ref="A5:A6"/>
    <mergeCell ref="B5:B6"/>
    <mergeCell ref="H5:H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A423-E813-421F-9BA2-C71C1644BEFA}">
  <dimension ref="A1:AD76"/>
  <sheetViews>
    <sheetView topLeftCell="C1" zoomScale="80" zoomScaleNormal="80" workbookViewId="0">
      <selection activeCell="F22" sqref="F22"/>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12</v>
      </c>
      <c r="L2" s="4">
        <f>+SUM(J2:K2)</f>
        <v>15</v>
      </c>
      <c r="M2" s="4"/>
      <c r="N2" s="4"/>
    </row>
    <row r="3" spans="1:14" x14ac:dyDescent="0.35">
      <c r="A3" s="97">
        <v>1</v>
      </c>
      <c r="B3" s="97" t="s">
        <v>9</v>
      </c>
      <c r="C3" s="13" t="s">
        <v>10</v>
      </c>
      <c r="D3" s="14" t="s">
        <v>11</v>
      </c>
      <c r="E3" s="5" t="s">
        <v>12</v>
      </c>
      <c r="F3" s="7" t="s">
        <v>13</v>
      </c>
      <c r="G3" s="6" t="s">
        <v>14</v>
      </c>
      <c r="H3" s="99">
        <f>+IF(OR(G3="Si",G4="Si"),1,0)</f>
        <v>1</v>
      </c>
      <c r="L3" s="8">
        <f>+L2/COUNT(A3:A43)</f>
        <v>0.75</v>
      </c>
    </row>
    <row r="4" spans="1:14" x14ac:dyDescent="0.35">
      <c r="A4" s="98"/>
      <c r="B4" s="98"/>
      <c r="C4" s="9" t="s">
        <v>15</v>
      </c>
      <c r="D4" s="10" t="s">
        <v>16</v>
      </c>
      <c r="E4" s="9" t="s">
        <v>17</v>
      </c>
      <c r="F4" s="11" t="s">
        <v>13</v>
      </c>
      <c r="G4" s="10" t="s">
        <v>14</v>
      </c>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t="s">
        <v>14</v>
      </c>
      <c r="H9" s="99">
        <f>+IF(OR(G9="Si",G10="Si"),1,0)</f>
        <v>1</v>
      </c>
    </row>
    <row r="10" spans="1:14" x14ac:dyDescent="0.35">
      <c r="A10" s="98"/>
      <c r="B10" s="98"/>
      <c r="C10" s="17" t="s">
        <v>31</v>
      </c>
      <c r="D10" s="18" t="s">
        <v>32</v>
      </c>
      <c r="E10" s="17" t="s">
        <v>30</v>
      </c>
      <c r="F10" s="20" t="s">
        <v>22</v>
      </c>
      <c r="G10" s="21" t="s">
        <v>14</v>
      </c>
      <c r="H10" s="100"/>
    </row>
    <row r="11" spans="1:14" x14ac:dyDescent="0.35">
      <c r="A11" s="97">
        <v>5</v>
      </c>
      <c r="B11" s="97" t="s">
        <v>9</v>
      </c>
      <c r="C11" s="23" t="s">
        <v>33</v>
      </c>
      <c r="D11" s="25" t="s">
        <v>34</v>
      </c>
      <c r="E11" s="23" t="s">
        <v>35</v>
      </c>
      <c r="F11" s="24" t="s">
        <v>13</v>
      </c>
      <c r="G11" s="25"/>
      <c r="H11" s="99">
        <f>+IF(OR(G11="Si",G12="Si"),1,0)</f>
        <v>1</v>
      </c>
      <c r="M11" s="46"/>
    </row>
    <row r="12" spans="1:14" x14ac:dyDescent="0.35">
      <c r="A12" s="98"/>
      <c r="B12" s="98"/>
      <c r="C12" s="17" t="s">
        <v>36</v>
      </c>
      <c r="D12" s="18" t="s">
        <v>37</v>
      </c>
      <c r="E12" s="17" t="s">
        <v>35</v>
      </c>
      <c r="F12" s="20" t="s">
        <v>22</v>
      </c>
      <c r="G12" s="21" t="s">
        <v>14</v>
      </c>
      <c r="H12" s="100"/>
    </row>
    <row r="13" spans="1:14" x14ac:dyDescent="0.35">
      <c r="A13" s="136">
        <v>6</v>
      </c>
      <c r="B13" s="138" t="s">
        <v>9</v>
      </c>
      <c r="C13" s="65"/>
      <c r="D13" s="66"/>
      <c r="E13" s="65" t="s">
        <v>38</v>
      </c>
      <c r="F13" s="67" t="s">
        <v>13</v>
      </c>
      <c r="G13" s="68"/>
      <c r="H13" s="138">
        <f>+IF(OR(G13="Si",G14="Si"),1,0)</f>
        <v>0</v>
      </c>
      <c r="J13" s="26"/>
    </row>
    <row r="14" spans="1:14" x14ac:dyDescent="0.35">
      <c r="A14" s="137"/>
      <c r="B14" s="139"/>
      <c r="C14" s="69" t="s">
        <v>40</v>
      </c>
      <c r="D14" s="70" t="s">
        <v>41</v>
      </c>
      <c r="E14" s="69" t="s">
        <v>38</v>
      </c>
      <c r="F14" s="71" t="s">
        <v>22</v>
      </c>
      <c r="G14" s="72"/>
      <c r="H14" s="139"/>
      <c r="J14" s="27"/>
      <c r="L14" s="29"/>
      <c r="M14" s="28"/>
    </row>
    <row r="15" spans="1:14" x14ac:dyDescent="0.35">
      <c r="A15" s="97">
        <v>7</v>
      </c>
      <c r="B15" s="97" t="s">
        <v>9</v>
      </c>
      <c r="C15" s="17" t="s">
        <v>43</v>
      </c>
      <c r="D15" s="18" t="s">
        <v>44</v>
      </c>
      <c r="E15" s="23" t="s">
        <v>45</v>
      </c>
      <c r="F15" s="24" t="s">
        <v>13</v>
      </c>
      <c r="G15" s="25"/>
      <c r="H15" s="99">
        <f>+IF(OR(G15="Si",G16="Si"),1,0)</f>
        <v>0</v>
      </c>
      <c r="K15" s="22" t="s">
        <v>46</v>
      </c>
    </row>
    <row r="16" spans="1:14" x14ac:dyDescent="0.35">
      <c r="A16" s="98"/>
      <c r="B16" s="98"/>
      <c r="C16" s="61" t="s">
        <v>48</v>
      </c>
      <c r="D16" s="62" t="s">
        <v>49</v>
      </c>
      <c r="E16" s="17" t="s">
        <v>45</v>
      </c>
      <c r="F16" s="20" t="s">
        <v>22</v>
      </c>
      <c r="G16" s="21"/>
      <c r="H16" s="100"/>
    </row>
    <row r="17" spans="1:13" x14ac:dyDescent="0.35">
      <c r="A17" s="103">
        <v>8</v>
      </c>
      <c r="B17" s="105" t="s">
        <v>52</v>
      </c>
      <c r="C17" s="39" t="s">
        <v>53</v>
      </c>
      <c r="D17" s="40" t="s">
        <v>54</v>
      </c>
      <c r="E17" s="39" t="s">
        <v>55</v>
      </c>
      <c r="F17" s="41" t="s">
        <v>13</v>
      </c>
      <c r="G17" s="41"/>
      <c r="H17" s="99">
        <f>+IF(OR(G17="Si",G18="Si"),1,0)</f>
        <v>1</v>
      </c>
      <c r="K17" s="53"/>
    </row>
    <row r="18" spans="1:13" x14ac:dyDescent="0.35">
      <c r="A18" s="104"/>
      <c r="B18" s="106"/>
      <c r="C18" s="42" t="s">
        <v>165</v>
      </c>
      <c r="D18" s="43" t="s">
        <v>166</v>
      </c>
      <c r="E18" s="42" t="s">
        <v>55</v>
      </c>
      <c r="F18" s="44" t="s">
        <v>22</v>
      </c>
      <c r="G18" s="45" t="s">
        <v>14</v>
      </c>
      <c r="H18" s="100"/>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row>
    <row r="21" spans="1:13" x14ac:dyDescent="0.35">
      <c r="A21" s="111">
        <v>10</v>
      </c>
      <c r="B21" s="107" t="s">
        <v>71</v>
      </c>
      <c r="C21" s="13" t="s">
        <v>72</v>
      </c>
      <c r="D21" s="14" t="s">
        <v>73</v>
      </c>
      <c r="E21" s="13" t="s">
        <v>74</v>
      </c>
      <c r="F21" s="15" t="s">
        <v>13</v>
      </c>
      <c r="G21" s="14" t="s">
        <v>14</v>
      </c>
      <c r="H21" s="99">
        <f>+IF(OR(G21="Si",G22="Si"),1,0)</f>
        <v>1</v>
      </c>
    </row>
    <row r="22" spans="1:13" x14ac:dyDescent="0.35">
      <c r="A22" s="112"/>
      <c r="B22" s="108"/>
      <c r="C22" s="17" t="s">
        <v>77</v>
      </c>
      <c r="D22" s="18" t="s">
        <v>29</v>
      </c>
      <c r="E22" s="19" t="s">
        <v>74</v>
      </c>
      <c r="F22" s="20" t="s">
        <v>22</v>
      </c>
      <c r="G22" s="21"/>
      <c r="H22" s="100"/>
    </row>
    <row r="23" spans="1:13" x14ac:dyDescent="0.35">
      <c r="A23" s="107">
        <v>11</v>
      </c>
      <c r="B23" s="107" t="s">
        <v>71</v>
      </c>
      <c r="C23" s="23" t="s">
        <v>79</v>
      </c>
      <c r="D23" s="25" t="s">
        <v>80</v>
      </c>
      <c r="E23" s="23" t="s">
        <v>81</v>
      </c>
      <c r="F23" s="24" t="s">
        <v>13</v>
      </c>
      <c r="G23" s="25" t="s">
        <v>14</v>
      </c>
      <c r="H23" s="99">
        <f>+IF(OR(G23="Si",G24="Si"),1,0)</f>
        <v>1</v>
      </c>
    </row>
    <row r="24" spans="1:13" x14ac:dyDescent="0.35">
      <c r="A24" s="108"/>
      <c r="B24" s="108"/>
      <c r="C24" s="17" t="s">
        <v>84</v>
      </c>
      <c r="D24" s="18" t="s">
        <v>85</v>
      </c>
      <c r="E24" s="17" t="s">
        <v>81</v>
      </c>
      <c r="F24" s="20" t="s">
        <v>22</v>
      </c>
      <c r="G24" s="21" t="s">
        <v>14</v>
      </c>
      <c r="H24" s="100"/>
    </row>
    <row r="25" spans="1:13" x14ac:dyDescent="0.35">
      <c r="A25" s="107">
        <v>12</v>
      </c>
      <c r="B25" s="55" t="s">
        <v>71</v>
      </c>
      <c r="C25" s="23" t="s">
        <v>88</v>
      </c>
      <c r="D25" s="25" t="s">
        <v>89</v>
      </c>
      <c r="E25" s="23" t="s">
        <v>90</v>
      </c>
      <c r="F25" s="24" t="s">
        <v>13</v>
      </c>
      <c r="G25" s="25" t="s">
        <v>14</v>
      </c>
      <c r="H25" s="99">
        <f>+IF(OR(G25="Si",G26="Si"),1,0)</f>
        <v>1</v>
      </c>
    </row>
    <row r="26" spans="1:13" x14ac:dyDescent="0.35">
      <c r="A26" s="108"/>
      <c r="B26" s="56"/>
      <c r="C26" s="17" t="s">
        <v>92</v>
      </c>
      <c r="D26" s="18" t="s">
        <v>93</v>
      </c>
      <c r="E26" s="17" t="s">
        <v>90</v>
      </c>
      <c r="F26" s="20" t="s">
        <v>22</v>
      </c>
      <c r="G26" s="21" t="s">
        <v>14</v>
      </c>
      <c r="H26" s="100"/>
    </row>
    <row r="27" spans="1:13" x14ac:dyDescent="0.35">
      <c r="A27" s="107">
        <v>13</v>
      </c>
      <c r="B27" s="107" t="s">
        <v>71</v>
      </c>
      <c r="C27" s="13" t="s">
        <v>95</v>
      </c>
      <c r="D27" s="14" t="s">
        <v>96</v>
      </c>
      <c r="E27" s="13" t="s">
        <v>97</v>
      </c>
      <c r="F27" s="24" t="s">
        <v>13</v>
      </c>
      <c r="G27" s="25" t="s">
        <v>14</v>
      </c>
      <c r="H27" s="99">
        <f>+IF(OR(G27="Si",G28="Si"),1,0)</f>
        <v>1</v>
      </c>
    </row>
    <row r="28" spans="1:13" x14ac:dyDescent="0.35">
      <c r="A28" s="108"/>
      <c r="B28" s="108"/>
      <c r="C28" s="17" t="s">
        <v>167</v>
      </c>
      <c r="D28" s="18" t="s">
        <v>161</v>
      </c>
      <c r="E28" s="17" t="s">
        <v>97</v>
      </c>
      <c r="F28" s="20" t="s">
        <v>22</v>
      </c>
      <c r="G28" s="21" t="s">
        <v>14</v>
      </c>
      <c r="H28" s="100"/>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c r="H34" s="99">
        <f>+IF(OR(G34="Si",G35="Si"),1,0)</f>
        <v>0</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c r="H36" s="99">
        <f>+IF(OR(G36="Si",G37="Si"),1,0)</f>
        <v>0</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c r="H38" s="99">
        <f>+IF(OR(G38="Si",G39="Si"),1,0)</f>
        <v>1</v>
      </c>
      <c r="L38" s="26"/>
    </row>
    <row r="39" spans="1:12" x14ac:dyDescent="0.35">
      <c r="A39" s="108"/>
      <c r="B39" s="108"/>
      <c r="C39" s="17" t="s">
        <v>127</v>
      </c>
      <c r="D39" s="18" t="s">
        <v>128</v>
      </c>
      <c r="E39" s="17" t="s">
        <v>126</v>
      </c>
      <c r="F39" s="20" t="s">
        <v>22</v>
      </c>
      <c r="G39" s="21" t="s">
        <v>14</v>
      </c>
      <c r="H39" s="100"/>
    </row>
    <row r="40" spans="1:12" x14ac:dyDescent="0.35">
      <c r="A40" s="111">
        <v>19</v>
      </c>
      <c r="B40" s="113" t="s">
        <v>71</v>
      </c>
      <c r="C40" s="13" t="s">
        <v>129</v>
      </c>
      <c r="D40" s="14" t="s">
        <v>130</v>
      </c>
      <c r="E40" s="13" t="s">
        <v>131</v>
      </c>
      <c r="F40" s="24" t="s">
        <v>13</v>
      </c>
      <c r="G40" s="25" t="s">
        <v>14</v>
      </c>
      <c r="H40" s="99">
        <f>+IF(OR(G40="Si",G41="Si"),1,0)</f>
        <v>1</v>
      </c>
    </row>
    <row r="41" spans="1:12" x14ac:dyDescent="0.35">
      <c r="A41" s="112"/>
      <c r="B41" s="108"/>
      <c r="C41" s="17" t="s">
        <v>132</v>
      </c>
      <c r="D41" s="18" t="s">
        <v>133</v>
      </c>
      <c r="E41" s="17" t="s">
        <v>131</v>
      </c>
      <c r="F41" s="20" t="s">
        <v>22</v>
      </c>
      <c r="G41" s="21" t="s">
        <v>14</v>
      </c>
      <c r="H41" s="100"/>
    </row>
    <row r="42" spans="1:12" x14ac:dyDescent="0.35">
      <c r="A42" s="111">
        <v>20</v>
      </c>
      <c r="B42" s="113" t="s">
        <v>71</v>
      </c>
      <c r="C42" s="13" t="s">
        <v>134</v>
      </c>
      <c r="D42" s="14" t="s">
        <v>135</v>
      </c>
      <c r="E42" s="13" t="s">
        <v>136</v>
      </c>
      <c r="F42" s="24" t="s">
        <v>13</v>
      </c>
      <c r="G42" s="25" t="s">
        <v>14</v>
      </c>
      <c r="H42" s="99">
        <f>+IF(OR(G42="Si",G43="Si"),1,0)</f>
        <v>1</v>
      </c>
    </row>
    <row r="43" spans="1:12" x14ac:dyDescent="0.35">
      <c r="A43" s="112"/>
      <c r="B43" s="108"/>
      <c r="C43" s="17" t="s">
        <v>137</v>
      </c>
      <c r="D43" s="18" t="s">
        <v>138</v>
      </c>
      <c r="E43" s="17" t="s">
        <v>136</v>
      </c>
      <c r="F43" s="20" t="s">
        <v>22</v>
      </c>
      <c r="G43" s="21" t="s">
        <v>14</v>
      </c>
      <c r="H43" s="100"/>
    </row>
    <row r="44" spans="1:12" x14ac:dyDescent="0.35">
      <c r="A44" s="111">
        <v>21</v>
      </c>
      <c r="B44" s="113" t="s">
        <v>71</v>
      </c>
      <c r="C44" s="13" t="s">
        <v>139</v>
      </c>
      <c r="D44" s="14" t="s">
        <v>140</v>
      </c>
      <c r="E44" s="13" t="s">
        <v>141</v>
      </c>
      <c r="F44" s="24" t="s">
        <v>13</v>
      </c>
      <c r="G44" s="25"/>
      <c r="H44" s="99"/>
      <c r="I44" t="s">
        <v>142</v>
      </c>
      <c r="K44" t="s">
        <v>239</v>
      </c>
    </row>
    <row r="45" spans="1:12" x14ac:dyDescent="0.35">
      <c r="A45" s="112"/>
      <c r="B45" s="108"/>
      <c r="C45" s="17" t="s">
        <v>143</v>
      </c>
      <c r="D45" s="18" t="s">
        <v>144</v>
      </c>
      <c r="E45" s="17" t="s">
        <v>141</v>
      </c>
      <c r="F45" s="20" t="s">
        <v>22</v>
      </c>
      <c r="G45" s="21"/>
      <c r="H45" s="100"/>
      <c r="K45" t="s">
        <v>238</v>
      </c>
    </row>
    <row r="46" spans="1:12" x14ac:dyDescent="0.35">
      <c r="A46" s="123">
        <v>22</v>
      </c>
      <c r="B46" s="125" t="s">
        <v>145</v>
      </c>
      <c r="C46" s="13" t="s">
        <v>146</v>
      </c>
      <c r="D46" s="25" t="s">
        <v>147</v>
      </c>
      <c r="E46" s="23" t="s">
        <v>148</v>
      </c>
      <c r="F46" s="24" t="s">
        <v>13</v>
      </c>
      <c r="G46" s="25"/>
      <c r="H46" s="99"/>
      <c r="I46" t="s">
        <v>142</v>
      </c>
      <c r="K46" t="s">
        <v>240</v>
      </c>
    </row>
    <row r="47" spans="1:12" x14ac:dyDescent="0.35">
      <c r="A47" s="124"/>
      <c r="B47" s="126"/>
      <c r="C47" s="17"/>
      <c r="D47" s="18"/>
      <c r="E47" s="52" t="s">
        <v>148</v>
      </c>
      <c r="F47" s="20" t="s">
        <v>22</v>
      </c>
      <c r="G47" s="21"/>
      <c r="H47" s="100"/>
      <c r="K47" t="s">
        <v>241</v>
      </c>
    </row>
    <row r="48" spans="1:12" x14ac:dyDescent="0.35">
      <c r="K48" t="s">
        <v>242</v>
      </c>
    </row>
    <row r="52" spans="1:30" x14ac:dyDescent="0.35">
      <c r="B52" t="s">
        <v>252</v>
      </c>
      <c r="C52" s="47" t="s">
        <v>253</v>
      </c>
      <c r="J52" s="47" t="s">
        <v>170</v>
      </c>
      <c r="P52" s="47" t="s">
        <v>183</v>
      </c>
      <c r="X52" s="47" t="s">
        <v>236</v>
      </c>
    </row>
    <row r="53" spans="1:30" ht="166" customHeight="1" x14ac:dyDescent="0.35">
      <c r="A53" s="59">
        <v>1</v>
      </c>
      <c r="B53" s="59" t="s">
        <v>232</v>
      </c>
      <c r="C53" s="119" t="s">
        <v>254</v>
      </c>
      <c r="D53" s="119"/>
      <c r="E53" s="119"/>
      <c r="F53" s="119"/>
      <c r="G53" s="119"/>
      <c r="J53" s="143" t="s">
        <v>243</v>
      </c>
      <c r="K53" s="144"/>
      <c r="L53" s="144"/>
      <c r="M53" s="144"/>
      <c r="N53" s="145"/>
      <c r="P53" s="140" t="s">
        <v>246</v>
      </c>
      <c r="Q53" s="141"/>
      <c r="R53" s="141"/>
      <c r="S53" s="141"/>
      <c r="T53" s="141"/>
      <c r="U53" s="141"/>
      <c r="V53" s="142"/>
      <c r="X53" s="140" t="s">
        <v>237</v>
      </c>
      <c r="Y53" s="141"/>
      <c r="Z53" s="141"/>
      <c r="AA53" s="141"/>
      <c r="AB53" s="141"/>
      <c r="AC53" s="141"/>
      <c r="AD53" s="142"/>
    </row>
    <row r="54" spans="1:30" ht="43.5" x14ac:dyDescent="0.35">
      <c r="A54" s="59">
        <v>2</v>
      </c>
      <c r="B54" s="64" t="s">
        <v>233</v>
      </c>
      <c r="C54" s="119" t="s">
        <v>255</v>
      </c>
      <c r="D54" s="119"/>
      <c r="E54" s="119"/>
      <c r="F54" s="119"/>
      <c r="G54" s="119"/>
      <c r="J54" s="146" t="s">
        <v>244</v>
      </c>
      <c r="K54" s="141"/>
      <c r="L54" s="141"/>
      <c r="M54" s="141"/>
      <c r="N54" s="142"/>
      <c r="P54" s="140" t="s">
        <v>245</v>
      </c>
      <c r="Q54" s="141"/>
      <c r="R54" s="141"/>
      <c r="S54" s="141"/>
      <c r="T54" s="141"/>
      <c r="U54" s="141"/>
      <c r="V54" s="142"/>
      <c r="X54" s="146"/>
      <c r="Y54" s="141"/>
      <c r="Z54" s="141"/>
      <c r="AA54" s="141"/>
      <c r="AB54" s="141"/>
      <c r="AC54" s="141"/>
      <c r="AD54" s="142"/>
    </row>
    <row r="55" spans="1:30" ht="72.5" x14ac:dyDescent="0.35">
      <c r="A55" s="59">
        <v>3</v>
      </c>
      <c r="B55" s="64" t="s">
        <v>234</v>
      </c>
      <c r="C55" s="128" t="s">
        <v>256</v>
      </c>
      <c r="D55" s="128"/>
      <c r="E55" s="128"/>
      <c r="F55" s="128"/>
      <c r="G55" s="128"/>
      <c r="J55" s="143" t="s">
        <v>247</v>
      </c>
      <c r="K55" s="144"/>
      <c r="L55" s="144"/>
      <c r="M55" s="144"/>
      <c r="N55" s="145"/>
      <c r="P55" s="140" t="s">
        <v>248</v>
      </c>
      <c r="Q55" s="141"/>
      <c r="R55" s="141"/>
      <c r="S55" s="141"/>
      <c r="T55" s="141"/>
      <c r="U55" s="141"/>
      <c r="V55" s="142"/>
      <c r="X55" s="146"/>
      <c r="Y55" s="141"/>
      <c r="Z55" s="141"/>
      <c r="AA55" s="141"/>
      <c r="AB55" s="141"/>
      <c r="AC55" s="141"/>
      <c r="AD55" s="142"/>
    </row>
    <row r="56" spans="1:30" ht="72.5" x14ac:dyDescent="0.35">
      <c r="A56" s="59">
        <v>4</v>
      </c>
      <c r="B56" s="59" t="s">
        <v>235</v>
      </c>
      <c r="C56" s="128" t="s">
        <v>257</v>
      </c>
      <c r="D56" s="128"/>
      <c r="E56" s="128"/>
      <c r="F56" s="128"/>
      <c r="G56" s="128"/>
      <c r="J56" s="146" t="s">
        <v>249</v>
      </c>
      <c r="K56" s="141"/>
      <c r="L56" s="141"/>
      <c r="M56" s="141"/>
      <c r="N56" s="142"/>
      <c r="P56" s="140" t="s">
        <v>250</v>
      </c>
      <c r="Q56" s="141"/>
      <c r="R56" s="141"/>
      <c r="S56" s="141"/>
      <c r="T56" s="141"/>
      <c r="U56" s="141"/>
      <c r="V56" s="142"/>
      <c r="X56" s="146"/>
      <c r="Y56" s="141"/>
      <c r="Z56" s="141"/>
      <c r="AA56" s="141"/>
      <c r="AB56" s="141"/>
      <c r="AC56" s="141"/>
      <c r="AD56" s="142"/>
    </row>
    <row r="57" spans="1:30" x14ac:dyDescent="0.35">
      <c r="A57" s="58"/>
      <c r="B57" s="64"/>
      <c r="C57" s="128"/>
      <c r="D57" s="128"/>
      <c r="E57" s="128"/>
      <c r="F57" s="128"/>
      <c r="G57" s="128"/>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A60" s="58"/>
      <c r="B60" s="57"/>
      <c r="C60" s="120"/>
      <c r="D60" s="121"/>
      <c r="E60" s="121"/>
      <c r="F60" s="121"/>
      <c r="G60" s="122"/>
      <c r="J60" s="119"/>
      <c r="K60" s="131"/>
      <c r="L60" s="131"/>
      <c r="M60" s="131"/>
      <c r="N60" s="131"/>
      <c r="P60" s="119"/>
      <c r="Q60" s="131"/>
      <c r="R60" s="131"/>
      <c r="S60" s="131"/>
      <c r="T60" s="131"/>
      <c r="U60" s="131"/>
      <c r="V60" s="131"/>
      <c r="X60" s="119"/>
      <c r="Y60" s="131"/>
      <c r="Z60" s="131"/>
      <c r="AA60" s="131"/>
      <c r="AB60" s="131"/>
      <c r="AC60" s="131"/>
      <c r="AD60" s="131"/>
    </row>
    <row r="61" spans="1:30" x14ac:dyDescent="0.35">
      <c r="C61" s="47"/>
    </row>
    <row r="62" spans="1:30" x14ac:dyDescent="0.35">
      <c r="A62" s="48"/>
      <c r="B62" s="48"/>
      <c r="C62" s="49"/>
    </row>
    <row r="63" spans="1:30" x14ac:dyDescent="0.35">
      <c r="C63" s="47"/>
    </row>
    <row r="64" spans="1:30" x14ac:dyDescent="0.35">
      <c r="C64" s="47"/>
    </row>
    <row r="65" spans="3:3" ht="17.5" x14ac:dyDescent="0.35">
      <c r="C65" s="73"/>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8">
    <mergeCell ref="X60:AD60"/>
    <mergeCell ref="C60:G60"/>
    <mergeCell ref="J60:N60"/>
    <mergeCell ref="P60:V60"/>
    <mergeCell ref="X53:AD53"/>
    <mergeCell ref="X54:AD54"/>
    <mergeCell ref="X55:AD55"/>
    <mergeCell ref="X56:AD56"/>
    <mergeCell ref="X57:AD57"/>
    <mergeCell ref="X58:AD58"/>
    <mergeCell ref="X59:AD59"/>
    <mergeCell ref="C58:G58"/>
    <mergeCell ref="J58:N58"/>
    <mergeCell ref="P58:V58"/>
    <mergeCell ref="C59:G59"/>
    <mergeCell ref="J59:N59"/>
    <mergeCell ref="P59:V59"/>
    <mergeCell ref="C56:G56"/>
    <mergeCell ref="J56:N56"/>
    <mergeCell ref="P56:V56"/>
    <mergeCell ref="C57:G57"/>
    <mergeCell ref="J57:N57"/>
    <mergeCell ref="P57:V57"/>
    <mergeCell ref="C54:G54"/>
    <mergeCell ref="J54:N54"/>
    <mergeCell ref="P54:V54"/>
    <mergeCell ref="C55:G55"/>
    <mergeCell ref="J55:N55"/>
    <mergeCell ref="P55:V55"/>
    <mergeCell ref="P53:V53"/>
    <mergeCell ref="A42:A43"/>
    <mergeCell ref="B42:B43"/>
    <mergeCell ref="H42:H43"/>
    <mergeCell ref="A44:A45"/>
    <mergeCell ref="B44:B45"/>
    <mergeCell ref="H44:H45"/>
    <mergeCell ref="A46:A47"/>
    <mergeCell ref="B46:B47"/>
    <mergeCell ref="H46:H47"/>
    <mergeCell ref="C53:G53"/>
    <mergeCell ref="J53:N53"/>
    <mergeCell ref="A38:A39"/>
    <mergeCell ref="B38:B39"/>
    <mergeCell ref="H38:H39"/>
    <mergeCell ref="A40:A41"/>
    <mergeCell ref="B40:B41"/>
    <mergeCell ref="H40:H41"/>
    <mergeCell ref="A34:A35"/>
    <mergeCell ref="B34:B35"/>
    <mergeCell ref="H34:H35"/>
    <mergeCell ref="A36:A37"/>
    <mergeCell ref="B36:B37"/>
    <mergeCell ref="H36:H37"/>
    <mergeCell ref="A29:A30"/>
    <mergeCell ref="B29:B30"/>
    <mergeCell ref="H29:H30"/>
    <mergeCell ref="A31:A33"/>
    <mergeCell ref="B31:B33"/>
    <mergeCell ref="H31:H33"/>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15:A16"/>
    <mergeCell ref="B15:B16"/>
    <mergeCell ref="H15:H16"/>
    <mergeCell ref="A17:A18"/>
    <mergeCell ref="B17:B18"/>
    <mergeCell ref="H17:H18"/>
    <mergeCell ref="A11:A12"/>
    <mergeCell ref="B11:B12"/>
    <mergeCell ref="H11:H12"/>
    <mergeCell ref="A13:A14"/>
    <mergeCell ref="B13:B14"/>
    <mergeCell ref="H13:H14"/>
    <mergeCell ref="A7:A8"/>
    <mergeCell ref="B7:B8"/>
    <mergeCell ref="H7:H8"/>
    <mergeCell ref="A9:A10"/>
    <mergeCell ref="B9:B10"/>
    <mergeCell ref="H9:H10"/>
    <mergeCell ref="E2:F2"/>
    <mergeCell ref="A3:A4"/>
    <mergeCell ref="B3:B4"/>
    <mergeCell ref="H3:H4"/>
    <mergeCell ref="A5:A6"/>
    <mergeCell ref="B5:B6"/>
    <mergeCell ref="H5: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9792D-8849-48AA-9CD3-3185A8BB7E16}">
  <dimension ref="A1:AD76"/>
  <sheetViews>
    <sheetView zoomScale="70" zoomScaleNormal="70" workbookViewId="0">
      <selection activeCell="D50" sqref="D50"/>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2</v>
      </c>
      <c r="K2" s="4">
        <f>+SUM(H5:H16,H21:H47)</f>
        <v>14</v>
      </c>
      <c r="L2" s="4">
        <f>+SUM(J2:K2)</f>
        <v>16</v>
      </c>
      <c r="M2" s="4"/>
      <c r="N2" s="4"/>
    </row>
    <row r="3" spans="1:14" x14ac:dyDescent="0.35">
      <c r="A3" s="97">
        <v>1</v>
      </c>
      <c r="B3" s="97" t="s">
        <v>9</v>
      </c>
      <c r="C3" s="13" t="s">
        <v>10</v>
      </c>
      <c r="D3" s="14" t="s">
        <v>11</v>
      </c>
      <c r="E3" s="5" t="s">
        <v>12</v>
      </c>
      <c r="F3" s="7" t="s">
        <v>13</v>
      </c>
      <c r="G3" s="6" t="s">
        <v>14</v>
      </c>
      <c r="H3" s="99">
        <f>+IF(OR(G3="Si",G4="Si"),1,0)</f>
        <v>1</v>
      </c>
      <c r="L3" s="8">
        <f>+L2/COUNT(A3:A43)</f>
        <v>0.8</v>
      </c>
    </row>
    <row r="4" spans="1:14" x14ac:dyDescent="0.35">
      <c r="A4" s="98"/>
      <c r="B4" s="98"/>
      <c r="C4" s="9" t="s">
        <v>15</v>
      </c>
      <c r="D4" s="10" t="s">
        <v>16</v>
      </c>
      <c r="E4" s="9" t="s">
        <v>17</v>
      </c>
      <c r="F4" s="11" t="s">
        <v>13</v>
      </c>
      <c r="G4" s="10" t="s">
        <v>14</v>
      </c>
      <c r="H4" s="100"/>
      <c r="L4" s="12" t="str">
        <f>+IF(AND(J2=3,L2&gt;=COUNT(H3:H43)*0.6),"Sesión válida","Sesión no válida")</f>
        <v>Sesión no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t="s">
        <v>14</v>
      </c>
      <c r="H9" s="99">
        <f>+IF(OR(G9="Si",G10="Si"),1,0)</f>
        <v>1</v>
      </c>
    </row>
    <row r="10" spans="1:14" x14ac:dyDescent="0.35">
      <c r="A10" s="98"/>
      <c r="B10" s="98"/>
      <c r="C10" s="17" t="s">
        <v>31</v>
      </c>
      <c r="D10" s="18" t="s">
        <v>32</v>
      </c>
      <c r="E10" s="17" t="s">
        <v>30</v>
      </c>
      <c r="F10" s="20" t="s">
        <v>22</v>
      </c>
      <c r="G10" s="21"/>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17" t="s">
        <v>36</v>
      </c>
      <c r="D12" s="18" t="s">
        <v>37</v>
      </c>
      <c r="E12" s="17" t="s">
        <v>35</v>
      </c>
      <c r="F12" s="20" t="s">
        <v>22</v>
      </c>
      <c r="G12" s="21"/>
      <c r="H12" s="100"/>
    </row>
    <row r="13" spans="1:14" x14ac:dyDescent="0.35">
      <c r="A13" s="136">
        <v>6</v>
      </c>
      <c r="B13" s="138" t="s">
        <v>9</v>
      </c>
      <c r="C13" s="65"/>
      <c r="D13" s="66"/>
      <c r="E13" s="65" t="s">
        <v>38</v>
      </c>
      <c r="F13" s="67" t="s">
        <v>13</v>
      </c>
      <c r="G13" s="68"/>
      <c r="H13" s="138">
        <f>+IF(OR(G13="Si",G14="Si"),1,0)</f>
        <v>0</v>
      </c>
      <c r="J13" s="26"/>
    </row>
    <row r="14" spans="1:14" x14ac:dyDescent="0.35">
      <c r="A14" s="137"/>
      <c r="B14" s="139"/>
      <c r="C14" s="69" t="s">
        <v>40</v>
      </c>
      <c r="D14" s="70" t="s">
        <v>41</v>
      </c>
      <c r="E14" s="69" t="s">
        <v>38</v>
      </c>
      <c r="F14" s="71" t="s">
        <v>22</v>
      </c>
      <c r="G14" s="72"/>
      <c r="H14" s="139"/>
      <c r="J14" s="27"/>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row>
    <row r="17" spans="1:13" x14ac:dyDescent="0.35">
      <c r="A17" s="103">
        <v>8</v>
      </c>
      <c r="B17" s="105" t="s">
        <v>52</v>
      </c>
      <c r="C17" s="39" t="s">
        <v>53</v>
      </c>
      <c r="D17" s="40" t="s">
        <v>54</v>
      </c>
      <c r="E17" s="39" t="s">
        <v>55</v>
      </c>
      <c r="F17" s="41" t="s">
        <v>13</v>
      </c>
      <c r="G17" s="41"/>
      <c r="H17" s="99">
        <f>+IF(OR(G17="Si",G18="Si"),1,0)</f>
        <v>1</v>
      </c>
      <c r="K17" s="53" t="s">
        <v>261</v>
      </c>
    </row>
    <row r="18" spans="1:13" x14ac:dyDescent="0.35">
      <c r="A18" s="104"/>
      <c r="B18" s="106"/>
      <c r="C18" s="42" t="s">
        <v>165</v>
      </c>
      <c r="D18" s="43" t="s">
        <v>166</v>
      </c>
      <c r="E18" s="42" t="s">
        <v>55</v>
      </c>
      <c r="F18" s="44" t="s">
        <v>22</v>
      </c>
      <c r="G18" s="45" t="s">
        <v>14</v>
      </c>
      <c r="H18" s="100"/>
      <c r="K18" s="54" t="s">
        <v>262</v>
      </c>
    </row>
    <row r="19" spans="1:13" x14ac:dyDescent="0.35">
      <c r="A19" s="109">
        <v>9</v>
      </c>
      <c r="B19" s="109" t="s">
        <v>63</v>
      </c>
      <c r="C19" s="39" t="s">
        <v>64</v>
      </c>
      <c r="D19" s="40" t="s">
        <v>65</v>
      </c>
      <c r="E19" s="39" t="s">
        <v>66</v>
      </c>
      <c r="F19" s="41" t="s">
        <v>13</v>
      </c>
      <c r="G19" s="41"/>
      <c r="H19" s="99">
        <f>+IF(OR(G19="Si",G20="Si"),1,0)</f>
        <v>0</v>
      </c>
      <c r="K19" t="s">
        <v>263</v>
      </c>
    </row>
    <row r="20" spans="1:13" x14ac:dyDescent="0.35">
      <c r="A20" s="110"/>
      <c r="B20" s="110"/>
      <c r="C20" s="42" t="s">
        <v>67</v>
      </c>
      <c r="D20" s="43" t="s">
        <v>68</v>
      </c>
      <c r="E20" s="42" t="s">
        <v>66</v>
      </c>
      <c r="F20" s="44" t="s">
        <v>22</v>
      </c>
      <c r="G20" s="45"/>
      <c r="H20" s="100"/>
    </row>
    <row r="21" spans="1:13" x14ac:dyDescent="0.35">
      <c r="A21" s="111">
        <v>10</v>
      </c>
      <c r="B21" s="107" t="s">
        <v>71</v>
      </c>
      <c r="C21" s="13" t="s">
        <v>72</v>
      </c>
      <c r="D21" s="14" t="s">
        <v>73</v>
      </c>
      <c r="E21" s="13" t="s">
        <v>74</v>
      </c>
      <c r="F21" s="15" t="s">
        <v>13</v>
      </c>
      <c r="G21" s="14" t="s">
        <v>14</v>
      </c>
      <c r="H21" s="99">
        <f>+IF(OR(G21="Si",G22="Si"),1,0)</f>
        <v>1</v>
      </c>
    </row>
    <row r="22" spans="1:13" x14ac:dyDescent="0.35">
      <c r="A22" s="112"/>
      <c r="B22" s="108"/>
      <c r="C22" s="17" t="s">
        <v>77</v>
      </c>
      <c r="D22" s="18" t="s">
        <v>29</v>
      </c>
      <c r="E22" s="19" t="s">
        <v>74</v>
      </c>
      <c r="F22" s="20" t="s">
        <v>22</v>
      </c>
      <c r="G22" s="21"/>
      <c r="H22" s="100"/>
    </row>
    <row r="23" spans="1:13" x14ac:dyDescent="0.35">
      <c r="A23" s="107">
        <v>11</v>
      </c>
      <c r="B23" s="107" t="s">
        <v>71</v>
      </c>
      <c r="C23" s="23" t="s">
        <v>79</v>
      </c>
      <c r="D23" s="25" t="s">
        <v>80</v>
      </c>
      <c r="E23" s="23" t="s">
        <v>81</v>
      </c>
      <c r="F23" s="24" t="s">
        <v>13</v>
      </c>
      <c r="G23" s="25" t="s">
        <v>14</v>
      </c>
      <c r="H23" s="99">
        <f>+IF(OR(G23="Si",G24="Si"),1,0)</f>
        <v>1</v>
      </c>
    </row>
    <row r="24" spans="1:13" x14ac:dyDescent="0.35">
      <c r="A24" s="108"/>
      <c r="B24" s="108"/>
      <c r="C24" s="17" t="s">
        <v>84</v>
      </c>
      <c r="D24" s="18" t="s">
        <v>85</v>
      </c>
      <c r="E24" s="17" t="s">
        <v>81</v>
      </c>
      <c r="F24" s="20" t="s">
        <v>22</v>
      </c>
      <c r="G24" s="21" t="s">
        <v>14</v>
      </c>
      <c r="H24" s="100"/>
    </row>
    <row r="25" spans="1:13" x14ac:dyDescent="0.35">
      <c r="A25" s="107">
        <v>12</v>
      </c>
      <c r="B25" s="55" t="s">
        <v>71</v>
      </c>
      <c r="C25" s="23" t="s">
        <v>88</v>
      </c>
      <c r="D25" s="25" t="s">
        <v>89</v>
      </c>
      <c r="E25" s="23" t="s">
        <v>90</v>
      </c>
      <c r="F25" s="24" t="s">
        <v>13</v>
      </c>
      <c r="G25" s="25" t="s">
        <v>14</v>
      </c>
      <c r="H25" s="99">
        <f>+IF(OR(G25="Si",G26="Si"),1,0)</f>
        <v>1</v>
      </c>
    </row>
    <row r="26" spans="1:13" x14ac:dyDescent="0.35">
      <c r="A26" s="108"/>
      <c r="B26" s="56"/>
      <c r="C26" s="17" t="s">
        <v>92</v>
      </c>
      <c r="D26" s="18" t="s">
        <v>93</v>
      </c>
      <c r="E26" s="17" t="s">
        <v>90</v>
      </c>
      <c r="F26" s="20" t="s">
        <v>22</v>
      </c>
      <c r="G26" s="21" t="s">
        <v>14</v>
      </c>
      <c r="H26" s="100"/>
    </row>
    <row r="27" spans="1:13" x14ac:dyDescent="0.35">
      <c r="A27" s="107">
        <v>13</v>
      </c>
      <c r="B27" s="107" t="s">
        <v>71</v>
      </c>
      <c r="C27" s="13" t="s">
        <v>95</v>
      </c>
      <c r="D27" s="14" t="s">
        <v>96</v>
      </c>
      <c r="E27" s="13" t="s">
        <v>97</v>
      </c>
      <c r="F27" s="24" t="s">
        <v>13</v>
      </c>
      <c r="G27" s="25"/>
      <c r="H27" s="99">
        <f>+IF(OR(G27="Si",G28="Si"),1,0)</f>
        <v>1</v>
      </c>
    </row>
    <row r="28" spans="1:13" x14ac:dyDescent="0.35">
      <c r="A28" s="108"/>
      <c r="B28" s="108"/>
      <c r="C28" s="17" t="s">
        <v>167</v>
      </c>
      <c r="D28" s="18" t="s">
        <v>161</v>
      </c>
      <c r="E28" s="17" t="s">
        <v>97</v>
      </c>
      <c r="F28" s="20" t="s">
        <v>22</v>
      </c>
      <c r="G28" s="21" t="s">
        <v>14</v>
      </c>
      <c r="H28" s="100"/>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t="s">
        <v>14</v>
      </c>
      <c r="H30" s="100"/>
    </row>
    <row r="31" spans="1:13" x14ac:dyDescent="0.35">
      <c r="A31" s="111">
        <v>15</v>
      </c>
      <c r="B31" s="111" t="s">
        <v>71</v>
      </c>
      <c r="C31" s="23" t="s">
        <v>107</v>
      </c>
      <c r="D31" s="25" t="s">
        <v>108</v>
      </c>
      <c r="E31" s="23" t="s">
        <v>109</v>
      </c>
      <c r="F31" s="24" t="s">
        <v>13</v>
      </c>
      <c r="G31" s="25" t="s">
        <v>14</v>
      </c>
      <c r="H31" s="115">
        <v>0</v>
      </c>
      <c r="L31" s="30"/>
    </row>
    <row r="32" spans="1:13" x14ac:dyDescent="0.35">
      <c r="A32" s="114"/>
      <c r="B32" s="114"/>
      <c r="C32" s="31" t="s">
        <v>111</v>
      </c>
      <c r="D32" s="32" t="s">
        <v>112</v>
      </c>
      <c r="E32" s="31" t="s">
        <v>109</v>
      </c>
      <c r="F32" s="33" t="s">
        <v>22</v>
      </c>
      <c r="G32" s="34"/>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t="s">
        <v>14</v>
      </c>
      <c r="H34" s="99">
        <f>+IF(OR(G34="Si",G35="Si"),1,0)</f>
        <v>1</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c r="H36" s="99">
        <f>+IF(OR(G36="Si",G37="Si"),1,0)</f>
        <v>0</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c r="H38" s="99">
        <f>+IF(OR(G38="Si",G39="Si"),1,0)</f>
        <v>1</v>
      </c>
      <c r="L38" s="26"/>
    </row>
    <row r="39" spans="1:12" x14ac:dyDescent="0.35">
      <c r="A39" s="108"/>
      <c r="B39" s="108"/>
      <c r="C39" s="17" t="s">
        <v>127</v>
      </c>
      <c r="D39" s="18" t="s">
        <v>128</v>
      </c>
      <c r="E39" s="17" t="s">
        <v>126</v>
      </c>
      <c r="F39" s="20" t="s">
        <v>22</v>
      </c>
      <c r="G39" s="21" t="s">
        <v>14</v>
      </c>
      <c r="H39" s="100"/>
    </row>
    <row r="40" spans="1:12" x14ac:dyDescent="0.35">
      <c r="A40" s="111">
        <v>19</v>
      </c>
      <c r="B40" s="113" t="s">
        <v>71</v>
      </c>
      <c r="C40" s="13" t="s">
        <v>129</v>
      </c>
      <c r="D40" s="14" t="s">
        <v>130</v>
      </c>
      <c r="E40" s="13" t="s">
        <v>131</v>
      </c>
      <c r="F40" s="24" t="s">
        <v>13</v>
      </c>
      <c r="G40" s="25"/>
      <c r="H40" s="99">
        <f>+IF(OR(G40="Si",G41="Si"),1,0)</f>
        <v>1</v>
      </c>
    </row>
    <row r="41" spans="1:12" x14ac:dyDescent="0.35">
      <c r="A41" s="112"/>
      <c r="B41" s="108"/>
      <c r="C41" s="17" t="s">
        <v>132</v>
      </c>
      <c r="D41" s="18" t="s">
        <v>133</v>
      </c>
      <c r="E41" s="17" t="s">
        <v>131</v>
      </c>
      <c r="F41" s="20" t="s">
        <v>22</v>
      </c>
      <c r="G41" s="21" t="s">
        <v>14</v>
      </c>
      <c r="H41" s="100"/>
    </row>
    <row r="42" spans="1:12" x14ac:dyDescent="0.35">
      <c r="A42" s="111">
        <v>20</v>
      </c>
      <c r="B42" s="113" t="s">
        <v>71</v>
      </c>
      <c r="C42" s="13" t="s">
        <v>134</v>
      </c>
      <c r="D42" s="14" t="s">
        <v>135</v>
      </c>
      <c r="E42" s="13" t="s">
        <v>136</v>
      </c>
      <c r="F42" s="24" t="s">
        <v>13</v>
      </c>
      <c r="G42" s="25" t="s">
        <v>14</v>
      </c>
      <c r="H42" s="99">
        <f>+IF(OR(G42="Si",G43="Si"),1,0)</f>
        <v>1</v>
      </c>
    </row>
    <row r="43" spans="1:12" x14ac:dyDescent="0.35">
      <c r="A43" s="112"/>
      <c r="B43" s="108"/>
      <c r="C43" s="17" t="s">
        <v>137</v>
      </c>
      <c r="D43" s="18" t="s">
        <v>138</v>
      </c>
      <c r="E43" s="17" t="s">
        <v>136</v>
      </c>
      <c r="F43" s="20" t="s">
        <v>22</v>
      </c>
      <c r="G43" s="21" t="s">
        <v>14</v>
      </c>
      <c r="H43" s="100"/>
    </row>
    <row r="44" spans="1:12" x14ac:dyDescent="0.35">
      <c r="A44" s="111">
        <v>21</v>
      </c>
      <c r="B44" s="113" t="s">
        <v>71</v>
      </c>
      <c r="C44" s="13" t="s">
        <v>139</v>
      </c>
      <c r="D44" s="14" t="s">
        <v>140</v>
      </c>
      <c r="E44" s="13" t="s">
        <v>141</v>
      </c>
      <c r="F44" s="24" t="s">
        <v>13</v>
      </c>
      <c r="G44" s="25"/>
      <c r="H44" s="99"/>
      <c r="I44" t="s">
        <v>142</v>
      </c>
    </row>
    <row r="45" spans="1:12" x14ac:dyDescent="0.35">
      <c r="A45" s="112"/>
      <c r="B45" s="108"/>
      <c r="C45" s="17" t="s">
        <v>143</v>
      </c>
      <c r="D45" s="18" t="s">
        <v>144</v>
      </c>
      <c r="E45" s="17" t="s">
        <v>141</v>
      </c>
      <c r="F45" s="20" t="s">
        <v>22</v>
      </c>
      <c r="G45" s="21"/>
      <c r="H45" s="100"/>
    </row>
    <row r="46" spans="1:12" x14ac:dyDescent="0.35">
      <c r="A46" s="123">
        <v>22</v>
      </c>
      <c r="B46" s="125" t="s">
        <v>145</v>
      </c>
      <c r="C46" s="13" t="s">
        <v>146</v>
      </c>
      <c r="D46" s="25" t="s">
        <v>147</v>
      </c>
      <c r="E46" s="23" t="s">
        <v>148</v>
      </c>
      <c r="F46" s="24" t="s">
        <v>13</v>
      </c>
      <c r="G46" s="25"/>
      <c r="H46" s="99"/>
      <c r="I46" t="s">
        <v>142</v>
      </c>
    </row>
    <row r="47" spans="1:12" x14ac:dyDescent="0.35">
      <c r="A47" s="124"/>
      <c r="B47" s="126"/>
      <c r="C47" s="17"/>
      <c r="D47" s="18"/>
      <c r="E47" s="52" t="s">
        <v>148</v>
      </c>
      <c r="F47" s="20" t="s">
        <v>22</v>
      </c>
      <c r="G47" s="21"/>
      <c r="H47" s="100"/>
    </row>
    <row r="52" spans="1:30" x14ac:dyDescent="0.35">
      <c r="B52" t="s">
        <v>252</v>
      </c>
      <c r="C52" s="47" t="s">
        <v>253</v>
      </c>
      <c r="J52" s="47" t="s">
        <v>170</v>
      </c>
      <c r="P52" s="47" t="s">
        <v>183</v>
      </c>
      <c r="X52" s="47" t="s">
        <v>236</v>
      </c>
    </row>
    <row r="53" spans="1:30" ht="272" customHeight="1" x14ac:dyDescent="0.35">
      <c r="A53" s="59">
        <v>1</v>
      </c>
      <c r="B53" s="59" t="s">
        <v>265</v>
      </c>
      <c r="C53" s="119" t="s">
        <v>266</v>
      </c>
      <c r="D53" s="119"/>
      <c r="E53" s="119"/>
      <c r="F53" s="119"/>
      <c r="G53" s="119"/>
      <c r="J53" s="143" t="s">
        <v>258</v>
      </c>
      <c r="K53" s="144"/>
      <c r="L53" s="144"/>
      <c r="M53" s="144"/>
      <c r="N53" s="145"/>
      <c r="P53" s="135" t="s">
        <v>269</v>
      </c>
      <c r="Q53" s="141"/>
      <c r="R53" s="141"/>
      <c r="S53" s="141"/>
      <c r="T53" s="141"/>
      <c r="U53" s="141"/>
      <c r="V53" s="142"/>
      <c r="X53" s="147" t="s">
        <v>260</v>
      </c>
      <c r="Y53" s="148"/>
      <c r="Z53" s="148"/>
      <c r="AA53" s="148"/>
      <c r="AB53" s="148"/>
      <c r="AC53" s="148"/>
      <c r="AD53" s="149"/>
    </row>
    <row r="54" spans="1:30" ht="264.5" customHeight="1" x14ac:dyDescent="0.35">
      <c r="A54" s="59">
        <v>2</v>
      </c>
      <c r="B54" s="64" t="s">
        <v>259</v>
      </c>
      <c r="C54" s="119" t="s">
        <v>267</v>
      </c>
      <c r="D54" s="119"/>
      <c r="E54" s="119"/>
      <c r="F54" s="119"/>
      <c r="G54" s="119"/>
      <c r="J54" s="146" t="s">
        <v>264</v>
      </c>
      <c r="K54" s="141"/>
      <c r="L54" s="141"/>
      <c r="M54" s="141"/>
      <c r="N54" s="142"/>
      <c r="P54" s="135" t="s">
        <v>268</v>
      </c>
      <c r="Q54" s="141"/>
      <c r="R54" s="141"/>
      <c r="S54" s="141"/>
      <c r="T54" s="141"/>
      <c r="U54" s="141"/>
      <c r="V54" s="142"/>
      <c r="X54" s="146"/>
      <c r="Y54" s="141"/>
      <c r="Z54" s="141"/>
      <c r="AA54" s="141"/>
      <c r="AB54" s="141"/>
      <c r="AC54" s="141"/>
      <c r="AD54" s="142"/>
    </row>
    <row r="55" spans="1:30" x14ac:dyDescent="0.35">
      <c r="A55" s="59">
        <v>3</v>
      </c>
      <c r="B55" s="64"/>
      <c r="C55" s="128"/>
      <c r="D55" s="128"/>
      <c r="E55" s="128"/>
      <c r="F55" s="128"/>
      <c r="G55" s="128"/>
      <c r="J55" s="143"/>
      <c r="K55" s="144"/>
      <c r="L55" s="144"/>
      <c r="M55" s="144"/>
      <c r="N55" s="145"/>
      <c r="P55" s="140"/>
      <c r="Q55" s="141"/>
      <c r="R55" s="141"/>
      <c r="S55" s="141"/>
      <c r="T55" s="141"/>
      <c r="U55" s="141"/>
      <c r="V55" s="142"/>
      <c r="X55" s="146"/>
      <c r="Y55" s="141"/>
      <c r="Z55" s="141"/>
      <c r="AA55" s="141"/>
      <c r="AB55" s="141"/>
      <c r="AC55" s="141"/>
      <c r="AD55" s="142"/>
    </row>
    <row r="56" spans="1:30" x14ac:dyDescent="0.35">
      <c r="A56" s="59">
        <v>4</v>
      </c>
      <c r="B56" s="59"/>
      <c r="C56" s="128"/>
      <c r="D56" s="128"/>
      <c r="E56" s="128"/>
      <c r="F56" s="128"/>
      <c r="G56" s="128"/>
      <c r="J56" s="146"/>
      <c r="K56" s="141"/>
      <c r="L56" s="141"/>
      <c r="M56" s="141"/>
      <c r="N56" s="142"/>
      <c r="P56" s="140"/>
      <c r="Q56" s="141"/>
      <c r="R56" s="141"/>
      <c r="S56" s="141"/>
      <c r="T56" s="141"/>
      <c r="U56" s="141"/>
      <c r="V56" s="142"/>
      <c r="X56" s="146"/>
      <c r="Y56" s="141"/>
      <c r="Z56" s="141"/>
      <c r="AA56" s="141"/>
      <c r="AB56" s="141"/>
      <c r="AC56" s="141"/>
      <c r="AD56" s="142"/>
    </row>
    <row r="57" spans="1:30" x14ac:dyDescent="0.35">
      <c r="A57" s="58"/>
      <c r="B57" s="64"/>
      <c r="C57" s="128"/>
      <c r="D57" s="128"/>
      <c r="E57" s="128"/>
      <c r="F57" s="128"/>
      <c r="G57" s="128"/>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A60" s="58"/>
      <c r="B60" s="57"/>
      <c r="C60" s="120"/>
      <c r="D60" s="121"/>
      <c r="E60" s="121"/>
      <c r="F60" s="121"/>
      <c r="G60" s="122"/>
      <c r="J60" s="119"/>
      <c r="K60" s="131"/>
      <c r="L60" s="131"/>
      <c r="M60" s="131"/>
      <c r="N60" s="131"/>
      <c r="P60" s="119"/>
      <c r="Q60" s="131"/>
      <c r="R60" s="131"/>
      <c r="S60" s="131"/>
      <c r="T60" s="131"/>
      <c r="U60" s="131"/>
      <c r="V60" s="131"/>
      <c r="X60" s="119"/>
      <c r="Y60" s="131"/>
      <c r="Z60" s="131"/>
      <c r="AA60" s="131"/>
      <c r="AB60" s="131"/>
      <c r="AC60" s="131"/>
      <c r="AD60" s="131"/>
    </row>
    <row r="61" spans="1:30" x14ac:dyDescent="0.35">
      <c r="C61" s="47"/>
    </row>
    <row r="62" spans="1:30" x14ac:dyDescent="0.35">
      <c r="A62" s="48"/>
      <c r="B62" s="48"/>
      <c r="C62" s="49"/>
    </row>
    <row r="63" spans="1:30" x14ac:dyDescent="0.35">
      <c r="C63" s="47"/>
    </row>
    <row r="64" spans="1:30" x14ac:dyDescent="0.35">
      <c r="C64" s="47"/>
    </row>
    <row r="65" spans="3:3" ht="17.5" x14ac:dyDescent="0.35">
      <c r="C65" s="73"/>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8">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3"/>
    <mergeCell ref="B31:B33"/>
    <mergeCell ref="H31:H33"/>
    <mergeCell ref="A34:A35"/>
    <mergeCell ref="B34:B35"/>
    <mergeCell ref="H34:H35"/>
    <mergeCell ref="A36:A37"/>
    <mergeCell ref="B36:B37"/>
    <mergeCell ref="H36:H37"/>
    <mergeCell ref="A38:A39"/>
    <mergeCell ref="B38:B39"/>
    <mergeCell ref="H38:H39"/>
    <mergeCell ref="A40:A41"/>
    <mergeCell ref="B40:B41"/>
    <mergeCell ref="H40:H41"/>
    <mergeCell ref="A42:A43"/>
    <mergeCell ref="B42:B43"/>
    <mergeCell ref="H42:H43"/>
    <mergeCell ref="A44:A45"/>
    <mergeCell ref="B44:B45"/>
    <mergeCell ref="H44:H45"/>
    <mergeCell ref="C55:G55"/>
    <mergeCell ref="J55:N55"/>
    <mergeCell ref="P55:V55"/>
    <mergeCell ref="X55:AD55"/>
    <mergeCell ref="A46:A47"/>
    <mergeCell ref="B46:B47"/>
    <mergeCell ref="H46:H47"/>
    <mergeCell ref="C53:G53"/>
    <mergeCell ref="J53:N53"/>
    <mergeCell ref="P53:V53"/>
    <mergeCell ref="X53:AD53"/>
    <mergeCell ref="C54:G54"/>
    <mergeCell ref="J54:N54"/>
    <mergeCell ref="P54:V54"/>
    <mergeCell ref="X54:AD54"/>
    <mergeCell ref="C56:G56"/>
    <mergeCell ref="J56:N56"/>
    <mergeCell ref="P56:V56"/>
    <mergeCell ref="X56:AD56"/>
    <mergeCell ref="C57:G57"/>
    <mergeCell ref="J57:N57"/>
    <mergeCell ref="P57:V57"/>
    <mergeCell ref="X57:AD57"/>
    <mergeCell ref="C60:G60"/>
    <mergeCell ref="J60:N60"/>
    <mergeCell ref="P60:V60"/>
    <mergeCell ref="X60:AD60"/>
    <mergeCell ref="C58:G58"/>
    <mergeCell ref="J58:N58"/>
    <mergeCell ref="P58:V58"/>
    <mergeCell ref="X58:AD58"/>
    <mergeCell ref="C59:G59"/>
    <mergeCell ref="J59:N59"/>
    <mergeCell ref="P59:V59"/>
    <mergeCell ref="X59:AD5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0E73-837A-498B-A1BD-F146CD654A2A}">
  <dimension ref="A1:AD76"/>
  <sheetViews>
    <sheetView zoomScale="80" zoomScaleNormal="80" workbookViewId="0">
      <selection activeCell="E30" sqref="E30"/>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13</v>
      </c>
      <c r="L2" s="4">
        <f>+SUM(J2:K2)</f>
        <v>16</v>
      </c>
      <c r="M2" s="4"/>
      <c r="N2" s="4"/>
    </row>
    <row r="3" spans="1:14" x14ac:dyDescent="0.35">
      <c r="A3" s="97">
        <v>1</v>
      </c>
      <c r="B3" s="97" t="s">
        <v>9</v>
      </c>
      <c r="C3" s="13" t="s">
        <v>10</v>
      </c>
      <c r="D3" s="14" t="s">
        <v>11</v>
      </c>
      <c r="E3" s="5" t="s">
        <v>12</v>
      </c>
      <c r="F3" s="7" t="s">
        <v>13</v>
      </c>
      <c r="G3" s="6" t="s">
        <v>14</v>
      </c>
      <c r="H3" s="99">
        <f>+IF(OR(G3="Si",G4="Si"),1,0)</f>
        <v>1</v>
      </c>
      <c r="L3" s="8">
        <f>+L2/COUNT(A3:A43)</f>
        <v>0.8</v>
      </c>
    </row>
    <row r="4" spans="1:14" x14ac:dyDescent="0.35">
      <c r="A4" s="98"/>
      <c r="B4" s="98"/>
      <c r="C4" s="9" t="s">
        <v>15</v>
      </c>
      <c r="D4" s="10" t="s">
        <v>16</v>
      </c>
      <c r="E4" s="9" t="s">
        <v>17</v>
      </c>
      <c r="F4" s="11" t="s">
        <v>13</v>
      </c>
      <c r="G4" s="10" t="s">
        <v>14</v>
      </c>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c r="H6" s="100"/>
    </row>
    <row r="7" spans="1:14" x14ac:dyDescent="0.35">
      <c r="A7" s="97">
        <v>3</v>
      </c>
      <c r="B7" s="97" t="s">
        <v>9</v>
      </c>
      <c r="C7" s="23" t="s">
        <v>23</v>
      </c>
      <c r="D7" s="25" t="s">
        <v>24</v>
      </c>
      <c r="E7" s="23" t="s">
        <v>25</v>
      </c>
      <c r="F7" s="24" t="s">
        <v>13</v>
      </c>
      <c r="G7" s="25"/>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t="s">
        <v>14</v>
      </c>
      <c r="H9" s="99">
        <f>+IF(OR(G9="Si",G10="Si"),1,0)</f>
        <v>1</v>
      </c>
    </row>
    <row r="10" spans="1:14" x14ac:dyDescent="0.35">
      <c r="A10" s="98"/>
      <c r="B10" s="98"/>
      <c r="C10" s="17" t="s">
        <v>31</v>
      </c>
      <c r="D10" s="18" t="s">
        <v>32</v>
      </c>
      <c r="E10" s="17" t="s">
        <v>30</v>
      </c>
      <c r="F10" s="20" t="s">
        <v>22</v>
      </c>
      <c r="G10" s="21"/>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17" t="s">
        <v>36</v>
      </c>
      <c r="D12" s="18" t="s">
        <v>37</v>
      </c>
      <c r="E12" s="17" t="s">
        <v>35</v>
      </c>
      <c r="F12" s="20" t="s">
        <v>22</v>
      </c>
      <c r="G12" s="21"/>
      <c r="H12" s="100"/>
    </row>
    <row r="13" spans="1:14" x14ac:dyDescent="0.35">
      <c r="A13" s="136">
        <v>6</v>
      </c>
      <c r="B13" s="138" t="s">
        <v>9</v>
      </c>
      <c r="C13" s="65"/>
      <c r="D13" s="66"/>
      <c r="E13" s="65" t="s">
        <v>38</v>
      </c>
      <c r="F13" s="67" t="s">
        <v>13</v>
      </c>
      <c r="G13" s="68"/>
      <c r="H13" s="138">
        <f>+IF(OR(G13="Si",G14="Si"),1,0)</f>
        <v>0</v>
      </c>
      <c r="J13" s="26"/>
    </row>
    <row r="14" spans="1:14" x14ac:dyDescent="0.35">
      <c r="A14" s="137"/>
      <c r="B14" s="139"/>
      <c r="C14" s="69" t="s">
        <v>40</v>
      </c>
      <c r="D14" s="70" t="s">
        <v>41</v>
      </c>
      <c r="E14" s="69" t="s">
        <v>38</v>
      </c>
      <c r="F14" s="71" t="s">
        <v>22</v>
      </c>
      <c r="G14" s="72"/>
      <c r="H14" s="139"/>
      <c r="J14" s="27"/>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row>
    <row r="17" spans="1:13" x14ac:dyDescent="0.35">
      <c r="A17" s="103">
        <v>8</v>
      </c>
      <c r="B17" s="105" t="s">
        <v>52</v>
      </c>
      <c r="C17" s="39" t="s">
        <v>53</v>
      </c>
      <c r="D17" s="40" t="s">
        <v>54</v>
      </c>
      <c r="E17" s="39" t="s">
        <v>55</v>
      </c>
      <c r="F17" s="41" t="s">
        <v>13</v>
      </c>
      <c r="G17" s="41"/>
      <c r="H17" s="99">
        <f>+IF(OR(G17="Si",G18="Si"),1,0)</f>
        <v>1</v>
      </c>
      <c r="K17" s="53"/>
    </row>
    <row r="18" spans="1:13" x14ac:dyDescent="0.35">
      <c r="A18" s="104"/>
      <c r="B18" s="106"/>
      <c r="C18" s="42" t="s">
        <v>165</v>
      </c>
      <c r="D18" s="43" t="s">
        <v>166</v>
      </c>
      <c r="E18" s="42" t="s">
        <v>55</v>
      </c>
      <c r="F18" s="44" t="s">
        <v>22</v>
      </c>
      <c r="G18" s="45" t="s">
        <v>14</v>
      </c>
      <c r="H18" s="100"/>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row>
    <row r="21" spans="1:13" x14ac:dyDescent="0.35">
      <c r="A21" s="111">
        <v>10</v>
      </c>
      <c r="B21" s="107" t="s">
        <v>71</v>
      </c>
      <c r="C21" s="13" t="s">
        <v>72</v>
      </c>
      <c r="D21" s="14" t="s">
        <v>73</v>
      </c>
      <c r="E21" s="13" t="s">
        <v>74</v>
      </c>
      <c r="F21" s="15" t="s">
        <v>13</v>
      </c>
      <c r="G21" s="14"/>
      <c r="H21" s="99">
        <f>+IF(OR(G21="Si",G22="Si"),1,0)</f>
        <v>0</v>
      </c>
    </row>
    <row r="22" spans="1:13" x14ac:dyDescent="0.35">
      <c r="A22" s="112"/>
      <c r="B22" s="108"/>
      <c r="C22" s="17" t="s">
        <v>77</v>
      </c>
      <c r="D22" s="18" t="s">
        <v>29</v>
      </c>
      <c r="E22" s="19" t="s">
        <v>74</v>
      </c>
      <c r="F22" s="20" t="s">
        <v>22</v>
      </c>
      <c r="G22" s="21"/>
      <c r="H22" s="100"/>
    </row>
    <row r="23" spans="1:13" x14ac:dyDescent="0.35">
      <c r="A23" s="107">
        <v>11</v>
      </c>
      <c r="B23" s="107" t="s">
        <v>71</v>
      </c>
      <c r="C23" s="23" t="s">
        <v>79</v>
      </c>
      <c r="D23" s="25" t="s">
        <v>80</v>
      </c>
      <c r="E23" s="23" t="s">
        <v>81</v>
      </c>
      <c r="F23" s="24" t="s">
        <v>13</v>
      </c>
      <c r="G23" s="25" t="s">
        <v>14</v>
      </c>
      <c r="H23" s="99">
        <f>+IF(OR(G23="Si",G24="Si"),1,0)</f>
        <v>1</v>
      </c>
    </row>
    <row r="24" spans="1:13" x14ac:dyDescent="0.35">
      <c r="A24" s="108"/>
      <c r="B24" s="108"/>
      <c r="C24" s="17" t="s">
        <v>84</v>
      </c>
      <c r="D24" s="18" t="s">
        <v>85</v>
      </c>
      <c r="E24" s="17" t="s">
        <v>81</v>
      </c>
      <c r="F24" s="20" t="s">
        <v>22</v>
      </c>
      <c r="G24" s="21" t="s">
        <v>14</v>
      </c>
      <c r="H24" s="100"/>
    </row>
    <row r="25" spans="1:13" x14ac:dyDescent="0.35">
      <c r="A25" s="107">
        <v>12</v>
      </c>
      <c r="B25" s="55" t="s">
        <v>71</v>
      </c>
      <c r="C25" s="23" t="s">
        <v>88</v>
      </c>
      <c r="D25" s="25" t="s">
        <v>89</v>
      </c>
      <c r="E25" s="23" t="s">
        <v>90</v>
      </c>
      <c r="F25" s="24" t="s">
        <v>13</v>
      </c>
      <c r="G25" s="25" t="s">
        <v>14</v>
      </c>
      <c r="H25" s="99">
        <f>+IF(OR(G25="Si",G26="Si"),1,0)</f>
        <v>1</v>
      </c>
    </row>
    <row r="26" spans="1:13" x14ac:dyDescent="0.35">
      <c r="A26" s="108"/>
      <c r="B26" s="56"/>
      <c r="C26" s="17" t="s">
        <v>92</v>
      </c>
      <c r="D26" s="18" t="s">
        <v>93</v>
      </c>
      <c r="E26" s="17" t="s">
        <v>90</v>
      </c>
      <c r="F26" s="20" t="s">
        <v>22</v>
      </c>
      <c r="G26" s="21"/>
      <c r="H26" s="100"/>
    </row>
    <row r="27" spans="1:13" x14ac:dyDescent="0.35">
      <c r="A27" s="107">
        <v>13</v>
      </c>
      <c r="B27" s="107" t="s">
        <v>71</v>
      </c>
      <c r="C27" s="13" t="s">
        <v>95</v>
      </c>
      <c r="D27" s="14" t="s">
        <v>96</v>
      </c>
      <c r="E27" s="13" t="s">
        <v>97</v>
      </c>
      <c r="F27" s="24" t="s">
        <v>13</v>
      </c>
      <c r="G27" s="25" t="s">
        <v>14</v>
      </c>
      <c r="H27" s="99">
        <f>+IF(OR(G27="Si",G28="Si"),1,0)</f>
        <v>1</v>
      </c>
    </row>
    <row r="28" spans="1:13" x14ac:dyDescent="0.35">
      <c r="A28" s="108"/>
      <c r="B28" s="108"/>
      <c r="C28" s="17" t="s">
        <v>167</v>
      </c>
      <c r="D28" s="18" t="s">
        <v>161</v>
      </c>
      <c r="E28" s="17" t="s">
        <v>97</v>
      </c>
      <c r="F28" s="20" t="s">
        <v>22</v>
      </c>
      <c r="G28" s="21"/>
      <c r="H28" s="100"/>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t="s">
        <v>14</v>
      </c>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c r="H34" s="99">
        <f>+IF(OR(G34="Si",G35="Si"),1,0)</f>
        <v>0</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t="s">
        <v>14</v>
      </c>
      <c r="H36" s="99">
        <f>+IF(OR(G36="Si",G37="Si"),1,0)</f>
        <v>1</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t="s">
        <v>14</v>
      </c>
      <c r="H38" s="99">
        <f>+IF(OR(G38="Si",G39="Si"),1,0)</f>
        <v>1</v>
      </c>
      <c r="L38" s="26"/>
    </row>
    <row r="39" spans="1:12" x14ac:dyDescent="0.35">
      <c r="A39" s="108"/>
      <c r="B39" s="108"/>
      <c r="C39" s="17" t="s">
        <v>127</v>
      </c>
      <c r="D39" s="18" t="s">
        <v>128</v>
      </c>
      <c r="E39" s="17" t="s">
        <v>126</v>
      </c>
      <c r="F39" s="20" t="s">
        <v>22</v>
      </c>
      <c r="G39" s="21"/>
      <c r="H39" s="100"/>
    </row>
    <row r="40" spans="1:12" x14ac:dyDescent="0.35">
      <c r="A40" s="111">
        <v>19</v>
      </c>
      <c r="B40" s="113" t="s">
        <v>71</v>
      </c>
      <c r="C40" s="13" t="s">
        <v>129</v>
      </c>
      <c r="D40" s="14" t="s">
        <v>130</v>
      </c>
      <c r="E40" s="13" t="s">
        <v>131</v>
      </c>
      <c r="F40" s="24" t="s">
        <v>13</v>
      </c>
      <c r="G40" s="25" t="s">
        <v>14</v>
      </c>
      <c r="H40" s="99">
        <f>+IF(OR(G40="Si",G41="Si"),1,0)</f>
        <v>1</v>
      </c>
    </row>
    <row r="41" spans="1:12" x14ac:dyDescent="0.35">
      <c r="A41" s="112"/>
      <c r="B41" s="108"/>
      <c r="C41" s="17" t="s">
        <v>132</v>
      </c>
      <c r="D41" s="18" t="s">
        <v>133</v>
      </c>
      <c r="E41" s="17" t="s">
        <v>131</v>
      </c>
      <c r="F41" s="20" t="s">
        <v>22</v>
      </c>
      <c r="G41" s="21"/>
      <c r="H41" s="100"/>
    </row>
    <row r="42" spans="1:12" x14ac:dyDescent="0.35">
      <c r="A42" s="111">
        <v>20</v>
      </c>
      <c r="B42" s="113" t="s">
        <v>71</v>
      </c>
      <c r="C42" s="13" t="s">
        <v>134</v>
      </c>
      <c r="D42" s="14" t="s">
        <v>135</v>
      </c>
      <c r="E42" s="13" t="s">
        <v>136</v>
      </c>
      <c r="F42" s="24" t="s">
        <v>13</v>
      </c>
      <c r="G42" s="25" t="s">
        <v>14</v>
      </c>
      <c r="H42" s="99">
        <f>+IF(OR(G42="Si",G43="Si"),1,0)</f>
        <v>1</v>
      </c>
    </row>
    <row r="43" spans="1:12" x14ac:dyDescent="0.35">
      <c r="A43" s="112"/>
      <c r="B43" s="108"/>
      <c r="C43" s="17" t="s">
        <v>137</v>
      </c>
      <c r="D43" s="18" t="s">
        <v>138</v>
      </c>
      <c r="E43" s="17" t="s">
        <v>136</v>
      </c>
      <c r="F43" s="20" t="s">
        <v>22</v>
      </c>
      <c r="G43" s="21"/>
      <c r="H43" s="100"/>
    </row>
    <row r="44" spans="1:12" x14ac:dyDescent="0.35">
      <c r="A44" s="111">
        <v>21</v>
      </c>
      <c r="B44" s="113" t="s">
        <v>71</v>
      </c>
      <c r="C44" s="13" t="s">
        <v>139</v>
      </c>
      <c r="D44" s="14" t="s">
        <v>140</v>
      </c>
      <c r="E44" s="13" t="s">
        <v>141</v>
      </c>
      <c r="F44" s="24" t="s">
        <v>13</v>
      </c>
      <c r="G44" s="25"/>
      <c r="H44" s="99"/>
      <c r="I44" t="s">
        <v>142</v>
      </c>
    </row>
    <row r="45" spans="1:12" x14ac:dyDescent="0.35">
      <c r="A45" s="112"/>
      <c r="B45" s="108"/>
      <c r="C45" s="17" t="s">
        <v>143</v>
      </c>
      <c r="D45" s="18" t="s">
        <v>144</v>
      </c>
      <c r="E45" s="17" t="s">
        <v>141</v>
      </c>
      <c r="F45" s="20" t="s">
        <v>22</v>
      </c>
      <c r="G45" s="21"/>
      <c r="H45" s="100"/>
    </row>
    <row r="46" spans="1:12" x14ac:dyDescent="0.35">
      <c r="A46" s="123">
        <v>22</v>
      </c>
      <c r="B46" s="125" t="s">
        <v>145</v>
      </c>
      <c r="C46" s="13" t="s">
        <v>146</v>
      </c>
      <c r="D46" s="25" t="s">
        <v>147</v>
      </c>
      <c r="E46" s="23" t="s">
        <v>148</v>
      </c>
      <c r="F46" s="24" t="s">
        <v>13</v>
      </c>
      <c r="G46" s="25"/>
      <c r="H46" s="99"/>
      <c r="I46" t="s">
        <v>142</v>
      </c>
    </row>
    <row r="47" spans="1:12" x14ac:dyDescent="0.35">
      <c r="A47" s="124"/>
      <c r="B47" s="126"/>
      <c r="C47" s="17"/>
      <c r="D47" s="18"/>
      <c r="E47" s="52" t="s">
        <v>148</v>
      </c>
      <c r="F47" s="20" t="s">
        <v>22</v>
      </c>
      <c r="G47" s="21"/>
      <c r="H47" s="100"/>
    </row>
    <row r="52" spans="1:30" x14ac:dyDescent="0.35">
      <c r="B52" t="s">
        <v>252</v>
      </c>
      <c r="C52" s="47" t="s">
        <v>253</v>
      </c>
      <c r="J52" s="47" t="s">
        <v>170</v>
      </c>
      <c r="P52" s="47" t="s">
        <v>183</v>
      </c>
      <c r="X52" s="47" t="s">
        <v>236</v>
      </c>
    </row>
    <row r="53" spans="1:30" ht="406.5" customHeight="1" x14ac:dyDescent="0.35">
      <c r="A53" s="59">
        <v>1</v>
      </c>
      <c r="B53" s="59" t="s">
        <v>272</v>
      </c>
      <c r="C53" s="150" t="s">
        <v>270</v>
      </c>
      <c r="D53" s="119"/>
      <c r="E53" s="119"/>
      <c r="F53" s="119"/>
      <c r="G53" s="119"/>
      <c r="J53" s="143"/>
      <c r="K53" s="144"/>
      <c r="L53" s="144"/>
      <c r="M53" s="144"/>
      <c r="N53" s="145"/>
      <c r="P53" s="135"/>
      <c r="Q53" s="141"/>
      <c r="R53" s="141"/>
      <c r="S53" s="141"/>
      <c r="T53" s="141"/>
      <c r="U53" s="141"/>
      <c r="V53" s="142"/>
      <c r="X53" s="147"/>
      <c r="Y53" s="148"/>
      <c r="Z53" s="148"/>
      <c r="AA53" s="148"/>
      <c r="AB53" s="148"/>
      <c r="AC53" s="148"/>
      <c r="AD53" s="149"/>
    </row>
    <row r="54" spans="1:30" x14ac:dyDescent="0.35">
      <c r="A54" s="59">
        <v>2</v>
      </c>
      <c r="B54" s="64"/>
      <c r="C54" s="119"/>
      <c r="D54" s="119"/>
      <c r="E54" s="119"/>
      <c r="F54" s="119"/>
      <c r="G54" s="119"/>
      <c r="J54" s="146"/>
      <c r="K54" s="141"/>
      <c r="L54" s="141"/>
      <c r="M54" s="141"/>
      <c r="N54" s="142"/>
      <c r="P54" s="135"/>
      <c r="Q54" s="141"/>
      <c r="R54" s="141"/>
      <c r="S54" s="141"/>
      <c r="T54" s="141"/>
      <c r="U54" s="141"/>
      <c r="V54" s="142"/>
      <c r="X54" s="146"/>
      <c r="Y54" s="141"/>
      <c r="Z54" s="141"/>
      <c r="AA54" s="141"/>
      <c r="AB54" s="141"/>
      <c r="AC54" s="141"/>
      <c r="AD54" s="142"/>
    </row>
    <row r="55" spans="1:30" x14ac:dyDescent="0.35">
      <c r="A55" s="59">
        <v>3</v>
      </c>
      <c r="B55" s="64"/>
      <c r="C55" s="128"/>
      <c r="D55" s="128"/>
      <c r="E55" s="128"/>
      <c r="F55" s="128"/>
      <c r="G55" s="128"/>
      <c r="J55" s="143"/>
      <c r="K55" s="144"/>
      <c r="L55" s="144"/>
      <c r="M55" s="144"/>
      <c r="N55" s="145"/>
      <c r="P55" s="140"/>
      <c r="Q55" s="141"/>
      <c r="R55" s="141"/>
      <c r="S55" s="141"/>
      <c r="T55" s="141"/>
      <c r="U55" s="141"/>
      <c r="V55" s="142"/>
      <c r="X55" s="146"/>
      <c r="Y55" s="141"/>
      <c r="Z55" s="141"/>
      <c r="AA55" s="141"/>
      <c r="AB55" s="141"/>
      <c r="AC55" s="141"/>
      <c r="AD55" s="142"/>
    </row>
    <row r="56" spans="1:30" x14ac:dyDescent="0.35">
      <c r="A56" s="59">
        <v>4</v>
      </c>
      <c r="B56" s="59"/>
      <c r="C56" s="128"/>
      <c r="D56" s="128"/>
      <c r="E56" s="128"/>
      <c r="F56" s="128"/>
      <c r="G56" s="128"/>
      <c r="J56" s="146"/>
      <c r="K56" s="141"/>
      <c r="L56" s="141"/>
      <c r="M56" s="141"/>
      <c r="N56" s="142"/>
      <c r="P56" s="140"/>
      <c r="Q56" s="141"/>
      <c r="R56" s="141"/>
      <c r="S56" s="141"/>
      <c r="T56" s="141"/>
      <c r="U56" s="141"/>
      <c r="V56" s="142"/>
      <c r="X56" s="146"/>
      <c r="Y56" s="141"/>
      <c r="Z56" s="141"/>
      <c r="AA56" s="141"/>
      <c r="AB56" s="141"/>
      <c r="AC56" s="141"/>
      <c r="AD56" s="142"/>
    </row>
    <row r="57" spans="1:30" x14ac:dyDescent="0.35">
      <c r="A57" s="58"/>
      <c r="B57" s="64"/>
      <c r="C57" s="128"/>
      <c r="D57" s="128"/>
      <c r="E57" s="128"/>
      <c r="F57" s="128"/>
      <c r="G57" s="128"/>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A60" s="58"/>
      <c r="B60" s="57"/>
      <c r="C60" s="120"/>
      <c r="D60" s="121"/>
      <c r="E60" s="121"/>
      <c r="F60" s="121"/>
      <c r="G60" s="122"/>
      <c r="J60" s="119"/>
      <c r="K60" s="131"/>
      <c r="L60" s="131"/>
      <c r="M60" s="131"/>
      <c r="N60" s="131"/>
      <c r="P60" s="119"/>
      <c r="Q60" s="131"/>
      <c r="R60" s="131"/>
      <c r="S60" s="131"/>
      <c r="T60" s="131"/>
      <c r="U60" s="131"/>
      <c r="V60" s="131"/>
      <c r="X60" s="119"/>
      <c r="Y60" s="131"/>
      <c r="Z60" s="131"/>
      <c r="AA60" s="131"/>
      <c r="AB60" s="131"/>
      <c r="AC60" s="131"/>
      <c r="AD60" s="131"/>
    </row>
    <row r="61" spans="1:30" x14ac:dyDescent="0.35">
      <c r="C61" s="47"/>
    </row>
    <row r="62" spans="1:30" x14ac:dyDescent="0.35">
      <c r="A62" s="48"/>
      <c r="B62" s="48"/>
      <c r="C62" s="49"/>
    </row>
    <row r="63" spans="1:30" x14ac:dyDescent="0.35">
      <c r="C63" s="47"/>
    </row>
    <row r="64" spans="1:30" x14ac:dyDescent="0.35">
      <c r="C64" s="47"/>
    </row>
    <row r="65" spans="3:3" ht="17.5" x14ac:dyDescent="0.35">
      <c r="C65" s="73"/>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8">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3"/>
    <mergeCell ref="B31:B33"/>
    <mergeCell ref="H31:H33"/>
    <mergeCell ref="A34:A35"/>
    <mergeCell ref="B34:B35"/>
    <mergeCell ref="H34:H35"/>
    <mergeCell ref="A36:A37"/>
    <mergeCell ref="B36:B37"/>
    <mergeCell ref="H36:H37"/>
    <mergeCell ref="A38:A39"/>
    <mergeCell ref="B38:B39"/>
    <mergeCell ref="H38:H39"/>
    <mergeCell ref="A40:A41"/>
    <mergeCell ref="B40:B41"/>
    <mergeCell ref="H40:H41"/>
    <mergeCell ref="A42:A43"/>
    <mergeCell ref="B42:B43"/>
    <mergeCell ref="H42:H43"/>
    <mergeCell ref="A44:A45"/>
    <mergeCell ref="B44:B45"/>
    <mergeCell ref="H44:H45"/>
    <mergeCell ref="C55:G55"/>
    <mergeCell ref="J55:N55"/>
    <mergeCell ref="P55:V55"/>
    <mergeCell ref="X55:AD55"/>
    <mergeCell ref="A46:A47"/>
    <mergeCell ref="B46:B47"/>
    <mergeCell ref="H46:H47"/>
    <mergeCell ref="C53:G53"/>
    <mergeCell ref="J53:N53"/>
    <mergeCell ref="P53:V53"/>
    <mergeCell ref="X53:AD53"/>
    <mergeCell ref="C54:G54"/>
    <mergeCell ref="J54:N54"/>
    <mergeCell ref="P54:V54"/>
    <mergeCell ref="X54:AD54"/>
    <mergeCell ref="C56:G56"/>
    <mergeCell ref="J56:N56"/>
    <mergeCell ref="P56:V56"/>
    <mergeCell ref="X56:AD56"/>
    <mergeCell ref="C57:G57"/>
    <mergeCell ref="J57:N57"/>
    <mergeCell ref="P57:V57"/>
    <mergeCell ref="X57:AD57"/>
    <mergeCell ref="C60:G60"/>
    <mergeCell ref="J60:N60"/>
    <mergeCell ref="P60:V60"/>
    <mergeCell ref="X60:AD60"/>
    <mergeCell ref="C58:G58"/>
    <mergeCell ref="J58:N58"/>
    <mergeCell ref="P58:V58"/>
    <mergeCell ref="X58:AD58"/>
    <mergeCell ref="C59:G59"/>
    <mergeCell ref="J59:N59"/>
    <mergeCell ref="P59:V59"/>
    <mergeCell ref="X59:AD5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5D47-C894-4A69-9DCF-008A4CB5129F}">
  <dimension ref="A1:AD76"/>
  <sheetViews>
    <sheetView topLeftCell="B21" zoomScale="80" zoomScaleNormal="80" workbookViewId="0">
      <selection activeCell="B53" sqref="B53"/>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+SUM(H5:H16,H21:H47)</f>
        <v>11</v>
      </c>
      <c r="L2" s="4">
        <f>+SUM(J2:K2)</f>
        <v>14</v>
      </c>
      <c r="M2" s="4"/>
      <c r="N2" s="4"/>
    </row>
    <row r="3" spans="1:14" x14ac:dyDescent="0.35">
      <c r="A3" s="97">
        <v>1</v>
      </c>
      <c r="B3" s="97" t="s">
        <v>9</v>
      </c>
      <c r="C3" s="13" t="s">
        <v>10</v>
      </c>
      <c r="D3" s="14" t="s">
        <v>11</v>
      </c>
      <c r="E3" s="5" t="s">
        <v>12</v>
      </c>
      <c r="F3" s="7" t="s">
        <v>13</v>
      </c>
      <c r="G3" s="6" t="s">
        <v>14</v>
      </c>
      <c r="H3" s="99">
        <f>+IF(OR(G3="Si",G4="Si"),1,0)</f>
        <v>1</v>
      </c>
      <c r="L3" s="8">
        <f>+L2/COUNT(A3:A43)</f>
        <v>0.7</v>
      </c>
    </row>
    <row r="4" spans="1:14" x14ac:dyDescent="0.35">
      <c r="A4" s="98"/>
      <c r="B4" s="98"/>
      <c r="C4" s="9" t="s">
        <v>15</v>
      </c>
      <c r="D4" s="10" t="s">
        <v>16</v>
      </c>
      <c r="E4" s="9" t="s">
        <v>17</v>
      </c>
      <c r="F4" s="11" t="s">
        <v>13</v>
      </c>
      <c r="G4" s="10" t="s">
        <v>14</v>
      </c>
      <c r="H4" s="100"/>
      <c r="L4" s="12" t="str">
        <f>+IF(AND(J2=3,L2&gt;=COUNT(H3:H43)*0.6),"Sesión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0</v>
      </c>
    </row>
    <row r="8" spans="1:14" x14ac:dyDescent="0.35">
      <c r="A8" s="98"/>
      <c r="B8" s="98"/>
      <c r="C8" s="23" t="s">
        <v>26</v>
      </c>
      <c r="D8" s="25" t="s">
        <v>27</v>
      </c>
      <c r="E8" s="19" t="s">
        <v>25</v>
      </c>
      <c r="F8" s="20" t="s">
        <v>22</v>
      </c>
      <c r="G8" s="21"/>
      <c r="H8" s="100"/>
    </row>
    <row r="9" spans="1:14" x14ac:dyDescent="0.35">
      <c r="A9" s="97">
        <v>4</v>
      </c>
      <c r="B9" s="97" t="s">
        <v>9</v>
      </c>
      <c r="C9" s="23" t="s">
        <v>28</v>
      </c>
      <c r="D9" s="25" t="s">
        <v>174</v>
      </c>
      <c r="E9" s="23" t="s">
        <v>30</v>
      </c>
      <c r="F9" s="24" t="s">
        <v>13</v>
      </c>
      <c r="G9" s="25"/>
      <c r="H9" s="99">
        <f>+IF(OR(G9="Si",G10="Si"),1,0)</f>
        <v>1</v>
      </c>
    </row>
    <row r="10" spans="1:14" x14ac:dyDescent="0.35">
      <c r="A10" s="98"/>
      <c r="B10" s="98"/>
      <c r="C10" s="17" t="s">
        <v>31</v>
      </c>
      <c r="D10" s="18" t="s">
        <v>32</v>
      </c>
      <c r="E10" s="17" t="s">
        <v>30</v>
      </c>
      <c r="F10" s="20" t="s">
        <v>22</v>
      </c>
      <c r="G10" s="21" t="s">
        <v>14</v>
      </c>
      <c r="H10" s="100"/>
    </row>
    <row r="11" spans="1:14" x14ac:dyDescent="0.35">
      <c r="A11" s="97">
        <v>5</v>
      </c>
      <c r="B11" s="97" t="s">
        <v>9</v>
      </c>
      <c r="C11" s="23" t="s">
        <v>33</v>
      </c>
      <c r="D11" s="25" t="s">
        <v>34</v>
      </c>
      <c r="E11" s="23" t="s">
        <v>35</v>
      </c>
      <c r="F11" s="24" t="s">
        <v>13</v>
      </c>
      <c r="G11" s="25"/>
      <c r="H11" s="99">
        <f>+IF(OR(G11="Si",G12="Si"),1,0)</f>
        <v>0</v>
      </c>
      <c r="M11" s="46"/>
    </row>
    <row r="12" spans="1:14" x14ac:dyDescent="0.35">
      <c r="A12" s="98"/>
      <c r="B12" s="98"/>
      <c r="C12" s="75" t="s">
        <v>36</v>
      </c>
      <c r="D12" s="76" t="s">
        <v>37</v>
      </c>
      <c r="E12" s="17" t="s">
        <v>35</v>
      </c>
      <c r="F12" s="20" t="s">
        <v>22</v>
      </c>
      <c r="G12" s="21"/>
      <c r="H12" s="100"/>
    </row>
    <row r="13" spans="1:14" x14ac:dyDescent="0.35">
      <c r="A13" s="136">
        <v>6</v>
      </c>
      <c r="B13" s="138" t="s">
        <v>9</v>
      </c>
      <c r="C13" s="65"/>
      <c r="D13" s="66"/>
      <c r="E13" s="65" t="s">
        <v>38</v>
      </c>
      <c r="F13" s="67" t="s">
        <v>13</v>
      </c>
      <c r="G13" s="68"/>
      <c r="H13" s="138">
        <f>+IF(OR(G13="Si",G14="Si"),1,0)</f>
        <v>0</v>
      </c>
    </row>
    <row r="14" spans="1:14" x14ac:dyDescent="0.35">
      <c r="A14" s="137"/>
      <c r="B14" s="139"/>
      <c r="C14" s="69" t="s">
        <v>40</v>
      </c>
      <c r="D14" s="70" t="s">
        <v>41</v>
      </c>
      <c r="E14" s="69" t="s">
        <v>38</v>
      </c>
      <c r="F14" s="71" t="s">
        <v>22</v>
      </c>
      <c r="G14" s="72"/>
      <c r="H14" s="139"/>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c r="K16" t="s">
        <v>273</v>
      </c>
    </row>
    <row r="17" spans="1:13" x14ac:dyDescent="0.35">
      <c r="A17" s="103">
        <v>8</v>
      </c>
      <c r="B17" s="105" t="s">
        <v>52</v>
      </c>
      <c r="C17" s="39" t="s">
        <v>53</v>
      </c>
      <c r="D17" s="40" t="s">
        <v>54</v>
      </c>
      <c r="E17" s="39" t="s">
        <v>55</v>
      </c>
      <c r="F17" s="41" t="s">
        <v>13</v>
      </c>
      <c r="G17" s="41"/>
      <c r="H17" s="99">
        <f>+IF(OR(G17="Si",G18="Si"),1,0)</f>
        <v>1</v>
      </c>
      <c r="K17" t="s">
        <v>274</v>
      </c>
    </row>
    <row r="18" spans="1:13" x14ac:dyDescent="0.35">
      <c r="A18" s="104"/>
      <c r="B18" s="106"/>
      <c r="C18" s="42" t="s">
        <v>165</v>
      </c>
      <c r="D18" s="43" t="s">
        <v>166</v>
      </c>
      <c r="E18" s="42" t="s">
        <v>55</v>
      </c>
      <c r="F18" s="44" t="s">
        <v>22</v>
      </c>
      <c r="G18" s="45" t="s">
        <v>14</v>
      </c>
      <c r="H18" s="100"/>
      <c r="K18" s="54"/>
    </row>
    <row r="19" spans="1:13" x14ac:dyDescent="0.35">
      <c r="A19" s="109">
        <v>9</v>
      </c>
      <c r="B19" s="109" t="s">
        <v>63</v>
      </c>
      <c r="C19" s="39" t="s">
        <v>64</v>
      </c>
      <c r="D19" s="40" t="s">
        <v>65</v>
      </c>
      <c r="E19" s="39" t="s">
        <v>66</v>
      </c>
      <c r="F19" s="41" t="s">
        <v>13</v>
      </c>
      <c r="G19" s="41"/>
      <c r="H19" s="99">
        <f>+IF(OR(G19="Si",G20="Si"),1,0)</f>
        <v>1</v>
      </c>
    </row>
    <row r="20" spans="1:13" x14ac:dyDescent="0.35">
      <c r="A20" s="110"/>
      <c r="B20" s="110"/>
      <c r="C20" s="42" t="s">
        <v>67</v>
      </c>
      <c r="D20" s="43" t="s">
        <v>68</v>
      </c>
      <c r="E20" s="42" t="s">
        <v>66</v>
      </c>
      <c r="F20" s="44" t="s">
        <v>22</v>
      </c>
      <c r="G20" s="45" t="s">
        <v>14</v>
      </c>
      <c r="H20" s="100"/>
    </row>
    <row r="21" spans="1:13" x14ac:dyDescent="0.35">
      <c r="A21" s="111">
        <v>10</v>
      </c>
      <c r="B21" s="107" t="s">
        <v>71</v>
      </c>
      <c r="C21" s="13" t="s">
        <v>72</v>
      </c>
      <c r="D21" s="14" t="s">
        <v>73</v>
      </c>
      <c r="E21" s="13" t="s">
        <v>74</v>
      </c>
      <c r="F21" s="15" t="s">
        <v>13</v>
      </c>
      <c r="G21" s="14" t="s">
        <v>14</v>
      </c>
      <c r="H21" s="99">
        <f>+IF(OR(G21="Si",G22="Si"),1,0)</f>
        <v>1</v>
      </c>
    </row>
    <row r="22" spans="1:13" x14ac:dyDescent="0.35">
      <c r="A22" s="112"/>
      <c r="B22" s="108"/>
      <c r="C22" s="17" t="s">
        <v>77</v>
      </c>
      <c r="D22" s="18" t="s">
        <v>29</v>
      </c>
      <c r="E22" s="19" t="s">
        <v>74</v>
      </c>
      <c r="F22" s="20" t="s">
        <v>22</v>
      </c>
      <c r="G22" s="21"/>
      <c r="H22" s="100"/>
    </row>
    <row r="23" spans="1:13" x14ac:dyDescent="0.35">
      <c r="A23" s="107">
        <v>11</v>
      </c>
      <c r="B23" s="107" t="s">
        <v>71</v>
      </c>
      <c r="C23" s="23" t="s">
        <v>79</v>
      </c>
      <c r="D23" s="25" t="s">
        <v>80</v>
      </c>
      <c r="E23" s="23" t="s">
        <v>81</v>
      </c>
      <c r="F23" s="24" t="s">
        <v>13</v>
      </c>
      <c r="G23" s="25" t="s">
        <v>14</v>
      </c>
      <c r="H23" s="99">
        <f>+IF(OR(G23="Si",G24="Si"),1,0)</f>
        <v>1</v>
      </c>
    </row>
    <row r="24" spans="1:13" x14ac:dyDescent="0.35">
      <c r="A24" s="108"/>
      <c r="B24" s="108"/>
      <c r="C24" s="17" t="s">
        <v>84</v>
      </c>
      <c r="D24" s="18" t="s">
        <v>85</v>
      </c>
      <c r="E24" s="17" t="s">
        <v>81</v>
      </c>
      <c r="F24" s="20" t="s">
        <v>22</v>
      </c>
      <c r="G24" s="21"/>
      <c r="H24" s="100"/>
    </row>
    <row r="25" spans="1:13" x14ac:dyDescent="0.35">
      <c r="A25" s="107">
        <v>12</v>
      </c>
      <c r="B25" s="55" t="s">
        <v>71</v>
      </c>
      <c r="C25" s="23" t="s">
        <v>88</v>
      </c>
      <c r="D25" s="25" t="s">
        <v>89</v>
      </c>
      <c r="E25" s="23" t="s">
        <v>90</v>
      </c>
      <c r="F25" s="24" t="s">
        <v>13</v>
      </c>
      <c r="G25" s="25" t="s">
        <v>14</v>
      </c>
      <c r="H25" s="99">
        <f>+IF(OR(G25="Si",G26="Si"),1,0)</f>
        <v>1</v>
      </c>
    </row>
    <row r="26" spans="1:13" x14ac:dyDescent="0.35">
      <c r="A26" s="108"/>
      <c r="B26" s="56"/>
      <c r="C26" s="17" t="s">
        <v>92</v>
      </c>
      <c r="D26" s="18" t="s">
        <v>93</v>
      </c>
      <c r="E26" s="17" t="s">
        <v>90</v>
      </c>
      <c r="F26" s="20" t="s">
        <v>22</v>
      </c>
      <c r="G26" s="21" t="s">
        <v>14</v>
      </c>
      <c r="H26" s="100"/>
    </row>
    <row r="27" spans="1:13" x14ac:dyDescent="0.35">
      <c r="A27" s="107">
        <v>13</v>
      </c>
      <c r="B27" s="107" t="s">
        <v>71</v>
      </c>
      <c r="C27" s="13" t="s">
        <v>95</v>
      </c>
      <c r="D27" s="14" t="s">
        <v>96</v>
      </c>
      <c r="E27" s="13" t="s">
        <v>97</v>
      </c>
      <c r="F27" s="24" t="s">
        <v>13</v>
      </c>
      <c r="G27" s="25" t="s">
        <v>14</v>
      </c>
      <c r="H27" s="99">
        <f>+IF(OR(G27="Si",G28="Si"),1,0)</f>
        <v>1</v>
      </c>
    </row>
    <row r="28" spans="1:13" x14ac:dyDescent="0.35">
      <c r="A28" s="108"/>
      <c r="B28" s="108"/>
      <c r="C28" s="17" t="s">
        <v>167</v>
      </c>
      <c r="D28" s="18" t="s">
        <v>161</v>
      </c>
      <c r="E28" s="17" t="s">
        <v>97</v>
      </c>
      <c r="F28" s="20" t="s">
        <v>22</v>
      </c>
      <c r="G28" s="21" t="s">
        <v>14</v>
      </c>
      <c r="H28" s="100"/>
    </row>
    <row r="29" spans="1:13" x14ac:dyDescent="0.35">
      <c r="A29" s="107">
        <v>14</v>
      </c>
      <c r="B29" s="107" t="s">
        <v>71</v>
      </c>
      <c r="C29" s="13" t="s">
        <v>100</v>
      </c>
      <c r="D29" s="14" t="s">
        <v>101</v>
      </c>
      <c r="E29" s="13" t="s">
        <v>102</v>
      </c>
      <c r="F29" s="24" t="s">
        <v>13</v>
      </c>
      <c r="G29" s="25" t="s">
        <v>14</v>
      </c>
      <c r="H29" s="99">
        <f>+IF(OR(G29="Si",G30="Si"),1,0)</f>
        <v>1</v>
      </c>
    </row>
    <row r="30" spans="1:13" x14ac:dyDescent="0.35">
      <c r="A30" s="113"/>
      <c r="B30" s="108"/>
      <c r="C30" s="17" t="s">
        <v>104</v>
      </c>
      <c r="D30" s="18" t="s">
        <v>105</v>
      </c>
      <c r="E30" s="17" t="s">
        <v>102</v>
      </c>
      <c r="F30" s="20" t="s">
        <v>22</v>
      </c>
      <c r="G30" s="21"/>
      <c r="H30" s="100"/>
    </row>
    <row r="31" spans="1:13" x14ac:dyDescent="0.35">
      <c r="A31" s="111">
        <v>15</v>
      </c>
      <c r="B31" s="111" t="s">
        <v>71</v>
      </c>
      <c r="C31" s="23" t="s">
        <v>107</v>
      </c>
      <c r="D31" s="25" t="s">
        <v>108</v>
      </c>
      <c r="E31" s="23" t="s">
        <v>109</v>
      </c>
      <c r="F31" s="24" t="s">
        <v>13</v>
      </c>
      <c r="G31" s="25"/>
      <c r="H31" s="115">
        <v>0</v>
      </c>
      <c r="L31" s="30"/>
    </row>
    <row r="32" spans="1:13" x14ac:dyDescent="0.35">
      <c r="A32" s="114"/>
      <c r="B32" s="114"/>
      <c r="C32" s="31" t="s">
        <v>111</v>
      </c>
      <c r="D32" s="32" t="s">
        <v>112</v>
      </c>
      <c r="E32" s="31" t="s">
        <v>109</v>
      </c>
      <c r="F32" s="33" t="s">
        <v>22</v>
      </c>
      <c r="G32" s="34"/>
      <c r="H32" s="116"/>
      <c r="L32" s="35"/>
      <c r="M32" s="36"/>
    </row>
    <row r="33" spans="1:12" x14ac:dyDescent="0.35">
      <c r="A33" s="112"/>
      <c r="B33" s="112"/>
      <c r="C33" s="17" t="s">
        <v>113</v>
      </c>
      <c r="D33" s="18" t="s">
        <v>114</v>
      </c>
      <c r="E33" s="17" t="s">
        <v>109</v>
      </c>
      <c r="F33" s="20" t="s">
        <v>22</v>
      </c>
      <c r="G33" s="21"/>
      <c r="H33" s="117"/>
    </row>
    <row r="34" spans="1:12" x14ac:dyDescent="0.35">
      <c r="A34" s="107">
        <v>16</v>
      </c>
      <c r="B34" s="107" t="s">
        <v>71</v>
      </c>
      <c r="C34" s="13" t="s">
        <v>116</v>
      </c>
      <c r="D34" s="14" t="s">
        <v>117</v>
      </c>
      <c r="E34" s="13" t="s">
        <v>118</v>
      </c>
      <c r="F34" s="24" t="s">
        <v>13</v>
      </c>
      <c r="G34" s="25"/>
      <c r="H34" s="99">
        <f>+IF(OR(G34="Si",G35="Si"),1,0)</f>
        <v>0</v>
      </c>
    </row>
    <row r="35" spans="1:12" x14ac:dyDescent="0.35">
      <c r="A35" s="113"/>
      <c r="B35" s="108"/>
      <c r="C35" s="17"/>
      <c r="D35" s="18"/>
      <c r="E35" s="17" t="s">
        <v>118</v>
      </c>
      <c r="F35" s="20" t="s">
        <v>22</v>
      </c>
      <c r="G35" s="21"/>
      <c r="H35" s="100"/>
    </row>
    <row r="36" spans="1:12" x14ac:dyDescent="0.35">
      <c r="A36" s="107">
        <v>17</v>
      </c>
      <c r="B36" s="107" t="s">
        <v>71</v>
      </c>
      <c r="C36" s="13" t="s">
        <v>121</v>
      </c>
      <c r="D36" s="14" t="s">
        <v>122</v>
      </c>
      <c r="E36" s="13" t="s">
        <v>123</v>
      </c>
      <c r="F36" s="24" t="s">
        <v>13</v>
      </c>
      <c r="G36" s="25"/>
      <c r="H36" s="99">
        <f>+IF(OR(G36="Si",G37="Si"),1,0)</f>
        <v>0</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c r="H38" s="99">
        <f>+IF(OR(G38="Si",G39="Si"),1,0)</f>
        <v>1</v>
      </c>
      <c r="L38" s="26"/>
    </row>
    <row r="39" spans="1:12" x14ac:dyDescent="0.35">
      <c r="A39" s="108"/>
      <c r="B39" s="108"/>
      <c r="C39" s="17" t="s">
        <v>127</v>
      </c>
      <c r="D39" s="18" t="s">
        <v>128</v>
      </c>
      <c r="E39" s="17" t="s">
        <v>126</v>
      </c>
      <c r="F39" s="20" t="s">
        <v>22</v>
      </c>
      <c r="G39" s="21" t="s">
        <v>14</v>
      </c>
      <c r="H39" s="100"/>
    </row>
    <row r="40" spans="1:12" x14ac:dyDescent="0.35">
      <c r="A40" s="111">
        <v>19</v>
      </c>
      <c r="B40" s="113" t="s">
        <v>71</v>
      </c>
      <c r="C40" s="13" t="s">
        <v>129</v>
      </c>
      <c r="D40" s="14" t="s">
        <v>130</v>
      </c>
      <c r="E40" s="13" t="s">
        <v>131</v>
      </c>
      <c r="F40" s="24" t="s">
        <v>13</v>
      </c>
      <c r="G40" s="25" t="s">
        <v>14</v>
      </c>
      <c r="H40" s="99">
        <f>+IF(OR(G40="Si",G41="Si"),1,0)</f>
        <v>1</v>
      </c>
    </row>
    <row r="41" spans="1:12" x14ac:dyDescent="0.35">
      <c r="A41" s="112"/>
      <c r="B41" s="108"/>
      <c r="C41" s="17" t="s">
        <v>132</v>
      </c>
      <c r="D41" s="18" t="s">
        <v>133</v>
      </c>
      <c r="E41" s="17" t="s">
        <v>131</v>
      </c>
      <c r="F41" s="20" t="s">
        <v>22</v>
      </c>
      <c r="G41" s="21" t="s">
        <v>14</v>
      </c>
      <c r="H41" s="100"/>
    </row>
    <row r="42" spans="1:12" x14ac:dyDescent="0.35">
      <c r="A42" s="111">
        <v>20</v>
      </c>
      <c r="B42" s="113" t="s">
        <v>71</v>
      </c>
      <c r="C42" s="13" t="s">
        <v>134</v>
      </c>
      <c r="D42" s="14" t="s">
        <v>135</v>
      </c>
      <c r="E42" s="13" t="s">
        <v>136</v>
      </c>
      <c r="F42" s="24" t="s">
        <v>13</v>
      </c>
      <c r="G42" s="25"/>
      <c r="H42" s="99">
        <f>+IF(OR(G42="Si",G43="Si"),1,0)</f>
        <v>1</v>
      </c>
    </row>
    <row r="43" spans="1:12" x14ac:dyDescent="0.35">
      <c r="A43" s="112"/>
      <c r="B43" s="108"/>
      <c r="C43" s="17" t="s">
        <v>137</v>
      </c>
      <c r="D43" s="18" t="s">
        <v>138</v>
      </c>
      <c r="E43" s="17" t="s">
        <v>136</v>
      </c>
      <c r="F43" s="20" t="s">
        <v>22</v>
      </c>
      <c r="G43" s="21" t="s">
        <v>14</v>
      </c>
      <c r="H43" s="100"/>
    </row>
    <row r="44" spans="1:12" x14ac:dyDescent="0.35">
      <c r="A44" s="111">
        <v>21</v>
      </c>
      <c r="B44" s="113" t="s">
        <v>71</v>
      </c>
      <c r="C44" s="13" t="s">
        <v>139</v>
      </c>
      <c r="D44" s="14" t="s">
        <v>140</v>
      </c>
      <c r="E44" s="13" t="s">
        <v>141</v>
      </c>
      <c r="F44" s="24" t="s">
        <v>13</v>
      </c>
      <c r="G44" s="25"/>
      <c r="H44" s="99"/>
      <c r="I44" t="s">
        <v>142</v>
      </c>
    </row>
    <row r="45" spans="1:12" x14ac:dyDescent="0.35">
      <c r="A45" s="112"/>
      <c r="B45" s="108"/>
      <c r="C45" s="17" t="s">
        <v>143</v>
      </c>
      <c r="D45" s="18" t="s">
        <v>144</v>
      </c>
      <c r="E45" s="17" t="s">
        <v>141</v>
      </c>
      <c r="F45" s="20" t="s">
        <v>22</v>
      </c>
      <c r="G45" s="21"/>
      <c r="H45" s="100"/>
    </row>
    <row r="46" spans="1:12" x14ac:dyDescent="0.35">
      <c r="A46" s="123">
        <v>22</v>
      </c>
      <c r="B46" s="125" t="s">
        <v>145</v>
      </c>
      <c r="C46" s="13" t="s">
        <v>146</v>
      </c>
      <c r="D46" s="25" t="s">
        <v>147</v>
      </c>
      <c r="E46" s="23" t="s">
        <v>148</v>
      </c>
      <c r="F46" s="24" t="s">
        <v>13</v>
      </c>
      <c r="G46" s="25"/>
      <c r="H46" s="99"/>
      <c r="I46" t="s">
        <v>142</v>
      </c>
    </row>
    <row r="47" spans="1:12" x14ac:dyDescent="0.35">
      <c r="A47" s="124"/>
      <c r="B47" s="126"/>
      <c r="C47" s="17"/>
      <c r="D47" s="18"/>
      <c r="E47" s="52" t="s">
        <v>148</v>
      </c>
      <c r="F47" s="20" t="s">
        <v>22</v>
      </c>
      <c r="G47" s="21"/>
      <c r="H47" s="100"/>
    </row>
    <row r="52" spans="1:30" x14ac:dyDescent="0.35">
      <c r="B52" t="s">
        <v>252</v>
      </c>
      <c r="C52" s="47" t="s">
        <v>253</v>
      </c>
      <c r="J52" s="47" t="s">
        <v>183</v>
      </c>
      <c r="P52" s="47" t="s">
        <v>170</v>
      </c>
      <c r="X52" s="47" t="s">
        <v>236</v>
      </c>
    </row>
    <row r="53" spans="1:30" ht="199.5" customHeight="1" x14ac:dyDescent="0.35">
      <c r="A53" s="59">
        <v>1</v>
      </c>
      <c r="B53" s="59" t="s">
        <v>271</v>
      </c>
      <c r="C53" s="119" t="s">
        <v>277</v>
      </c>
      <c r="D53" s="119"/>
      <c r="E53" s="119"/>
      <c r="F53" s="119"/>
      <c r="G53" s="119"/>
      <c r="J53" s="151" t="s">
        <v>275</v>
      </c>
      <c r="K53" s="144"/>
      <c r="L53" s="144"/>
      <c r="M53" s="144"/>
      <c r="N53" s="145"/>
      <c r="P53" s="135" t="s">
        <v>276</v>
      </c>
      <c r="Q53" s="141"/>
      <c r="R53" s="141"/>
      <c r="S53" s="141"/>
      <c r="T53" s="141"/>
      <c r="U53" s="141"/>
      <c r="V53" s="142"/>
      <c r="X53" s="147"/>
      <c r="Y53" s="148"/>
      <c r="Z53" s="148"/>
      <c r="AA53" s="148"/>
      <c r="AB53" s="148"/>
      <c r="AC53" s="148"/>
      <c r="AD53" s="149"/>
    </row>
    <row r="54" spans="1:30" x14ac:dyDescent="0.35">
      <c r="A54" s="59">
        <v>2</v>
      </c>
      <c r="B54" s="64"/>
      <c r="C54" s="119"/>
      <c r="D54" s="119"/>
      <c r="E54" s="119"/>
      <c r="F54" s="119"/>
      <c r="G54" s="119"/>
      <c r="J54" s="146"/>
      <c r="K54" s="141"/>
      <c r="L54" s="141"/>
      <c r="M54" s="141"/>
      <c r="N54" s="142"/>
      <c r="P54" s="135"/>
      <c r="Q54" s="141"/>
      <c r="R54" s="141"/>
      <c r="S54" s="141"/>
      <c r="T54" s="141"/>
      <c r="U54" s="141"/>
      <c r="V54" s="142"/>
      <c r="X54" s="146"/>
      <c r="Y54" s="141"/>
      <c r="Z54" s="141"/>
      <c r="AA54" s="141"/>
      <c r="AB54" s="141"/>
      <c r="AC54" s="141"/>
      <c r="AD54" s="142"/>
    </row>
    <row r="55" spans="1:30" x14ac:dyDescent="0.35">
      <c r="A55" s="59">
        <v>3</v>
      </c>
      <c r="B55" s="64"/>
      <c r="C55" s="128"/>
      <c r="D55" s="128"/>
      <c r="E55" s="128"/>
      <c r="F55" s="128"/>
      <c r="G55" s="128"/>
      <c r="J55" s="143"/>
      <c r="K55" s="144"/>
      <c r="L55" s="144"/>
      <c r="M55" s="144"/>
      <c r="N55" s="145"/>
      <c r="P55" s="140"/>
      <c r="Q55" s="141"/>
      <c r="R55" s="141"/>
      <c r="S55" s="141"/>
      <c r="T55" s="141"/>
      <c r="U55" s="141"/>
      <c r="V55" s="142"/>
      <c r="X55" s="146"/>
      <c r="Y55" s="141"/>
      <c r="Z55" s="141"/>
      <c r="AA55" s="141"/>
      <c r="AB55" s="141"/>
      <c r="AC55" s="141"/>
      <c r="AD55" s="142"/>
    </row>
    <row r="56" spans="1:30" x14ac:dyDescent="0.35">
      <c r="A56" s="59">
        <v>4</v>
      </c>
      <c r="B56" s="59"/>
      <c r="C56" s="128"/>
      <c r="D56" s="128"/>
      <c r="E56" s="128"/>
      <c r="F56" s="128"/>
      <c r="G56" s="128"/>
      <c r="J56" s="146"/>
      <c r="K56" s="141"/>
      <c r="L56" s="141"/>
      <c r="M56" s="141"/>
      <c r="N56" s="142"/>
      <c r="P56" s="140"/>
      <c r="Q56" s="141"/>
      <c r="R56" s="141"/>
      <c r="S56" s="141"/>
      <c r="T56" s="141"/>
      <c r="U56" s="141"/>
      <c r="V56" s="142"/>
      <c r="X56" s="146"/>
      <c r="Y56" s="141"/>
      <c r="Z56" s="141"/>
      <c r="AA56" s="141"/>
      <c r="AB56" s="141"/>
      <c r="AC56" s="141"/>
      <c r="AD56" s="142"/>
    </row>
    <row r="57" spans="1:30" x14ac:dyDescent="0.35">
      <c r="A57" s="58"/>
      <c r="B57" s="64"/>
      <c r="C57" s="128"/>
      <c r="D57" s="128"/>
      <c r="E57" s="128"/>
      <c r="F57" s="128"/>
      <c r="G57" s="128"/>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A60" s="58"/>
      <c r="B60" s="57"/>
      <c r="C60" s="120"/>
      <c r="D60" s="121"/>
      <c r="E60" s="121"/>
      <c r="F60" s="121"/>
      <c r="G60" s="122"/>
      <c r="J60" s="119"/>
      <c r="K60" s="131"/>
      <c r="L60" s="131"/>
      <c r="M60" s="131"/>
      <c r="N60" s="131"/>
      <c r="P60" s="119"/>
      <c r="Q60" s="131"/>
      <c r="R60" s="131"/>
      <c r="S60" s="131"/>
      <c r="T60" s="131"/>
      <c r="U60" s="131"/>
      <c r="V60" s="131"/>
      <c r="X60" s="119"/>
      <c r="Y60" s="131"/>
      <c r="Z60" s="131"/>
      <c r="AA60" s="131"/>
      <c r="AB60" s="131"/>
      <c r="AC60" s="131"/>
      <c r="AD60" s="131"/>
    </row>
    <row r="61" spans="1:30" x14ac:dyDescent="0.35">
      <c r="C61" s="47"/>
    </row>
    <row r="62" spans="1:30" x14ac:dyDescent="0.35">
      <c r="A62" s="48"/>
      <c r="B62" s="48"/>
      <c r="C62" s="49"/>
    </row>
    <row r="63" spans="1:30" x14ac:dyDescent="0.35">
      <c r="C63" s="47"/>
    </row>
    <row r="64" spans="1:30" x14ac:dyDescent="0.35">
      <c r="C64" s="47"/>
    </row>
    <row r="65" spans="3:3" ht="17.5" x14ac:dyDescent="0.35">
      <c r="C65" s="73"/>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8">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3"/>
    <mergeCell ref="B31:B33"/>
    <mergeCell ref="H31:H33"/>
    <mergeCell ref="A34:A35"/>
    <mergeCell ref="B34:B35"/>
    <mergeCell ref="H34:H35"/>
    <mergeCell ref="A36:A37"/>
    <mergeCell ref="B36:B37"/>
    <mergeCell ref="H36:H37"/>
    <mergeCell ref="A38:A39"/>
    <mergeCell ref="B38:B39"/>
    <mergeCell ref="H38:H39"/>
    <mergeCell ref="A40:A41"/>
    <mergeCell ref="B40:B41"/>
    <mergeCell ref="H40:H41"/>
    <mergeCell ref="A42:A43"/>
    <mergeCell ref="B42:B43"/>
    <mergeCell ref="H42:H43"/>
    <mergeCell ref="A44:A45"/>
    <mergeCell ref="B44:B45"/>
    <mergeCell ref="H44:H45"/>
    <mergeCell ref="C55:G55"/>
    <mergeCell ref="J55:N55"/>
    <mergeCell ref="P55:V55"/>
    <mergeCell ref="X55:AD55"/>
    <mergeCell ref="A46:A47"/>
    <mergeCell ref="B46:B47"/>
    <mergeCell ref="H46:H47"/>
    <mergeCell ref="C53:G53"/>
    <mergeCell ref="J53:N53"/>
    <mergeCell ref="P53:V53"/>
    <mergeCell ref="X53:AD53"/>
    <mergeCell ref="C54:G54"/>
    <mergeCell ref="J54:N54"/>
    <mergeCell ref="P54:V54"/>
    <mergeCell ref="X54:AD54"/>
    <mergeCell ref="C56:G56"/>
    <mergeCell ref="J56:N56"/>
    <mergeCell ref="P56:V56"/>
    <mergeCell ref="X56:AD56"/>
    <mergeCell ref="C57:G57"/>
    <mergeCell ref="J57:N57"/>
    <mergeCell ref="P57:V57"/>
    <mergeCell ref="X57:AD57"/>
    <mergeCell ref="C60:G60"/>
    <mergeCell ref="J60:N60"/>
    <mergeCell ref="P60:V60"/>
    <mergeCell ref="X60:AD60"/>
    <mergeCell ref="C58:G58"/>
    <mergeCell ref="J58:N58"/>
    <mergeCell ref="P58:V58"/>
    <mergeCell ref="X58:AD58"/>
    <mergeCell ref="C59:G59"/>
    <mergeCell ref="J59:N59"/>
    <mergeCell ref="P59:V59"/>
    <mergeCell ref="X59:AD5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C66DC-3B4E-4291-8926-8E58084CC8F9}">
  <dimension ref="A1:AD76"/>
  <sheetViews>
    <sheetView topLeftCell="C7" zoomScale="87" zoomScaleNormal="90" workbookViewId="0">
      <selection activeCell="J23" sqref="J23"/>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0</v>
      </c>
      <c r="K2" s="4">
        <f>+SUM(H5:H16,H21:H47)</f>
        <v>0</v>
      </c>
      <c r="L2" s="4">
        <f>+SUM(J2:K2)</f>
        <v>0</v>
      </c>
      <c r="M2" s="4"/>
      <c r="N2" s="4"/>
    </row>
    <row r="3" spans="1:14" x14ac:dyDescent="0.35">
      <c r="A3" s="97">
        <v>1</v>
      </c>
      <c r="B3" s="97" t="s">
        <v>9</v>
      </c>
      <c r="C3" s="13" t="s">
        <v>10</v>
      </c>
      <c r="D3" s="14" t="s">
        <v>11</v>
      </c>
      <c r="E3" s="5" t="s">
        <v>12</v>
      </c>
      <c r="F3" s="7" t="s">
        <v>13</v>
      </c>
      <c r="G3" s="6"/>
      <c r="H3" s="99">
        <f>+IF(OR(G3="Si",G4="Si"),1,0)</f>
        <v>0</v>
      </c>
      <c r="L3" s="8">
        <f>+L2/COUNT(A3:A43)</f>
        <v>0</v>
      </c>
    </row>
    <row r="4" spans="1:14" x14ac:dyDescent="0.35">
      <c r="A4" s="98"/>
      <c r="B4" s="98"/>
      <c r="C4" s="9" t="s">
        <v>15</v>
      </c>
      <c r="D4" s="10" t="s">
        <v>16</v>
      </c>
      <c r="E4" s="9" t="s">
        <v>17</v>
      </c>
      <c r="F4" s="11" t="s">
        <v>13</v>
      </c>
      <c r="G4" s="10"/>
      <c r="H4" s="100"/>
      <c r="L4" s="12" t="str">
        <f>+IF(AND(J2=3,L2&gt;=COUNT(H3:H43)*0.6),"Sesión válida","Sesión no válida")</f>
        <v>Sesión no válida</v>
      </c>
    </row>
    <row r="5" spans="1:14" x14ac:dyDescent="0.35">
      <c r="A5" s="97">
        <v>2</v>
      </c>
      <c r="B5" s="97" t="s">
        <v>9</v>
      </c>
      <c r="C5" s="13" t="s">
        <v>15</v>
      </c>
      <c r="D5" s="14" t="s">
        <v>16</v>
      </c>
      <c r="E5" s="13" t="s">
        <v>18</v>
      </c>
      <c r="F5" s="15" t="s">
        <v>13</v>
      </c>
      <c r="G5" s="14"/>
      <c r="H5" s="99">
        <f>+IF(OR(G5="Si",G6="Si"),1,0)</f>
        <v>0</v>
      </c>
      <c r="L5" s="16" t="str">
        <f>+IF(L2&gt;=12,"Ya son 12","Aun no son 12")</f>
        <v>Aun no son 12</v>
      </c>
    </row>
    <row r="6" spans="1:14" x14ac:dyDescent="0.35">
      <c r="A6" s="98"/>
      <c r="B6" s="98"/>
      <c r="C6" s="17" t="s">
        <v>19</v>
      </c>
      <c r="D6" s="18" t="s">
        <v>20</v>
      </c>
      <c r="E6" s="19" t="s">
        <v>21</v>
      </c>
      <c r="F6" s="20" t="s">
        <v>22</v>
      </c>
      <c r="G6" s="21"/>
      <c r="H6" s="100"/>
    </row>
    <row r="7" spans="1:14" x14ac:dyDescent="0.35">
      <c r="A7" s="97">
        <v>3</v>
      </c>
      <c r="B7" s="97" t="s">
        <v>9</v>
      </c>
      <c r="C7" s="23" t="s">
        <v>23</v>
      </c>
      <c r="D7" s="25" t="s">
        <v>24</v>
      </c>
      <c r="E7" s="23" t="s">
        <v>25</v>
      </c>
      <c r="F7" s="24" t="s">
        <v>13</v>
      </c>
      <c r="G7" s="25"/>
      <c r="H7" s="99">
        <f>+IF(OR(G7="Si",G8="Si"),1,0)</f>
        <v>0</v>
      </c>
    </row>
    <row r="8" spans="1:14" x14ac:dyDescent="0.35">
      <c r="A8" s="98"/>
      <c r="B8" s="98"/>
      <c r="C8" s="23" t="s">
        <v>26</v>
      </c>
      <c r="D8" s="25" t="s">
        <v>27</v>
      </c>
      <c r="E8" s="19" t="s">
        <v>25</v>
      </c>
      <c r="F8" s="20" t="s">
        <v>22</v>
      </c>
      <c r="G8" s="21"/>
      <c r="H8" s="100"/>
      <c r="J8" s="22"/>
    </row>
    <row r="9" spans="1:14" x14ac:dyDescent="0.35">
      <c r="A9" s="97">
        <v>4</v>
      </c>
      <c r="B9" s="97" t="s">
        <v>9</v>
      </c>
      <c r="C9" s="23" t="s">
        <v>28</v>
      </c>
      <c r="D9" s="25" t="s">
        <v>174</v>
      </c>
      <c r="E9" s="23" t="s">
        <v>30</v>
      </c>
      <c r="F9" s="24" t="s">
        <v>13</v>
      </c>
      <c r="G9" s="25"/>
      <c r="H9" s="99">
        <f>+IF(OR(G9="Si",G10="Si"),1,0)</f>
        <v>0</v>
      </c>
    </row>
    <row r="10" spans="1:14" x14ac:dyDescent="0.35">
      <c r="A10" s="98"/>
      <c r="B10" s="98"/>
      <c r="C10" s="17" t="s">
        <v>31</v>
      </c>
      <c r="D10" s="18" t="s">
        <v>32</v>
      </c>
      <c r="E10" s="17" t="s">
        <v>30</v>
      </c>
      <c r="F10" s="20" t="s">
        <v>22</v>
      </c>
      <c r="G10" s="21"/>
      <c r="H10" s="100"/>
    </row>
    <row r="11" spans="1:14" x14ac:dyDescent="0.35">
      <c r="A11" s="97">
        <v>5</v>
      </c>
      <c r="B11" s="97" t="s">
        <v>9</v>
      </c>
      <c r="C11" s="23" t="s">
        <v>33</v>
      </c>
      <c r="D11" s="25" t="s">
        <v>34</v>
      </c>
      <c r="E11" s="23" t="s">
        <v>35</v>
      </c>
      <c r="F11" s="24" t="s">
        <v>13</v>
      </c>
      <c r="G11" s="25"/>
      <c r="H11" s="99">
        <f>+IF(OR(G11="Si",G12="Si"),1,0)</f>
        <v>0</v>
      </c>
      <c r="M11" s="46"/>
    </row>
    <row r="12" spans="1:14" x14ac:dyDescent="0.35">
      <c r="A12" s="98"/>
      <c r="B12" s="98"/>
      <c r="C12" s="75" t="s">
        <v>281</v>
      </c>
      <c r="D12" s="76" t="s">
        <v>280</v>
      </c>
      <c r="E12" s="17" t="s">
        <v>35</v>
      </c>
      <c r="F12" s="20" t="s">
        <v>22</v>
      </c>
      <c r="G12" s="21"/>
      <c r="H12" s="100"/>
      <c r="J12" s="80" t="s">
        <v>282</v>
      </c>
      <c r="K12" t="s">
        <v>279</v>
      </c>
    </row>
    <row r="13" spans="1:14" x14ac:dyDescent="0.35">
      <c r="A13" s="136">
        <v>6</v>
      </c>
      <c r="B13" s="138" t="s">
        <v>9</v>
      </c>
      <c r="C13" s="65"/>
      <c r="D13" s="66"/>
      <c r="E13" s="65" t="s">
        <v>38</v>
      </c>
      <c r="F13" s="67" t="s">
        <v>13</v>
      </c>
      <c r="G13" s="68"/>
      <c r="H13" s="138">
        <f>+IF(OR(G13="Si",G14="Si"),1,0)</f>
        <v>0</v>
      </c>
      <c r="J13" s="78" t="s">
        <v>305</v>
      </c>
    </row>
    <row r="14" spans="1:14" x14ac:dyDescent="0.35">
      <c r="A14" s="137"/>
      <c r="B14" s="139"/>
      <c r="C14" s="69" t="s">
        <v>40</v>
      </c>
      <c r="D14" s="70" t="s">
        <v>41</v>
      </c>
      <c r="E14" s="69" t="s">
        <v>38</v>
      </c>
      <c r="F14" s="71" t="s">
        <v>22</v>
      </c>
      <c r="G14" s="72"/>
      <c r="H14" s="139"/>
      <c r="J14" s="27"/>
      <c r="L14" s="29"/>
      <c r="M14" s="28"/>
    </row>
    <row r="15" spans="1:14" x14ac:dyDescent="0.35">
      <c r="A15" s="97">
        <v>7</v>
      </c>
      <c r="B15" s="97" t="s">
        <v>9</v>
      </c>
      <c r="C15" s="17" t="s">
        <v>43</v>
      </c>
      <c r="D15" s="18" t="s">
        <v>44</v>
      </c>
      <c r="E15" s="23" t="s">
        <v>45</v>
      </c>
      <c r="F15" s="24" t="s">
        <v>13</v>
      </c>
      <c r="G15" s="25"/>
      <c r="H15" s="99">
        <f>+IF(OR(G15="Si",G16="Si"),1,0)</f>
        <v>0</v>
      </c>
      <c r="K15" s="22" t="s">
        <v>46</v>
      </c>
    </row>
    <row r="16" spans="1:14" x14ac:dyDescent="0.35">
      <c r="A16" s="98"/>
      <c r="B16" s="98"/>
      <c r="C16" s="61" t="s">
        <v>48</v>
      </c>
      <c r="D16" s="62" t="s">
        <v>49</v>
      </c>
      <c r="E16" s="17" t="s">
        <v>45</v>
      </c>
      <c r="F16" s="20" t="s">
        <v>22</v>
      </c>
      <c r="G16" s="21"/>
      <c r="H16" s="100"/>
    </row>
    <row r="17" spans="1:13" x14ac:dyDescent="0.35">
      <c r="A17" s="103">
        <v>8</v>
      </c>
      <c r="B17" s="105" t="s">
        <v>52</v>
      </c>
      <c r="C17" s="39" t="s">
        <v>53</v>
      </c>
      <c r="D17" s="40" t="s">
        <v>54</v>
      </c>
      <c r="E17" s="39" t="s">
        <v>55</v>
      </c>
      <c r="F17" s="41" t="s">
        <v>13</v>
      </c>
      <c r="G17" s="41"/>
      <c r="H17" s="99">
        <f>+IF(OR(G17="Si",G18="Si"),1,0)</f>
        <v>0</v>
      </c>
    </row>
    <row r="18" spans="1:13" x14ac:dyDescent="0.35">
      <c r="A18" s="104"/>
      <c r="B18" s="106"/>
      <c r="C18" s="42" t="s">
        <v>165</v>
      </c>
      <c r="D18" s="43" t="s">
        <v>166</v>
      </c>
      <c r="E18" s="42" t="s">
        <v>55</v>
      </c>
      <c r="F18" s="44" t="s">
        <v>22</v>
      </c>
      <c r="G18" s="45"/>
      <c r="H18" s="100"/>
      <c r="K18" s="54"/>
    </row>
    <row r="19" spans="1:13" x14ac:dyDescent="0.35">
      <c r="A19" s="109">
        <v>9</v>
      </c>
      <c r="B19" s="109" t="s">
        <v>63</v>
      </c>
      <c r="C19" s="39" t="s">
        <v>64</v>
      </c>
      <c r="D19" s="40" t="s">
        <v>65</v>
      </c>
      <c r="E19" s="39" t="s">
        <v>66</v>
      </c>
      <c r="F19" s="41" t="s">
        <v>13</v>
      </c>
      <c r="G19" s="41"/>
      <c r="H19" s="99">
        <f>+IF(OR(G19="Si",G20="Si"),1,0)</f>
        <v>0</v>
      </c>
    </row>
    <row r="20" spans="1:13" x14ac:dyDescent="0.35">
      <c r="A20" s="110"/>
      <c r="B20" s="110"/>
      <c r="C20" s="42" t="s">
        <v>67</v>
      </c>
      <c r="D20" s="43" t="s">
        <v>68</v>
      </c>
      <c r="E20" s="42" t="s">
        <v>66</v>
      </c>
      <c r="F20" s="44" t="s">
        <v>22</v>
      </c>
      <c r="G20" s="45"/>
      <c r="H20" s="100"/>
    </row>
    <row r="21" spans="1:13" x14ac:dyDescent="0.35">
      <c r="A21" s="111">
        <v>10</v>
      </c>
      <c r="B21" s="107" t="s">
        <v>71</v>
      </c>
      <c r="C21" s="13" t="s">
        <v>72</v>
      </c>
      <c r="D21" s="14" t="s">
        <v>73</v>
      </c>
      <c r="E21" s="13" t="s">
        <v>74</v>
      </c>
      <c r="F21" s="15" t="s">
        <v>13</v>
      </c>
      <c r="G21" s="14"/>
      <c r="H21" s="99">
        <f>+IF(OR(G21="Si",G22="Si"),1,0)</f>
        <v>0</v>
      </c>
    </row>
    <row r="22" spans="1:13" x14ac:dyDescent="0.35">
      <c r="A22" s="112"/>
      <c r="B22" s="108"/>
      <c r="C22" s="17" t="s">
        <v>77</v>
      </c>
      <c r="D22" s="18" t="s">
        <v>29</v>
      </c>
      <c r="E22" s="19" t="s">
        <v>74</v>
      </c>
      <c r="F22" s="20" t="s">
        <v>22</v>
      </c>
      <c r="G22" s="21"/>
      <c r="H22" s="100"/>
    </row>
    <row r="23" spans="1:13" x14ac:dyDescent="0.35">
      <c r="A23" s="107">
        <v>11</v>
      </c>
      <c r="B23" s="107" t="s">
        <v>71</v>
      </c>
      <c r="C23" s="23"/>
      <c r="D23" s="25"/>
      <c r="E23" s="23" t="s">
        <v>81</v>
      </c>
      <c r="F23" s="24" t="s">
        <v>13</v>
      </c>
      <c r="G23" s="25"/>
      <c r="H23" s="99">
        <f>+IF(OR(G23="Si",G24="Si"),1,0)</f>
        <v>0</v>
      </c>
      <c r="J23" s="77" t="s">
        <v>307</v>
      </c>
      <c r="K23" t="s">
        <v>304</v>
      </c>
    </row>
    <row r="24" spans="1:13" x14ac:dyDescent="0.35">
      <c r="A24" s="108"/>
      <c r="B24" s="108"/>
      <c r="C24" s="17" t="s">
        <v>84</v>
      </c>
      <c r="D24" s="18" t="s">
        <v>85</v>
      </c>
      <c r="E24" s="17" t="s">
        <v>81</v>
      </c>
      <c r="F24" s="20" t="s">
        <v>22</v>
      </c>
      <c r="G24" s="21"/>
      <c r="H24" s="100"/>
      <c r="J24" s="74" t="s">
        <v>283</v>
      </c>
    </row>
    <row r="25" spans="1:13" x14ac:dyDescent="0.35">
      <c r="A25" s="107">
        <v>12</v>
      </c>
      <c r="B25" s="55" t="s">
        <v>71</v>
      </c>
      <c r="C25" s="23" t="s">
        <v>88</v>
      </c>
      <c r="D25" s="25" t="s">
        <v>89</v>
      </c>
      <c r="E25" s="23" t="s">
        <v>90</v>
      </c>
      <c r="F25" s="24" t="s">
        <v>13</v>
      </c>
      <c r="G25" s="25"/>
      <c r="H25" s="99">
        <f>+IF(OR(G25="Si",G26="Si"),1,0)</f>
        <v>0</v>
      </c>
    </row>
    <row r="26" spans="1:13" x14ac:dyDescent="0.35">
      <c r="A26" s="108"/>
      <c r="B26" s="56"/>
      <c r="C26" s="17" t="s">
        <v>92</v>
      </c>
      <c r="D26" s="18" t="s">
        <v>93</v>
      </c>
      <c r="E26" s="17" t="s">
        <v>90</v>
      </c>
      <c r="F26" s="20" t="s">
        <v>22</v>
      </c>
      <c r="G26" s="21"/>
      <c r="H26" s="100"/>
    </row>
    <row r="27" spans="1:13" x14ac:dyDescent="0.35">
      <c r="A27" s="107">
        <v>13</v>
      </c>
      <c r="B27" s="107" t="s">
        <v>71</v>
      </c>
      <c r="C27" s="13" t="s">
        <v>95</v>
      </c>
      <c r="D27" s="14" t="s">
        <v>96</v>
      </c>
      <c r="E27" s="13" t="s">
        <v>97</v>
      </c>
      <c r="F27" s="24" t="s">
        <v>13</v>
      </c>
      <c r="G27" s="25"/>
      <c r="H27" s="99">
        <f>+IF(OR(G27="Si",G28="Si"),1,0)</f>
        <v>0</v>
      </c>
    </row>
    <row r="28" spans="1:13" x14ac:dyDescent="0.35">
      <c r="A28" s="108"/>
      <c r="B28" s="108"/>
      <c r="C28" s="17" t="s">
        <v>167</v>
      </c>
      <c r="D28" s="18" t="s">
        <v>161</v>
      </c>
      <c r="E28" s="17" t="s">
        <v>97</v>
      </c>
      <c r="F28" s="20" t="s">
        <v>22</v>
      </c>
      <c r="G28" s="21"/>
      <c r="H28" s="100"/>
    </row>
    <row r="29" spans="1:13" x14ac:dyDescent="0.35">
      <c r="A29" s="107">
        <v>14</v>
      </c>
      <c r="B29" s="107" t="s">
        <v>71</v>
      </c>
      <c r="C29" s="13" t="s">
        <v>100</v>
      </c>
      <c r="D29" s="14" t="s">
        <v>101</v>
      </c>
      <c r="E29" s="13" t="s">
        <v>102</v>
      </c>
      <c r="F29" s="24" t="s">
        <v>13</v>
      </c>
      <c r="G29" s="25"/>
      <c r="H29" s="99">
        <f>+IF(OR(G29="Si",G30="Si"),1,0)</f>
        <v>0</v>
      </c>
    </row>
    <row r="30" spans="1:13" x14ac:dyDescent="0.35">
      <c r="A30" s="113"/>
      <c r="B30" s="108"/>
      <c r="C30" s="17" t="s">
        <v>285</v>
      </c>
      <c r="D30" s="18" t="s">
        <v>284</v>
      </c>
      <c r="E30" s="17" t="s">
        <v>102</v>
      </c>
      <c r="F30" s="20" t="s">
        <v>22</v>
      </c>
      <c r="G30" s="21"/>
      <c r="H30" s="100"/>
      <c r="J30" s="81" t="s">
        <v>278</v>
      </c>
    </row>
    <row r="31" spans="1:13" x14ac:dyDescent="0.35">
      <c r="A31" s="111">
        <v>15</v>
      </c>
      <c r="B31" s="111" t="s">
        <v>71</v>
      </c>
      <c r="C31" s="23" t="s">
        <v>289</v>
      </c>
      <c r="D31" s="25" t="s">
        <v>288</v>
      </c>
      <c r="E31" s="23" t="s">
        <v>109</v>
      </c>
      <c r="F31" s="24" t="s">
        <v>13</v>
      </c>
      <c r="G31" s="25"/>
      <c r="H31" s="115">
        <v>0</v>
      </c>
      <c r="J31" s="81" t="s">
        <v>294</v>
      </c>
      <c r="K31" t="s">
        <v>295</v>
      </c>
      <c r="L31" s="30"/>
    </row>
    <row r="32" spans="1:13" x14ac:dyDescent="0.35">
      <c r="A32" s="114"/>
      <c r="B32" s="114"/>
      <c r="C32" s="65" t="s">
        <v>111</v>
      </c>
      <c r="D32" s="65" t="s">
        <v>112</v>
      </c>
      <c r="E32" s="65" t="s">
        <v>109</v>
      </c>
      <c r="F32" s="65" t="s">
        <v>22</v>
      </c>
      <c r="G32" s="72"/>
      <c r="H32" s="116"/>
      <c r="J32" s="81" t="s">
        <v>296</v>
      </c>
      <c r="L32" s="35"/>
      <c r="M32" s="36"/>
    </row>
    <row r="33" spans="1:12" x14ac:dyDescent="0.35">
      <c r="A33" s="112"/>
      <c r="B33" s="112"/>
      <c r="C33" s="17" t="s">
        <v>299</v>
      </c>
      <c r="D33" s="18" t="s">
        <v>298</v>
      </c>
      <c r="E33" s="17" t="s">
        <v>109</v>
      </c>
      <c r="F33" s="20" t="s">
        <v>22</v>
      </c>
      <c r="G33" s="21"/>
      <c r="H33" s="117"/>
      <c r="J33" s="81" t="s">
        <v>287</v>
      </c>
      <c r="K33" t="s">
        <v>297</v>
      </c>
    </row>
    <row r="34" spans="1:12" x14ac:dyDescent="0.35">
      <c r="A34" s="107">
        <v>16</v>
      </c>
      <c r="B34" s="107" t="s">
        <v>71</v>
      </c>
      <c r="C34" s="13" t="s">
        <v>286</v>
      </c>
      <c r="D34" s="14" t="s">
        <v>117</v>
      </c>
      <c r="E34" s="13" t="s">
        <v>118</v>
      </c>
      <c r="F34" s="24" t="s">
        <v>13</v>
      </c>
      <c r="G34" s="25"/>
      <c r="H34" s="99">
        <f>+IF(OR(G34="Si",G35="Si"),1,0)</f>
        <v>0</v>
      </c>
    </row>
    <row r="35" spans="1:12" x14ac:dyDescent="0.35">
      <c r="A35" s="113"/>
      <c r="B35" s="108"/>
      <c r="C35" s="17" t="s">
        <v>302</v>
      </c>
      <c r="D35" s="18" t="s">
        <v>301</v>
      </c>
      <c r="E35" s="17" t="s">
        <v>118</v>
      </c>
      <c r="F35" s="20" t="s">
        <v>22</v>
      </c>
      <c r="G35" s="21"/>
      <c r="H35" s="100"/>
      <c r="J35" s="81" t="s">
        <v>303</v>
      </c>
    </row>
    <row r="36" spans="1:12" x14ac:dyDescent="0.35">
      <c r="A36" s="107">
        <v>17</v>
      </c>
      <c r="B36" s="107" t="s">
        <v>71</v>
      </c>
      <c r="C36" s="13" t="s">
        <v>121</v>
      </c>
      <c r="D36" s="14" t="s">
        <v>122</v>
      </c>
      <c r="E36" s="13" t="s">
        <v>123</v>
      </c>
      <c r="F36" s="24" t="s">
        <v>13</v>
      </c>
      <c r="G36" s="25"/>
      <c r="H36" s="99">
        <f>+IF(OR(G36="Si",G37="Si"),1,0)</f>
        <v>0</v>
      </c>
      <c r="K36" s="63"/>
    </row>
    <row r="37" spans="1:12" x14ac:dyDescent="0.35">
      <c r="A37" s="113"/>
      <c r="B37" s="108"/>
      <c r="C37" s="17"/>
      <c r="D37" s="18"/>
      <c r="E37" s="17" t="s">
        <v>123</v>
      </c>
      <c r="F37" s="20" t="s">
        <v>22</v>
      </c>
      <c r="G37" s="21"/>
      <c r="H37" s="100"/>
    </row>
    <row r="38" spans="1:12" x14ac:dyDescent="0.35">
      <c r="A38" s="107">
        <v>18</v>
      </c>
      <c r="B38" s="107" t="s">
        <v>71</v>
      </c>
      <c r="C38" s="13" t="s">
        <v>124</v>
      </c>
      <c r="D38" s="14" t="s">
        <v>125</v>
      </c>
      <c r="E38" s="13" t="s">
        <v>126</v>
      </c>
      <c r="F38" s="24" t="s">
        <v>13</v>
      </c>
      <c r="G38" s="25"/>
      <c r="H38" s="99">
        <f>+IF(OR(G38="Si",G39="Si"),1,0)</f>
        <v>0</v>
      </c>
      <c r="L38" s="26"/>
    </row>
    <row r="39" spans="1:12" x14ac:dyDescent="0.35">
      <c r="A39" s="108"/>
      <c r="B39" s="108"/>
      <c r="C39" s="17" t="s">
        <v>127</v>
      </c>
      <c r="D39" s="18" t="s">
        <v>128</v>
      </c>
      <c r="E39" s="17" t="s">
        <v>126</v>
      </c>
      <c r="F39" s="20" t="s">
        <v>22</v>
      </c>
      <c r="G39" s="21"/>
      <c r="H39" s="100"/>
    </row>
    <row r="40" spans="1:12" x14ac:dyDescent="0.35">
      <c r="A40" s="111">
        <v>19</v>
      </c>
      <c r="B40" s="113" t="s">
        <v>71</v>
      </c>
      <c r="C40" s="13" t="s">
        <v>129</v>
      </c>
      <c r="D40" s="14" t="s">
        <v>130</v>
      </c>
      <c r="E40" s="13" t="s">
        <v>131</v>
      </c>
      <c r="F40" s="24" t="s">
        <v>13</v>
      </c>
      <c r="G40" s="25"/>
      <c r="H40" s="99">
        <f>+IF(OR(G40="Si",G41="Si"),1,0)</f>
        <v>0</v>
      </c>
    </row>
    <row r="41" spans="1:12" x14ac:dyDescent="0.35">
      <c r="A41" s="112"/>
      <c r="B41" s="108"/>
      <c r="C41" s="17" t="s">
        <v>132</v>
      </c>
      <c r="D41" s="18" t="s">
        <v>133</v>
      </c>
      <c r="E41" s="17" t="s">
        <v>131</v>
      </c>
      <c r="F41" s="20" t="s">
        <v>22</v>
      </c>
      <c r="G41" s="21"/>
      <c r="H41" s="100"/>
    </row>
    <row r="42" spans="1:12" x14ac:dyDescent="0.35">
      <c r="A42" s="111">
        <v>20</v>
      </c>
      <c r="B42" s="113" t="s">
        <v>71</v>
      </c>
      <c r="C42" s="13" t="s">
        <v>134</v>
      </c>
      <c r="D42" s="14" t="s">
        <v>135</v>
      </c>
      <c r="E42" s="13" t="s">
        <v>136</v>
      </c>
      <c r="F42" s="24" t="s">
        <v>13</v>
      </c>
      <c r="G42" s="25"/>
      <c r="H42" s="99">
        <f>+IF(OR(G42="Si",G43="Si"),1,0)</f>
        <v>0</v>
      </c>
    </row>
    <row r="43" spans="1:12" x14ac:dyDescent="0.35">
      <c r="A43" s="112"/>
      <c r="B43" s="108"/>
      <c r="C43" s="17" t="s">
        <v>137</v>
      </c>
      <c r="D43" s="18" t="s">
        <v>138</v>
      </c>
      <c r="E43" s="17" t="s">
        <v>136</v>
      </c>
      <c r="F43" s="20" t="s">
        <v>22</v>
      </c>
      <c r="G43" s="21"/>
      <c r="H43" s="100"/>
    </row>
    <row r="44" spans="1:12" x14ac:dyDescent="0.35">
      <c r="A44" s="111">
        <v>21</v>
      </c>
      <c r="B44" s="113" t="s">
        <v>71</v>
      </c>
      <c r="C44" s="13" t="s">
        <v>143</v>
      </c>
      <c r="D44" s="14" t="s">
        <v>144</v>
      </c>
      <c r="E44" s="13" t="s">
        <v>141</v>
      </c>
      <c r="F44" s="24" t="s">
        <v>13</v>
      </c>
      <c r="G44" s="25"/>
      <c r="H44" s="99"/>
      <c r="I44" t="s">
        <v>142</v>
      </c>
      <c r="J44" s="81" t="s">
        <v>290</v>
      </c>
      <c r="K44" t="s">
        <v>300</v>
      </c>
    </row>
    <row r="45" spans="1:12" x14ac:dyDescent="0.35">
      <c r="A45" s="112"/>
      <c r="B45" s="108"/>
      <c r="C45" s="17" t="s">
        <v>293</v>
      </c>
      <c r="D45" s="18" t="s">
        <v>292</v>
      </c>
      <c r="E45" s="17" t="s">
        <v>141</v>
      </c>
      <c r="F45" s="20" t="s">
        <v>22</v>
      </c>
      <c r="G45" s="21"/>
      <c r="H45" s="100"/>
      <c r="K45" t="s">
        <v>291</v>
      </c>
    </row>
    <row r="46" spans="1:12" x14ac:dyDescent="0.35">
      <c r="A46" s="123">
        <v>22</v>
      </c>
      <c r="B46" s="125" t="s">
        <v>145</v>
      </c>
      <c r="C46" s="13" t="s">
        <v>146</v>
      </c>
      <c r="D46" s="25" t="s">
        <v>147</v>
      </c>
      <c r="E46" s="23" t="s">
        <v>148</v>
      </c>
      <c r="F46" s="24" t="s">
        <v>13</v>
      </c>
      <c r="G46" s="25"/>
      <c r="H46" s="99">
        <f t="shared" ref="H46" si="0">+IF(OR(G46="Si",G47="Si"),1,0)</f>
        <v>0</v>
      </c>
      <c r="I46" t="s">
        <v>142</v>
      </c>
    </row>
    <row r="47" spans="1:12" x14ac:dyDescent="0.35">
      <c r="A47" s="124"/>
      <c r="B47" s="126"/>
      <c r="C47" s="17"/>
      <c r="D47" s="18"/>
      <c r="E47" s="52" t="s">
        <v>148</v>
      </c>
      <c r="F47" s="20" t="s">
        <v>22</v>
      </c>
      <c r="G47" s="21"/>
      <c r="H47" s="100"/>
      <c r="J47" s="79" t="s">
        <v>306</v>
      </c>
    </row>
    <row r="52" spans="1:30" x14ac:dyDescent="0.35">
      <c r="B52" t="s">
        <v>252</v>
      </c>
      <c r="C52" s="47" t="s">
        <v>253</v>
      </c>
      <c r="J52" s="47" t="s">
        <v>183</v>
      </c>
      <c r="P52" s="47" t="s">
        <v>170</v>
      </c>
      <c r="X52" s="47" t="s">
        <v>236</v>
      </c>
    </row>
    <row r="53" spans="1:30" x14ac:dyDescent="0.35">
      <c r="A53" s="59">
        <v>1</v>
      </c>
      <c r="B53" s="59"/>
      <c r="C53" s="119"/>
      <c r="D53" s="119"/>
      <c r="E53" s="119"/>
      <c r="F53" s="119"/>
      <c r="G53" s="119"/>
      <c r="J53" s="151"/>
      <c r="K53" s="144"/>
      <c r="L53" s="144"/>
      <c r="M53" s="144"/>
      <c r="N53" s="145"/>
      <c r="P53" s="135"/>
      <c r="Q53" s="141"/>
      <c r="R53" s="141"/>
      <c r="S53" s="141"/>
      <c r="T53" s="141"/>
      <c r="U53" s="141"/>
      <c r="V53" s="142"/>
      <c r="X53" s="147"/>
      <c r="Y53" s="148"/>
      <c r="Z53" s="148"/>
      <c r="AA53" s="148"/>
      <c r="AB53" s="148"/>
      <c r="AC53" s="148"/>
      <c r="AD53" s="149"/>
    </row>
    <row r="54" spans="1:30" x14ac:dyDescent="0.35">
      <c r="A54" s="59">
        <v>2</v>
      </c>
      <c r="B54" s="64"/>
      <c r="C54" s="119"/>
      <c r="D54" s="119"/>
      <c r="E54" s="119"/>
      <c r="F54" s="119"/>
      <c r="G54" s="119"/>
      <c r="J54" s="146"/>
      <c r="K54" s="141"/>
      <c r="L54" s="141"/>
      <c r="M54" s="141"/>
      <c r="N54" s="142"/>
      <c r="P54" s="135"/>
      <c r="Q54" s="141"/>
      <c r="R54" s="141"/>
      <c r="S54" s="141"/>
      <c r="T54" s="141"/>
      <c r="U54" s="141"/>
      <c r="V54" s="142"/>
      <c r="X54" s="146"/>
      <c r="Y54" s="141"/>
      <c r="Z54" s="141"/>
      <c r="AA54" s="141"/>
      <c r="AB54" s="141"/>
      <c r="AC54" s="141"/>
      <c r="AD54" s="142"/>
    </row>
    <row r="55" spans="1:30" x14ac:dyDescent="0.35">
      <c r="A55" s="59">
        <v>3</v>
      </c>
      <c r="B55" s="64"/>
      <c r="C55" s="128"/>
      <c r="D55" s="128"/>
      <c r="E55" s="128"/>
      <c r="F55" s="128"/>
      <c r="G55" s="128"/>
      <c r="J55" s="143"/>
      <c r="K55" s="144"/>
      <c r="L55" s="144"/>
      <c r="M55" s="144"/>
      <c r="N55" s="145"/>
      <c r="P55" s="140"/>
      <c r="Q55" s="141"/>
      <c r="R55" s="141"/>
      <c r="S55" s="141"/>
      <c r="T55" s="141"/>
      <c r="U55" s="141"/>
      <c r="V55" s="142"/>
      <c r="X55" s="146"/>
      <c r="Y55" s="141"/>
      <c r="Z55" s="141"/>
      <c r="AA55" s="141"/>
      <c r="AB55" s="141"/>
      <c r="AC55" s="141"/>
      <c r="AD55" s="142"/>
    </row>
    <row r="56" spans="1:30" x14ac:dyDescent="0.35">
      <c r="A56" s="59">
        <v>4</v>
      </c>
      <c r="B56" s="59"/>
      <c r="C56" s="128"/>
      <c r="D56" s="128"/>
      <c r="E56" s="128"/>
      <c r="F56" s="128"/>
      <c r="G56" s="128"/>
      <c r="J56" s="146"/>
      <c r="K56" s="141"/>
      <c r="L56" s="141"/>
      <c r="M56" s="141"/>
      <c r="N56" s="142"/>
      <c r="P56" s="140"/>
      <c r="Q56" s="141"/>
      <c r="R56" s="141"/>
      <c r="S56" s="141"/>
      <c r="T56" s="141"/>
      <c r="U56" s="141"/>
      <c r="V56" s="142"/>
      <c r="X56" s="146"/>
      <c r="Y56" s="141"/>
      <c r="Z56" s="141"/>
      <c r="AA56" s="141"/>
      <c r="AB56" s="141"/>
      <c r="AC56" s="141"/>
      <c r="AD56" s="142"/>
    </row>
    <row r="57" spans="1:30" x14ac:dyDescent="0.35">
      <c r="A57" s="58"/>
      <c r="B57" s="64"/>
      <c r="C57" s="128"/>
      <c r="D57" s="128"/>
      <c r="E57" s="128"/>
      <c r="F57" s="128"/>
      <c r="G57" s="128"/>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A60" s="58"/>
      <c r="B60" s="57"/>
      <c r="C60" s="120"/>
      <c r="D60" s="121"/>
      <c r="E60" s="121"/>
      <c r="F60" s="121"/>
      <c r="G60" s="122"/>
      <c r="J60" s="119"/>
      <c r="K60" s="131"/>
      <c r="L60" s="131"/>
      <c r="M60" s="131"/>
      <c r="N60" s="131"/>
      <c r="P60" s="119"/>
      <c r="Q60" s="131"/>
      <c r="R60" s="131"/>
      <c r="S60" s="131"/>
      <c r="T60" s="131"/>
      <c r="U60" s="131"/>
      <c r="V60" s="131"/>
      <c r="X60" s="119"/>
      <c r="Y60" s="131"/>
      <c r="Z60" s="131"/>
      <c r="AA60" s="131"/>
      <c r="AB60" s="131"/>
      <c r="AC60" s="131"/>
      <c r="AD60" s="131"/>
    </row>
    <row r="61" spans="1:30" x14ac:dyDescent="0.35">
      <c r="C61" s="47"/>
    </row>
    <row r="62" spans="1:30" x14ac:dyDescent="0.35">
      <c r="A62" s="48"/>
      <c r="B62" s="48"/>
      <c r="C62" s="49"/>
    </row>
    <row r="63" spans="1:30" x14ac:dyDescent="0.35">
      <c r="C63" s="47"/>
    </row>
    <row r="64" spans="1:30" x14ac:dyDescent="0.35">
      <c r="C64" s="47"/>
    </row>
    <row r="65" spans="3:3" ht="17.5" x14ac:dyDescent="0.35">
      <c r="C65" s="73"/>
    </row>
    <row r="66" spans="3:3" x14ac:dyDescent="0.35">
      <c r="C66" s="47"/>
    </row>
    <row r="67" spans="3:3" ht="18.5" x14ac:dyDescent="0.35">
      <c r="C67" s="51"/>
    </row>
    <row r="68" spans="3:3" x14ac:dyDescent="0.35">
      <c r="C68" s="47"/>
    </row>
    <row r="70" spans="3:3" x14ac:dyDescent="0.35">
      <c r="C70" s="47"/>
    </row>
    <row r="71" spans="3:3" x14ac:dyDescent="0.35">
      <c r="C71" s="47"/>
    </row>
    <row r="73" spans="3:3" x14ac:dyDescent="0.35">
      <c r="C73" s="47"/>
    </row>
    <row r="74" spans="3:3" x14ac:dyDescent="0.35">
      <c r="C74" s="47"/>
    </row>
    <row r="76" spans="3:3" x14ac:dyDescent="0.35">
      <c r="C76" s="47"/>
    </row>
  </sheetData>
  <mergeCells count="98">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3"/>
    <mergeCell ref="B31:B33"/>
    <mergeCell ref="H31:H33"/>
    <mergeCell ref="A34:A35"/>
    <mergeCell ref="B34:B35"/>
    <mergeCell ref="H34:H35"/>
    <mergeCell ref="A36:A37"/>
    <mergeCell ref="B36:B37"/>
    <mergeCell ref="H36:H37"/>
    <mergeCell ref="A38:A39"/>
    <mergeCell ref="B38:B39"/>
    <mergeCell ref="H38:H39"/>
    <mergeCell ref="A40:A41"/>
    <mergeCell ref="B40:B41"/>
    <mergeCell ref="H40:H41"/>
    <mergeCell ref="A42:A43"/>
    <mergeCell ref="B42:B43"/>
    <mergeCell ref="H42:H43"/>
    <mergeCell ref="A44:A45"/>
    <mergeCell ref="B44:B45"/>
    <mergeCell ref="H44:H45"/>
    <mergeCell ref="C55:G55"/>
    <mergeCell ref="J55:N55"/>
    <mergeCell ref="P55:V55"/>
    <mergeCell ref="X55:AD55"/>
    <mergeCell ref="A46:A47"/>
    <mergeCell ref="B46:B47"/>
    <mergeCell ref="H46:H47"/>
    <mergeCell ref="C53:G53"/>
    <mergeCell ref="J53:N53"/>
    <mergeCell ref="P53:V53"/>
    <mergeCell ref="X53:AD53"/>
    <mergeCell ref="C54:G54"/>
    <mergeCell ref="J54:N54"/>
    <mergeCell ref="P54:V54"/>
    <mergeCell ref="X54:AD54"/>
    <mergeCell ref="C56:G56"/>
    <mergeCell ref="J56:N56"/>
    <mergeCell ref="P56:V56"/>
    <mergeCell ref="X56:AD56"/>
    <mergeCell ref="C57:G57"/>
    <mergeCell ref="J57:N57"/>
    <mergeCell ref="P57:V57"/>
    <mergeCell ref="X57:AD57"/>
    <mergeCell ref="C60:G60"/>
    <mergeCell ref="J60:N60"/>
    <mergeCell ref="P60:V60"/>
    <mergeCell ref="X60:AD60"/>
    <mergeCell ref="C58:G58"/>
    <mergeCell ref="J58:N58"/>
    <mergeCell ref="P58:V58"/>
    <mergeCell ref="X58:AD58"/>
    <mergeCell ref="C59:G59"/>
    <mergeCell ref="J59:N59"/>
    <mergeCell ref="P59:V59"/>
    <mergeCell ref="X59:AD5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F77F-97A1-4E30-9AF0-1EA5A94BEC21}">
  <dimension ref="A1:AD75"/>
  <sheetViews>
    <sheetView topLeftCell="A32" zoomScale="90" zoomScaleNormal="90" workbookViewId="0">
      <selection activeCell="C49" sqref="C49"/>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+SUM(H5:H16,H21:H46)</f>
        <v>12</v>
      </c>
      <c r="L2" s="4">
        <f>+SUM(J2:K2)</f>
        <v>15</v>
      </c>
      <c r="M2" s="4"/>
      <c r="N2" s="4"/>
    </row>
    <row r="3" spans="1:14" x14ac:dyDescent="0.35">
      <c r="A3" s="97">
        <v>1</v>
      </c>
      <c r="B3" s="97" t="s">
        <v>9</v>
      </c>
      <c r="C3" s="13" t="s">
        <v>10</v>
      </c>
      <c r="D3" s="14" t="s">
        <v>11</v>
      </c>
      <c r="E3" s="5" t="s">
        <v>12</v>
      </c>
      <c r="F3" s="7" t="s">
        <v>13</v>
      </c>
      <c r="G3" s="6" t="s">
        <v>14</v>
      </c>
      <c r="H3" s="99">
        <f>+IF(OR(G3="Si",G4="Si"),1,0)</f>
        <v>1</v>
      </c>
      <c r="L3" s="8">
        <f>+L2/COUNT(A3:A42)</f>
        <v>0.75</v>
      </c>
    </row>
    <row r="4" spans="1:14" x14ac:dyDescent="0.35">
      <c r="A4" s="98"/>
      <c r="B4" s="98"/>
      <c r="C4" s="9" t="s">
        <v>15</v>
      </c>
      <c r="D4" s="10" t="s">
        <v>16</v>
      </c>
      <c r="E4" s="9" t="s">
        <v>17</v>
      </c>
      <c r="F4" s="11" t="s">
        <v>13</v>
      </c>
      <c r="G4" s="10" t="s">
        <v>14</v>
      </c>
      <c r="H4" s="100"/>
      <c r="L4" s="12" t="str">
        <f>+IF(AND(J2=3,L2&gt;=COUNT(H3:H42)*0.6),"Sesión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0</v>
      </c>
    </row>
    <row r="8" spans="1:14" x14ac:dyDescent="0.35">
      <c r="A8" s="98"/>
      <c r="B8" s="98"/>
      <c r="C8" s="23" t="s">
        <v>26</v>
      </c>
      <c r="D8" s="25" t="s">
        <v>27</v>
      </c>
      <c r="E8" s="19" t="s">
        <v>25</v>
      </c>
      <c r="F8" s="20" t="s">
        <v>22</v>
      </c>
      <c r="G8" s="21"/>
      <c r="H8" s="100"/>
      <c r="J8" s="22"/>
    </row>
    <row r="9" spans="1:14" x14ac:dyDescent="0.35">
      <c r="A9" s="97">
        <v>4</v>
      </c>
      <c r="B9" s="97" t="s">
        <v>9</v>
      </c>
      <c r="C9" s="23" t="s">
        <v>28</v>
      </c>
      <c r="D9" s="25" t="s">
        <v>174</v>
      </c>
      <c r="E9" s="23" t="s">
        <v>30</v>
      </c>
      <c r="F9" s="24" t="s">
        <v>13</v>
      </c>
      <c r="G9" s="25" t="s">
        <v>14</v>
      </c>
      <c r="H9" s="99">
        <f>+IF(OR(G9="Si",G10="Si"),1,0)</f>
        <v>1</v>
      </c>
    </row>
    <row r="10" spans="1:14" x14ac:dyDescent="0.35">
      <c r="A10" s="98"/>
      <c r="B10" s="98"/>
      <c r="C10" s="17" t="s">
        <v>31</v>
      </c>
      <c r="D10" s="18" t="s">
        <v>32</v>
      </c>
      <c r="E10" s="17" t="s">
        <v>30</v>
      </c>
      <c r="F10" s="20" t="s">
        <v>22</v>
      </c>
      <c r="G10" s="21" t="s">
        <v>14</v>
      </c>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75" t="s">
        <v>281</v>
      </c>
      <c r="D12" s="76" t="s">
        <v>280</v>
      </c>
      <c r="E12" s="17" t="s">
        <v>35</v>
      </c>
      <c r="F12" s="20" t="s">
        <v>22</v>
      </c>
      <c r="G12" s="21" t="s">
        <v>14</v>
      </c>
      <c r="H12" s="100"/>
    </row>
    <row r="13" spans="1:14" x14ac:dyDescent="0.35">
      <c r="A13" s="152">
        <v>6</v>
      </c>
      <c r="B13" s="154" t="s">
        <v>9</v>
      </c>
      <c r="C13" s="82"/>
      <c r="D13" s="83"/>
      <c r="E13" s="82" t="s">
        <v>38</v>
      </c>
      <c r="F13" s="84" t="s">
        <v>13</v>
      </c>
      <c r="G13" s="85"/>
      <c r="H13" s="154">
        <f>+IF(OR(G13="Si",G14="Si"),1,0)</f>
        <v>0</v>
      </c>
    </row>
    <row r="14" spans="1:14" x14ac:dyDescent="0.35">
      <c r="A14" s="153"/>
      <c r="B14" s="155"/>
      <c r="C14" s="86" t="s">
        <v>40</v>
      </c>
      <c r="D14" s="87" t="s">
        <v>41</v>
      </c>
      <c r="E14" s="86" t="s">
        <v>38</v>
      </c>
      <c r="F14" s="88" t="s">
        <v>22</v>
      </c>
      <c r="G14" s="89"/>
      <c r="H14" s="155"/>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row>
    <row r="17" spans="1:12" x14ac:dyDescent="0.35">
      <c r="A17" s="103">
        <v>8</v>
      </c>
      <c r="B17" s="105" t="s">
        <v>52</v>
      </c>
      <c r="C17" s="39" t="s">
        <v>53</v>
      </c>
      <c r="D17" s="40" t="s">
        <v>54</v>
      </c>
      <c r="E17" s="39" t="s">
        <v>55</v>
      </c>
      <c r="F17" s="41" t="s">
        <v>13</v>
      </c>
      <c r="G17" s="41"/>
      <c r="H17" s="99">
        <f>+IF(OR(G17="Si",G18="Si"),1,0)</f>
        <v>1</v>
      </c>
    </row>
    <row r="18" spans="1:12" x14ac:dyDescent="0.35">
      <c r="A18" s="104"/>
      <c r="B18" s="106"/>
      <c r="C18" s="42" t="s">
        <v>165</v>
      </c>
      <c r="D18" s="43" t="s">
        <v>166</v>
      </c>
      <c r="E18" s="42" t="s">
        <v>55</v>
      </c>
      <c r="F18" s="44" t="s">
        <v>22</v>
      </c>
      <c r="G18" s="45" t="s">
        <v>14</v>
      </c>
      <c r="H18" s="100"/>
      <c r="K18" s="54"/>
    </row>
    <row r="19" spans="1:12" x14ac:dyDescent="0.35">
      <c r="A19" s="109">
        <v>9</v>
      </c>
      <c r="B19" s="109" t="s">
        <v>63</v>
      </c>
      <c r="C19" s="39" t="s">
        <v>64</v>
      </c>
      <c r="D19" s="40" t="s">
        <v>65</v>
      </c>
      <c r="E19" s="39" t="s">
        <v>66</v>
      </c>
      <c r="F19" s="41" t="s">
        <v>13</v>
      </c>
      <c r="G19" s="41"/>
      <c r="H19" s="99">
        <f>+IF(OR(G19="Si",G20="Si"),1,0)</f>
        <v>1</v>
      </c>
    </row>
    <row r="20" spans="1:12" x14ac:dyDescent="0.35">
      <c r="A20" s="110"/>
      <c r="B20" s="110"/>
      <c r="C20" s="42" t="s">
        <v>67</v>
      </c>
      <c r="D20" s="43" t="s">
        <v>68</v>
      </c>
      <c r="E20" s="42" t="s">
        <v>66</v>
      </c>
      <c r="F20" s="44" t="s">
        <v>22</v>
      </c>
      <c r="G20" s="45" t="s">
        <v>14</v>
      </c>
      <c r="H20" s="100"/>
    </row>
    <row r="21" spans="1:12" x14ac:dyDescent="0.35">
      <c r="A21" s="111">
        <v>10</v>
      </c>
      <c r="B21" s="107" t="s">
        <v>71</v>
      </c>
      <c r="C21" s="13" t="s">
        <v>72</v>
      </c>
      <c r="D21" s="14" t="s">
        <v>73</v>
      </c>
      <c r="E21" s="13" t="s">
        <v>74</v>
      </c>
      <c r="F21" s="15" t="s">
        <v>13</v>
      </c>
      <c r="G21" s="14"/>
      <c r="H21" s="99">
        <f>+IF(OR(G21="Si",G22="Si"),1,0)</f>
        <v>0</v>
      </c>
    </row>
    <row r="22" spans="1:12" x14ac:dyDescent="0.35">
      <c r="A22" s="112"/>
      <c r="B22" s="108"/>
      <c r="C22" s="17" t="s">
        <v>77</v>
      </c>
      <c r="D22" s="18" t="s">
        <v>29</v>
      </c>
      <c r="E22" s="19" t="s">
        <v>74</v>
      </c>
      <c r="F22" s="20" t="s">
        <v>22</v>
      </c>
      <c r="G22" s="21"/>
      <c r="H22" s="100"/>
    </row>
    <row r="23" spans="1:12" x14ac:dyDescent="0.35">
      <c r="A23" s="107">
        <v>11</v>
      </c>
      <c r="B23" s="107" t="s">
        <v>71</v>
      </c>
      <c r="C23" s="90" t="s">
        <v>10</v>
      </c>
      <c r="D23" s="91" t="s">
        <v>11</v>
      </c>
      <c r="E23" s="23" t="s">
        <v>81</v>
      </c>
      <c r="F23" s="24" t="s">
        <v>13</v>
      </c>
      <c r="G23" s="25" t="s">
        <v>14</v>
      </c>
      <c r="H23" s="99">
        <f>+IF(OR(G23="Si",G24="Si"),1,0)</f>
        <v>1</v>
      </c>
    </row>
    <row r="24" spans="1:12" x14ac:dyDescent="0.35">
      <c r="A24" s="108"/>
      <c r="B24" s="108"/>
      <c r="C24" s="17" t="s">
        <v>84</v>
      </c>
      <c r="D24" s="18" t="s">
        <v>85</v>
      </c>
      <c r="E24" s="17" t="s">
        <v>81</v>
      </c>
      <c r="F24" s="20" t="s">
        <v>22</v>
      </c>
      <c r="G24" s="21"/>
      <c r="H24" s="100"/>
    </row>
    <row r="25" spans="1:12" x14ac:dyDescent="0.35">
      <c r="A25" s="107">
        <v>12</v>
      </c>
      <c r="B25" s="55" t="s">
        <v>71</v>
      </c>
      <c r="C25" s="23" t="s">
        <v>88</v>
      </c>
      <c r="D25" s="25" t="s">
        <v>89</v>
      </c>
      <c r="E25" s="23" t="s">
        <v>90</v>
      </c>
      <c r="F25" s="24" t="s">
        <v>13</v>
      </c>
      <c r="G25" s="25"/>
      <c r="H25" s="99">
        <f>+IF(OR(G25="Si",G26="Si"),1,0)</f>
        <v>1</v>
      </c>
    </row>
    <row r="26" spans="1:12" x14ac:dyDescent="0.35">
      <c r="A26" s="108"/>
      <c r="B26" s="56"/>
      <c r="C26" s="17" t="s">
        <v>92</v>
      </c>
      <c r="D26" s="18" t="s">
        <v>93</v>
      </c>
      <c r="E26" s="17" t="s">
        <v>90</v>
      </c>
      <c r="F26" s="20" t="s">
        <v>22</v>
      </c>
      <c r="G26" s="21" t="s">
        <v>14</v>
      </c>
      <c r="H26" s="100"/>
    </row>
    <row r="27" spans="1:12" x14ac:dyDescent="0.35">
      <c r="A27" s="107">
        <v>13</v>
      </c>
      <c r="B27" s="107" t="s">
        <v>71</v>
      </c>
      <c r="C27" s="13" t="s">
        <v>95</v>
      </c>
      <c r="D27" s="14" t="s">
        <v>96</v>
      </c>
      <c r="E27" s="13" t="s">
        <v>97</v>
      </c>
      <c r="F27" s="24" t="s">
        <v>13</v>
      </c>
      <c r="G27" s="25" t="s">
        <v>14</v>
      </c>
      <c r="H27" s="99">
        <f>+IF(OR(G27="Si",G28="Si"),1,0)</f>
        <v>1</v>
      </c>
    </row>
    <row r="28" spans="1:12" x14ac:dyDescent="0.35">
      <c r="A28" s="108"/>
      <c r="B28" s="108"/>
      <c r="C28" s="17" t="s">
        <v>167</v>
      </c>
      <c r="D28" s="18" t="s">
        <v>161</v>
      </c>
      <c r="E28" s="17" t="s">
        <v>97</v>
      </c>
      <c r="F28" s="20" t="s">
        <v>22</v>
      </c>
      <c r="G28" s="21"/>
      <c r="H28" s="100"/>
    </row>
    <row r="29" spans="1:12" x14ac:dyDescent="0.35">
      <c r="A29" s="107">
        <v>14</v>
      </c>
      <c r="B29" s="107" t="s">
        <v>71</v>
      </c>
      <c r="C29" s="13" t="s">
        <v>100</v>
      </c>
      <c r="D29" s="14" t="s">
        <v>101</v>
      </c>
      <c r="E29" s="13" t="s">
        <v>102</v>
      </c>
      <c r="F29" s="24" t="s">
        <v>13</v>
      </c>
      <c r="G29" s="25" t="s">
        <v>14</v>
      </c>
      <c r="H29" s="99">
        <f>+IF(OR(G29="Si",G30="Si"),1,0)</f>
        <v>1</v>
      </c>
    </row>
    <row r="30" spans="1:12" x14ac:dyDescent="0.35">
      <c r="A30" s="113"/>
      <c r="B30" s="108"/>
      <c r="C30" s="17" t="s">
        <v>285</v>
      </c>
      <c r="D30" s="18" t="s">
        <v>284</v>
      </c>
      <c r="E30" s="17" t="s">
        <v>102</v>
      </c>
      <c r="F30" s="20" t="s">
        <v>22</v>
      </c>
      <c r="G30" s="21" t="s">
        <v>14</v>
      </c>
      <c r="H30" s="100"/>
    </row>
    <row r="31" spans="1:12" x14ac:dyDescent="0.35">
      <c r="A31" s="111">
        <v>15</v>
      </c>
      <c r="B31" s="111" t="s">
        <v>71</v>
      </c>
      <c r="C31" s="23" t="s">
        <v>289</v>
      </c>
      <c r="D31" s="25" t="s">
        <v>288</v>
      </c>
      <c r="E31" s="23" t="s">
        <v>109</v>
      </c>
      <c r="F31" s="24" t="s">
        <v>13</v>
      </c>
      <c r="G31" s="25" t="s">
        <v>14</v>
      </c>
      <c r="H31" s="99">
        <f>+IF(OR(G31="Si",G32="Si"),1,0)</f>
        <v>1</v>
      </c>
      <c r="L31" s="30"/>
    </row>
    <row r="32" spans="1:12" x14ac:dyDescent="0.35">
      <c r="A32" s="112"/>
      <c r="B32" s="112"/>
      <c r="C32" s="17" t="s">
        <v>299</v>
      </c>
      <c r="D32" s="18" t="s">
        <v>298</v>
      </c>
      <c r="E32" s="17" t="s">
        <v>109</v>
      </c>
      <c r="F32" s="20" t="s">
        <v>22</v>
      </c>
      <c r="G32" s="21" t="s">
        <v>14</v>
      </c>
      <c r="H32" s="100"/>
    </row>
    <row r="33" spans="1:12" x14ac:dyDescent="0.35">
      <c r="A33" s="107">
        <v>16</v>
      </c>
      <c r="B33" s="107" t="s">
        <v>71</v>
      </c>
      <c r="C33" s="13" t="s">
        <v>286</v>
      </c>
      <c r="D33" s="14" t="s">
        <v>117</v>
      </c>
      <c r="E33" s="13" t="s">
        <v>118</v>
      </c>
      <c r="F33" s="24" t="s">
        <v>13</v>
      </c>
      <c r="G33" s="25"/>
      <c r="H33" s="99">
        <f>+IF(OR(G33="Si",G34="Si"),1,0)</f>
        <v>1</v>
      </c>
    </row>
    <row r="34" spans="1:12" x14ac:dyDescent="0.35">
      <c r="A34" s="113"/>
      <c r="B34" s="108"/>
      <c r="C34" s="17" t="s">
        <v>302</v>
      </c>
      <c r="D34" s="18" t="s">
        <v>301</v>
      </c>
      <c r="E34" s="17" t="s">
        <v>118</v>
      </c>
      <c r="F34" s="20" t="s">
        <v>22</v>
      </c>
      <c r="G34" s="21" t="s">
        <v>14</v>
      </c>
      <c r="H34" s="100"/>
    </row>
    <row r="35" spans="1:12" x14ac:dyDescent="0.35">
      <c r="A35" s="107">
        <v>17</v>
      </c>
      <c r="B35" s="107" t="s">
        <v>71</v>
      </c>
      <c r="C35" s="13" t="s">
        <v>121</v>
      </c>
      <c r="D35" s="14" t="s">
        <v>122</v>
      </c>
      <c r="E35" s="13" t="s">
        <v>123</v>
      </c>
      <c r="F35" s="24" t="s">
        <v>13</v>
      </c>
      <c r="G35" s="25"/>
      <c r="H35" s="99">
        <f>+IF(OR(G35="Si",G36="Si"),1,0)</f>
        <v>0</v>
      </c>
    </row>
    <row r="36" spans="1:12" x14ac:dyDescent="0.35">
      <c r="A36" s="113"/>
      <c r="B36" s="108"/>
      <c r="C36" s="17"/>
      <c r="D36" s="18"/>
      <c r="E36" s="17" t="s">
        <v>123</v>
      </c>
      <c r="F36" s="20" t="s">
        <v>22</v>
      </c>
      <c r="G36" s="21"/>
      <c r="H36" s="100"/>
    </row>
    <row r="37" spans="1:12" x14ac:dyDescent="0.35">
      <c r="A37" s="107">
        <v>18</v>
      </c>
      <c r="B37" s="107" t="s">
        <v>71</v>
      </c>
      <c r="C37" s="13" t="s">
        <v>124</v>
      </c>
      <c r="D37" s="14" t="s">
        <v>125</v>
      </c>
      <c r="E37" s="13" t="s">
        <v>126</v>
      </c>
      <c r="F37" s="24" t="s">
        <v>13</v>
      </c>
      <c r="G37" s="25"/>
      <c r="H37" s="99">
        <f>+IF(OR(G37="Si",G38="Si"),1,0)</f>
        <v>1</v>
      </c>
      <c r="L37" s="26"/>
    </row>
    <row r="38" spans="1:12" x14ac:dyDescent="0.35">
      <c r="A38" s="108"/>
      <c r="B38" s="108"/>
      <c r="C38" s="17" t="s">
        <v>127</v>
      </c>
      <c r="D38" s="18" t="s">
        <v>128</v>
      </c>
      <c r="E38" s="17" t="s">
        <v>126</v>
      </c>
      <c r="F38" s="20" t="s">
        <v>22</v>
      </c>
      <c r="G38" s="21" t="s">
        <v>14</v>
      </c>
      <c r="H38" s="100"/>
    </row>
    <row r="39" spans="1:12" x14ac:dyDescent="0.35">
      <c r="A39" s="111">
        <v>19</v>
      </c>
      <c r="B39" s="113" t="s">
        <v>71</v>
      </c>
      <c r="C39" s="13" t="s">
        <v>129</v>
      </c>
      <c r="D39" s="14" t="s">
        <v>130</v>
      </c>
      <c r="E39" s="13" t="s">
        <v>131</v>
      </c>
      <c r="F39" s="24" t="s">
        <v>13</v>
      </c>
      <c r="G39" s="25"/>
      <c r="H39" s="99">
        <f>+IF(OR(G39="Si",G40="Si"),1,0)</f>
        <v>0</v>
      </c>
    </row>
    <row r="40" spans="1:12" x14ac:dyDescent="0.35">
      <c r="A40" s="112"/>
      <c r="B40" s="108"/>
      <c r="C40" s="17" t="s">
        <v>132</v>
      </c>
      <c r="D40" s="18" t="s">
        <v>133</v>
      </c>
      <c r="E40" s="17" t="s">
        <v>131</v>
      </c>
      <c r="F40" s="20" t="s">
        <v>22</v>
      </c>
      <c r="G40" s="21"/>
      <c r="H40" s="100"/>
    </row>
    <row r="41" spans="1:12" x14ac:dyDescent="0.35">
      <c r="A41" s="111">
        <v>20</v>
      </c>
      <c r="B41" s="113" t="s">
        <v>71</v>
      </c>
      <c r="C41" s="13" t="s">
        <v>134</v>
      </c>
      <c r="D41" s="14" t="s">
        <v>135</v>
      </c>
      <c r="E41" s="13" t="s">
        <v>136</v>
      </c>
      <c r="F41" s="24" t="s">
        <v>13</v>
      </c>
      <c r="G41" s="25" t="s">
        <v>14</v>
      </c>
      <c r="H41" s="99">
        <f>+IF(OR(G41="Si",G42="Si"),1,0)</f>
        <v>1</v>
      </c>
    </row>
    <row r="42" spans="1:12" x14ac:dyDescent="0.35">
      <c r="A42" s="112"/>
      <c r="B42" s="108"/>
      <c r="C42" s="17" t="s">
        <v>137</v>
      </c>
      <c r="D42" s="18" t="s">
        <v>138</v>
      </c>
      <c r="E42" s="17" t="s">
        <v>136</v>
      </c>
      <c r="F42" s="20" t="s">
        <v>22</v>
      </c>
      <c r="G42" s="21" t="s">
        <v>14</v>
      </c>
      <c r="H42" s="100"/>
    </row>
    <row r="43" spans="1:12" x14ac:dyDescent="0.35">
      <c r="A43" s="111">
        <v>21</v>
      </c>
      <c r="B43" s="113" t="s">
        <v>71</v>
      </c>
      <c r="C43" s="13" t="s">
        <v>143</v>
      </c>
      <c r="D43" s="14" t="s">
        <v>144</v>
      </c>
      <c r="E43" s="13" t="s">
        <v>141</v>
      </c>
      <c r="F43" s="24" t="s">
        <v>13</v>
      </c>
      <c r="G43" s="25"/>
      <c r="H43" s="99"/>
      <c r="I43" t="s">
        <v>142</v>
      </c>
    </row>
    <row r="44" spans="1:12" x14ac:dyDescent="0.35">
      <c r="A44" s="112"/>
      <c r="B44" s="108"/>
      <c r="C44" s="17" t="s">
        <v>293</v>
      </c>
      <c r="D44" s="18" t="s">
        <v>292</v>
      </c>
      <c r="E44" s="17" t="s">
        <v>141</v>
      </c>
      <c r="F44" s="20" t="s">
        <v>22</v>
      </c>
      <c r="G44" s="21"/>
      <c r="H44" s="100"/>
    </row>
    <row r="45" spans="1:12" x14ac:dyDescent="0.35">
      <c r="A45" s="123">
        <v>22</v>
      </c>
      <c r="B45" s="125" t="s">
        <v>145</v>
      </c>
      <c r="C45" s="13" t="s">
        <v>146</v>
      </c>
      <c r="D45" s="25" t="s">
        <v>147</v>
      </c>
      <c r="E45" s="23" t="s">
        <v>148</v>
      </c>
      <c r="F45" s="24" t="s">
        <v>13</v>
      </c>
      <c r="G45" s="25"/>
      <c r="H45" s="99">
        <f t="shared" ref="H45" si="0">+IF(OR(G45="Si",G46="Si"),1,0)</f>
        <v>0</v>
      </c>
      <c r="I45" t="s">
        <v>142</v>
      </c>
    </row>
    <row r="46" spans="1:12" x14ac:dyDescent="0.35">
      <c r="A46" s="124"/>
      <c r="B46" s="126"/>
      <c r="C46" s="17"/>
      <c r="D46" s="18"/>
      <c r="E46" s="52" t="s">
        <v>148</v>
      </c>
      <c r="F46" s="20" t="s">
        <v>22</v>
      </c>
      <c r="G46" s="21"/>
      <c r="H46" s="100"/>
    </row>
    <row r="51" spans="1:30" x14ac:dyDescent="0.35">
      <c r="B51" t="s">
        <v>252</v>
      </c>
      <c r="C51" s="47" t="s">
        <v>253</v>
      </c>
      <c r="J51" s="47" t="s">
        <v>183</v>
      </c>
      <c r="P51" s="47" t="s">
        <v>170</v>
      </c>
      <c r="X51" s="47" t="s">
        <v>236</v>
      </c>
    </row>
    <row r="52" spans="1:30" ht="78.5" customHeight="1" x14ac:dyDescent="0.35">
      <c r="A52" s="59">
        <v>1</v>
      </c>
      <c r="B52" s="59" t="s">
        <v>308</v>
      </c>
      <c r="C52" s="119" t="s">
        <v>317</v>
      </c>
      <c r="D52" s="119"/>
      <c r="E52" s="119"/>
      <c r="F52" s="119"/>
      <c r="G52" s="119"/>
      <c r="J52" s="151" t="s">
        <v>316</v>
      </c>
      <c r="K52" s="144"/>
      <c r="L52" s="144"/>
      <c r="M52" s="144"/>
      <c r="N52" s="145"/>
      <c r="P52" s="135" t="s">
        <v>311</v>
      </c>
      <c r="Q52" s="141"/>
      <c r="R52" s="141"/>
      <c r="S52" s="141"/>
      <c r="T52" s="141"/>
      <c r="U52" s="141"/>
      <c r="V52" s="142"/>
      <c r="X52" s="157" t="s">
        <v>310</v>
      </c>
      <c r="Y52" s="148"/>
      <c r="Z52" s="148"/>
      <c r="AA52" s="148"/>
      <c r="AB52" s="148"/>
      <c r="AC52" s="148"/>
      <c r="AD52" s="149"/>
    </row>
    <row r="53" spans="1:30" ht="153" customHeight="1" x14ac:dyDescent="0.35">
      <c r="A53" s="59">
        <v>2</v>
      </c>
      <c r="B53" s="64" t="s">
        <v>309</v>
      </c>
      <c r="C53" s="119" t="s">
        <v>318</v>
      </c>
      <c r="D53" s="119"/>
      <c r="E53" s="119"/>
      <c r="F53" s="119"/>
      <c r="G53" s="119"/>
      <c r="J53" s="132" t="s">
        <v>315</v>
      </c>
      <c r="K53" s="141"/>
      <c r="L53" s="141"/>
      <c r="M53" s="141"/>
      <c r="N53" s="142"/>
      <c r="P53" s="135" t="s">
        <v>314</v>
      </c>
      <c r="Q53" s="141"/>
      <c r="R53" s="141"/>
      <c r="S53" s="141"/>
      <c r="T53" s="141"/>
      <c r="U53" s="141"/>
      <c r="V53" s="142"/>
      <c r="X53" s="146"/>
      <c r="Y53" s="141"/>
      <c r="Z53" s="141"/>
      <c r="AA53" s="141"/>
      <c r="AB53" s="141"/>
      <c r="AC53" s="141"/>
      <c r="AD53" s="142"/>
    </row>
    <row r="54" spans="1:30" ht="29" x14ac:dyDescent="0.35">
      <c r="A54" s="59">
        <v>0</v>
      </c>
      <c r="B54" s="64" t="s">
        <v>312</v>
      </c>
      <c r="C54" s="128"/>
      <c r="D54" s="128"/>
      <c r="E54" s="128"/>
      <c r="F54" s="128"/>
      <c r="G54" s="128"/>
      <c r="J54" s="156" t="s">
        <v>313</v>
      </c>
      <c r="K54" s="144"/>
      <c r="L54" s="144"/>
      <c r="M54" s="144"/>
      <c r="N54" s="145"/>
      <c r="P54" s="140"/>
      <c r="Q54" s="141"/>
      <c r="R54" s="141"/>
      <c r="S54" s="141"/>
      <c r="T54" s="141"/>
      <c r="U54" s="141"/>
      <c r="V54" s="142"/>
      <c r="X54" s="146"/>
      <c r="Y54" s="141"/>
      <c r="Z54" s="141"/>
      <c r="AA54" s="141"/>
      <c r="AB54" s="141"/>
      <c r="AC54" s="141"/>
      <c r="AD54" s="142"/>
    </row>
    <row r="55" spans="1:30" x14ac:dyDescent="0.35">
      <c r="A55" s="59"/>
      <c r="B55" s="59"/>
      <c r="C55" s="128"/>
      <c r="D55" s="128"/>
      <c r="E55" s="128"/>
      <c r="F55" s="128"/>
      <c r="G55" s="128"/>
      <c r="J55" s="146"/>
      <c r="K55" s="141"/>
      <c r="L55" s="141"/>
      <c r="M55" s="141"/>
      <c r="N55" s="142"/>
      <c r="P55" s="140"/>
      <c r="Q55" s="141"/>
      <c r="R55" s="141"/>
      <c r="S55" s="141"/>
      <c r="T55" s="141"/>
      <c r="U55" s="141"/>
      <c r="V55" s="142"/>
      <c r="X55" s="146"/>
      <c r="Y55" s="141"/>
      <c r="Z55" s="141"/>
      <c r="AA55" s="141"/>
      <c r="AB55" s="141"/>
      <c r="AC55" s="141"/>
      <c r="AD55" s="142"/>
    </row>
    <row r="56" spans="1:30" x14ac:dyDescent="0.35">
      <c r="A56" s="58"/>
      <c r="B56" s="64"/>
      <c r="C56" s="128"/>
      <c r="D56" s="128"/>
      <c r="E56" s="128"/>
      <c r="F56" s="128"/>
      <c r="G56" s="128"/>
      <c r="J56" s="119"/>
      <c r="K56" s="131"/>
      <c r="L56" s="131"/>
      <c r="M56" s="131"/>
      <c r="N56" s="131"/>
      <c r="P56" s="119"/>
      <c r="Q56" s="131"/>
      <c r="R56" s="131"/>
      <c r="S56" s="131"/>
      <c r="T56" s="131"/>
      <c r="U56" s="131"/>
      <c r="V56" s="131"/>
      <c r="X56" s="119"/>
      <c r="Y56" s="131"/>
      <c r="Z56" s="131"/>
      <c r="AA56" s="131"/>
      <c r="AB56" s="131"/>
      <c r="AC56" s="131"/>
      <c r="AD56" s="131"/>
    </row>
    <row r="57" spans="1:30" x14ac:dyDescent="0.35">
      <c r="A57" s="58"/>
      <c r="B57" s="57"/>
      <c r="C57" s="120"/>
      <c r="D57" s="121"/>
      <c r="E57" s="121"/>
      <c r="F57" s="121"/>
      <c r="G57" s="122"/>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C60" s="47"/>
    </row>
    <row r="61" spans="1:30" x14ac:dyDescent="0.35">
      <c r="A61" s="48"/>
      <c r="B61" s="48"/>
      <c r="C61" s="49"/>
    </row>
    <row r="62" spans="1:30" x14ac:dyDescent="0.35">
      <c r="C62" s="47"/>
    </row>
    <row r="63" spans="1:30" x14ac:dyDescent="0.35">
      <c r="C63" s="47"/>
    </row>
    <row r="64" spans="1:30" ht="17.5" x14ac:dyDescent="0.35">
      <c r="C64" s="73"/>
    </row>
    <row r="65" spans="3:3" x14ac:dyDescent="0.35">
      <c r="C65" s="47"/>
    </row>
    <row r="66" spans="3:3" ht="18.5" x14ac:dyDescent="0.35">
      <c r="C66" s="51"/>
    </row>
    <row r="67" spans="3:3" x14ac:dyDescent="0.35">
      <c r="C67" s="47"/>
    </row>
    <row r="69" spans="3:3" x14ac:dyDescent="0.35">
      <c r="C69" s="47"/>
    </row>
    <row r="70" spans="3:3" x14ac:dyDescent="0.35">
      <c r="C70" s="47"/>
    </row>
    <row r="72" spans="3:3" x14ac:dyDescent="0.35">
      <c r="C72" s="47"/>
    </row>
    <row r="73" spans="3:3" x14ac:dyDescent="0.35">
      <c r="C73" s="47"/>
    </row>
    <row r="75" spans="3:3" x14ac:dyDescent="0.35">
      <c r="C75" s="47"/>
    </row>
  </sheetData>
  <mergeCells count="98">
    <mergeCell ref="C59:G59"/>
    <mergeCell ref="J59:N59"/>
    <mergeCell ref="P59:V59"/>
    <mergeCell ref="X59:AD59"/>
    <mergeCell ref="H31:H32"/>
    <mergeCell ref="C57:G57"/>
    <mergeCell ref="J57:N57"/>
    <mergeCell ref="P57:V57"/>
    <mergeCell ref="X57:AD57"/>
    <mergeCell ref="C58:G58"/>
    <mergeCell ref="J58:N58"/>
    <mergeCell ref="P58:V58"/>
    <mergeCell ref="X58:AD58"/>
    <mergeCell ref="C55:G55"/>
    <mergeCell ref="J55:N55"/>
    <mergeCell ref="P55:V55"/>
    <mergeCell ref="X55:AD55"/>
    <mergeCell ref="C56:G56"/>
    <mergeCell ref="J56:N56"/>
    <mergeCell ref="P56:V56"/>
    <mergeCell ref="X56:AD56"/>
    <mergeCell ref="C54:G54"/>
    <mergeCell ref="J54:N54"/>
    <mergeCell ref="P54:V54"/>
    <mergeCell ref="X54:AD54"/>
    <mergeCell ref="A45:A46"/>
    <mergeCell ref="B45:B46"/>
    <mergeCell ref="H45:H46"/>
    <mergeCell ref="C52:G52"/>
    <mergeCell ref="J52:N52"/>
    <mergeCell ref="P52:V52"/>
    <mergeCell ref="X52:AD52"/>
    <mergeCell ref="C53:G53"/>
    <mergeCell ref="J53:N53"/>
    <mergeCell ref="P53:V53"/>
    <mergeCell ref="X53:AD53"/>
    <mergeCell ref="A41:A42"/>
    <mergeCell ref="B41:B42"/>
    <mergeCell ref="H41:H42"/>
    <mergeCell ref="A43:A44"/>
    <mergeCell ref="B43:B44"/>
    <mergeCell ref="H43:H44"/>
    <mergeCell ref="A37:A38"/>
    <mergeCell ref="B37:B38"/>
    <mergeCell ref="H37:H38"/>
    <mergeCell ref="A39:A40"/>
    <mergeCell ref="B39:B40"/>
    <mergeCell ref="H39:H40"/>
    <mergeCell ref="A33:A34"/>
    <mergeCell ref="B33:B34"/>
    <mergeCell ref="H33:H34"/>
    <mergeCell ref="A35:A36"/>
    <mergeCell ref="B35:B36"/>
    <mergeCell ref="H35:H36"/>
    <mergeCell ref="A29:A30"/>
    <mergeCell ref="B29:B30"/>
    <mergeCell ref="H29:H30"/>
    <mergeCell ref="A31:A32"/>
    <mergeCell ref="B31:B32"/>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15:A16"/>
    <mergeCell ref="B15:B16"/>
    <mergeCell ref="H15:H16"/>
    <mergeCell ref="A17:A18"/>
    <mergeCell ref="B17:B18"/>
    <mergeCell ref="H17:H18"/>
    <mergeCell ref="A11:A12"/>
    <mergeCell ref="B11:B12"/>
    <mergeCell ref="H11:H12"/>
    <mergeCell ref="A13:A14"/>
    <mergeCell ref="B13:B14"/>
    <mergeCell ref="H13:H14"/>
    <mergeCell ref="A7:A8"/>
    <mergeCell ref="B7:B8"/>
    <mergeCell ref="H7:H8"/>
    <mergeCell ref="A9:A10"/>
    <mergeCell ref="B9:B10"/>
    <mergeCell ref="H9:H10"/>
    <mergeCell ref="E2:F2"/>
    <mergeCell ref="A3:A4"/>
    <mergeCell ref="B3:B4"/>
    <mergeCell ref="H3:H4"/>
    <mergeCell ref="A5:A6"/>
    <mergeCell ref="B5:B6"/>
    <mergeCell ref="H5: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982E-1389-4016-BD81-31495169E132}">
  <dimension ref="A1:AD75"/>
  <sheetViews>
    <sheetView topLeftCell="A18" zoomScale="80" zoomScaleNormal="80" workbookViewId="0">
      <selection activeCell="J12" sqref="J12"/>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3</v>
      </c>
      <c r="K2" s="4">
        <f>+SUM(H5:H16,H21:H46)</f>
        <v>12</v>
      </c>
      <c r="L2" s="4">
        <f>+SUM(J2:K2)</f>
        <v>15</v>
      </c>
      <c r="M2" s="4"/>
      <c r="N2" s="4"/>
    </row>
    <row r="3" spans="1:14" x14ac:dyDescent="0.35">
      <c r="A3" s="97">
        <v>1</v>
      </c>
      <c r="B3" s="97" t="s">
        <v>9</v>
      </c>
      <c r="C3" s="13" t="s">
        <v>10</v>
      </c>
      <c r="D3" s="14" t="s">
        <v>11</v>
      </c>
      <c r="E3" s="5" t="s">
        <v>12</v>
      </c>
      <c r="F3" s="7" t="s">
        <v>13</v>
      </c>
      <c r="G3" s="6" t="s">
        <v>14</v>
      </c>
      <c r="H3" s="99">
        <f>+IF(OR(G3="Si",G4="Si"),1,0)</f>
        <v>1</v>
      </c>
      <c r="L3" s="8">
        <f>+L2/COUNT(A3:A42)</f>
        <v>0.75</v>
      </c>
    </row>
    <row r="4" spans="1:14" x14ac:dyDescent="0.35">
      <c r="A4" s="98"/>
      <c r="B4" s="98"/>
      <c r="C4" s="9" t="s">
        <v>15</v>
      </c>
      <c r="D4" s="10" t="s">
        <v>16</v>
      </c>
      <c r="E4" s="9" t="s">
        <v>17</v>
      </c>
      <c r="F4" s="11" t="s">
        <v>13</v>
      </c>
      <c r="G4" s="10" t="s">
        <v>14</v>
      </c>
      <c r="H4" s="100"/>
      <c r="L4" s="12" t="str">
        <f>+IF(AND(J2=3,L2&gt;=COUNT(H3:H42)*0.6),"Sesión válida","Sesión no válida")</f>
        <v>Sesión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c r="H9" s="99">
        <f>+IF(OR(G9="Si",G10="Si"),1,0)</f>
        <v>1</v>
      </c>
    </row>
    <row r="10" spans="1:14" x14ac:dyDescent="0.35">
      <c r="A10" s="98"/>
      <c r="B10" s="98"/>
      <c r="C10" s="17" t="s">
        <v>31</v>
      </c>
      <c r="D10" s="18" t="s">
        <v>32</v>
      </c>
      <c r="E10" s="17" t="s">
        <v>30</v>
      </c>
      <c r="F10" s="20" t="s">
        <v>22</v>
      </c>
      <c r="G10" s="21" t="s">
        <v>14</v>
      </c>
      <c r="H10" s="100"/>
    </row>
    <row r="11" spans="1:14" x14ac:dyDescent="0.35">
      <c r="A11" s="97">
        <v>5</v>
      </c>
      <c r="B11" s="97" t="s">
        <v>9</v>
      </c>
      <c r="C11" s="23" t="s">
        <v>33</v>
      </c>
      <c r="D11" s="25" t="s">
        <v>34</v>
      </c>
      <c r="E11" s="23" t="s">
        <v>35</v>
      </c>
      <c r="F11" s="24" t="s">
        <v>13</v>
      </c>
      <c r="G11" s="25" t="s">
        <v>14</v>
      </c>
      <c r="H11" s="99">
        <f>+IF(OR(G11="Si",G12="Si"),1,0)</f>
        <v>1</v>
      </c>
      <c r="M11" s="46"/>
    </row>
    <row r="12" spans="1:14" x14ac:dyDescent="0.35">
      <c r="A12" s="98"/>
      <c r="B12" s="98"/>
      <c r="C12" s="75" t="s">
        <v>281</v>
      </c>
      <c r="D12" s="76" t="s">
        <v>280</v>
      </c>
      <c r="E12" s="17" t="s">
        <v>35</v>
      </c>
      <c r="F12" s="20" t="s">
        <v>22</v>
      </c>
      <c r="G12" s="21"/>
      <c r="H12" s="100"/>
    </row>
    <row r="13" spans="1:14" x14ac:dyDescent="0.35">
      <c r="A13" s="152">
        <v>6</v>
      </c>
      <c r="B13" s="154" t="s">
        <v>9</v>
      </c>
      <c r="C13" s="82"/>
      <c r="D13" s="83"/>
      <c r="E13" s="82" t="s">
        <v>38</v>
      </c>
      <c r="F13" s="84" t="s">
        <v>13</v>
      </c>
      <c r="G13" s="85"/>
      <c r="H13" s="154">
        <f>+IF(OR(G13="Si",G14="Si"),1,0)</f>
        <v>0</v>
      </c>
    </row>
    <row r="14" spans="1:14" x14ac:dyDescent="0.35">
      <c r="A14" s="153"/>
      <c r="B14" s="155"/>
      <c r="C14" s="86" t="s">
        <v>40</v>
      </c>
      <c r="D14" s="87" t="s">
        <v>41</v>
      </c>
      <c r="E14" s="86" t="s">
        <v>38</v>
      </c>
      <c r="F14" s="88" t="s">
        <v>22</v>
      </c>
      <c r="G14" s="89"/>
      <c r="H14" s="155"/>
      <c r="L14" s="29"/>
      <c r="M14" s="28"/>
    </row>
    <row r="15" spans="1:14" x14ac:dyDescent="0.35">
      <c r="A15" s="97">
        <v>7</v>
      </c>
      <c r="B15" s="97" t="s">
        <v>9</v>
      </c>
      <c r="C15" s="17" t="s">
        <v>43</v>
      </c>
      <c r="D15" s="18" t="s">
        <v>44</v>
      </c>
      <c r="E15" s="23" t="s">
        <v>45</v>
      </c>
      <c r="F15" s="24" t="s">
        <v>13</v>
      </c>
      <c r="G15" s="25" t="s">
        <v>323</v>
      </c>
      <c r="H15" s="99">
        <f>+IF(OR(G15="Si",G16="Si"),1,0)</f>
        <v>1</v>
      </c>
      <c r="K15" s="22" t="s">
        <v>46</v>
      </c>
    </row>
    <row r="16" spans="1:14" x14ac:dyDescent="0.35">
      <c r="A16" s="98"/>
      <c r="B16" s="98"/>
      <c r="C16" s="61" t="s">
        <v>48</v>
      </c>
      <c r="D16" s="62" t="s">
        <v>49</v>
      </c>
      <c r="E16" s="17" t="s">
        <v>45</v>
      </c>
      <c r="F16" s="20" t="s">
        <v>22</v>
      </c>
      <c r="G16" s="21"/>
      <c r="H16" s="100"/>
    </row>
    <row r="17" spans="1:12" x14ac:dyDescent="0.35">
      <c r="A17" s="103">
        <v>8</v>
      </c>
      <c r="B17" s="105" t="s">
        <v>52</v>
      </c>
      <c r="C17" s="39" t="s">
        <v>53</v>
      </c>
      <c r="D17" s="40" t="s">
        <v>54</v>
      </c>
      <c r="E17" s="39" t="s">
        <v>55</v>
      </c>
      <c r="F17" s="41" t="s">
        <v>13</v>
      </c>
      <c r="G17" s="41"/>
      <c r="H17" s="99">
        <f>+IF(OR(G17="Si",G18="Si"),1,0)</f>
        <v>1</v>
      </c>
    </row>
    <row r="18" spans="1:12" x14ac:dyDescent="0.35">
      <c r="A18" s="104"/>
      <c r="B18" s="106"/>
      <c r="C18" s="42" t="s">
        <v>165</v>
      </c>
      <c r="D18" s="43" t="s">
        <v>166</v>
      </c>
      <c r="E18" s="42" t="s">
        <v>55</v>
      </c>
      <c r="F18" s="44" t="s">
        <v>22</v>
      </c>
      <c r="G18" s="45" t="s">
        <v>323</v>
      </c>
      <c r="H18" s="100"/>
      <c r="K18" s="54"/>
    </row>
    <row r="19" spans="1:12" x14ac:dyDescent="0.35">
      <c r="A19" s="109">
        <v>9</v>
      </c>
      <c r="B19" s="109" t="s">
        <v>63</v>
      </c>
      <c r="C19" s="39" t="s">
        <v>64</v>
      </c>
      <c r="D19" s="40" t="s">
        <v>65</v>
      </c>
      <c r="E19" s="39" t="s">
        <v>66</v>
      </c>
      <c r="F19" s="41" t="s">
        <v>13</v>
      </c>
      <c r="G19" s="41"/>
      <c r="H19" s="99">
        <f>+IF(OR(G19="Si",G20="Si"),1,0)</f>
        <v>1</v>
      </c>
    </row>
    <row r="20" spans="1:12" x14ac:dyDescent="0.35">
      <c r="A20" s="110"/>
      <c r="B20" s="110"/>
      <c r="C20" s="42" t="s">
        <v>67</v>
      </c>
      <c r="D20" s="43" t="s">
        <v>68</v>
      </c>
      <c r="E20" s="42" t="s">
        <v>66</v>
      </c>
      <c r="F20" s="44" t="s">
        <v>22</v>
      </c>
      <c r="G20" s="45" t="s">
        <v>14</v>
      </c>
      <c r="H20" s="100"/>
    </row>
    <row r="21" spans="1:12" x14ac:dyDescent="0.35">
      <c r="A21" s="111">
        <v>10</v>
      </c>
      <c r="B21" s="107" t="s">
        <v>71</v>
      </c>
      <c r="C21" s="13" t="s">
        <v>72</v>
      </c>
      <c r="D21" s="14" t="s">
        <v>73</v>
      </c>
      <c r="E21" s="13" t="s">
        <v>74</v>
      </c>
      <c r="F21" s="15" t="s">
        <v>13</v>
      </c>
      <c r="G21" s="14" t="s">
        <v>14</v>
      </c>
      <c r="H21" s="99">
        <f>+IF(OR(G21="Si",G22="Si"),1,0)</f>
        <v>1</v>
      </c>
      <c r="I21" t="s">
        <v>327</v>
      </c>
    </row>
    <row r="22" spans="1:12" x14ac:dyDescent="0.35">
      <c r="A22" s="112"/>
      <c r="B22" s="108"/>
      <c r="C22" s="17" t="s">
        <v>77</v>
      </c>
      <c r="D22" s="18" t="s">
        <v>29</v>
      </c>
      <c r="E22" s="19" t="s">
        <v>74</v>
      </c>
      <c r="F22" s="20" t="s">
        <v>22</v>
      </c>
      <c r="G22" s="21" t="s">
        <v>14</v>
      </c>
      <c r="H22" s="100"/>
    </row>
    <row r="23" spans="1:12" x14ac:dyDescent="0.35">
      <c r="A23" s="107">
        <v>11</v>
      </c>
      <c r="B23" s="107" t="s">
        <v>71</v>
      </c>
      <c r="C23" s="90" t="s">
        <v>10</v>
      </c>
      <c r="D23" s="91" t="s">
        <v>11</v>
      </c>
      <c r="E23" s="23" t="s">
        <v>81</v>
      </c>
      <c r="F23" s="24" t="s">
        <v>13</v>
      </c>
      <c r="G23" s="25" t="s">
        <v>14</v>
      </c>
      <c r="H23" s="99">
        <f>+IF(OR(G23="Si",G24="Si"),1,0)</f>
        <v>1</v>
      </c>
    </row>
    <row r="24" spans="1:12" x14ac:dyDescent="0.35">
      <c r="A24" s="108"/>
      <c r="B24" s="108"/>
      <c r="C24" s="17" t="s">
        <v>84</v>
      </c>
      <c r="D24" s="18" t="s">
        <v>85</v>
      </c>
      <c r="E24" s="17" t="s">
        <v>81</v>
      </c>
      <c r="F24" s="20" t="s">
        <v>22</v>
      </c>
      <c r="G24" s="21"/>
      <c r="H24" s="100"/>
    </row>
    <row r="25" spans="1:12" x14ac:dyDescent="0.35">
      <c r="A25" s="107">
        <v>12</v>
      </c>
      <c r="B25" s="55" t="s">
        <v>71</v>
      </c>
      <c r="C25" s="23" t="s">
        <v>88</v>
      </c>
      <c r="D25" s="25" t="s">
        <v>89</v>
      </c>
      <c r="E25" s="23" t="s">
        <v>90</v>
      </c>
      <c r="F25" s="24" t="s">
        <v>13</v>
      </c>
      <c r="G25" s="25" t="s">
        <v>14</v>
      </c>
      <c r="H25" s="99">
        <f>+IF(OR(G25="Si",G26="Si"),1,0)</f>
        <v>1</v>
      </c>
    </row>
    <row r="26" spans="1:12" x14ac:dyDescent="0.35">
      <c r="A26" s="108"/>
      <c r="B26" s="56"/>
      <c r="C26" s="17" t="s">
        <v>92</v>
      </c>
      <c r="D26" s="18" t="s">
        <v>93</v>
      </c>
      <c r="E26" s="17" t="s">
        <v>90</v>
      </c>
      <c r="F26" s="20" t="s">
        <v>22</v>
      </c>
      <c r="G26" s="21"/>
      <c r="H26" s="100"/>
    </row>
    <row r="27" spans="1:12" x14ac:dyDescent="0.35">
      <c r="A27" s="107">
        <v>13</v>
      </c>
      <c r="B27" s="107" t="s">
        <v>71</v>
      </c>
      <c r="C27" s="13" t="s">
        <v>95</v>
      </c>
      <c r="D27" s="14" t="s">
        <v>96</v>
      </c>
      <c r="E27" s="13" t="s">
        <v>97</v>
      </c>
      <c r="F27" s="24" t="s">
        <v>13</v>
      </c>
      <c r="G27" s="25"/>
      <c r="H27" s="99">
        <f>+IF(OR(G27="Si",G28="Si"),1,0)</f>
        <v>0</v>
      </c>
    </row>
    <row r="28" spans="1:12" x14ac:dyDescent="0.35">
      <c r="A28" s="108"/>
      <c r="B28" s="108"/>
      <c r="C28" s="17" t="s">
        <v>167</v>
      </c>
      <c r="D28" s="18" t="s">
        <v>161</v>
      </c>
      <c r="E28" s="17" t="s">
        <v>97</v>
      </c>
      <c r="F28" s="20" t="s">
        <v>22</v>
      </c>
      <c r="G28" s="21"/>
      <c r="H28" s="100"/>
    </row>
    <row r="29" spans="1:12" x14ac:dyDescent="0.35">
      <c r="A29" s="107">
        <v>14</v>
      </c>
      <c r="B29" s="107" t="s">
        <v>71</v>
      </c>
      <c r="C29" s="13" t="s">
        <v>100</v>
      </c>
      <c r="D29" s="14" t="s">
        <v>101</v>
      </c>
      <c r="E29" s="13" t="s">
        <v>102</v>
      </c>
      <c r="F29" s="24" t="s">
        <v>13</v>
      </c>
      <c r="G29" s="25" t="s">
        <v>14</v>
      </c>
      <c r="H29" s="99">
        <f>+IF(OR(G29="Si",G30="Si"),1,0)</f>
        <v>1</v>
      </c>
    </row>
    <row r="30" spans="1:12" x14ac:dyDescent="0.35">
      <c r="A30" s="113"/>
      <c r="B30" s="108"/>
      <c r="C30" s="17" t="s">
        <v>285</v>
      </c>
      <c r="D30" s="18" t="s">
        <v>284</v>
      </c>
      <c r="E30" s="17" t="s">
        <v>102</v>
      </c>
      <c r="F30" s="20" t="s">
        <v>22</v>
      </c>
      <c r="G30" s="21"/>
      <c r="H30" s="100"/>
    </row>
    <row r="31" spans="1:12" x14ac:dyDescent="0.35">
      <c r="A31" s="111">
        <v>15</v>
      </c>
      <c r="B31" s="111" t="s">
        <v>71</v>
      </c>
      <c r="C31" s="23" t="s">
        <v>289</v>
      </c>
      <c r="D31" s="25" t="s">
        <v>288</v>
      </c>
      <c r="E31" s="23" t="s">
        <v>109</v>
      </c>
      <c r="F31" s="24" t="s">
        <v>13</v>
      </c>
      <c r="G31" s="25"/>
      <c r="H31" s="99">
        <f>+IF(OR(G31="Si",G32="Si"),1,0)</f>
        <v>0</v>
      </c>
      <c r="L31" s="30"/>
    </row>
    <row r="32" spans="1:12" x14ac:dyDescent="0.35">
      <c r="A32" s="112"/>
      <c r="B32" s="112"/>
      <c r="C32" s="17" t="s">
        <v>299</v>
      </c>
      <c r="D32" s="18" t="s">
        <v>298</v>
      </c>
      <c r="E32" s="17" t="s">
        <v>109</v>
      </c>
      <c r="F32" s="20" t="s">
        <v>22</v>
      </c>
      <c r="G32" s="21"/>
      <c r="H32" s="100"/>
    </row>
    <row r="33" spans="1:12" x14ac:dyDescent="0.35">
      <c r="A33" s="107">
        <v>16</v>
      </c>
      <c r="B33" s="107" t="s">
        <v>71</v>
      </c>
      <c r="C33" s="13" t="s">
        <v>286</v>
      </c>
      <c r="D33" s="14" t="s">
        <v>117</v>
      </c>
      <c r="E33" s="13" t="s">
        <v>118</v>
      </c>
      <c r="F33" s="24" t="s">
        <v>13</v>
      </c>
      <c r="G33" s="25"/>
      <c r="H33" s="99">
        <f>+IF(OR(G33="Si",G34="Si"),1,0)</f>
        <v>0</v>
      </c>
    </row>
    <row r="34" spans="1:12" x14ac:dyDescent="0.35">
      <c r="A34" s="113"/>
      <c r="B34" s="108"/>
      <c r="C34" s="17" t="s">
        <v>302</v>
      </c>
      <c r="D34" s="18" t="s">
        <v>301</v>
      </c>
      <c r="E34" s="17" t="s">
        <v>118</v>
      </c>
      <c r="F34" s="20" t="s">
        <v>22</v>
      </c>
      <c r="G34" s="21"/>
      <c r="H34" s="100"/>
    </row>
    <row r="35" spans="1:12" x14ac:dyDescent="0.35">
      <c r="A35" s="107">
        <v>17</v>
      </c>
      <c r="B35" s="107" t="s">
        <v>71</v>
      </c>
      <c r="C35" s="13" t="s">
        <v>121</v>
      </c>
      <c r="D35" s="14" t="s">
        <v>122</v>
      </c>
      <c r="E35" s="13" t="s">
        <v>123</v>
      </c>
      <c r="F35" s="24" t="s">
        <v>13</v>
      </c>
      <c r="G35" s="25"/>
      <c r="H35" s="99">
        <f>+IF(OR(G35="Si",G36="Si"),1,0)</f>
        <v>0</v>
      </c>
    </row>
    <row r="36" spans="1:12" x14ac:dyDescent="0.35">
      <c r="A36" s="113"/>
      <c r="B36" s="108"/>
      <c r="C36" s="17"/>
      <c r="D36" s="18"/>
      <c r="E36" s="17" t="s">
        <v>123</v>
      </c>
      <c r="F36" s="20" t="s">
        <v>22</v>
      </c>
      <c r="G36" s="21"/>
      <c r="H36" s="100"/>
    </row>
    <row r="37" spans="1:12" x14ac:dyDescent="0.35">
      <c r="A37" s="107">
        <v>18</v>
      </c>
      <c r="B37" s="107" t="s">
        <v>71</v>
      </c>
      <c r="C37" s="13" t="s">
        <v>124</v>
      </c>
      <c r="D37" s="14" t="s">
        <v>125</v>
      </c>
      <c r="E37" s="13" t="s">
        <v>126</v>
      </c>
      <c r="F37" s="24" t="s">
        <v>13</v>
      </c>
      <c r="G37" s="25"/>
      <c r="H37" s="99">
        <f>+IF(OR(G37="Si",G38="Si"),1,0)</f>
        <v>1</v>
      </c>
      <c r="L37" s="26"/>
    </row>
    <row r="38" spans="1:12" x14ac:dyDescent="0.35">
      <c r="A38" s="108"/>
      <c r="B38" s="108"/>
      <c r="C38" s="17" t="s">
        <v>127</v>
      </c>
      <c r="D38" s="18" t="s">
        <v>128</v>
      </c>
      <c r="E38" s="17" t="s">
        <v>126</v>
      </c>
      <c r="F38" s="20" t="s">
        <v>22</v>
      </c>
      <c r="G38" s="21" t="s">
        <v>14</v>
      </c>
      <c r="H38" s="100"/>
    </row>
    <row r="39" spans="1:12" x14ac:dyDescent="0.35">
      <c r="A39" s="111">
        <v>19</v>
      </c>
      <c r="B39" s="113" t="s">
        <v>71</v>
      </c>
      <c r="C39" s="13" t="s">
        <v>129</v>
      </c>
      <c r="D39" s="14" t="s">
        <v>130</v>
      </c>
      <c r="E39" s="13" t="s">
        <v>131</v>
      </c>
      <c r="F39" s="24" t="s">
        <v>13</v>
      </c>
      <c r="G39" s="25" t="s">
        <v>14</v>
      </c>
      <c r="H39" s="99">
        <f>+IF(OR(G39="Si",G40="Si"),1,0)</f>
        <v>1</v>
      </c>
    </row>
    <row r="40" spans="1:12" x14ac:dyDescent="0.35">
      <c r="A40" s="112"/>
      <c r="B40" s="108"/>
      <c r="C40" s="17" t="s">
        <v>132</v>
      </c>
      <c r="D40" s="18" t="s">
        <v>133</v>
      </c>
      <c r="E40" s="17" t="s">
        <v>131</v>
      </c>
      <c r="F40" s="20" t="s">
        <v>22</v>
      </c>
      <c r="G40" s="21"/>
      <c r="H40" s="100"/>
    </row>
    <row r="41" spans="1:12" x14ac:dyDescent="0.35">
      <c r="A41" s="111">
        <v>20</v>
      </c>
      <c r="B41" s="113" t="s">
        <v>71</v>
      </c>
      <c r="C41" s="13" t="s">
        <v>134</v>
      </c>
      <c r="D41" s="14" t="s">
        <v>135</v>
      </c>
      <c r="E41" s="13" t="s">
        <v>136</v>
      </c>
      <c r="F41" s="24" t="s">
        <v>13</v>
      </c>
      <c r="G41" s="25"/>
      <c r="H41" s="99">
        <f>+IF(OR(G41="Si",G42="Si"),1,0)</f>
        <v>1</v>
      </c>
    </row>
    <row r="42" spans="1:12" x14ac:dyDescent="0.35">
      <c r="A42" s="112"/>
      <c r="B42" s="108"/>
      <c r="C42" s="17" t="s">
        <v>137</v>
      </c>
      <c r="D42" s="18" t="s">
        <v>138</v>
      </c>
      <c r="E42" s="17" t="s">
        <v>136</v>
      </c>
      <c r="F42" s="20" t="s">
        <v>22</v>
      </c>
      <c r="G42" s="21" t="s">
        <v>14</v>
      </c>
      <c r="H42" s="100"/>
    </row>
    <row r="43" spans="1:12" x14ac:dyDescent="0.35">
      <c r="A43" s="111">
        <v>21</v>
      </c>
      <c r="B43" s="113" t="s">
        <v>71</v>
      </c>
      <c r="C43" s="13" t="s">
        <v>143</v>
      </c>
      <c r="D43" s="14" t="s">
        <v>144</v>
      </c>
      <c r="E43" s="13" t="s">
        <v>141</v>
      </c>
      <c r="F43" s="24" t="s">
        <v>13</v>
      </c>
      <c r="G43" s="25"/>
      <c r="H43" s="99"/>
      <c r="I43" t="s">
        <v>142</v>
      </c>
    </row>
    <row r="44" spans="1:12" x14ac:dyDescent="0.35">
      <c r="A44" s="112"/>
      <c r="B44" s="108"/>
      <c r="C44" s="17" t="s">
        <v>293</v>
      </c>
      <c r="D44" s="18" t="s">
        <v>292</v>
      </c>
      <c r="E44" s="17" t="s">
        <v>141</v>
      </c>
      <c r="F44" s="20" t="s">
        <v>22</v>
      </c>
      <c r="G44" s="21" t="s">
        <v>14</v>
      </c>
      <c r="H44" s="100"/>
    </row>
    <row r="45" spans="1:12" x14ac:dyDescent="0.35">
      <c r="A45" s="123">
        <v>22</v>
      </c>
      <c r="B45" s="125" t="s">
        <v>145</v>
      </c>
      <c r="C45" s="13" t="s">
        <v>146</v>
      </c>
      <c r="D45" s="25" t="s">
        <v>147</v>
      </c>
      <c r="E45" s="23" t="s">
        <v>148</v>
      </c>
      <c r="F45" s="24" t="s">
        <v>13</v>
      </c>
      <c r="G45" s="25"/>
      <c r="H45" s="99">
        <f t="shared" ref="H45" si="0">+IF(OR(G45="Si",G46="Si"),1,0)</f>
        <v>0</v>
      </c>
      <c r="I45" t="s">
        <v>142</v>
      </c>
    </row>
    <row r="46" spans="1:12" x14ac:dyDescent="0.35">
      <c r="A46" s="124"/>
      <c r="B46" s="126"/>
      <c r="C46" s="17"/>
      <c r="D46" s="18"/>
      <c r="E46" s="52" t="s">
        <v>148</v>
      </c>
      <c r="F46" s="20" t="s">
        <v>22</v>
      </c>
      <c r="G46" s="21"/>
      <c r="H46" s="100"/>
    </row>
    <row r="51" spans="1:30" x14ac:dyDescent="0.35">
      <c r="B51" t="s">
        <v>252</v>
      </c>
      <c r="C51" s="47" t="s">
        <v>253</v>
      </c>
      <c r="J51" s="47" t="s">
        <v>183</v>
      </c>
      <c r="P51" s="47" t="s">
        <v>170</v>
      </c>
      <c r="X51" s="47" t="s">
        <v>236</v>
      </c>
    </row>
    <row r="52" spans="1:30" ht="219.5" customHeight="1" x14ac:dyDescent="0.35">
      <c r="A52" s="59">
        <v>1</v>
      </c>
      <c r="B52" s="59" t="s">
        <v>319</v>
      </c>
      <c r="C52" s="119" t="s">
        <v>321</v>
      </c>
      <c r="D52" s="119"/>
      <c r="E52" s="119"/>
      <c r="F52" s="119"/>
      <c r="G52" s="119"/>
      <c r="J52" s="151" t="s">
        <v>328</v>
      </c>
      <c r="K52" s="144"/>
      <c r="L52" s="144"/>
      <c r="M52" s="144"/>
      <c r="N52" s="145"/>
      <c r="P52" s="135" t="s">
        <v>324</v>
      </c>
      <c r="Q52" s="141"/>
      <c r="R52" s="141"/>
      <c r="S52" s="141"/>
      <c r="T52" s="141"/>
      <c r="U52" s="141"/>
      <c r="V52" s="142"/>
      <c r="X52" s="157"/>
      <c r="Y52" s="148"/>
      <c r="Z52" s="148"/>
      <c r="AA52" s="148"/>
      <c r="AB52" s="148"/>
      <c r="AC52" s="148"/>
      <c r="AD52" s="149"/>
    </row>
    <row r="53" spans="1:30" ht="153" customHeight="1" x14ac:dyDescent="0.35">
      <c r="A53" s="59">
        <v>2</v>
      </c>
      <c r="B53" s="64" t="s">
        <v>320</v>
      </c>
      <c r="C53" s="119" t="s">
        <v>322</v>
      </c>
      <c r="D53" s="119"/>
      <c r="E53" s="119"/>
      <c r="F53" s="119"/>
      <c r="G53" s="119"/>
      <c r="J53" s="132" t="s">
        <v>325</v>
      </c>
      <c r="K53" s="141"/>
      <c r="L53" s="141"/>
      <c r="M53" s="141"/>
      <c r="N53" s="142"/>
      <c r="P53" s="135" t="s">
        <v>326</v>
      </c>
      <c r="Q53" s="141"/>
      <c r="R53" s="141"/>
      <c r="S53" s="141"/>
      <c r="T53" s="141"/>
      <c r="U53" s="141"/>
      <c r="V53" s="142"/>
      <c r="X53" s="146"/>
      <c r="Y53" s="141"/>
      <c r="Z53" s="141"/>
      <c r="AA53" s="141"/>
      <c r="AB53" s="141"/>
      <c r="AC53" s="141"/>
      <c r="AD53" s="142"/>
    </row>
    <row r="54" spans="1:30" x14ac:dyDescent="0.35">
      <c r="A54" s="59"/>
      <c r="B54" s="64"/>
      <c r="C54" s="128"/>
      <c r="D54" s="128"/>
      <c r="E54" s="128"/>
      <c r="F54" s="128"/>
      <c r="G54" s="128"/>
      <c r="J54" s="156"/>
      <c r="K54" s="144"/>
      <c r="L54" s="144"/>
      <c r="M54" s="144"/>
      <c r="N54" s="145"/>
      <c r="P54" s="140"/>
      <c r="Q54" s="141"/>
      <c r="R54" s="141"/>
      <c r="S54" s="141"/>
      <c r="T54" s="141"/>
      <c r="U54" s="141"/>
      <c r="V54" s="142"/>
      <c r="X54" s="146"/>
      <c r="Y54" s="141"/>
      <c r="Z54" s="141"/>
      <c r="AA54" s="141"/>
      <c r="AB54" s="141"/>
      <c r="AC54" s="141"/>
      <c r="AD54" s="142"/>
    </row>
    <row r="55" spans="1:30" x14ac:dyDescent="0.35">
      <c r="A55" s="59"/>
      <c r="B55" s="59"/>
      <c r="C55" s="128"/>
      <c r="D55" s="128"/>
      <c r="E55" s="128"/>
      <c r="F55" s="128"/>
      <c r="G55" s="128"/>
      <c r="J55" s="146"/>
      <c r="K55" s="141"/>
      <c r="L55" s="141"/>
      <c r="M55" s="141"/>
      <c r="N55" s="142"/>
      <c r="P55" s="140"/>
      <c r="Q55" s="141"/>
      <c r="R55" s="141"/>
      <c r="S55" s="141"/>
      <c r="T55" s="141"/>
      <c r="U55" s="141"/>
      <c r="V55" s="142"/>
      <c r="X55" s="146"/>
      <c r="Y55" s="141"/>
      <c r="Z55" s="141"/>
      <c r="AA55" s="141"/>
      <c r="AB55" s="141"/>
      <c r="AC55" s="141"/>
      <c r="AD55" s="142"/>
    </row>
    <row r="56" spans="1:30" x14ac:dyDescent="0.35">
      <c r="A56" s="58"/>
      <c r="B56" s="64"/>
      <c r="C56" s="128"/>
      <c r="D56" s="128"/>
      <c r="E56" s="128"/>
      <c r="F56" s="128"/>
      <c r="G56" s="128"/>
      <c r="J56" s="119"/>
      <c r="K56" s="131"/>
      <c r="L56" s="131"/>
      <c r="M56" s="131"/>
      <c r="N56" s="131"/>
      <c r="P56" s="119"/>
      <c r="Q56" s="131"/>
      <c r="R56" s="131"/>
      <c r="S56" s="131"/>
      <c r="T56" s="131"/>
      <c r="U56" s="131"/>
      <c r="V56" s="131"/>
      <c r="X56" s="119"/>
      <c r="Y56" s="131"/>
      <c r="Z56" s="131"/>
      <c r="AA56" s="131"/>
      <c r="AB56" s="131"/>
      <c r="AC56" s="131"/>
      <c r="AD56" s="131"/>
    </row>
    <row r="57" spans="1:30" x14ac:dyDescent="0.35">
      <c r="A57" s="58"/>
      <c r="B57" s="57"/>
      <c r="C57" s="120"/>
      <c r="D57" s="121"/>
      <c r="E57" s="121"/>
      <c r="F57" s="121"/>
      <c r="G57" s="122"/>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C60" s="47"/>
    </row>
    <row r="61" spans="1:30" x14ac:dyDescent="0.35">
      <c r="A61" s="48"/>
      <c r="B61" s="48"/>
      <c r="C61" s="49"/>
    </row>
    <row r="62" spans="1:30" x14ac:dyDescent="0.35">
      <c r="C62" s="47"/>
    </row>
    <row r="63" spans="1:30" x14ac:dyDescent="0.35">
      <c r="C63" s="47"/>
    </row>
    <row r="64" spans="1:30" ht="17.5" x14ac:dyDescent="0.35">
      <c r="C64" s="73"/>
    </row>
    <row r="65" spans="3:3" x14ac:dyDescent="0.35">
      <c r="C65" s="47"/>
    </row>
    <row r="66" spans="3:3" ht="18.5" x14ac:dyDescent="0.35">
      <c r="C66" s="51"/>
    </row>
    <row r="67" spans="3:3" x14ac:dyDescent="0.35">
      <c r="C67" s="47"/>
    </row>
    <row r="69" spans="3:3" x14ac:dyDescent="0.35">
      <c r="C69" s="47"/>
    </row>
    <row r="70" spans="3:3" x14ac:dyDescent="0.35">
      <c r="C70" s="47"/>
    </row>
    <row r="72" spans="3:3" x14ac:dyDescent="0.35">
      <c r="C72" s="47"/>
    </row>
    <row r="73" spans="3:3" x14ac:dyDescent="0.35">
      <c r="C73" s="47"/>
    </row>
    <row r="75" spans="3:3" x14ac:dyDescent="0.35">
      <c r="C75" s="47"/>
    </row>
  </sheetData>
  <mergeCells count="98">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2"/>
    <mergeCell ref="B31:B32"/>
    <mergeCell ref="H31:H32"/>
    <mergeCell ref="A33:A34"/>
    <mergeCell ref="B33:B34"/>
    <mergeCell ref="H33:H34"/>
    <mergeCell ref="A35:A36"/>
    <mergeCell ref="B35:B36"/>
    <mergeCell ref="H35:H36"/>
    <mergeCell ref="A37:A38"/>
    <mergeCell ref="B37:B38"/>
    <mergeCell ref="H37:H38"/>
    <mergeCell ref="A39:A40"/>
    <mergeCell ref="B39:B40"/>
    <mergeCell ref="H39:H40"/>
    <mergeCell ref="A41:A42"/>
    <mergeCell ref="B41:B42"/>
    <mergeCell ref="H41:H42"/>
    <mergeCell ref="A43:A44"/>
    <mergeCell ref="B43:B44"/>
    <mergeCell ref="H43:H44"/>
    <mergeCell ref="C54:G54"/>
    <mergeCell ref="J54:N54"/>
    <mergeCell ref="P54:V54"/>
    <mergeCell ref="X54:AD54"/>
    <mergeCell ref="A45:A46"/>
    <mergeCell ref="B45:B46"/>
    <mergeCell ref="H45:H46"/>
    <mergeCell ref="C52:G52"/>
    <mergeCell ref="J52:N52"/>
    <mergeCell ref="P52:V52"/>
    <mergeCell ref="X52:AD52"/>
    <mergeCell ref="C53:G53"/>
    <mergeCell ref="J53:N53"/>
    <mergeCell ref="P53:V53"/>
    <mergeCell ref="X53:AD53"/>
    <mergeCell ref="C55:G55"/>
    <mergeCell ref="J55:N55"/>
    <mergeCell ref="P55:V55"/>
    <mergeCell ref="X55:AD55"/>
    <mergeCell ref="C56:G56"/>
    <mergeCell ref="J56:N56"/>
    <mergeCell ref="P56:V56"/>
    <mergeCell ref="X56:AD56"/>
    <mergeCell ref="C59:G59"/>
    <mergeCell ref="J59:N59"/>
    <mergeCell ref="P59:V59"/>
    <mergeCell ref="X59:AD59"/>
    <mergeCell ref="C57:G57"/>
    <mergeCell ref="J57:N57"/>
    <mergeCell ref="P57:V57"/>
    <mergeCell ref="X57:AD57"/>
    <mergeCell ref="C58:G58"/>
    <mergeCell ref="J58:N58"/>
    <mergeCell ref="P58:V58"/>
    <mergeCell ref="X58:AD5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41650-1C19-4803-9C3B-42B3EC589971}">
  <dimension ref="A1:AD75"/>
  <sheetViews>
    <sheetView topLeftCell="B1" zoomScale="80" zoomScaleNormal="80" workbookViewId="0">
      <selection activeCell="B1" sqref="A1:XFD1048576"/>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2</v>
      </c>
      <c r="K2" s="4">
        <f>+SUM(H5:H16,H21:H46)</f>
        <v>12</v>
      </c>
      <c r="L2" s="4">
        <f>+SUM(J2:K2)</f>
        <v>14</v>
      </c>
      <c r="M2" s="4"/>
      <c r="N2" s="4"/>
    </row>
    <row r="3" spans="1:14" x14ac:dyDescent="0.35">
      <c r="A3" s="97">
        <v>1</v>
      </c>
      <c r="B3" s="97" t="s">
        <v>9</v>
      </c>
      <c r="C3" s="13" t="s">
        <v>10</v>
      </c>
      <c r="D3" s="14" t="s">
        <v>11</v>
      </c>
      <c r="E3" s="5" t="s">
        <v>12</v>
      </c>
      <c r="F3" s="7" t="s">
        <v>13</v>
      </c>
      <c r="G3" s="6" t="s">
        <v>14</v>
      </c>
      <c r="H3" s="99">
        <f>+IF(OR(G3="Si",G4="Si"),1,0)</f>
        <v>1</v>
      </c>
      <c r="L3" s="8">
        <f>+L2/COUNT(A3:A42)</f>
        <v>0.7</v>
      </c>
    </row>
    <row r="4" spans="1:14" x14ac:dyDescent="0.35">
      <c r="A4" s="98"/>
      <c r="B4" s="98"/>
      <c r="C4" s="9" t="s">
        <v>15</v>
      </c>
      <c r="D4" s="10" t="s">
        <v>16</v>
      </c>
      <c r="E4" s="9" t="s">
        <v>17</v>
      </c>
      <c r="F4" s="11" t="s">
        <v>13</v>
      </c>
      <c r="G4" s="10" t="s">
        <v>323</v>
      </c>
      <c r="H4" s="100"/>
      <c r="L4" s="12" t="str">
        <f>+IF(AND(J2=3,L2&gt;=COUNT(H3:H42)*0.6),"Sesión válida","Sesión no válida")</f>
        <v>Sesión no válida</v>
      </c>
    </row>
    <row r="5" spans="1:14" x14ac:dyDescent="0.35">
      <c r="A5" s="97">
        <v>2</v>
      </c>
      <c r="B5" s="97" t="s">
        <v>9</v>
      </c>
      <c r="C5" s="13" t="s">
        <v>15</v>
      </c>
      <c r="D5" s="14" t="s">
        <v>16</v>
      </c>
      <c r="E5" s="13" t="s">
        <v>18</v>
      </c>
      <c r="F5" s="15" t="s">
        <v>13</v>
      </c>
      <c r="G5" s="14" t="s">
        <v>323</v>
      </c>
      <c r="H5" s="99">
        <f>+IF(OR(G5="Si",G6="Si"),1,0)</f>
        <v>1</v>
      </c>
      <c r="L5" s="16" t="str">
        <f>+IF(L2&gt;=12,"Ya son 12","Aun no son 12")</f>
        <v>Ya son 12</v>
      </c>
    </row>
    <row r="6" spans="1:14" x14ac:dyDescent="0.35">
      <c r="A6" s="98"/>
      <c r="B6" s="98"/>
      <c r="C6" s="17" t="s">
        <v>19</v>
      </c>
      <c r="D6" s="18" t="s">
        <v>20</v>
      </c>
      <c r="E6" s="19" t="s">
        <v>21</v>
      </c>
      <c r="F6" s="20" t="s">
        <v>22</v>
      </c>
      <c r="G6" s="21" t="s">
        <v>323</v>
      </c>
      <c r="H6" s="100"/>
    </row>
    <row r="7" spans="1:14" x14ac:dyDescent="0.35">
      <c r="A7" s="97">
        <v>3</v>
      </c>
      <c r="B7" s="97" t="s">
        <v>9</v>
      </c>
      <c r="C7" s="23" t="s">
        <v>23</v>
      </c>
      <c r="D7" s="25" t="s">
        <v>24</v>
      </c>
      <c r="E7" s="23" t="s">
        <v>25</v>
      </c>
      <c r="F7" s="24" t="s">
        <v>13</v>
      </c>
      <c r="G7" s="25" t="s">
        <v>14</v>
      </c>
      <c r="H7" s="99">
        <f>+IF(OR(G7="Si",G8="Si"),1,0)</f>
        <v>1</v>
      </c>
    </row>
    <row r="8" spans="1:14" x14ac:dyDescent="0.35">
      <c r="A8" s="98"/>
      <c r="B8" s="98"/>
      <c r="C8" s="23" t="s">
        <v>26</v>
      </c>
      <c r="D8" s="25" t="s">
        <v>27</v>
      </c>
      <c r="E8" s="19" t="s">
        <v>25</v>
      </c>
      <c r="F8" s="20" t="s">
        <v>22</v>
      </c>
      <c r="G8" s="21" t="s">
        <v>14</v>
      </c>
      <c r="H8" s="100"/>
      <c r="J8" s="22"/>
    </row>
    <row r="9" spans="1:14" x14ac:dyDescent="0.35">
      <c r="A9" s="97">
        <v>4</v>
      </c>
      <c r="B9" s="97" t="s">
        <v>9</v>
      </c>
      <c r="C9" s="23" t="s">
        <v>28</v>
      </c>
      <c r="D9" s="25" t="s">
        <v>174</v>
      </c>
      <c r="E9" s="23" t="s">
        <v>30</v>
      </c>
      <c r="F9" s="24" t="s">
        <v>13</v>
      </c>
      <c r="G9" s="25"/>
      <c r="H9" s="99">
        <f>+IF(OR(G9="Si",G10="Si"),1,0)</f>
        <v>0</v>
      </c>
    </row>
    <row r="10" spans="1:14" x14ac:dyDescent="0.35">
      <c r="A10" s="98"/>
      <c r="B10" s="98"/>
      <c r="C10" s="17" t="s">
        <v>31</v>
      </c>
      <c r="D10" s="18" t="s">
        <v>32</v>
      </c>
      <c r="E10" s="17" t="s">
        <v>30</v>
      </c>
      <c r="F10" s="20" t="s">
        <v>22</v>
      </c>
      <c r="G10" s="21"/>
      <c r="H10" s="100"/>
    </row>
    <row r="11" spans="1:14" x14ac:dyDescent="0.35">
      <c r="A11" s="97">
        <v>5</v>
      </c>
      <c r="B11" s="97" t="s">
        <v>9</v>
      </c>
      <c r="C11" s="92" t="s">
        <v>33</v>
      </c>
      <c r="D11" s="93" t="s">
        <v>34</v>
      </c>
      <c r="E11" s="23" t="s">
        <v>35</v>
      </c>
      <c r="F11" s="24" t="s">
        <v>13</v>
      </c>
      <c r="G11" s="25"/>
      <c r="H11" s="99">
        <f>+IF(OR(G11="Si",G12="Si"),1,0)</f>
        <v>1</v>
      </c>
      <c r="J11" t="s">
        <v>342</v>
      </c>
      <c r="M11" s="46"/>
    </row>
    <row r="12" spans="1:14" x14ac:dyDescent="0.35">
      <c r="A12" s="98"/>
      <c r="B12" s="98"/>
      <c r="C12" s="75" t="s">
        <v>281</v>
      </c>
      <c r="D12" s="76" t="s">
        <v>280</v>
      </c>
      <c r="E12" s="17" t="s">
        <v>35</v>
      </c>
      <c r="F12" s="20" t="s">
        <v>22</v>
      </c>
      <c r="G12" s="21" t="s">
        <v>323</v>
      </c>
      <c r="H12" s="100"/>
      <c r="J12" t="s">
        <v>343</v>
      </c>
    </row>
    <row r="13" spans="1:14" x14ac:dyDescent="0.35">
      <c r="A13" s="152">
        <v>6</v>
      </c>
      <c r="B13" s="154" t="s">
        <v>9</v>
      </c>
      <c r="C13" s="82"/>
      <c r="D13" s="83"/>
      <c r="E13" s="82" t="s">
        <v>38</v>
      </c>
      <c r="F13" s="84" t="s">
        <v>13</v>
      </c>
      <c r="G13" s="85"/>
      <c r="H13" s="154">
        <f>+IF(OR(G13="Si",G14="Si"),1,0)</f>
        <v>0</v>
      </c>
    </row>
    <row r="14" spans="1:14" x14ac:dyDescent="0.35">
      <c r="A14" s="153"/>
      <c r="B14" s="155"/>
      <c r="C14" s="86" t="s">
        <v>40</v>
      </c>
      <c r="D14" s="87" t="s">
        <v>41</v>
      </c>
      <c r="E14" s="86" t="s">
        <v>38</v>
      </c>
      <c r="F14" s="88" t="s">
        <v>22</v>
      </c>
      <c r="G14" s="89"/>
      <c r="H14" s="155"/>
      <c r="L14" s="29"/>
      <c r="M14" s="28"/>
    </row>
    <row r="15" spans="1:14" x14ac:dyDescent="0.35">
      <c r="A15" s="97">
        <v>7</v>
      </c>
      <c r="B15" s="97" t="s">
        <v>9</v>
      </c>
      <c r="C15" s="17" t="s">
        <v>43</v>
      </c>
      <c r="D15" s="18" t="s">
        <v>44</v>
      </c>
      <c r="E15" s="23" t="s">
        <v>45</v>
      </c>
      <c r="F15" s="24" t="s">
        <v>13</v>
      </c>
      <c r="G15" s="25" t="s">
        <v>14</v>
      </c>
      <c r="H15" s="99">
        <f>+IF(OR(G15="Si",G16="Si"),1,0)</f>
        <v>1</v>
      </c>
      <c r="K15" s="22" t="s">
        <v>46</v>
      </c>
    </row>
    <row r="16" spans="1:14" x14ac:dyDescent="0.35">
      <c r="A16" s="98"/>
      <c r="B16" s="98"/>
      <c r="C16" s="61" t="s">
        <v>48</v>
      </c>
      <c r="D16" s="62" t="s">
        <v>49</v>
      </c>
      <c r="E16" s="17" t="s">
        <v>45</v>
      </c>
      <c r="F16" s="20" t="s">
        <v>22</v>
      </c>
      <c r="G16" s="21"/>
      <c r="H16" s="100"/>
    </row>
    <row r="17" spans="1:12" x14ac:dyDescent="0.35">
      <c r="A17" s="103">
        <v>8</v>
      </c>
      <c r="B17" s="105" t="s">
        <v>52</v>
      </c>
      <c r="C17" s="39" t="s">
        <v>53</v>
      </c>
      <c r="D17" s="40" t="s">
        <v>54</v>
      </c>
      <c r="E17" s="39" t="s">
        <v>55</v>
      </c>
      <c r="F17" s="41" t="s">
        <v>13</v>
      </c>
      <c r="G17" s="41"/>
      <c r="H17" s="99">
        <f>+IF(OR(G17="Si",G18="Si"),1,0)</f>
        <v>1</v>
      </c>
    </row>
    <row r="18" spans="1:12" x14ac:dyDescent="0.35">
      <c r="A18" s="104"/>
      <c r="B18" s="106"/>
      <c r="C18" s="42" t="s">
        <v>165</v>
      </c>
      <c r="D18" s="43" t="s">
        <v>166</v>
      </c>
      <c r="E18" s="42" t="s">
        <v>55</v>
      </c>
      <c r="F18" s="44" t="s">
        <v>22</v>
      </c>
      <c r="G18" s="45" t="s">
        <v>14</v>
      </c>
      <c r="H18" s="100"/>
      <c r="K18" s="54"/>
    </row>
    <row r="19" spans="1:12" x14ac:dyDescent="0.35">
      <c r="A19" s="109">
        <v>9</v>
      </c>
      <c r="B19" s="109" t="s">
        <v>63</v>
      </c>
      <c r="C19" s="94" t="s">
        <v>64</v>
      </c>
      <c r="D19" s="95" t="s">
        <v>65</v>
      </c>
      <c r="E19" s="39" t="s">
        <v>66</v>
      </c>
      <c r="F19" s="41" t="s">
        <v>13</v>
      </c>
      <c r="G19" s="41"/>
      <c r="H19" s="99">
        <f>+IF(OR(G19="Si",G20="Si"),1,0)</f>
        <v>0</v>
      </c>
      <c r="J19" t="s">
        <v>344</v>
      </c>
    </row>
    <row r="20" spans="1:12" x14ac:dyDescent="0.35">
      <c r="A20" s="110"/>
      <c r="B20" s="110"/>
      <c r="C20" s="42" t="s">
        <v>67</v>
      </c>
      <c r="D20" s="43" t="s">
        <v>68</v>
      </c>
      <c r="E20" s="42" t="s">
        <v>66</v>
      </c>
      <c r="F20" s="44" t="s">
        <v>22</v>
      </c>
      <c r="G20" s="45"/>
      <c r="H20" s="100"/>
      <c r="J20" t="s">
        <v>345</v>
      </c>
    </row>
    <row r="21" spans="1:12" x14ac:dyDescent="0.35">
      <c r="A21" s="111">
        <v>10</v>
      </c>
      <c r="B21" s="107" t="s">
        <v>71</v>
      </c>
      <c r="C21" s="13" t="s">
        <v>72</v>
      </c>
      <c r="D21" s="14" t="s">
        <v>73</v>
      </c>
      <c r="E21" s="13" t="s">
        <v>74</v>
      </c>
      <c r="F21" s="15" t="s">
        <v>13</v>
      </c>
      <c r="G21" s="14" t="s">
        <v>14</v>
      </c>
      <c r="H21" s="99">
        <f>+IF(OR(G21="Si",G22="Si"),1,0)</f>
        <v>1</v>
      </c>
    </row>
    <row r="22" spans="1:12" x14ac:dyDescent="0.35">
      <c r="A22" s="112"/>
      <c r="B22" s="108"/>
      <c r="C22" s="17" t="s">
        <v>77</v>
      </c>
      <c r="D22" s="18" t="s">
        <v>29</v>
      </c>
      <c r="E22" s="19" t="s">
        <v>74</v>
      </c>
      <c r="F22" s="20" t="s">
        <v>22</v>
      </c>
      <c r="G22" s="21"/>
      <c r="H22" s="100"/>
    </row>
    <row r="23" spans="1:12" x14ac:dyDescent="0.35">
      <c r="A23" s="107">
        <v>11</v>
      </c>
      <c r="B23" s="107" t="s">
        <v>71</v>
      </c>
      <c r="C23" s="90" t="s">
        <v>10</v>
      </c>
      <c r="D23" s="91" t="s">
        <v>11</v>
      </c>
      <c r="E23" s="23" t="s">
        <v>81</v>
      </c>
      <c r="F23" s="24" t="s">
        <v>13</v>
      </c>
      <c r="G23" s="25" t="s">
        <v>14</v>
      </c>
      <c r="H23" s="99">
        <f>+IF(OR(G23="Si",G24="Si"),1,0)</f>
        <v>1</v>
      </c>
      <c r="J23" t="s">
        <v>346</v>
      </c>
    </row>
    <row r="24" spans="1:12" x14ac:dyDescent="0.35">
      <c r="A24" s="108"/>
      <c r="B24" s="108"/>
      <c r="C24" s="17" t="s">
        <v>84</v>
      </c>
      <c r="D24" s="18" t="s">
        <v>85</v>
      </c>
      <c r="E24" s="17" t="s">
        <v>81</v>
      </c>
      <c r="F24" s="20" t="s">
        <v>22</v>
      </c>
      <c r="G24" s="21"/>
      <c r="H24" s="100"/>
    </row>
    <row r="25" spans="1:12" x14ac:dyDescent="0.35">
      <c r="A25" s="107">
        <v>12</v>
      </c>
      <c r="B25" s="55" t="s">
        <v>71</v>
      </c>
      <c r="C25" s="23" t="s">
        <v>88</v>
      </c>
      <c r="D25" s="25" t="s">
        <v>89</v>
      </c>
      <c r="E25" s="23" t="s">
        <v>90</v>
      </c>
      <c r="F25" s="24" t="s">
        <v>13</v>
      </c>
      <c r="G25" s="25" t="s">
        <v>14</v>
      </c>
      <c r="H25" s="99">
        <f>+IF(OR(G25="Si",G26="Si"),1,0)</f>
        <v>1</v>
      </c>
    </row>
    <row r="26" spans="1:12" x14ac:dyDescent="0.35">
      <c r="A26" s="108"/>
      <c r="B26" s="56"/>
      <c r="C26" s="17" t="s">
        <v>92</v>
      </c>
      <c r="D26" s="18" t="s">
        <v>93</v>
      </c>
      <c r="E26" s="17" t="s">
        <v>90</v>
      </c>
      <c r="F26" s="20" t="s">
        <v>22</v>
      </c>
      <c r="G26" s="21"/>
      <c r="H26" s="100"/>
    </row>
    <row r="27" spans="1:12" x14ac:dyDescent="0.35">
      <c r="A27" s="107">
        <v>13</v>
      </c>
      <c r="B27" s="107" t="s">
        <v>71</v>
      </c>
      <c r="C27" s="13" t="s">
        <v>95</v>
      </c>
      <c r="D27" s="14" t="s">
        <v>96</v>
      </c>
      <c r="E27" s="13" t="s">
        <v>97</v>
      </c>
      <c r="F27" s="24" t="s">
        <v>13</v>
      </c>
      <c r="G27" s="25"/>
      <c r="H27" s="99">
        <f>+IF(OR(G27="Si",G28="Si"),1,0)</f>
        <v>0</v>
      </c>
    </row>
    <row r="28" spans="1:12" x14ac:dyDescent="0.35">
      <c r="A28" s="108"/>
      <c r="B28" s="108"/>
      <c r="C28" s="17" t="s">
        <v>167</v>
      </c>
      <c r="D28" s="18" t="s">
        <v>161</v>
      </c>
      <c r="E28" s="17" t="s">
        <v>97</v>
      </c>
      <c r="F28" s="20" t="s">
        <v>22</v>
      </c>
      <c r="G28" s="21"/>
      <c r="H28" s="100"/>
      <c r="J28" t="s">
        <v>347</v>
      </c>
    </row>
    <row r="29" spans="1:12" x14ac:dyDescent="0.35">
      <c r="A29" s="107">
        <v>14</v>
      </c>
      <c r="B29" s="107" t="s">
        <v>71</v>
      </c>
      <c r="C29" s="13" t="s">
        <v>100</v>
      </c>
      <c r="D29" s="14" t="s">
        <v>101</v>
      </c>
      <c r="E29" s="13" t="s">
        <v>102</v>
      </c>
      <c r="F29" s="24" t="s">
        <v>13</v>
      </c>
      <c r="G29" s="25" t="s">
        <v>14</v>
      </c>
      <c r="H29" s="99">
        <f>+IF(OR(G29="Si",G30="Si"),1,0)</f>
        <v>1</v>
      </c>
    </row>
    <row r="30" spans="1:12" x14ac:dyDescent="0.35">
      <c r="A30" s="113"/>
      <c r="B30" s="108"/>
      <c r="C30" s="75" t="s">
        <v>337</v>
      </c>
      <c r="D30" s="76" t="s">
        <v>37</v>
      </c>
      <c r="E30" s="17" t="s">
        <v>102</v>
      </c>
      <c r="F30" s="20" t="s">
        <v>22</v>
      </c>
      <c r="G30" s="21"/>
      <c r="H30" s="100"/>
      <c r="J30" t="s">
        <v>336</v>
      </c>
    </row>
    <row r="31" spans="1:12" x14ac:dyDescent="0.35">
      <c r="A31" s="111">
        <v>15</v>
      </c>
      <c r="B31" s="111" t="s">
        <v>71</v>
      </c>
      <c r="C31" s="23" t="s">
        <v>289</v>
      </c>
      <c r="D31" s="25" t="s">
        <v>288</v>
      </c>
      <c r="E31" s="23" t="s">
        <v>109</v>
      </c>
      <c r="F31" s="24" t="s">
        <v>13</v>
      </c>
      <c r="G31" s="25" t="s">
        <v>14</v>
      </c>
      <c r="H31" s="99">
        <f>+IF(OR(G31="Si",G32="Si"),1,0)</f>
        <v>1</v>
      </c>
      <c r="J31" s="74" t="s">
        <v>341</v>
      </c>
      <c r="L31" s="30"/>
    </row>
    <row r="32" spans="1:12" x14ac:dyDescent="0.35">
      <c r="A32" s="112"/>
      <c r="B32" s="112"/>
      <c r="C32" s="17" t="s">
        <v>299</v>
      </c>
      <c r="D32" s="18" t="s">
        <v>298</v>
      </c>
      <c r="E32" s="17" t="s">
        <v>109</v>
      </c>
      <c r="F32" s="20" t="s">
        <v>22</v>
      </c>
      <c r="G32" s="21"/>
      <c r="H32" s="100"/>
      <c r="J32" t="s">
        <v>340</v>
      </c>
    </row>
    <row r="33" spans="1:12" x14ac:dyDescent="0.35">
      <c r="A33" s="107">
        <v>16</v>
      </c>
      <c r="B33" s="107" t="s">
        <v>71</v>
      </c>
      <c r="C33" s="13" t="s">
        <v>286</v>
      </c>
      <c r="D33" s="14" t="s">
        <v>117</v>
      </c>
      <c r="E33" s="13" t="s">
        <v>118</v>
      </c>
      <c r="F33" s="24" t="s">
        <v>13</v>
      </c>
      <c r="G33" s="25" t="s">
        <v>14</v>
      </c>
      <c r="H33" s="99">
        <f>+IF(OR(G33="Si",G34="Si"),1,0)</f>
        <v>1</v>
      </c>
    </row>
    <row r="34" spans="1:12" x14ac:dyDescent="0.35">
      <c r="A34" s="113"/>
      <c r="B34" s="108"/>
      <c r="C34" s="17" t="s">
        <v>302</v>
      </c>
      <c r="D34" s="18" t="s">
        <v>301</v>
      </c>
      <c r="E34" s="17" t="s">
        <v>118</v>
      </c>
      <c r="F34" s="20" t="s">
        <v>22</v>
      </c>
      <c r="G34" s="21"/>
      <c r="H34" s="100"/>
    </row>
    <row r="35" spans="1:12" x14ac:dyDescent="0.35">
      <c r="A35" s="107">
        <v>17</v>
      </c>
      <c r="B35" s="107" t="s">
        <v>71</v>
      </c>
      <c r="C35" s="13" t="s">
        <v>331</v>
      </c>
      <c r="D35" s="14" t="s">
        <v>122</v>
      </c>
      <c r="E35" s="13" t="s">
        <v>123</v>
      </c>
      <c r="F35" s="24" t="s">
        <v>13</v>
      </c>
      <c r="G35" s="25"/>
      <c r="H35" s="99">
        <f>+IF(OR(G35="Si",G36="Si"),1,0)</f>
        <v>0</v>
      </c>
    </row>
    <row r="36" spans="1:12" x14ac:dyDescent="0.35">
      <c r="A36" s="113"/>
      <c r="B36" s="108"/>
      <c r="C36" s="17"/>
      <c r="D36" s="18"/>
      <c r="E36" s="17" t="s">
        <v>123</v>
      </c>
      <c r="F36" s="20" t="s">
        <v>22</v>
      </c>
      <c r="G36" s="21"/>
      <c r="H36" s="100"/>
    </row>
    <row r="37" spans="1:12" x14ac:dyDescent="0.35">
      <c r="A37" s="107">
        <v>18</v>
      </c>
      <c r="B37" s="107" t="s">
        <v>71</v>
      </c>
      <c r="C37" s="13" t="s">
        <v>124</v>
      </c>
      <c r="D37" s="14" t="s">
        <v>125</v>
      </c>
      <c r="E37" s="13" t="s">
        <v>126</v>
      </c>
      <c r="F37" s="24" t="s">
        <v>13</v>
      </c>
      <c r="G37" s="25"/>
      <c r="H37" s="99">
        <f>+IF(OR(G37="Si",G38="Si"),1,0)</f>
        <v>1</v>
      </c>
      <c r="L37" s="26"/>
    </row>
    <row r="38" spans="1:12" x14ac:dyDescent="0.35">
      <c r="A38" s="108"/>
      <c r="B38" s="108"/>
      <c r="C38" s="17" t="s">
        <v>127</v>
      </c>
      <c r="D38" s="18" t="s">
        <v>128</v>
      </c>
      <c r="E38" s="17" t="s">
        <v>126</v>
      </c>
      <c r="F38" s="20" t="s">
        <v>22</v>
      </c>
      <c r="G38" s="21" t="s">
        <v>14</v>
      </c>
      <c r="H38" s="100"/>
    </row>
    <row r="39" spans="1:12" x14ac:dyDescent="0.35">
      <c r="A39" s="111">
        <v>19</v>
      </c>
      <c r="B39" s="113" t="s">
        <v>71</v>
      </c>
      <c r="C39" s="13" t="s">
        <v>332</v>
      </c>
      <c r="D39" s="14" t="s">
        <v>130</v>
      </c>
      <c r="E39" s="13" t="s">
        <v>131</v>
      </c>
      <c r="F39" s="24" t="s">
        <v>13</v>
      </c>
      <c r="G39" s="25"/>
      <c r="H39" s="99">
        <f>+IF(OR(G39="Si",G40="Si"),1,0)</f>
        <v>0</v>
      </c>
    </row>
    <row r="40" spans="1:12" x14ac:dyDescent="0.35">
      <c r="A40" s="112"/>
      <c r="B40" s="108"/>
      <c r="C40" s="17" t="s">
        <v>132</v>
      </c>
      <c r="D40" s="18" t="s">
        <v>133</v>
      </c>
      <c r="E40" s="17" t="s">
        <v>131</v>
      </c>
      <c r="F40" s="20" t="s">
        <v>22</v>
      </c>
      <c r="G40" s="21"/>
      <c r="H40" s="100"/>
    </row>
    <row r="41" spans="1:12" x14ac:dyDescent="0.35">
      <c r="A41" s="111">
        <v>20</v>
      </c>
      <c r="B41" s="113" t="s">
        <v>71</v>
      </c>
      <c r="C41" s="13" t="s">
        <v>134</v>
      </c>
      <c r="D41" s="14" t="s">
        <v>135</v>
      </c>
      <c r="E41" s="13" t="s">
        <v>136</v>
      </c>
      <c r="F41" s="24" t="s">
        <v>13</v>
      </c>
      <c r="G41" s="25" t="s">
        <v>14</v>
      </c>
      <c r="H41" s="99">
        <f>+IF(OR(G41="Si",G42="Si"),1,0)</f>
        <v>1</v>
      </c>
    </row>
    <row r="42" spans="1:12" x14ac:dyDescent="0.35">
      <c r="A42" s="112"/>
      <c r="B42" s="108"/>
      <c r="C42" s="17" t="s">
        <v>137</v>
      </c>
      <c r="D42" s="18" t="s">
        <v>138</v>
      </c>
      <c r="E42" s="17" t="s">
        <v>136</v>
      </c>
      <c r="F42" s="20" t="s">
        <v>22</v>
      </c>
      <c r="G42" s="21" t="s">
        <v>14</v>
      </c>
      <c r="H42" s="100"/>
    </row>
    <row r="43" spans="1:12" x14ac:dyDescent="0.35">
      <c r="A43" s="111">
        <v>21</v>
      </c>
      <c r="B43" s="113" t="s">
        <v>71</v>
      </c>
      <c r="C43" s="13" t="s">
        <v>143</v>
      </c>
      <c r="D43" s="14" t="s">
        <v>144</v>
      </c>
      <c r="E43" s="13" t="s">
        <v>141</v>
      </c>
      <c r="F43" s="24" t="s">
        <v>13</v>
      </c>
      <c r="G43" s="25"/>
      <c r="H43" s="99"/>
      <c r="I43" t="s">
        <v>142</v>
      </c>
    </row>
    <row r="44" spans="1:12" x14ac:dyDescent="0.35">
      <c r="A44" s="112"/>
      <c r="B44" s="108"/>
      <c r="C44" s="17" t="s">
        <v>293</v>
      </c>
      <c r="D44" s="18" t="s">
        <v>292</v>
      </c>
      <c r="E44" s="17" t="s">
        <v>141</v>
      </c>
      <c r="F44" s="20" t="s">
        <v>22</v>
      </c>
      <c r="G44" s="21" t="s">
        <v>14</v>
      </c>
      <c r="H44" s="100"/>
      <c r="J44" t="s">
        <v>339</v>
      </c>
    </row>
    <row r="45" spans="1:12" x14ac:dyDescent="0.35">
      <c r="A45" s="123">
        <v>22</v>
      </c>
      <c r="B45" s="125" t="s">
        <v>145</v>
      </c>
      <c r="C45" s="13" t="s">
        <v>146</v>
      </c>
      <c r="D45" s="25" t="s">
        <v>147</v>
      </c>
      <c r="E45" s="23" t="s">
        <v>148</v>
      </c>
      <c r="F45" s="24" t="s">
        <v>13</v>
      </c>
      <c r="G45" s="25"/>
      <c r="H45" s="99">
        <f t="shared" ref="H45" si="0">+IF(OR(G45="Si",G46="Si"),1,0)</f>
        <v>0</v>
      </c>
      <c r="I45" t="s">
        <v>142</v>
      </c>
    </row>
    <row r="46" spans="1:12" x14ac:dyDescent="0.35">
      <c r="A46" s="124"/>
      <c r="B46" s="126"/>
      <c r="C46" s="17"/>
      <c r="D46" s="18"/>
      <c r="E46" s="52" t="s">
        <v>148</v>
      </c>
      <c r="F46" s="20" t="s">
        <v>22</v>
      </c>
      <c r="G46" s="21"/>
      <c r="H46" s="100"/>
      <c r="J46" t="s">
        <v>338</v>
      </c>
    </row>
    <row r="51" spans="1:30" x14ac:dyDescent="0.35">
      <c r="B51" t="s">
        <v>252</v>
      </c>
      <c r="C51" s="47" t="s">
        <v>253</v>
      </c>
      <c r="J51" s="47" t="s">
        <v>183</v>
      </c>
      <c r="P51" s="47" t="s">
        <v>170</v>
      </c>
      <c r="X51" s="47" t="s">
        <v>236</v>
      </c>
    </row>
    <row r="52" spans="1:30" ht="221" customHeight="1" x14ac:dyDescent="0.35">
      <c r="A52" s="59">
        <v>1</v>
      </c>
      <c r="B52" s="59" t="s">
        <v>329</v>
      </c>
      <c r="C52" s="119" t="s">
        <v>330</v>
      </c>
      <c r="D52" s="119"/>
      <c r="E52" s="119"/>
      <c r="F52" s="119"/>
      <c r="G52" s="119"/>
      <c r="J52" s="151" t="s">
        <v>335</v>
      </c>
      <c r="K52" s="144"/>
      <c r="L52" s="144"/>
      <c r="M52" s="144"/>
      <c r="N52" s="145"/>
      <c r="P52" s="135" t="s">
        <v>334</v>
      </c>
      <c r="Q52" s="141"/>
      <c r="R52" s="141"/>
      <c r="S52" s="141"/>
      <c r="T52" s="141"/>
      <c r="U52" s="141"/>
      <c r="V52" s="142"/>
      <c r="X52" s="157" t="s">
        <v>333</v>
      </c>
      <c r="Y52" s="148"/>
      <c r="Z52" s="148"/>
      <c r="AA52" s="148"/>
      <c r="AB52" s="148"/>
      <c r="AC52" s="148"/>
      <c r="AD52" s="149"/>
    </row>
    <row r="53" spans="1:30" x14ac:dyDescent="0.35">
      <c r="A53" s="59"/>
      <c r="B53" s="64"/>
      <c r="C53" s="119"/>
      <c r="D53" s="119"/>
      <c r="E53" s="119"/>
      <c r="F53" s="119"/>
      <c r="G53" s="119"/>
      <c r="J53" s="132"/>
      <c r="K53" s="141"/>
      <c r="L53" s="141"/>
      <c r="M53" s="141"/>
      <c r="N53" s="142"/>
      <c r="P53" s="135"/>
      <c r="Q53" s="141"/>
      <c r="R53" s="141"/>
      <c r="S53" s="141"/>
      <c r="T53" s="141"/>
      <c r="U53" s="141"/>
      <c r="V53" s="142"/>
      <c r="X53" s="146"/>
      <c r="Y53" s="141"/>
      <c r="Z53" s="141"/>
      <c r="AA53" s="141"/>
      <c r="AB53" s="141"/>
      <c r="AC53" s="141"/>
      <c r="AD53" s="142"/>
    </row>
    <row r="54" spans="1:30" x14ac:dyDescent="0.35">
      <c r="A54" s="59"/>
      <c r="B54" s="64"/>
      <c r="C54" s="128"/>
      <c r="D54" s="128"/>
      <c r="E54" s="128"/>
      <c r="F54" s="128"/>
      <c r="G54" s="128"/>
      <c r="J54" s="156"/>
      <c r="K54" s="144"/>
      <c r="L54" s="144"/>
      <c r="M54" s="144"/>
      <c r="N54" s="145"/>
      <c r="P54" s="140"/>
      <c r="Q54" s="141"/>
      <c r="R54" s="141"/>
      <c r="S54" s="141"/>
      <c r="T54" s="141"/>
      <c r="U54" s="141"/>
      <c r="V54" s="142"/>
      <c r="X54" s="146"/>
      <c r="Y54" s="141"/>
      <c r="Z54" s="141"/>
      <c r="AA54" s="141"/>
      <c r="AB54" s="141"/>
      <c r="AC54" s="141"/>
      <c r="AD54" s="142"/>
    </row>
    <row r="55" spans="1:30" x14ac:dyDescent="0.35">
      <c r="A55" s="59"/>
      <c r="B55" s="59"/>
      <c r="C55" s="128"/>
      <c r="D55" s="128"/>
      <c r="E55" s="128"/>
      <c r="F55" s="128"/>
      <c r="G55" s="128"/>
      <c r="J55" s="146"/>
      <c r="K55" s="141"/>
      <c r="L55" s="141"/>
      <c r="M55" s="141"/>
      <c r="N55" s="142"/>
      <c r="P55" s="140"/>
      <c r="Q55" s="141"/>
      <c r="R55" s="141"/>
      <c r="S55" s="141"/>
      <c r="T55" s="141"/>
      <c r="U55" s="141"/>
      <c r="V55" s="142"/>
      <c r="X55" s="146"/>
      <c r="Y55" s="141"/>
      <c r="Z55" s="141"/>
      <c r="AA55" s="141"/>
      <c r="AB55" s="141"/>
      <c r="AC55" s="141"/>
      <c r="AD55" s="142"/>
    </row>
    <row r="56" spans="1:30" x14ac:dyDescent="0.35">
      <c r="A56" s="58"/>
      <c r="B56" s="64"/>
      <c r="C56" s="128"/>
      <c r="D56" s="128"/>
      <c r="E56" s="128"/>
      <c r="F56" s="128"/>
      <c r="G56" s="128"/>
      <c r="J56" s="119"/>
      <c r="K56" s="131"/>
      <c r="L56" s="131"/>
      <c r="M56" s="131"/>
      <c r="N56" s="131"/>
      <c r="P56" s="119"/>
      <c r="Q56" s="131"/>
      <c r="R56" s="131"/>
      <c r="S56" s="131"/>
      <c r="T56" s="131"/>
      <c r="U56" s="131"/>
      <c r="V56" s="131"/>
      <c r="X56" s="119"/>
      <c r="Y56" s="131"/>
      <c r="Z56" s="131"/>
      <c r="AA56" s="131"/>
      <c r="AB56" s="131"/>
      <c r="AC56" s="131"/>
      <c r="AD56" s="131"/>
    </row>
    <row r="57" spans="1:30" x14ac:dyDescent="0.35">
      <c r="A57" s="58"/>
      <c r="B57" s="57"/>
      <c r="C57" s="120"/>
      <c r="D57" s="121"/>
      <c r="E57" s="121"/>
      <c r="F57" s="121"/>
      <c r="G57" s="122"/>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C60" s="47"/>
    </row>
    <row r="61" spans="1:30" x14ac:dyDescent="0.35">
      <c r="A61" s="48"/>
      <c r="B61" s="48"/>
      <c r="C61" s="49"/>
    </row>
    <row r="62" spans="1:30" x14ac:dyDescent="0.35">
      <c r="C62" s="47"/>
    </row>
    <row r="63" spans="1:30" x14ac:dyDescent="0.35">
      <c r="C63" s="47"/>
    </row>
    <row r="64" spans="1:30" ht="17.5" x14ac:dyDescent="0.35">
      <c r="C64" s="73"/>
    </row>
    <row r="65" spans="3:3" x14ac:dyDescent="0.35">
      <c r="C65" s="47"/>
    </row>
    <row r="66" spans="3:3" ht="18.5" x14ac:dyDescent="0.35">
      <c r="C66" s="51"/>
    </row>
    <row r="67" spans="3:3" x14ac:dyDescent="0.35">
      <c r="C67" s="47"/>
    </row>
    <row r="69" spans="3:3" x14ac:dyDescent="0.35">
      <c r="C69" s="47"/>
    </row>
    <row r="70" spans="3:3" x14ac:dyDescent="0.35">
      <c r="C70" s="47"/>
    </row>
    <row r="72" spans="3:3" x14ac:dyDescent="0.35">
      <c r="C72" s="47"/>
    </row>
    <row r="73" spans="3:3" x14ac:dyDescent="0.35">
      <c r="C73" s="47"/>
    </row>
    <row r="75" spans="3:3" x14ac:dyDescent="0.35">
      <c r="C75" s="47"/>
    </row>
  </sheetData>
  <mergeCells count="98">
    <mergeCell ref="E2:F2"/>
    <mergeCell ref="A3:A4"/>
    <mergeCell ref="B3:B4"/>
    <mergeCell ref="H3:H4"/>
    <mergeCell ref="A5:A6"/>
    <mergeCell ref="B5:B6"/>
    <mergeCell ref="H5:H6"/>
    <mergeCell ref="A7:A8"/>
    <mergeCell ref="B7:B8"/>
    <mergeCell ref="H7:H8"/>
    <mergeCell ref="A9:A10"/>
    <mergeCell ref="B9:B10"/>
    <mergeCell ref="H9:H10"/>
    <mergeCell ref="A11:A12"/>
    <mergeCell ref="B11:B12"/>
    <mergeCell ref="H11:H12"/>
    <mergeCell ref="A13:A14"/>
    <mergeCell ref="B13:B14"/>
    <mergeCell ref="H13:H14"/>
    <mergeCell ref="A15:A16"/>
    <mergeCell ref="B15:B16"/>
    <mergeCell ref="H15:H16"/>
    <mergeCell ref="A17:A18"/>
    <mergeCell ref="B17:B18"/>
    <mergeCell ref="H17:H18"/>
    <mergeCell ref="A27:A28"/>
    <mergeCell ref="B27:B28"/>
    <mergeCell ref="H27:H28"/>
    <mergeCell ref="A19:A20"/>
    <mergeCell ref="B19:B20"/>
    <mergeCell ref="H19:H20"/>
    <mergeCell ref="A21:A22"/>
    <mergeCell ref="B21:B22"/>
    <mergeCell ref="H21:H22"/>
    <mergeCell ref="A23:A24"/>
    <mergeCell ref="B23:B24"/>
    <mergeCell ref="H23:H24"/>
    <mergeCell ref="A25:A26"/>
    <mergeCell ref="H25:H26"/>
    <mergeCell ref="A29:A30"/>
    <mergeCell ref="B29:B30"/>
    <mergeCell ref="H29:H30"/>
    <mergeCell ref="A31:A32"/>
    <mergeCell ref="B31:B32"/>
    <mergeCell ref="H31:H32"/>
    <mergeCell ref="A33:A34"/>
    <mergeCell ref="B33:B34"/>
    <mergeCell ref="H33:H34"/>
    <mergeCell ref="A35:A36"/>
    <mergeCell ref="B35:B36"/>
    <mergeCell ref="H35:H36"/>
    <mergeCell ref="A37:A38"/>
    <mergeCell ref="B37:B38"/>
    <mergeCell ref="H37:H38"/>
    <mergeCell ref="A39:A40"/>
    <mergeCell ref="B39:B40"/>
    <mergeCell ref="H39:H40"/>
    <mergeCell ref="A41:A42"/>
    <mergeCell ref="B41:B42"/>
    <mergeCell ref="H41:H42"/>
    <mergeCell ref="A43:A44"/>
    <mergeCell ref="B43:B44"/>
    <mergeCell ref="H43:H44"/>
    <mergeCell ref="C54:G54"/>
    <mergeCell ref="J54:N54"/>
    <mergeCell ref="P54:V54"/>
    <mergeCell ref="X54:AD54"/>
    <mergeCell ref="A45:A46"/>
    <mergeCell ref="B45:B46"/>
    <mergeCell ref="H45:H46"/>
    <mergeCell ref="C52:G52"/>
    <mergeCell ref="J52:N52"/>
    <mergeCell ref="P52:V52"/>
    <mergeCell ref="X52:AD52"/>
    <mergeCell ref="C53:G53"/>
    <mergeCell ref="J53:N53"/>
    <mergeCell ref="P53:V53"/>
    <mergeCell ref="X53:AD53"/>
    <mergeCell ref="C55:G55"/>
    <mergeCell ref="J55:N55"/>
    <mergeCell ref="P55:V55"/>
    <mergeCell ref="X55:AD55"/>
    <mergeCell ref="C56:G56"/>
    <mergeCell ref="J56:N56"/>
    <mergeCell ref="P56:V56"/>
    <mergeCell ref="X56:AD56"/>
    <mergeCell ref="C59:G59"/>
    <mergeCell ref="J59:N59"/>
    <mergeCell ref="P59:V59"/>
    <mergeCell ref="X59:AD59"/>
    <mergeCell ref="C57:G57"/>
    <mergeCell ref="J57:N57"/>
    <mergeCell ref="P57:V57"/>
    <mergeCell ref="X57:AD57"/>
    <mergeCell ref="C58:G58"/>
    <mergeCell ref="J58:N58"/>
    <mergeCell ref="P58:V58"/>
    <mergeCell ref="X58:AD5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D153-E3AC-4AE6-8E64-4F75EAAD3185}">
  <dimension ref="A1:AD75"/>
  <sheetViews>
    <sheetView tabSelected="1" topLeftCell="H48" zoomScale="90" zoomScaleNormal="90" workbookViewId="0">
      <selection activeCell="J53" sqref="J53:N53"/>
    </sheetView>
  </sheetViews>
  <sheetFormatPr baseColWidth="10" defaultRowHeight="14.5" x14ac:dyDescent="0.35"/>
  <cols>
    <col min="1" max="1" width="7.1796875" customWidth="1"/>
    <col min="2" max="2" width="11.1796875" customWidth="1"/>
    <col min="3" max="3" width="19.453125" customWidth="1"/>
    <col min="4" max="4" width="19.54296875" customWidth="1"/>
    <col min="5" max="5" width="39.54296875" customWidth="1"/>
    <col min="6" max="6" width="13.1796875" customWidth="1"/>
    <col min="8" max="8" width="9" bestFit="1" customWidth="1"/>
    <col min="9" max="9" width="4.7265625" customWidth="1"/>
    <col min="10" max="10" width="23.453125" customWidth="1"/>
    <col min="11" max="11" width="24.81640625" customWidth="1"/>
    <col min="12" max="12" width="19.54296875" customWidth="1"/>
    <col min="13" max="13" width="17" bestFit="1" customWidth="1"/>
    <col min="14" max="14" width="11.54296875" bestFit="1" customWidth="1"/>
    <col min="15" max="15" width="5.1796875" customWidth="1"/>
  </cols>
  <sheetData>
    <row r="1" spans="1:14" x14ac:dyDescent="0.35">
      <c r="A1" t="s">
        <v>251</v>
      </c>
      <c r="J1" s="1" t="s">
        <v>0</v>
      </c>
      <c r="K1" s="2" t="s">
        <v>1</v>
      </c>
      <c r="L1" s="2" t="s">
        <v>2</v>
      </c>
      <c r="M1" s="2"/>
      <c r="N1" s="2"/>
    </row>
    <row r="2" spans="1:14" x14ac:dyDescent="0.35">
      <c r="A2" s="60" t="s">
        <v>3</v>
      </c>
      <c r="B2" s="60"/>
      <c r="C2" s="60" t="s">
        <v>4</v>
      </c>
      <c r="D2" s="60" t="s">
        <v>5</v>
      </c>
      <c r="E2" s="96" t="s">
        <v>6</v>
      </c>
      <c r="F2" s="96"/>
      <c r="G2" s="3" t="s">
        <v>7</v>
      </c>
      <c r="H2" s="60" t="s">
        <v>8</v>
      </c>
      <c r="J2" s="4">
        <f>+SUM(H17,H19,H3)</f>
        <v>2</v>
      </c>
      <c r="K2" s="4">
        <f>+SUM(H5:H16,H21:H46)</f>
        <v>12</v>
      </c>
      <c r="L2" s="4">
        <f>+SUM(J2:K2)</f>
        <v>14</v>
      </c>
      <c r="M2" s="4"/>
      <c r="N2" s="4"/>
    </row>
    <row r="3" spans="1:14" x14ac:dyDescent="0.35">
      <c r="A3" s="97">
        <v>1</v>
      </c>
      <c r="B3" s="97" t="s">
        <v>9</v>
      </c>
      <c r="C3" s="13" t="s">
        <v>10</v>
      </c>
      <c r="D3" s="14" t="s">
        <v>11</v>
      </c>
      <c r="E3" s="5" t="s">
        <v>12</v>
      </c>
      <c r="F3" s="7" t="s">
        <v>13</v>
      </c>
      <c r="G3" s="6" t="s">
        <v>14</v>
      </c>
      <c r="H3" s="99">
        <f>+IF(OR(G3="Si",G4="Si"),1,0)</f>
        <v>1</v>
      </c>
      <c r="L3" s="8">
        <f>+L2/COUNT(A3:A42)</f>
        <v>0.7</v>
      </c>
    </row>
    <row r="4" spans="1:14" x14ac:dyDescent="0.35">
      <c r="A4" s="98"/>
      <c r="B4" s="98"/>
      <c r="C4" s="9" t="s">
        <v>15</v>
      </c>
      <c r="D4" s="10" t="s">
        <v>16</v>
      </c>
      <c r="E4" s="9" t="s">
        <v>17</v>
      </c>
      <c r="F4" s="11" t="s">
        <v>13</v>
      </c>
      <c r="G4" s="10" t="s">
        <v>14</v>
      </c>
      <c r="H4" s="100"/>
      <c r="L4" s="12" t="str">
        <f>+IF(AND(J2=3,L2&gt;=COUNT(H3:H42)*0.6),"Sesión válida","Sesión no válida")</f>
        <v>Sesión no válida</v>
      </c>
    </row>
    <row r="5" spans="1:14" x14ac:dyDescent="0.35">
      <c r="A5" s="97">
        <v>2</v>
      </c>
      <c r="B5" s="97" t="s">
        <v>9</v>
      </c>
      <c r="C5" s="13" t="s">
        <v>15</v>
      </c>
      <c r="D5" s="14" t="s">
        <v>16</v>
      </c>
      <c r="E5" s="13" t="s">
        <v>18</v>
      </c>
      <c r="F5" s="15" t="s">
        <v>13</v>
      </c>
      <c r="G5" s="14" t="s">
        <v>14</v>
      </c>
      <c r="H5" s="99">
        <f>+IF(OR(G5="Si",G6="Si"),1,0)</f>
        <v>1</v>
      </c>
      <c r="L5" s="16" t="str">
        <f>+IF(L2&gt;=12,"Ya son 12","Aun no son 12")</f>
        <v>Ya son 12</v>
      </c>
    </row>
    <row r="6" spans="1:14" x14ac:dyDescent="0.35">
      <c r="A6" s="98"/>
      <c r="B6" s="98"/>
      <c r="C6" s="17" t="s">
        <v>19</v>
      </c>
      <c r="D6" s="18" t="s">
        <v>20</v>
      </c>
      <c r="E6" s="19" t="s">
        <v>21</v>
      </c>
      <c r="F6" s="20" t="s">
        <v>22</v>
      </c>
      <c r="G6" s="21" t="s">
        <v>14</v>
      </c>
      <c r="H6" s="100"/>
    </row>
    <row r="7" spans="1:14" x14ac:dyDescent="0.35">
      <c r="A7" s="97">
        <v>3</v>
      </c>
      <c r="B7" s="97" t="s">
        <v>9</v>
      </c>
      <c r="C7" s="23" t="s">
        <v>23</v>
      </c>
      <c r="D7" s="25" t="s">
        <v>24</v>
      </c>
      <c r="E7" s="23" t="s">
        <v>25</v>
      </c>
      <c r="F7" s="24" t="s">
        <v>13</v>
      </c>
      <c r="G7" s="25" t="s">
        <v>14</v>
      </c>
      <c r="H7" s="99">
        <f>+IF(OR(G7="Si",G8="Si"),1,0)</f>
        <v>1</v>
      </c>
    </row>
    <row r="8" spans="1:14" x14ac:dyDescent="0.35">
      <c r="A8" s="98"/>
      <c r="B8" s="98"/>
      <c r="C8" s="92" t="s">
        <v>368</v>
      </c>
      <c r="D8" s="93" t="s">
        <v>367</v>
      </c>
      <c r="E8" s="19" t="s">
        <v>25</v>
      </c>
      <c r="F8" s="20" t="s">
        <v>22</v>
      </c>
      <c r="G8" s="21"/>
      <c r="H8" s="100"/>
      <c r="J8" s="22" t="s">
        <v>360</v>
      </c>
      <c r="L8" s="22" t="s">
        <v>46</v>
      </c>
    </row>
    <row r="9" spans="1:14" x14ac:dyDescent="0.35">
      <c r="A9" s="97">
        <v>4</v>
      </c>
      <c r="B9" s="97" t="s">
        <v>9</v>
      </c>
      <c r="C9" s="23" t="s">
        <v>28</v>
      </c>
      <c r="D9" s="25" t="s">
        <v>174</v>
      </c>
      <c r="E9" s="23" t="s">
        <v>30</v>
      </c>
      <c r="F9" s="24" t="s">
        <v>13</v>
      </c>
      <c r="G9" s="25"/>
      <c r="H9" s="99">
        <f>+IF(OR(G9="Si",G10="Si"),1,0)</f>
        <v>0</v>
      </c>
    </row>
    <row r="10" spans="1:14" x14ac:dyDescent="0.35">
      <c r="A10" s="98"/>
      <c r="B10" s="98"/>
      <c r="C10" s="17" t="s">
        <v>31</v>
      </c>
      <c r="D10" s="18" t="s">
        <v>32</v>
      </c>
      <c r="E10" s="17" t="s">
        <v>30</v>
      </c>
      <c r="F10" s="20" t="s">
        <v>22</v>
      </c>
      <c r="G10" s="21"/>
      <c r="H10" s="100"/>
    </row>
    <row r="11" spans="1:14" x14ac:dyDescent="0.35">
      <c r="A11" s="97">
        <v>5</v>
      </c>
      <c r="B11" s="97" t="s">
        <v>9</v>
      </c>
      <c r="C11" s="158" t="s">
        <v>331</v>
      </c>
      <c r="D11" s="159" t="s">
        <v>122</v>
      </c>
      <c r="E11" s="23" t="s">
        <v>35</v>
      </c>
      <c r="F11" s="24" t="s">
        <v>13</v>
      </c>
      <c r="G11" s="25"/>
      <c r="H11" s="99">
        <f>+IF(OR(G11="Si",G12="Si"),1,0)</f>
        <v>0</v>
      </c>
      <c r="J11" t="s">
        <v>342</v>
      </c>
      <c r="M11" s="46"/>
    </row>
    <row r="12" spans="1:14" x14ac:dyDescent="0.35">
      <c r="A12" s="98"/>
      <c r="B12" s="98"/>
      <c r="C12" s="75" t="s">
        <v>348</v>
      </c>
      <c r="D12" s="76" t="s">
        <v>37</v>
      </c>
      <c r="E12" s="17" t="s">
        <v>35</v>
      </c>
      <c r="F12" s="20" t="s">
        <v>22</v>
      </c>
      <c r="G12" s="21"/>
      <c r="H12" s="100"/>
      <c r="J12" t="s">
        <v>343</v>
      </c>
    </row>
    <row r="13" spans="1:14" x14ac:dyDescent="0.35">
      <c r="A13" s="152">
        <v>6</v>
      </c>
      <c r="B13" s="154" t="s">
        <v>9</v>
      </c>
      <c r="C13" s="82"/>
      <c r="D13" s="83"/>
      <c r="E13" s="82" t="s">
        <v>38</v>
      </c>
      <c r="F13" s="84" t="s">
        <v>13</v>
      </c>
      <c r="G13" s="85"/>
      <c r="H13" s="154">
        <f>+IF(OR(G13="Si",G14="Si"),1,0)</f>
        <v>0</v>
      </c>
    </row>
    <row r="14" spans="1:14" x14ac:dyDescent="0.35">
      <c r="A14" s="153"/>
      <c r="B14" s="155"/>
      <c r="C14" s="86" t="s">
        <v>40</v>
      </c>
      <c r="D14" s="87" t="s">
        <v>41</v>
      </c>
      <c r="E14" s="86" t="s">
        <v>38</v>
      </c>
      <c r="F14" s="88" t="s">
        <v>22</v>
      </c>
      <c r="G14" s="89"/>
      <c r="H14" s="155"/>
      <c r="L14" s="29"/>
      <c r="M14" s="28"/>
    </row>
    <row r="15" spans="1:14" x14ac:dyDescent="0.35">
      <c r="A15" s="97">
        <v>7</v>
      </c>
      <c r="B15" s="97" t="s">
        <v>9</v>
      </c>
      <c r="C15" s="17" t="s">
        <v>43</v>
      </c>
      <c r="D15" s="18" t="s">
        <v>44</v>
      </c>
      <c r="E15" s="23" t="s">
        <v>45</v>
      </c>
      <c r="F15" s="24" t="s">
        <v>13</v>
      </c>
      <c r="G15" s="25" t="s">
        <v>14</v>
      </c>
      <c r="H15" s="99">
        <f>+IF(OR(G15="Si",G16="Si"),1,0)</f>
        <v>1</v>
      </c>
    </row>
    <row r="16" spans="1:14" x14ac:dyDescent="0.35">
      <c r="A16" s="98"/>
      <c r="B16" s="98"/>
      <c r="C16" s="61" t="s">
        <v>48</v>
      </c>
      <c r="D16" s="62" t="s">
        <v>49</v>
      </c>
      <c r="E16" s="17" t="s">
        <v>45</v>
      </c>
      <c r="F16" s="20" t="s">
        <v>22</v>
      </c>
      <c r="G16" s="21"/>
      <c r="H16" s="100"/>
    </row>
    <row r="17" spans="1:12" x14ac:dyDescent="0.35">
      <c r="A17" s="103">
        <v>8</v>
      </c>
      <c r="B17" s="105" t="s">
        <v>52</v>
      </c>
      <c r="C17" s="39" t="s">
        <v>53</v>
      </c>
      <c r="D17" s="40" t="s">
        <v>54</v>
      </c>
      <c r="E17" s="39" t="s">
        <v>55</v>
      </c>
      <c r="F17" s="41" t="s">
        <v>13</v>
      </c>
      <c r="G17" s="41"/>
      <c r="H17" s="99">
        <f>+IF(OR(G17="Si",G18="Si"),1,0)</f>
        <v>0</v>
      </c>
    </row>
    <row r="18" spans="1:12" x14ac:dyDescent="0.35">
      <c r="A18" s="104"/>
      <c r="B18" s="106"/>
      <c r="C18" s="42" t="s">
        <v>165</v>
      </c>
      <c r="D18" s="43" t="s">
        <v>166</v>
      </c>
      <c r="E18" s="42" t="s">
        <v>55</v>
      </c>
      <c r="F18" s="44" t="s">
        <v>22</v>
      </c>
      <c r="G18" s="45"/>
      <c r="H18" s="100"/>
      <c r="K18" s="54"/>
    </row>
    <row r="19" spans="1:12" x14ac:dyDescent="0.35">
      <c r="A19" s="109">
        <v>9</v>
      </c>
      <c r="B19" s="109" t="s">
        <v>63</v>
      </c>
      <c r="C19" s="160" t="s">
        <v>67</v>
      </c>
      <c r="D19" s="161" t="s">
        <v>349</v>
      </c>
      <c r="E19" s="39" t="s">
        <v>66</v>
      </c>
      <c r="F19" s="41" t="s">
        <v>13</v>
      </c>
      <c r="G19" s="41" t="s">
        <v>14</v>
      </c>
      <c r="H19" s="99">
        <f>+IF(OR(G19="Si",G20="Si"),1,0)</f>
        <v>1</v>
      </c>
      <c r="J19" t="s">
        <v>344</v>
      </c>
    </row>
    <row r="20" spans="1:12" x14ac:dyDescent="0.35">
      <c r="A20" s="110"/>
      <c r="B20" s="110"/>
      <c r="C20" s="42" t="s">
        <v>351</v>
      </c>
      <c r="D20" s="43" t="s">
        <v>350</v>
      </c>
      <c r="E20" s="42" t="s">
        <v>66</v>
      </c>
      <c r="F20" s="44" t="s">
        <v>22</v>
      </c>
      <c r="G20" s="45"/>
      <c r="H20" s="100"/>
      <c r="J20" t="s">
        <v>345</v>
      </c>
    </row>
    <row r="21" spans="1:12" x14ac:dyDescent="0.35">
      <c r="A21" s="111">
        <v>10</v>
      </c>
      <c r="B21" s="107" t="s">
        <v>71</v>
      </c>
      <c r="C21" s="13" t="s">
        <v>72</v>
      </c>
      <c r="D21" s="14" t="s">
        <v>73</v>
      </c>
      <c r="E21" s="13" t="s">
        <v>74</v>
      </c>
      <c r="F21" s="15" t="s">
        <v>13</v>
      </c>
      <c r="G21" s="14" t="s">
        <v>14</v>
      </c>
      <c r="H21" s="99">
        <f>+IF(OR(G21="Si",G22="Si"),1,0)</f>
        <v>1</v>
      </c>
    </row>
    <row r="22" spans="1:12" x14ac:dyDescent="0.35">
      <c r="A22" s="112"/>
      <c r="B22" s="108"/>
      <c r="C22" s="17" t="s">
        <v>77</v>
      </c>
      <c r="D22" s="18" t="s">
        <v>174</v>
      </c>
      <c r="E22" s="19" t="s">
        <v>74</v>
      </c>
      <c r="F22" s="20" t="s">
        <v>22</v>
      </c>
      <c r="G22" s="21" t="s">
        <v>14</v>
      </c>
      <c r="H22" s="100"/>
    </row>
    <row r="23" spans="1:12" x14ac:dyDescent="0.35">
      <c r="A23" s="107">
        <v>11</v>
      </c>
      <c r="B23" s="107" t="s">
        <v>71</v>
      </c>
      <c r="C23" s="162" t="s">
        <v>10</v>
      </c>
      <c r="D23" s="163" t="s">
        <v>11</v>
      </c>
      <c r="E23" s="23" t="s">
        <v>81</v>
      </c>
      <c r="F23" s="24" t="s">
        <v>13</v>
      </c>
      <c r="G23" s="25" t="s">
        <v>14</v>
      </c>
      <c r="H23" s="99">
        <f>+IF(OR(G23="Si",G24="Si"),1,0)</f>
        <v>1</v>
      </c>
      <c r="J23" t="s">
        <v>346</v>
      </c>
    </row>
    <row r="24" spans="1:12" x14ac:dyDescent="0.35">
      <c r="A24" s="108"/>
      <c r="B24" s="108"/>
      <c r="C24" s="17" t="s">
        <v>84</v>
      </c>
      <c r="D24" s="18" t="s">
        <v>85</v>
      </c>
      <c r="E24" s="17" t="s">
        <v>81</v>
      </c>
      <c r="F24" s="20" t="s">
        <v>22</v>
      </c>
      <c r="G24" s="21"/>
      <c r="H24" s="100"/>
    </row>
    <row r="25" spans="1:12" x14ac:dyDescent="0.35">
      <c r="A25" s="107">
        <v>12</v>
      </c>
      <c r="B25" s="55" t="s">
        <v>71</v>
      </c>
      <c r="C25" s="23" t="s">
        <v>88</v>
      </c>
      <c r="D25" s="25" t="s">
        <v>89</v>
      </c>
      <c r="E25" s="23" t="s">
        <v>90</v>
      </c>
      <c r="F25" s="24" t="s">
        <v>13</v>
      </c>
      <c r="G25" s="25" t="s">
        <v>14</v>
      </c>
      <c r="H25" s="99">
        <f>+IF(OR(G25="Si",G26="Si"),1,0)</f>
        <v>1</v>
      </c>
    </row>
    <row r="26" spans="1:12" x14ac:dyDescent="0.35">
      <c r="A26" s="108"/>
      <c r="B26" s="56"/>
      <c r="C26" s="17" t="s">
        <v>92</v>
      </c>
      <c r="D26" s="18" t="s">
        <v>93</v>
      </c>
      <c r="E26" s="17" t="s">
        <v>90</v>
      </c>
      <c r="F26" s="20" t="s">
        <v>22</v>
      </c>
      <c r="G26" s="21" t="s">
        <v>14</v>
      </c>
      <c r="H26" s="100"/>
    </row>
    <row r="27" spans="1:12" x14ac:dyDescent="0.35">
      <c r="A27" s="107">
        <v>13</v>
      </c>
      <c r="B27" s="107" t="s">
        <v>71</v>
      </c>
      <c r="C27" s="13" t="s">
        <v>95</v>
      </c>
      <c r="D27" s="14" t="s">
        <v>96</v>
      </c>
      <c r="E27" s="13" t="s">
        <v>97</v>
      </c>
      <c r="F27" s="24" t="s">
        <v>13</v>
      </c>
      <c r="G27" s="25" t="s">
        <v>14</v>
      </c>
      <c r="H27" s="99">
        <f>+IF(OR(G27="Si",G28="Si"),1,0)</f>
        <v>1</v>
      </c>
    </row>
    <row r="28" spans="1:12" x14ac:dyDescent="0.35">
      <c r="A28" s="108"/>
      <c r="B28" s="108"/>
      <c r="C28" s="17" t="s">
        <v>167</v>
      </c>
      <c r="D28" s="18" t="s">
        <v>161</v>
      </c>
      <c r="E28" s="17" t="s">
        <v>97</v>
      </c>
      <c r="F28" s="20" t="s">
        <v>22</v>
      </c>
      <c r="G28" s="21"/>
      <c r="H28" s="100"/>
      <c r="J28" t="s">
        <v>347</v>
      </c>
    </row>
    <row r="29" spans="1:12" x14ac:dyDescent="0.35">
      <c r="A29" s="107">
        <v>14</v>
      </c>
      <c r="B29" s="107" t="s">
        <v>71</v>
      </c>
      <c r="C29" s="13" t="s">
        <v>100</v>
      </c>
      <c r="D29" s="14" t="s">
        <v>101</v>
      </c>
      <c r="E29" s="13" t="s">
        <v>102</v>
      </c>
      <c r="F29" s="24" t="s">
        <v>13</v>
      </c>
      <c r="G29" s="25" t="s">
        <v>14</v>
      </c>
      <c r="H29" s="99">
        <f>+IF(OR(G29="Si",G30="Si"),1,0)</f>
        <v>1</v>
      </c>
    </row>
    <row r="30" spans="1:12" x14ac:dyDescent="0.35">
      <c r="A30" s="113"/>
      <c r="B30" s="108"/>
      <c r="C30" s="75" t="s">
        <v>337</v>
      </c>
      <c r="D30" s="76" t="s">
        <v>37</v>
      </c>
      <c r="E30" s="17" t="s">
        <v>102</v>
      </c>
      <c r="F30" s="20" t="s">
        <v>22</v>
      </c>
      <c r="G30" s="21"/>
      <c r="H30" s="100"/>
      <c r="J30" t="s">
        <v>336</v>
      </c>
    </row>
    <row r="31" spans="1:12" x14ac:dyDescent="0.35">
      <c r="A31" s="111">
        <v>15</v>
      </c>
      <c r="B31" s="111" t="s">
        <v>71</v>
      </c>
      <c r="C31" s="23" t="s">
        <v>289</v>
      </c>
      <c r="D31" s="25" t="s">
        <v>288</v>
      </c>
      <c r="E31" s="23" t="s">
        <v>109</v>
      </c>
      <c r="F31" s="24" t="s">
        <v>13</v>
      </c>
      <c r="G31" s="25" t="s">
        <v>14</v>
      </c>
      <c r="H31" s="99">
        <f>+IF(OR(G31="Si",G32="Si"),1,0)</f>
        <v>1</v>
      </c>
      <c r="J31" s="164" t="s">
        <v>352</v>
      </c>
      <c r="L31" s="30"/>
    </row>
    <row r="32" spans="1:12" x14ac:dyDescent="0.35">
      <c r="A32" s="112"/>
      <c r="B32" s="112"/>
      <c r="C32" s="17" t="s">
        <v>299</v>
      </c>
      <c r="D32" s="18" t="s">
        <v>298</v>
      </c>
      <c r="E32" s="17" t="s">
        <v>109</v>
      </c>
      <c r="F32" s="20" t="s">
        <v>22</v>
      </c>
      <c r="G32" s="21"/>
      <c r="H32" s="100"/>
      <c r="J32" t="s">
        <v>353</v>
      </c>
    </row>
    <row r="33" spans="1:12" x14ac:dyDescent="0.35">
      <c r="A33" s="107">
        <v>16</v>
      </c>
      <c r="B33" s="107" t="s">
        <v>71</v>
      </c>
      <c r="C33" s="13" t="s">
        <v>286</v>
      </c>
      <c r="D33" s="14" t="s">
        <v>117</v>
      </c>
      <c r="E33" s="13" t="s">
        <v>118</v>
      </c>
      <c r="F33" s="24" t="s">
        <v>13</v>
      </c>
      <c r="G33" s="25"/>
      <c r="H33" s="99">
        <f>+IF(OR(G33="Si",G34="Si"),1,0)</f>
        <v>1</v>
      </c>
    </row>
    <row r="34" spans="1:12" x14ac:dyDescent="0.35">
      <c r="A34" s="113"/>
      <c r="B34" s="108"/>
      <c r="C34" s="17" t="s">
        <v>302</v>
      </c>
      <c r="D34" s="18" t="s">
        <v>301</v>
      </c>
      <c r="E34" s="17" t="s">
        <v>118</v>
      </c>
      <c r="F34" s="20" t="s">
        <v>22</v>
      </c>
      <c r="G34" s="21" t="s">
        <v>14</v>
      </c>
      <c r="H34" s="100"/>
    </row>
    <row r="35" spans="1:12" x14ac:dyDescent="0.35">
      <c r="A35" s="107">
        <v>17</v>
      </c>
      <c r="B35" s="107" t="s">
        <v>71</v>
      </c>
      <c r="C35" s="13" t="s">
        <v>331</v>
      </c>
      <c r="D35" s="14" t="s">
        <v>122</v>
      </c>
      <c r="E35" s="13" t="s">
        <v>123</v>
      </c>
      <c r="F35" s="24" t="s">
        <v>13</v>
      </c>
      <c r="G35" s="25"/>
      <c r="H35" s="99">
        <f>+IF(OR(G35="Si",G36="Si"),1,0)</f>
        <v>0</v>
      </c>
    </row>
    <row r="36" spans="1:12" x14ac:dyDescent="0.35">
      <c r="A36" s="113"/>
      <c r="B36" s="108"/>
      <c r="C36" s="17"/>
      <c r="D36" s="18"/>
      <c r="E36" s="17" t="s">
        <v>123</v>
      </c>
      <c r="F36" s="20" t="s">
        <v>22</v>
      </c>
      <c r="G36" s="21"/>
      <c r="H36" s="100"/>
    </row>
    <row r="37" spans="1:12" x14ac:dyDescent="0.35">
      <c r="A37" s="107">
        <v>18</v>
      </c>
      <c r="B37" s="107" t="s">
        <v>71</v>
      </c>
      <c r="C37" s="13" t="s">
        <v>124</v>
      </c>
      <c r="D37" s="14" t="s">
        <v>125</v>
      </c>
      <c r="E37" s="13" t="s">
        <v>126</v>
      </c>
      <c r="F37" s="24" t="s">
        <v>13</v>
      </c>
      <c r="G37" s="25" t="s">
        <v>14</v>
      </c>
      <c r="H37" s="99">
        <f>+IF(OR(G37="Si",G38="Si"),1,0)</f>
        <v>1</v>
      </c>
      <c r="L37" s="26"/>
    </row>
    <row r="38" spans="1:12" x14ac:dyDescent="0.35">
      <c r="A38" s="108"/>
      <c r="B38" s="108"/>
      <c r="C38" s="17" t="s">
        <v>127</v>
      </c>
      <c r="D38" s="18" t="s">
        <v>128</v>
      </c>
      <c r="E38" s="17" t="s">
        <v>126</v>
      </c>
      <c r="F38" s="20" t="s">
        <v>22</v>
      </c>
      <c r="G38" s="21" t="s">
        <v>14</v>
      </c>
      <c r="H38" s="100"/>
    </row>
    <row r="39" spans="1:12" x14ac:dyDescent="0.35">
      <c r="A39" s="111">
        <v>19</v>
      </c>
      <c r="B39" s="113" t="s">
        <v>71</v>
      </c>
      <c r="C39" s="13" t="s">
        <v>332</v>
      </c>
      <c r="D39" s="14" t="s">
        <v>130</v>
      </c>
      <c r="E39" s="13" t="s">
        <v>131</v>
      </c>
      <c r="F39" s="24" t="s">
        <v>13</v>
      </c>
      <c r="G39" s="25"/>
      <c r="H39" s="99">
        <f>+IF(OR(G39="Si",G40="Si"),1,0)</f>
        <v>0</v>
      </c>
    </row>
    <row r="40" spans="1:12" x14ac:dyDescent="0.35">
      <c r="A40" s="112"/>
      <c r="B40" s="108"/>
      <c r="C40" s="17" t="s">
        <v>132</v>
      </c>
      <c r="D40" s="18" t="s">
        <v>133</v>
      </c>
      <c r="E40" s="17" t="s">
        <v>131</v>
      </c>
      <c r="F40" s="20" t="s">
        <v>22</v>
      </c>
      <c r="G40" s="21"/>
      <c r="H40" s="100"/>
    </row>
    <row r="41" spans="1:12" x14ac:dyDescent="0.35">
      <c r="A41" s="111">
        <v>20</v>
      </c>
      <c r="B41" s="113" t="s">
        <v>71</v>
      </c>
      <c r="C41" s="13" t="s">
        <v>134</v>
      </c>
      <c r="D41" s="14" t="s">
        <v>135</v>
      </c>
      <c r="E41" s="13" t="s">
        <v>136</v>
      </c>
      <c r="F41" s="24" t="s">
        <v>13</v>
      </c>
      <c r="G41" s="25"/>
      <c r="H41" s="99">
        <f>+IF(OR(G41="Si",G42="Si"),1,0)</f>
        <v>0</v>
      </c>
    </row>
    <row r="42" spans="1:12" x14ac:dyDescent="0.35">
      <c r="A42" s="112"/>
      <c r="B42" s="108"/>
      <c r="C42" s="17" t="s">
        <v>137</v>
      </c>
      <c r="D42" s="18" t="s">
        <v>138</v>
      </c>
      <c r="E42" s="17" t="s">
        <v>136</v>
      </c>
      <c r="F42" s="20" t="s">
        <v>22</v>
      </c>
      <c r="G42" s="21"/>
      <c r="H42" s="100"/>
    </row>
    <row r="43" spans="1:12" x14ac:dyDescent="0.35">
      <c r="A43" s="111">
        <v>21</v>
      </c>
      <c r="B43" s="113" t="s">
        <v>71</v>
      </c>
      <c r="C43" s="13" t="s">
        <v>143</v>
      </c>
      <c r="D43" s="14" t="s">
        <v>144</v>
      </c>
      <c r="E43" s="13" t="s">
        <v>141</v>
      </c>
      <c r="F43" s="24" t="s">
        <v>13</v>
      </c>
      <c r="G43" s="25"/>
      <c r="H43" s="99"/>
      <c r="I43" t="s">
        <v>142</v>
      </c>
    </row>
    <row r="44" spans="1:12" x14ac:dyDescent="0.35">
      <c r="A44" s="112"/>
      <c r="B44" s="108"/>
      <c r="C44" s="17" t="s">
        <v>293</v>
      </c>
      <c r="D44" s="18" t="s">
        <v>292</v>
      </c>
      <c r="E44" s="17" t="s">
        <v>141</v>
      </c>
      <c r="F44" s="20" t="s">
        <v>22</v>
      </c>
      <c r="G44" s="21" t="s">
        <v>14</v>
      </c>
      <c r="H44" s="100"/>
      <c r="J44" t="s">
        <v>339</v>
      </c>
    </row>
    <row r="45" spans="1:12" x14ac:dyDescent="0.35">
      <c r="A45" s="123">
        <v>22</v>
      </c>
      <c r="B45" s="125" t="s">
        <v>145</v>
      </c>
      <c r="C45" s="13" t="s">
        <v>146</v>
      </c>
      <c r="D45" s="25" t="s">
        <v>147</v>
      </c>
      <c r="E45" s="23" t="s">
        <v>148</v>
      </c>
      <c r="F45" s="24" t="s">
        <v>13</v>
      </c>
      <c r="G45" s="25" t="s">
        <v>14</v>
      </c>
      <c r="H45" s="99">
        <f t="shared" ref="H45" si="0">+IF(OR(G45="Si",G46="Si"),1,0)</f>
        <v>1</v>
      </c>
      <c r="I45" t="s">
        <v>142</v>
      </c>
    </row>
    <row r="46" spans="1:12" x14ac:dyDescent="0.35">
      <c r="A46" s="124"/>
      <c r="B46" s="126"/>
      <c r="C46" s="17"/>
      <c r="D46" s="18"/>
      <c r="E46" s="52" t="s">
        <v>148</v>
      </c>
      <c r="F46" s="20" t="s">
        <v>22</v>
      </c>
      <c r="G46" s="21"/>
      <c r="H46" s="100"/>
      <c r="J46" t="s">
        <v>338</v>
      </c>
    </row>
    <row r="51" spans="1:30" x14ac:dyDescent="0.35">
      <c r="B51" t="s">
        <v>252</v>
      </c>
      <c r="C51" s="47" t="s">
        <v>253</v>
      </c>
      <c r="J51" s="47" t="s">
        <v>183</v>
      </c>
      <c r="P51" s="47" t="s">
        <v>170</v>
      </c>
      <c r="X51" s="47" t="s">
        <v>236</v>
      </c>
    </row>
    <row r="52" spans="1:30" ht="109" customHeight="1" x14ac:dyDescent="0.35">
      <c r="A52" s="59">
        <v>1</v>
      </c>
      <c r="B52" s="59" t="s">
        <v>354</v>
      </c>
      <c r="C52" s="119" t="s">
        <v>364</v>
      </c>
      <c r="D52" s="119"/>
      <c r="E52" s="119"/>
      <c r="F52" s="119"/>
      <c r="G52" s="119"/>
      <c r="J52" s="151" t="s">
        <v>357</v>
      </c>
      <c r="K52" s="144"/>
      <c r="L52" s="144"/>
      <c r="M52" s="144"/>
      <c r="N52" s="145"/>
      <c r="P52" s="135" t="s">
        <v>358</v>
      </c>
      <c r="Q52" s="141"/>
      <c r="R52" s="141"/>
      <c r="S52" s="141"/>
      <c r="T52" s="141"/>
      <c r="U52" s="141"/>
      <c r="V52" s="142"/>
      <c r="X52" s="157"/>
      <c r="Y52" s="148"/>
      <c r="Z52" s="148"/>
      <c r="AA52" s="148"/>
      <c r="AB52" s="148"/>
      <c r="AC52" s="148"/>
      <c r="AD52" s="149"/>
    </row>
    <row r="53" spans="1:30" ht="231" customHeight="1" x14ac:dyDescent="0.35">
      <c r="A53" s="59">
        <v>2</v>
      </c>
      <c r="B53" s="64" t="s">
        <v>355</v>
      </c>
      <c r="C53" s="119" t="s">
        <v>365</v>
      </c>
      <c r="D53" s="119"/>
      <c r="E53" s="119"/>
      <c r="F53" s="119"/>
      <c r="G53" s="119"/>
      <c r="J53" s="132" t="s">
        <v>363</v>
      </c>
      <c r="K53" s="141"/>
      <c r="L53" s="141"/>
      <c r="M53" s="141"/>
      <c r="N53" s="142"/>
      <c r="P53" s="135" t="s">
        <v>359</v>
      </c>
      <c r="Q53" s="141"/>
      <c r="R53" s="141"/>
      <c r="S53" s="141"/>
      <c r="T53" s="141"/>
      <c r="U53" s="141"/>
      <c r="V53" s="142"/>
      <c r="X53" s="146"/>
      <c r="Y53" s="141"/>
      <c r="Z53" s="141"/>
      <c r="AA53" s="141"/>
      <c r="AB53" s="141"/>
      <c r="AC53" s="141"/>
      <c r="AD53" s="142"/>
    </row>
    <row r="54" spans="1:30" ht="103.5" customHeight="1" x14ac:dyDescent="0.35">
      <c r="A54" s="59">
        <v>3</v>
      </c>
      <c r="B54" s="64" t="s">
        <v>356</v>
      </c>
      <c r="C54" s="128" t="s">
        <v>366</v>
      </c>
      <c r="D54" s="128"/>
      <c r="E54" s="128"/>
      <c r="F54" s="128"/>
      <c r="G54" s="128"/>
      <c r="J54" s="156" t="s">
        <v>361</v>
      </c>
      <c r="K54" s="144"/>
      <c r="L54" s="144"/>
      <c r="M54" s="144"/>
      <c r="N54" s="145"/>
      <c r="P54" s="135" t="s">
        <v>362</v>
      </c>
      <c r="Q54" s="141"/>
      <c r="R54" s="141"/>
      <c r="S54" s="141"/>
      <c r="T54" s="141"/>
      <c r="U54" s="141"/>
      <c r="V54" s="142"/>
      <c r="X54" s="146"/>
      <c r="Y54" s="141"/>
      <c r="Z54" s="141"/>
      <c r="AA54" s="141"/>
      <c r="AB54" s="141"/>
      <c r="AC54" s="141"/>
      <c r="AD54" s="142"/>
    </row>
    <row r="55" spans="1:30" x14ac:dyDescent="0.35">
      <c r="A55" s="59"/>
      <c r="B55" s="59"/>
      <c r="C55" s="128"/>
      <c r="D55" s="128"/>
      <c r="E55" s="128"/>
      <c r="F55" s="128"/>
      <c r="G55" s="128"/>
      <c r="J55" s="146"/>
      <c r="K55" s="141"/>
      <c r="L55" s="141"/>
      <c r="M55" s="141"/>
      <c r="N55" s="142"/>
      <c r="P55" s="140"/>
      <c r="Q55" s="141"/>
      <c r="R55" s="141"/>
      <c r="S55" s="141"/>
      <c r="T55" s="141"/>
      <c r="U55" s="141"/>
      <c r="V55" s="142"/>
      <c r="X55" s="146"/>
      <c r="Y55" s="141"/>
      <c r="Z55" s="141"/>
      <c r="AA55" s="141"/>
      <c r="AB55" s="141"/>
      <c r="AC55" s="141"/>
      <c r="AD55" s="142"/>
    </row>
    <row r="56" spans="1:30" x14ac:dyDescent="0.35">
      <c r="A56" s="58"/>
      <c r="B56" s="64"/>
      <c r="C56" s="128"/>
      <c r="D56" s="128"/>
      <c r="E56" s="128"/>
      <c r="F56" s="128"/>
      <c r="G56" s="128"/>
      <c r="J56" s="119"/>
      <c r="K56" s="131"/>
      <c r="L56" s="131"/>
      <c r="M56" s="131"/>
      <c r="N56" s="131"/>
      <c r="P56" s="119"/>
      <c r="Q56" s="131"/>
      <c r="R56" s="131"/>
      <c r="S56" s="131"/>
      <c r="T56" s="131"/>
      <c r="U56" s="131"/>
      <c r="V56" s="131"/>
      <c r="X56" s="119"/>
      <c r="Y56" s="131"/>
      <c r="Z56" s="131"/>
      <c r="AA56" s="131"/>
      <c r="AB56" s="131"/>
      <c r="AC56" s="131"/>
      <c r="AD56" s="131"/>
    </row>
    <row r="57" spans="1:30" x14ac:dyDescent="0.35">
      <c r="A57" s="58"/>
      <c r="B57" s="57"/>
      <c r="C57" s="120"/>
      <c r="D57" s="121"/>
      <c r="E57" s="121"/>
      <c r="F57" s="121"/>
      <c r="G57" s="122"/>
      <c r="J57" s="119"/>
      <c r="K57" s="131"/>
      <c r="L57" s="131"/>
      <c r="M57" s="131"/>
      <c r="N57" s="131"/>
      <c r="P57" s="119"/>
      <c r="Q57" s="131"/>
      <c r="R57" s="131"/>
      <c r="S57" s="131"/>
      <c r="T57" s="131"/>
      <c r="U57" s="131"/>
      <c r="V57" s="131"/>
      <c r="X57" s="119"/>
      <c r="Y57" s="131"/>
      <c r="Z57" s="131"/>
      <c r="AA57" s="131"/>
      <c r="AB57" s="131"/>
      <c r="AC57" s="131"/>
      <c r="AD57" s="131"/>
    </row>
    <row r="58" spans="1:30" x14ac:dyDescent="0.35">
      <c r="A58" s="58"/>
      <c r="B58" s="57"/>
      <c r="C58" s="120"/>
      <c r="D58" s="121"/>
      <c r="E58" s="121"/>
      <c r="F58" s="121"/>
      <c r="G58" s="122"/>
      <c r="J58" s="119"/>
      <c r="K58" s="131"/>
      <c r="L58" s="131"/>
      <c r="M58" s="131"/>
      <c r="N58" s="131"/>
      <c r="P58" s="119"/>
      <c r="Q58" s="131"/>
      <c r="R58" s="131"/>
      <c r="S58" s="131"/>
      <c r="T58" s="131"/>
      <c r="U58" s="131"/>
      <c r="V58" s="131"/>
      <c r="X58" s="119"/>
      <c r="Y58" s="131"/>
      <c r="Z58" s="131"/>
      <c r="AA58" s="131"/>
      <c r="AB58" s="131"/>
      <c r="AC58" s="131"/>
      <c r="AD58" s="131"/>
    </row>
    <row r="59" spans="1:30" x14ac:dyDescent="0.35">
      <c r="A59" s="58"/>
      <c r="B59" s="57"/>
      <c r="C59" s="120"/>
      <c r="D59" s="121"/>
      <c r="E59" s="121"/>
      <c r="F59" s="121"/>
      <c r="G59" s="122"/>
      <c r="J59" s="119"/>
      <c r="K59" s="131"/>
      <c r="L59" s="131"/>
      <c r="M59" s="131"/>
      <c r="N59" s="131"/>
      <c r="P59" s="119"/>
      <c r="Q59" s="131"/>
      <c r="R59" s="131"/>
      <c r="S59" s="131"/>
      <c r="T59" s="131"/>
      <c r="U59" s="131"/>
      <c r="V59" s="131"/>
      <c r="X59" s="119"/>
      <c r="Y59" s="131"/>
      <c r="Z59" s="131"/>
      <c r="AA59" s="131"/>
      <c r="AB59" s="131"/>
      <c r="AC59" s="131"/>
      <c r="AD59" s="131"/>
    </row>
    <row r="60" spans="1:30" x14ac:dyDescent="0.35">
      <c r="C60" s="47"/>
    </row>
    <row r="61" spans="1:30" x14ac:dyDescent="0.35">
      <c r="A61" s="48"/>
      <c r="B61" s="48"/>
      <c r="C61" s="49"/>
    </row>
    <row r="62" spans="1:30" x14ac:dyDescent="0.35">
      <c r="C62" s="47"/>
    </row>
    <row r="63" spans="1:30" x14ac:dyDescent="0.35">
      <c r="C63" s="47"/>
    </row>
    <row r="64" spans="1:30" ht="17.5" x14ac:dyDescent="0.35">
      <c r="C64" s="73"/>
    </row>
    <row r="65" spans="3:3" x14ac:dyDescent="0.35">
      <c r="C65" s="47"/>
    </row>
    <row r="66" spans="3:3" ht="18.5" x14ac:dyDescent="0.35">
      <c r="C66" s="51"/>
    </row>
    <row r="67" spans="3:3" x14ac:dyDescent="0.35">
      <c r="C67" s="47"/>
    </row>
    <row r="69" spans="3:3" x14ac:dyDescent="0.35">
      <c r="C69" s="47"/>
    </row>
    <row r="70" spans="3:3" x14ac:dyDescent="0.35">
      <c r="C70" s="47"/>
    </row>
    <row r="72" spans="3:3" x14ac:dyDescent="0.35">
      <c r="C72" s="47"/>
    </row>
    <row r="73" spans="3:3" x14ac:dyDescent="0.35">
      <c r="C73" s="47"/>
    </row>
    <row r="75" spans="3:3" x14ac:dyDescent="0.35">
      <c r="C75" s="47"/>
    </row>
  </sheetData>
  <mergeCells count="98">
    <mergeCell ref="C59:G59"/>
    <mergeCell ref="J59:N59"/>
    <mergeCell ref="P59:V59"/>
    <mergeCell ref="X59:AD59"/>
    <mergeCell ref="C57:G57"/>
    <mergeCell ref="J57:N57"/>
    <mergeCell ref="P57:V57"/>
    <mergeCell ref="X57:AD57"/>
    <mergeCell ref="C58:G58"/>
    <mergeCell ref="J58:N58"/>
    <mergeCell ref="P58:V58"/>
    <mergeCell ref="X58:AD58"/>
    <mergeCell ref="C55:G55"/>
    <mergeCell ref="J55:N55"/>
    <mergeCell ref="P55:V55"/>
    <mergeCell ref="X55:AD55"/>
    <mergeCell ref="C56:G56"/>
    <mergeCell ref="J56:N56"/>
    <mergeCell ref="P56:V56"/>
    <mergeCell ref="X56:AD56"/>
    <mergeCell ref="X52:AD52"/>
    <mergeCell ref="C53:G53"/>
    <mergeCell ref="J53:N53"/>
    <mergeCell ref="P53:V53"/>
    <mergeCell ref="X53:AD53"/>
    <mergeCell ref="C54:G54"/>
    <mergeCell ref="J54:N54"/>
    <mergeCell ref="P54:V54"/>
    <mergeCell ref="X54:AD54"/>
    <mergeCell ref="A45:A46"/>
    <mergeCell ref="B45:B46"/>
    <mergeCell ref="H45:H46"/>
    <mergeCell ref="C52:G52"/>
    <mergeCell ref="J52:N52"/>
    <mergeCell ref="P52:V52"/>
    <mergeCell ref="A41:A42"/>
    <mergeCell ref="B41:B42"/>
    <mergeCell ref="H41:H42"/>
    <mergeCell ref="A43:A44"/>
    <mergeCell ref="B43:B44"/>
    <mergeCell ref="H43:H44"/>
    <mergeCell ref="A37:A38"/>
    <mergeCell ref="B37:B38"/>
    <mergeCell ref="H37:H38"/>
    <mergeCell ref="A39:A40"/>
    <mergeCell ref="B39:B40"/>
    <mergeCell ref="H39:H40"/>
    <mergeCell ref="A33:A34"/>
    <mergeCell ref="B33:B34"/>
    <mergeCell ref="H33:H34"/>
    <mergeCell ref="A35:A36"/>
    <mergeCell ref="B35:B36"/>
    <mergeCell ref="H35:H36"/>
    <mergeCell ref="A29:A30"/>
    <mergeCell ref="B29:B30"/>
    <mergeCell ref="H29:H30"/>
    <mergeCell ref="A31:A32"/>
    <mergeCell ref="B31:B32"/>
    <mergeCell ref="H31:H32"/>
    <mergeCell ref="A23:A24"/>
    <mergeCell ref="B23:B24"/>
    <mergeCell ref="H23:H24"/>
    <mergeCell ref="A25:A26"/>
    <mergeCell ref="H25:H26"/>
    <mergeCell ref="A27:A28"/>
    <mergeCell ref="B27:B28"/>
    <mergeCell ref="H27:H28"/>
    <mergeCell ref="A19:A20"/>
    <mergeCell ref="B19:B20"/>
    <mergeCell ref="H19:H20"/>
    <mergeCell ref="A21:A22"/>
    <mergeCell ref="B21:B22"/>
    <mergeCell ref="H21:H22"/>
    <mergeCell ref="A15:A16"/>
    <mergeCell ref="B15:B16"/>
    <mergeCell ref="H15:H16"/>
    <mergeCell ref="A17:A18"/>
    <mergeCell ref="B17:B18"/>
    <mergeCell ref="H17:H18"/>
    <mergeCell ref="A11:A12"/>
    <mergeCell ref="B11:B12"/>
    <mergeCell ref="H11:H12"/>
    <mergeCell ref="A13:A14"/>
    <mergeCell ref="B13:B14"/>
    <mergeCell ref="H13:H14"/>
    <mergeCell ref="A7:A8"/>
    <mergeCell ref="B7:B8"/>
    <mergeCell ref="H7:H8"/>
    <mergeCell ref="A9:A10"/>
    <mergeCell ref="B9:B10"/>
    <mergeCell ref="H9:H10"/>
    <mergeCell ref="E2:F2"/>
    <mergeCell ref="A3:A4"/>
    <mergeCell ref="B3:B4"/>
    <mergeCell ref="H3:H4"/>
    <mergeCell ref="A5:A6"/>
    <mergeCell ref="B5:B6"/>
    <mergeCell ref="H5:H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1EF78B8DCCD848B9CE88C1B69F30A4" ma:contentTypeVersion="15" ma:contentTypeDescription="Create a new document." ma:contentTypeScope="" ma:versionID="881ffacc7f13f7af94b38f9da0ce6929">
  <xsd:schema xmlns:xsd="http://www.w3.org/2001/XMLSchema" xmlns:xs="http://www.w3.org/2001/XMLSchema" xmlns:p="http://schemas.microsoft.com/office/2006/metadata/properties" xmlns:ns1="http://schemas.microsoft.com/sharepoint/v3" xmlns:ns3="4b538076-395d-4381-afdc-a0d9afd61577" xmlns:ns4="45750978-bb97-4006-8344-26acc472d7e3" targetNamespace="http://schemas.microsoft.com/office/2006/metadata/properties" ma:root="true" ma:fieldsID="71b00c6a6b26541164ec6479847fa830" ns1:_="" ns3:_="" ns4:_="">
    <xsd:import namespace="http://schemas.microsoft.com/sharepoint/v3"/>
    <xsd:import namespace="4b538076-395d-4381-afdc-a0d9afd61577"/>
    <xsd:import namespace="45750978-bb97-4006-8344-26acc472d7e3"/>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538076-395d-4381-afdc-a0d9afd615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750978-bb97-4006-8344-26acc472d7e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b538076-395d-4381-afdc-a0d9afd61577"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0050BB-4B5E-46F2-BF7C-78F2216B96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538076-395d-4381-afdc-a0d9afd61577"/>
    <ds:schemaRef ds:uri="45750978-bb97-4006-8344-26acc472d7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173DA5-4D6D-4D2B-913A-83F0642F3A6B}">
  <ds:schemaRefs>
    <ds:schemaRef ds:uri="http://purl.org/dc/terms/"/>
    <ds:schemaRef ds:uri="http://schemas.microsoft.com/sharepoint/v3"/>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45750978-bb97-4006-8344-26acc472d7e3"/>
    <ds:schemaRef ds:uri="4b538076-395d-4381-afdc-a0d9afd61577"/>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7970BC2-584F-45C0-95B8-C980A3246B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Asistencia_11Nov</vt:lpstr>
      <vt:lpstr>Asistencia_13Nov</vt:lpstr>
      <vt:lpstr>Asistencia_14feb2025</vt:lpstr>
      <vt:lpstr>Asistencia_09Apr2025</vt:lpstr>
      <vt:lpstr>Asistencia_26May2025</vt:lpstr>
      <vt:lpstr>Asistencia_18jun2025</vt:lpstr>
      <vt:lpstr>Asistencia_29ago2025</vt:lpstr>
      <vt:lpstr>Asistencia_29sep2025</vt:lpstr>
      <vt:lpstr>Aprobación Extraord_13oct2025</vt:lpstr>
      <vt:lpstr>Asistencia_16oct2025</vt:lpstr>
      <vt:lpstr>Asistencia_Cambios2025</vt:lpstr>
      <vt:lpstr>Asistencia_15Dic2025</vt:lpstr>
      <vt:lpstr>Asistencia_4Feb2026</vt:lpstr>
      <vt:lpstr>Asistencia_11Mar2026</vt:lpstr>
      <vt:lpstr>Asistencia_14May2026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Gaona Lopez, Karen Beatriz [LF-GCB]</dc:creator>
  <cp:keywords/>
  <dc:description/>
  <cp:lastModifiedBy>Aguilera Sicilia, Maria [LF-RB]</cp:lastModifiedBy>
  <cp:revision/>
  <dcterms:created xsi:type="dcterms:W3CDTF">2023-12-04T17:29:37Z</dcterms:created>
  <dcterms:modified xsi:type="dcterms:W3CDTF">2026-05-15T01:11:20Z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181445-6ec4-4473-9810-00785f082df0_Enabled">
    <vt:lpwstr>true</vt:lpwstr>
  </property>
  <property fmtid="{D5CDD505-2E9C-101B-9397-08002B2CF9AE}" pid="3" name="MSIP_Label_dd181445-6ec4-4473-9810-00785f082df0_SetDate">
    <vt:lpwstr>2023-12-04T17:31:00Z</vt:lpwstr>
  </property>
  <property fmtid="{D5CDD505-2E9C-101B-9397-08002B2CF9AE}" pid="4" name="MSIP_Label_dd181445-6ec4-4473-9810-00785f082df0_Method">
    <vt:lpwstr>Privileged</vt:lpwstr>
  </property>
  <property fmtid="{D5CDD505-2E9C-101B-9397-08002B2CF9AE}" pid="5" name="MSIP_Label_dd181445-6ec4-4473-9810-00785f082df0_Name">
    <vt:lpwstr>Internal</vt:lpwstr>
  </property>
  <property fmtid="{D5CDD505-2E9C-101B-9397-08002B2CF9AE}" pid="6" name="MSIP_Label_dd181445-6ec4-4473-9810-00785f082df0_SiteId">
    <vt:lpwstr>1771ae17-e764-4e0f-a476-d4184d79a5d9</vt:lpwstr>
  </property>
  <property fmtid="{D5CDD505-2E9C-101B-9397-08002B2CF9AE}" pid="7" name="MSIP_Label_dd181445-6ec4-4473-9810-00785f082df0_ActionId">
    <vt:lpwstr>a0b9a776-7899-452d-a10a-5690c43df2f1</vt:lpwstr>
  </property>
  <property fmtid="{D5CDD505-2E9C-101B-9397-08002B2CF9AE}" pid="8" name="MSIP_Label_dd181445-6ec4-4473-9810-00785f082df0_ContentBits">
    <vt:lpwstr>0</vt:lpwstr>
  </property>
  <property fmtid="{D5CDD505-2E9C-101B-9397-08002B2CF9AE}" pid="9" name="ContentTypeId">
    <vt:lpwstr>0x0101008E1EF78B8DCCD848B9CE88C1B69F30A4</vt:lpwstr>
  </property>
</Properties>
</file>