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ramirez/Documents/Javeriana/Optimización y Simulación /Clases/Clase2/"/>
    </mc:Choice>
  </mc:AlternateContent>
  <xr:revisionPtr revIDLastSave="0" documentId="13_ncr:1_{5E84B325-C82D-D440-AA7C-ABC840A5D0C8}" xr6:coauthVersionLast="47" xr6:coauthVersionMax="47" xr10:uidLastSave="{00000000-0000-0000-0000-000000000000}"/>
  <bookViews>
    <workbookView xWindow="380" yWindow="500" windowWidth="28040" windowHeight="16940" activeTab="2" xr2:uid="{A11ADCA0-CDC8-A642-804C-2A8F6CB2B44E}"/>
  </bookViews>
  <sheets>
    <sheet name="Ejercicio2" sheetId="1" r:id="rId1"/>
    <sheet name="Ejercicio3" sheetId="2" r:id="rId2"/>
    <sheet name="Ejercicio4" sheetId="3" r:id="rId3"/>
  </sheets>
  <definedNames>
    <definedName name="solver_adj" localSheetId="0" hidden="1">Ejercicio2!$I$6:$I$7</definedName>
    <definedName name="solver_adj" localSheetId="1" hidden="1">Ejercicio3!$D$5:$D$9</definedName>
    <definedName name="solver_adj" localSheetId="2" hidden="1">Ejercicio4!$F$5:$F$6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Ejercicio2!$K$12</definedName>
    <definedName name="solver_lhs1" localSheetId="1" hidden="1">Ejercicio3!$F$5</definedName>
    <definedName name="solver_lhs1" localSheetId="2" hidden="1">Ejercicio4!$H$5</definedName>
    <definedName name="solver_lhs2" localSheetId="0" hidden="1">Ejercicio2!$K$13</definedName>
    <definedName name="solver_lhs2" localSheetId="1" hidden="1">Ejercicio3!$F$6</definedName>
    <definedName name="solver_lhs2" localSheetId="2" hidden="1">Ejercicio4!$H$6</definedName>
    <definedName name="solver_lhs3" localSheetId="0" hidden="1">Ejercicio2!$K$14</definedName>
    <definedName name="solver_lhs3" localSheetId="1" hidden="1">Ejercicio3!$F$7</definedName>
    <definedName name="solver_lhs3" localSheetId="2" hidden="1">Ejercicio4!$H$7</definedName>
    <definedName name="solver_lhs4" localSheetId="0" hidden="1">Ejercicio2!$K$15</definedName>
    <definedName name="solver_lhs4" localSheetId="2" hidden="1">Ejercicio4!$H$8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3</definedName>
    <definedName name="solver_num" localSheetId="2" hidden="1">4</definedName>
    <definedName name="solver_opt" localSheetId="0" hidden="1">Ejercicio2!$L$19</definedName>
    <definedName name="solver_opt" localSheetId="1" hidden="1">Ejercicio3!$J$5</definedName>
    <definedName name="solver_opt" localSheetId="2" hidden="1">Ejercicio4!$M$5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3" localSheetId="0" hidden="1">3</definedName>
    <definedName name="solver_rel3" localSheetId="1" hidden="1">3</definedName>
    <definedName name="solver_rel3" localSheetId="2" hidden="1">1</definedName>
    <definedName name="solver_rel4" localSheetId="0" hidden="1">1</definedName>
    <definedName name="solver_rel4" localSheetId="2" hidden="1">1</definedName>
    <definedName name="solver_rhs1" localSheetId="0" hidden="1">Ejercicio2!$M$12</definedName>
    <definedName name="solver_rhs1" localSheetId="1" hidden="1">Ejercicio3!$H$5</definedName>
    <definedName name="solver_rhs1" localSheetId="2" hidden="1">Ejercicio4!$J$5</definedName>
    <definedName name="solver_rhs2" localSheetId="0" hidden="1">Ejercicio2!$M$13</definedName>
    <definedName name="solver_rhs2" localSheetId="1" hidden="1">Ejercicio3!$H$6</definedName>
    <definedName name="solver_rhs2" localSheetId="2" hidden="1">Ejercicio4!$J$6</definedName>
    <definedName name="solver_rhs3" localSheetId="0" hidden="1">Ejercicio2!$M$14</definedName>
    <definedName name="solver_rhs3" localSheetId="1" hidden="1">Ejercicio3!$H$7</definedName>
    <definedName name="solver_rhs3" localSheetId="2" hidden="1">Ejercicio4!$J$7</definedName>
    <definedName name="solver_rhs4" localSheetId="0" hidden="1">Ejercicio2!$M$15</definedName>
    <definedName name="solver_rhs4" localSheetId="2" hidden="1">Ejercicio4!$J$8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J8" i="3"/>
  <c r="H8" i="3"/>
  <c r="J7" i="3"/>
  <c r="H7" i="3"/>
  <c r="J6" i="3"/>
  <c r="H6" i="3"/>
  <c r="M5" i="3"/>
  <c r="J5" i="3"/>
  <c r="H5" i="3"/>
  <c r="E5" i="3"/>
  <c r="F6" i="2"/>
  <c r="F7" i="2"/>
  <c r="F5" i="2"/>
  <c r="J5" i="2"/>
  <c r="K15" i="1"/>
  <c r="N15" i="1" s="1"/>
  <c r="K14" i="1"/>
  <c r="M14" i="1"/>
  <c r="K13" i="1"/>
  <c r="N13" i="1" s="1"/>
  <c r="M13" i="1"/>
  <c r="M12" i="1"/>
  <c r="K12" i="1"/>
  <c r="N12" i="1" s="1"/>
  <c r="N14" i="1" l="1"/>
</calcChain>
</file>

<file path=xl/sharedStrings.xml><?xml version="1.0" encoding="utf-8"?>
<sst xmlns="http://schemas.openxmlformats.org/spreadsheetml/2006/main" count="69" uniqueCount="44">
  <si>
    <t>Producto</t>
  </si>
  <si>
    <t>Cantidad requerida</t>
  </si>
  <si>
    <t>Precio por kilo</t>
  </si>
  <si>
    <t>Cantidad minima</t>
  </si>
  <si>
    <t>A</t>
  </si>
  <si>
    <t>B</t>
  </si>
  <si>
    <t>Restricciones</t>
  </si>
  <si>
    <t>Capacidad maquina</t>
  </si>
  <si>
    <t>Inventario</t>
  </si>
  <si>
    <t>Decision</t>
  </si>
  <si>
    <t>Cuanto producir de cada producto</t>
  </si>
  <si>
    <t>Parametros</t>
  </si>
  <si>
    <t>Precio</t>
  </si>
  <si>
    <t>Capacidad de la maquina</t>
  </si>
  <si>
    <t>Cantidad requerida de inventario por kilo</t>
  </si>
  <si>
    <t>Tipo de producto</t>
  </si>
  <si>
    <t>Conjuntos</t>
  </si>
  <si>
    <t>Funcion objetivo</t>
  </si>
  <si>
    <t>Max ( Precio del producto A * XA + Precio del producto B * XB )</t>
  </si>
  <si>
    <t>LI</t>
  </si>
  <si>
    <t>LD</t>
  </si>
  <si>
    <t>&lt;=</t>
  </si>
  <si>
    <t>&gt;=</t>
  </si>
  <si>
    <t>Cantidad</t>
  </si>
  <si>
    <t>Maximizar</t>
  </si>
  <si>
    <t>C</t>
  </si>
  <si>
    <t>D</t>
  </si>
  <si>
    <t>E</t>
  </si>
  <si>
    <t>Tiempo</t>
  </si>
  <si>
    <t>Utilidad</t>
  </si>
  <si>
    <t>Objetivo</t>
  </si>
  <si>
    <t>Bodega</t>
  </si>
  <si>
    <t>Propia</t>
  </si>
  <si>
    <t>Arrendada</t>
  </si>
  <si>
    <t>Costo por unidad</t>
  </si>
  <si>
    <t>Costo de transporte por unidad</t>
  </si>
  <si>
    <t>Capacidad</t>
  </si>
  <si>
    <t>Total a almacenar</t>
  </si>
  <si>
    <t>Minimo de ocupacion</t>
  </si>
  <si>
    <t>Minimizar</t>
  </si>
  <si>
    <t>==</t>
  </si>
  <si>
    <t>V. Superavit</t>
  </si>
  <si>
    <t>V. Holgura</t>
  </si>
  <si>
    <t>Con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</si>
</sst>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2" formatCode="_-&quot;$&quot;* #,##0_-;\-&quot;$&quot;* #,##0_-;_-&quot;$&quot;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6" fontId="0" fillId="0" borderId="0" xfId="1" applyNumberFormat="1" applyFont="1"/>
    <xf numFmtId="42" fontId="0" fillId="3" borderId="0" xfId="1" applyFont="1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24</xdr:row>
      <xdr:rowOff>0</xdr:rowOff>
    </xdr:from>
    <xdr:to>
      <xdr:col>17</xdr:col>
      <xdr:colOff>431800</xdr:colOff>
      <xdr:row>46</xdr:row>
      <xdr:rowOff>20320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20558D-F5FF-1E7B-E9A7-E905EC490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5800" y="4876800"/>
          <a:ext cx="7772400" cy="4490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0BBE-4635-9543-B898-40485D535B41}">
  <dimension ref="E5:O29"/>
  <sheetViews>
    <sheetView workbookViewId="0">
      <selection activeCell="L20" sqref="L20"/>
    </sheetView>
  </sheetViews>
  <sheetFormatPr baseColWidth="10" defaultRowHeight="16" x14ac:dyDescent="0.2"/>
  <cols>
    <col min="5" max="5" width="17.33203125" bestFit="1" customWidth="1"/>
    <col min="6" max="6" width="53.83203125" bestFit="1" customWidth="1"/>
    <col min="7" max="7" width="12.6640625" bestFit="1" customWidth="1"/>
    <col min="8" max="8" width="15.1640625" bestFit="1" customWidth="1"/>
    <col min="9" max="9" width="12.1640625" bestFit="1" customWidth="1"/>
    <col min="10" max="10" width="7.6640625" bestFit="1" customWidth="1"/>
    <col min="12" max="12" width="11.5" bestFit="1" customWidth="1"/>
  </cols>
  <sheetData>
    <row r="5" spans="5:15" x14ac:dyDescent="0.2">
      <c r="E5" t="s">
        <v>0</v>
      </c>
      <c r="F5" t="s">
        <v>14</v>
      </c>
      <c r="G5" t="s">
        <v>2</v>
      </c>
      <c r="H5" t="s">
        <v>3</v>
      </c>
      <c r="I5" t="s">
        <v>23</v>
      </c>
    </row>
    <row r="6" spans="5:15" x14ac:dyDescent="0.2">
      <c r="E6" t="s">
        <v>4</v>
      </c>
      <c r="F6">
        <v>1.3</v>
      </c>
      <c r="G6">
        <v>3700</v>
      </c>
      <c r="H6">
        <v>68</v>
      </c>
      <c r="I6" s="1">
        <v>71.666666666666757</v>
      </c>
    </row>
    <row r="7" spans="5:15" x14ac:dyDescent="0.2">
      <c r="E7" t="s">
        <v>5</v>
      </c>
      <c r="F7">
        <v>3.1</v>
      </c>
      <c r="G7">
        <v>4000</v>
      </c>
      <c r="H7">
        <v>80</v>
      </c>
      <c r="I7" s="1">
        <v>228.33333333333323</v>
      </c>
    </row>
    <row r="11" spans="5:15" x14ac:dyDescent="0.2">
      <c r="K11" t="s">
        <v>19</v>
      </c>
      <c r="M11" t="s">
        <v>20</v>
      </c>
    </row>
    <row r="12" spans="5:15" x14ac:dyDescent="0.2">
      <c r="E12" t="s">
        <v>7</v>
      </c>
      <c r="F12">
        <v>300</v>
      </c>
      <c r="K12">
        <f>I6+I7</f>
        <v>300</v>
      </c>
      <c r="L12" t="s">
        <v>21</v>
      </c>
      <c r="M12">
        <f>F12</f>
        <v>300</v>
      </c>
      <c r="N12">
        <f>M12-K12</f>
        <v>0</v>
      </c>
      <c r="O12" t="s">
        <v>42</v>
      </c>
    </row>
    <row r="13" spans="5:15" x14ac:dyDescent="0.2">
      <c r="E13" t="s">
        <v>8</v>
      </c>
      <c r="F13">
        <v>800</v>
      </c>
      <c r="K13">
        <f>I6</f>
        <v>71.666666666666757</v>
      </c>
      <c r="L13" t="s">
        <v>22</v>
      </c>
      <c r="M13">
        <f>H6</f>
        <v>68</v>
      </c>
      <c r="N13">
        <f>K13-M13</f>
        <v>3.6666666666667567</v>
      </c>
      <c r="O13" t="s">
        <v>41</v>
      </c>
    </row>
    <row r="14" spans="5:15" x14ac:dyDescent="0.2">
      <c r="K14">
        <f>I7</f>
        <v>228.33333333333323</v>
      </c>
      <c r="L14" t="s">
        <v>22</v>
      </c>
      <c r="M14">
        <f>H7</f>
        <v>80</v>
      </c>
      <c r="N14">
        <f>K14-M14</f>
        <v>148.33333333333323</v>
      </c>
      <c r="O14" t="s">
        <v>41</v>
      </c>
    </row>
    <row r="15" spans="5:15" x14ac:dyDescent="0.2">
      <c r="K15">
        <f>(I6*F6)+(F7*I7)</f>
        <v>800.99999999999977</v>
      </c>
      <c r="L15" t="s">
        <v>21</v>
      </c>
      <c r="M15">
        <v>801</v>
      </c>
      <c r="N15">
        <f>M15-K15</f>
        <v>0</v>
      </c>
      <c r="O15" t="s">
        <v>42</v>
      </c>
    </row>
    <row r="16" spans="5:15" x14ac:dyDescent="0.2">
      <c r="E16" t="s">
        <v>16</v>
      </c>
      <c r="F16" t="s">
        <v>15</v>
      </c>
    </row>
    <row r="18" spans="5:12" x14ac:dyDescent="0.2">
      <c r="E18" t="s">
        <v>6</v>
      </c>
      <c r="F18" t="s">
        <v>3</v>
      </c>
    </row>
    <row r="19" spans="5:12" x14ac:dyDescent="0.2">
      <c r="F19" t="s">
        <v>7</v>
      </c>
      <c r="K19" t="s">
        <v>24</v>
      </c>
      <c r="L19" s="4">
        <f>($I$6*$G$6)+($I$7*$G$7)</f>
        <v>1178500</v>
      </c>
    </row>
    <row r="20" spans="5:12" x14ac:dyDescent="0.2">
      <c r="F20" t="s">
        <v>8</v>
      </c>
      <c r="J20" t="s">
        <v>43</v>
      </c>
      <c r="K20" t="s">
        <v>24</v>
      </c>
      <c r="L20" s="3">
        <v>1178333</v>
      </c>
    </row>
    <row r="22" spans="5:12" x14ac:dyDescent="0.2">
      <c r="E22" t="s">
        <v>9</v>
      </c>
      <c r="F22" t="s">
        <v>10</v>
      </c>
    </row>
    <row r="24" spans="5:12" x14ac:dyDescent="0.2">
      <c r="E24" t="s">
        <v>11</v>
      </c>
      <c r="F24" t="s">
        <v>12</v>
      </c>
    </row>
    <row r="25" spans="5:12" x14ac:dyDescent="0.2">
      <c r="F25" t="s">
        <v>1</v>
      </c>
    </row>
    <row r="26" spans="5:12" x14ac:dyDescent="0.2">
      <c r="F26" t="s">
        <v>8</v>
      </c>
    </row>
    <row r="27" spans="5:12" x14ac:dyDescent="0.2">
      <c r="F27" t="s">
        <v>13</v>
      </c>
    </row>
    <row r="29" spans="5:12" x14ac:dyDescent="0.2">
      <c r="E29" t="s">
        <v>17</v>
      </c>
      <c r="F2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2CFF-E237-E242-86C6-AE9FF7739AE0}">
  <dimension ref="A4:J9"/>
  <sheetViews>
    <sheetView workbookViewId="0">
      <selection activeCell="F7" sqref="F7"/>
    </sheetView>
  </sheetViews>
  <sheetFormatPr baseColWidth="10" defaultRowHeight="16" x14ac:dyDescent="0.2"/>
  <sheetData>
    <row r="4" spans="1:10" x14ac:dyDescent="0.2">
      <c r="B4" t="s">
        <v>28</v>
      </c>
      <c r="C4" t="s">
        <v>29</v>
      </c>
      <c r="D4" t="s">
        <v>23</v>
      </c>
      <c r="F4" t="s">
        <v>19</v>
      </c>
      <c r="H4" t="s">
        <v>20</v>
      </c>
      <c r="I4" t="s">
        <v>30</v>
      </c>
    </row>
    <row r="5" spans="1:10" x14ac:dyDescent="0.2">
      <c r="A5" t="s">
        <v>4</v>
      </c>
      <c r="B5">
        <v>1</v>
      </c>
      <c r="C5">
        <v>10</v>
      </c>
      <c r="D5" s="1">
        <v>465</v>
      </c>
      <c r="F5">
        <f>SUMPRODUCT(B5:B9,D5:D9)</f>
        <v>480</v>
      </c>
      <c r="G5" t="s">
        <v>21</v>
      </c>
      <c r="H5">
        <v>480</v>
      </c>
      <c r="I5" t="s">
        <v>24</v>
      </c>
      <c r="J5">
        <f>SUMPRODUCT(C5:C9,D5:D9)</f>
        <v>4715</v>
      </c>
    </row>
    <row r="6" spans="1:10" x14ac:dyDescent="0.2">
      <c r="A6" t="s">
        <v>5</v>
      </c>
      <c r="B6">
        <v>3</v>
      </c>
      <c r="C6">
        <v>8</v>
      </c>
      <c r="D6" s="1">
        <v>0</v>
      </c>
      <c r="F6">
        <f>D7</f>
        <v>5</v>
      </c>
      <c r="G6" t="s">
        <v>22</v>
      </c>
      <c r="H6">
        <v>5</v>
      </c>
    </row>
    <row r="7" spans="1:10" x14ac:dyDescent="0.2">
      <c r="A7" t="s">
        <v>25</v>
      </c>
      <c r="B7">
        <v>2</v>
      </c>
      <c r="C7">
        <v>5</v>
      </c>
      <c r="D7" s="1">
        <v>5</v>
      </c>
      <c r="F7">
        <f>D6+D9</f>
        <v>4.9999999999999991</v>
      </c>
      <c r="G7" t="s">
        <v>22</v>
      </c>
      <c r="H7">
        <v>5</v>
      </c>
    </row>
    <row r="8" spans="1:10" x14ac:dyDescent="0.2">
      <c r="A8" t="s">
        <v>26</v>
      </c>
      <c r="B8">
        <v>3</v>
      </c>
      <c r="C8">
        <v>5</v>
      </c>
      <c r="D8" s="1">
        <v>0</v>
      </c>
    </row>
    <row r="9" spans="1:10" x14ac:dyDescent="0.2">
      <c r="A9" t="s">
        <v>27</v>
      </c>
      <c r="B9">
        <v>1</v>
      </c>
      <c r="C9">
        <v>8</v>
      </c>
      <c r="D9" s="1">
        <v>4.9999999999999991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7E7A-427E-5048-8A0F-643B02BB5B03}">
  <dimension ref="A4:M9"/>
  <sheetViews>
    <sheetView tabSelected="1" workbookViewId="0">
      <selection activeCell="E10" sqref="E10"/>
    </sheetView>
  </sheetViews>
  <sheetFormatPr baseColWidth="10" defaultRowHeight="16" x14ac:dyDescent="0.2"/>
  <cols>
    <col min="1" max="1" width="16" bestFit="1" customWidth="1"/>
    <col min="2" max="2" width="26.83203125" bestFit="1" customWidth="1"/>
    <col min="3" max="3" width="14.83203125" bestFit="1" customWidth="1"/>
    <col min="4" max="4" width="9.5" bestFit="1" customWidth="1"/>
    <col min="5" max="5" width="18.83203125" bestFit="1" customWidth="1"/>
  </cols>
  <sheetData>
    <row r="4" spans="1:13" x14ac:dyDescent="0.2">
      <c r="A4" t="s">
        <v>31</v>
      </c>
      <c r="B4" t="s">
        <v>35</v>
      </c>
      <c r="C4" t="s">
        <v>34</v>
      </c>
      <c r="D4" t="s">
        <v>36</v>
      </c>
      <c r="E4" t="s">
        <v>38</v>
      </c>
      <c r="F4" t="s">
        <v>23</v>
      </c>
      <c r="H4" t="s">
        <v>19</v>
      </c>
      <c r="J4" t="s">
        <v>20</v>
      </c>
      <c r="L4" t="s">
        <v>30</v>
      </c>
    </row>
    <row r="5" spans="1:13" x14ac:dyDescent="0.2">
      <c r="A5" t="s">
        <v>32</v>
      </c>
      <c r="B5">
        <v>0</v>
      </c>
      <c r="C5">
        <v>15</v>
      </c>
      <c r="D5">
        <v>500</v>
      </c>
      <c r="E5">
        <f>(80/100)*D5</f>
        <v>400</v>
      </c>
      <c r="F5" s="1">
        <v>400</v>
      </c>
      <c r="H5">
        <f>F5</f>
        <v>400</v>
      </c>
      <c r="I5" t="s">
        <v>22</v>
      </c>
      <c r="J5">
        <f>E5</f>
        <v>400</v>
      </c>
      <c r="L5" t="s">
        <v>39</v>
      </c>
      <c r="M5">
        <f>(F5*C5)+(F6*(C6+B6))</f>
        <v>10200</v>
      </c>
    </row>
    <row r="6" spans="1:13" x14ac:dyDescent="0.2">
      <c r="A6" t="s">
        <v>33</v>
      </c>
      <c r="B6">
        <v>7</v>
      </c>
      <c r="C6">
        <v>5</v>
      </c>
      <c r="D6">
        <v>1000</v>
      </c>
      <c r="E6">
        <v>0</v>
      </c>
      <c r="F6" s="1">
        <v>350</v>
      </c>
      <c r="H6">
        <f>F5+F6</f>
        <v>750</v>
      </c>
      <c r="I6" s="2" t="s">
        <v>40</v>
      </c>
      <c r="J6">
        <f>B9</f>
        <v>750</v>
      </c>
    </row>
    <row r="7" spans="1:13" x14ac:dyDescent="0.2">
      <c r="H7">
        <f>F5</f>
        <v>400</v>
      </c>
      <c r="I7" t="s">
        <v>21</v>
      </c>
      <c r="J7">
        <f>D5</f>
        <v>500</v>
      </c>
    </row>
    <row r="8" spans="1:13" x14ac:dyDescent="0.2">
      <c r="H8">
        <f>F6</f>
        <v>350</v>
      </c>
      <c r="I8" t="s">
        <v>21</v>
      </c>
      <c r="J8">
        <f>D6</f>
        <v>1000</v>
      </c>
    </row>
    <row r="9" spans="1:13" x14ac:dyDescent="0.2">
      <c r="A9" t="s">
        <v>37</v>
      </c>
      <c r="B9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Rene Ramirez Castro</dc:creator>
  <cp:lastModifiedBy>Ivan Rene Ramirez Castro</cp:lastModifiedBy>
  <dcterms:created xsi:type="dcterms:W3CDTF">2024-02-02T19:09:57Z</dcterms:created>
  <dcterms:modified xsi:type="dcterms:W3CDTF">2024-02-09T19:18:53Z</dcterms:modified>
</cp:coreProperties>
</file>