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2\gitLocal\K-Means Clustering for Sports Team Budgets\"/>
    </mc:Choice>
  </mc:AlternateContent>
  <xr:revisionPtr revIDLastSave="0" documentId="13_ncr:1_{B18A5749-1A1E-4425-9878-994D8E7BFFE0}" xr6:coauthVersionLast="47" xr6:coauthVersionMax="47" xr10:uidLastSave="{00000000-0000-0000-0000-000000000000}"/>
  <bookViews>
    <workbookView xWindow="-110" yWindow="-110" windowWidth="25820" windowHeight="13900" xr2:uid="{365710EC-01D3-4960-B90E-126FB10141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" l="1"/>
  <c r="AG4" i="1" s="1"/>
  <c r="AH4" i="1" s="1"/>
  <c r="AE3" i="1"/>
  <c r="AF5" i="1" s="1"/>
  <c r="AG5" i="1" s="1"/>
  <c r="AH5" i="1" s="1"/>
  <c r="S103" i="1"/>
  <c r="R103" i="1"/>
  <c r="S102" i="1"/>
  <c r="R102" i="1"/>
  <c r="S101" i="1"/>
  <c r="R101" i="1"/>
  <c r="S78" i="1"/>
  <c r="R78" i="1"/>
  <c r="S77" i="1"/>
  <c r="R77" i="1"/>
  <c r="S86" i="1" s="1"/>
  <c r="S76" i="1"/>
  <c r="R76" i="1"/>
  <c r="S53" i="1"/>
  <c r="R53" i="1"/>
  <c r="S52" i="1"/>
  <c r="R52" i="1"/>
  <c r="S51" i="1"/>
  <c r="R5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T31" i="1"/>
  <c r="S31" i="1"/>
  <c r="R31" i="1"/>
  <c r="L30" i="1"/>
  <c r="K30" i="1"/>
  <c r="L51" i="1"/>
  <c r="K51" i="1"/>
  <c r="L50" i="1"/>
  <c r="K50" i="1"/>
  <c r="C47" i="1"/>
  <c r="C46" i="1"/>
  <c r="C53" i="1" s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L31" i="1"/>
  <c r="K31" i="1"/>
  <c r="M31" i="1" s="1" a="1"/>
  <c r="M31" i="1" s="1"/>
  <c r="C24" i="1"/>
  <c r="C23" i="1"/>
  <c r="AF3" i="1" l="1"/>
  <c r="AG3" i="1" s="1"/>
  <c r="AH3" i="1" s="1"/>
  <c r="AF21" i="1"/>
  <c r="AG21" i="1" s="1"/>
  <c r="AH21" i="1" s="1"/>
  <c r="AF20" i="1"/>
  <c r="AG20" i="1" s="1"/>
  <c r="AH20" i="1" s="1"/>
  <c r="AF19" i="1"/>
  <c r="AG19" i="1" s="1"/>
  <c r="AH19" i="1" s="1"/>
  <c r="AF18" i="1"/>
  <c r="AG18" i="1" s="1"/>
  <c r="AH18" i="1" s="1"/>
  <c r="AF17" i="1"/>
  <c r="AG17" i="1" s="1"/>
  <c r="AH17" i="1" s="1"/>
  <c r="AF16" i="1"/>
  <c r="AG16" i="1" s="1"/>
  <c r="AH16" i="1" s="1"/>
  <c r="AF15" i="1"/>
  <c r="AG15" i="1" s="1"/>
  <c r="AH15" i="1" s="1"/>
  <c r="AF14" i="1"/>
  <c r="AG14" i="1" s="1"/>
  <c r="AH14" i="1" s="1"/>
  <c r="AF13" i="1"/>
  <c r="AG13" i="1" s="1"/>
  <c r="AH13" i="1" s="1"/>
  <c r="AF12" i="1"/>
  <c r="AG12" i="1" s="1"/>
  <c r="AH12" i="1" s="1"/>
  <c r="AF11" i="1"/>
  <c r="AG11" i="1" s="1"/>
  <c r="AH11" i="1" s="1"/>
  <c r="AF10" i="1"/>
  <c r="AG10" i="1" s="1"/>
  <c r="AH10" i="1" s="1"/>
  <c r="AF9" i="1"/>
  <c r="AG9" i="1" s="1"/>
  <c r="AH9" i="1" s="1"/>
  <c r="AF8" i="1"/>
  <c r="AG8" i="1" s="1"/>
  <c r="AH8" i="1" s="1"/>
  <c r="AF7" i="1"/>
  <c r="AG7" i="1" s="1"/>
  <c r="AH7" i="1" s="1"/>
  <c r="AF6" i="1"/>
  <c r="AG6" i="1" s="1"/>
  <c r="AH6" i="1" s="1"/>
  <c r="T118" i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0" i="1" a="1"/>
  <c r="M40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K64" i="1"/>
  <c r="K55" i="1"/>
  <c r="K56" i="1"/>
  <c r="K58" i="1"/>
  <c r="M58" i="1" s="1" a="1"/>
  <c r="M58" i="1" s="1"/>
  <c r="K59" i="1"/>
  <c r="K60" i="1"/>
  <c r="K61" i="1"/>
  <c r="M61" i="1" s="1" a="1"/>
  <c r="M61" i="1" s="1"/>
  <c r="K62" i="1"/>
  <c r="M62" i="1" s="1" a="1"/>
  <c r="M62" i="1" s="1"/>
  <c r="K63" i="1"/>
  <c r="K66" i="1"/>
  <c r="K68" i="1"/>
  <c r="K69" i="1"/>
  <c r="K70" i="1"/>
  <c r="K71" i="1"/>
  <c r="K72" i="1"/>
  <c r="L63" i="1"/>
  <c r="L55" i="1"/>
  <c r="L56" i="1"/>
  <c r="L57" i="1"/>
  <c r="L58" i="1"/>
  <c r="L59" i="1"/>
  <c r="L60" i="1"/>
  <c r="L61" i="1"/>
  <c r="L62" i="1"/>
  <c r="L64" i="1"/>
  <c r="L65" i="1"/>
  <c r="L66" i="1"/>
  <c r="M66" i="1" s="1" a="1"/>
  <c r="M66" i="1" s="1"/>
  <c r="L67" i="1"/>
  <c r="L68" i="1"/>
  <c r="M68" i="1" s="1" a="1"/>
  <c r="M68" i="1" s="1"/>
  <c r="L69" i="1"/>
  <c r="L70" i="1"/>
  <c r="L71" i="1"/>
  <c r="L72" i="1"/>
  <c r="R57" i="1"/>
  <c r="R58" i="1"/>
  <c r="R59" i="1"/>
  <c r="R60" i="1"/>
  <c r="R61" i="1"/>
  <c r="R62" i="1"/>
  <c r="R63" i="1"/>
  <c r="R65" i="1"/>
  <c r="R67" i="1"/>
  <c r="R68" i="1"/>
  <c r="R69" i="1"/>
  <c r="R70" i="1"/>
  <c r="R71" i="1"/>
  <c r="R72" i="1"/>
  <c r="R73" i="1"/>
  <c r="R56" i="1"/>
  <c r="S68" i="1"/>
  <c r="S63" i="1"/>
  <c r="S69" i="1"/>
  <c r="T62" i="1"/>
  <c r="T68" i="1"/>
  <c r="T69" i="1"/>
  <c r="T86" i="1"/>
  <c r="T93" i="1"/>
  <c r="M39" i="1" a="1"/>
  <c r="M39" i="1" s="1"/>
  <c r="R120" i="1"/>
  <c r="R107" i="1"/>
  <c r="R114" i="1"/>
  <c r="R121" i="1"/>
  <c r="R108" i="1"/>
  <c r="R115" i="1"/>
  <c r="R122" i="1"/>
  <c r="R111" i="1"/>
  <c r="R106" i="1"/>
  <c r="R109" i="1"/>
  <c r="R116" i="1"/>
  <c r="R123" i="1"/>
  <c r="R110" i="1"/>
  <c r="R117" i="1"/>
  <c r="S113" i="1"/>
  <c r="S120" i="1"/>
  <c r="S107" i="1"/>
  <c r="S114" i="1"/>
  <c r="S121" i="1"/>
  <c r="S108" i="1"/>
  <c r="S115" i="1"/>
  <c r="S106" i="1"/>
  <c r="S122" i="1"/>
  <c r="S109" i="1"/>
  <c r="S116" i="1"/>
  <c r="S123" i="1"/>
  <c r="S110" i="1"/>
  <c r="S117" i="1"/>
  <c r="M60" i="1" a="1"/>
  <c r="M60" i="1" s="1"/>
  <c r="S88" i="1"/>
  <c r="S95" i="1"/>
  <c r="S82" i="1"/>
  <c r="S89" i="1"/>
  <c r="S96" i="1"/>
  <c r="S83" i="1"/>
  <c r="S90" i="1"/>
  <c r="S81" i="1"/>
  <c r="S97" i="1"/>
  <c r="S84" i="1"/>
  <c r="S91" i="1"/>
  <c r="S98" i="1"/>
  <c r="S85" i="1"/>
  <c r="S92" i="1"/>
  <c r="T81" i="1"/>
  <c r="T82" i="1"/>
  <c r="T88" i="1"/>
  <c r="T95" i="1"/>
  <c r="T89" i="1"/>
  <c r="T96" i="1"/>
  <c r="T83" i="1"/>
  <c r="T85" i="1"/>
  <c r="T92" i="1"/>
  <c r="T90" i="1"/>
  <c r="T97" i="1"/>
  <c r="T84" i="1"/>
  <c r="T91" i="1"/>
  <c r="T98" i="1"/>
  <c r="R95" i="1"/>
  <c r="R82" i="1"/>
  <c r="R89" i="1"/>
  <c r="R96" i="1"/>
  <c r="R83" i="1"/>
  <c r="R90" i="1"/>
  <c r="R97" i="1"/>
  <c r="R84" i="1"/>
  <c r="R91" i="1"/>
  <c r="R98" i="1"/>
  <c r="R85" i="1"/>
  <c r="R92" i="1"/>
  <c r="R86" i="1"/>
  <c r="R81" i="1"/>
  <c r="T106" i="1"/>
  <c r="T113" i="1"/>
  <c r="T120" i="1"/>
  <c r="T107" i="1"/>
  <c r="T114" i="1"/>
  <c r="T121" i="1"/>
  <c r="T108" i="1"/>
  <c r="T110" i="1"/>
  <c r="T115" i="1"/>
  <c r="T122" i="1"/>
  <c r="T109" i="1"/>
  <c r="T116" i="1"/>
  <c r="T123" i="1"/>
  <c r="T117" i="1"/>
  <c r="T119" i="1"/>
  <c r="S119" i="1"/>
  <c r="M70" i="1" a="1"/>
  <c r="M70" i="1" s="1"/>
  <c r="T94" i="1"/>
  <c r="R119" i="1"/>
  <c r="S94" i="1"/>
  <c r="R94" i="1"/>
  <c r="S118" i="1"/>
  <c r="R118" i="1"/>
  <c r="S70" i="1"/>
  <c r="S57" i="1"/>
  <c r="S64" i="1"/>
  <c r="S71" i="1"/>
  <c r="S58" i="1"/>
  <c r="S65" i="1"/>
  <c r="S72" i="1"/>
  <c r="S56" i="1"/>
  <c r="S59" i="1"/>
  <c r="S66" i="1"/>
  <c r="S73" i="1"/>
  <c r="S60" i="1"/>
  <c r="S67" i="1"/>
  <c r="S93" i="1"/>
  <c r="R113" i="1"/>
  <c r="R93" i="1"/>
  <c r="T112" i="1"/>
  <c r="M42" i="1" a="1"/>
  <c r="M42" i="1" s="1"/>
  <c r="M32" i="1" a="1"/>
  <c r="M32" i="1" s="1"/>
  <c r="T63" i="1"/>
  <c r="T70" i="1"/>
  <c r="T57" i="1"/>
  <c r="T64" i="1"/>
  <c r="T71" i="1"/>
  <c r="T58" i="1"/>
  <c r="T65" i="1"/>
  <c r="T67" i="1"/>
  <c r="T72" i="1"/>
  <c r="T59" i="1"/>
  <c r="T66" i="1"/>
  <c r="T73" i="1"/>
  <c r="T60" i="1"/>
  <c r="T56" i="1"/>
  <c r="S62" i="1"/>
  <c r="R88" i="1"/>
  <c r="S112" i="1"/>
  <c r="T87" i="1"/>
  <c r="R112" i="1"/>
  <c r="M41" i="1" a="1"/>
  <c r="M41" i="1" s="1"/>
  <c r="T61" i="1"/>
  <c r="S87" i="1"/>
  <c r="T111" i="1"/>
  <c r="S61" i="1"/>
  <c r="R87" i="1"/>
  <c r="S111" i="1"/>
  <c r="K67" i="1"/>
  <c r="K57" i="1"/>
  <c r="M57" i="1" s="1" a="1"/>
  <c r="M57" i="1" s="1"/>
  <c r="R66" i="1"/>
  <c r="M56" i="1" a="1"/>
  <c r="M56" i="1" s="1"/>
  <c r="K65" i="1"/>
  <c r="M65" i="1" s="1" a="1"/>
  <c r="M65" i="1" s="1"/>
  <c r="R64" i="1"/>
  <c r="M55" i="1" a="1"/>
  <c r="M55" i="1" s="1"/>
  <c r="M30" i="1" a="1"/>
  <c r="M30" i="1" s="1"/>
  <c r="M67" i="1" l="1" a="1"/>
  <c r="M67" i="1" s="1"/>
  <c r="AH23" i="1"/>
  <c r="M72" i="1" a="1"/>
  <c r="M72" i="1" s="1"/>
  <c r="M71" i="1" a="1"/>
  <c r="M71" i="1" s="1"/>
  <c r="M69" i="1" a="1"/>
  <c r="M69" i="1" s="1"/>
  <c r="M63" i="1" a="1"/>
  <c r="M63" i="1" s="1"/>
  <c r="M59" i="1" a="1"/>
  <c r="M59" i="1" s="1"/>
  <c r="M64" i="1" a="1"/>
  <c r="M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<sst xmlns="http://schemas.openxmlformats.org/spreadsheetml/2006/main" count="130" uniqueCount="53">
  <si>
    <t xml:space="preserve"> </t>
  </si>
  <si>
    <t>abs</t>
  </si>
  <si>
    <t>sqr</t>
  </si>
  <si>
    <t>ID</t>
  </si>
  <si>
    <t>Annual Income (Thousands)</t>
  </si>
  <si>
    <t>Loan Amount (Thousands)</t>
  </si>
  <si>
    <t>Team ID</t>
  </si>
  <si>
    <t>Player Payroll</t>
  </si>
  <si>
    <t>Season Wins</t>
  </si>
  <si>
    <t>Cluster</t>
  </si>
  <si>
    <t>Tigres</t>
  </si>
  <si>
    <t>America</t>
  </si>
  <si>
    <t>Monty</t>
  </si>
  <si>
    <t>Cruz Azul</t>
  </si>
  <si>
    <t>Juares</t>
  </si>
  <si>
    <t>Toluca</t>
  </si>
  <si>
    <t>Leon</t>
  </si>
  <si>
    <t>Chivas</t>
  </si>
  <si>
    <t>Santos</t>
  </si>
  <si>
    <t>Atlas</t>
  </si>
  <si>
    <t>Pachuca</t>
  </si>
  <si>
    <t>To split into Clusters, choose two centers at random</t>
  </si>
  <si>
    <t>Pumas</t>
  </si>
  <si>
    <t>Tijuana</t>
  </si>
  <si>
    <t>Center 1</t>
  </si>
  <si>
    <t>Puebla</t>
  </si>
  <si>
    <t>Center 2</t>
  </si>
  <si>
    <t>Mazatlan</t>
  </si>
  <si>
    <t>Necaxa</t>
  </si>
  <si>
    <t>Distance1 = ABS (Annual Income - Center1 Annual Income) + ABS (Loan Amount - Center1 Loan Amount)</t>
  </si>
  <si>
    <t>Quereta</t>
  </si>
  <si>
    <t>Distance2 = ABS (Annual Income - Center2 Annual Income) + ABS (Loan Amount - Center2 Loan Amount)</t>
  </si>
  <si>
    <t>San Luis</t>
  </si>
  <si>
    <t>Distance 1</t>
  </si>
  <si>
    <t>We will do K3 (3 Clusters)</t>
  </si>
  <si>
    <t>Distance 2</t>
  </si>
  <si>
    <t>Iteration 1</t>
  </si>
  <si>
    <t>Serial</t>
  </si>
  <si>
    <t>Clusters</t>
  </si>
  <si>
    <t>Center 3</t>
  </si>
  <si>
    <t>Distance 3</t>
  </si>
  <si>
    <t>We can assign clusters by comparing Distance 1 and Distance 2,</t>
  </si>
  <si>
    <t>If Distance 1 is lower from Distance 2 then cluster is 1 and if Distance 2 is lower from Distance 1 then cluster is 2.</t>
  </si>
  <si>
    <t>This is Iteration 1</t>
  </si>
  <si>
    <t>For Iteration 2</t>
  </si>
  <si>
    <t>Center1 will be the average of all serial who has cluster assigned 1 and center 2 is average of serial assigned cluster 2.</t>
  </si>
  <si>
    <t>So looking at above data center 1 is average of serial 1, 3, 4, 5, 6 and 9 and Center 2 is average of serial 2, 7, 8 and 10.</t>
  </si>
  <si>
    <t>Iteration 2</t>
  </si>
  <si>
    <t>Both the iteration have same cluster value for serial so we don’t have to go for any other Iteration and we can easily splits data into two group.</t>
  </si>
  <si>
    <t>Iteration 3</t>
  </si>
  <si>
    <t>Iteration 4</t>
  </si>
  <si>
    <t>Juarez</t>
  </si>
  <si>
    <t>We will do K2 (2 Clusters)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</si>
</sst>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0" fillId="0" borderId="0" xfId="0" applyNumberFormat="1"/>
    <xf numFmtId="6" fontId="2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6" fontId="2" fillId="3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2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/>
    <xf numFmtId="8" fontId="2" fillId="0" borderId="4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4" borderId="5" xfId="0" applyFill="1" applyBorder="1"/>
    <xf numFmtId="0" fontId="0" fillId="0" borderId="5" xfId="0" applyBorder="1"/>
    <xf numFmtId="164" fontId="0" fillId="0" borderId="5" xfId="0" applyNumberFormat="1" applyBorder="1"/>
    <xf numFmtId="0" fontId="2" fillId="2" borderId="0" xfId="0" applyFont="1" applyFill="1" applyAlignment="1">
      <alignment horizontal="center" vertical="center"/>
    </xf>
    <xf numFmtId="1" fontId="0" fillId="0" borderId="0" xfId="0" applyNumberFormat="1"/>
    <xf numFmtId="6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Season 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D41-4013-879A-27605BC32F97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D41-4013-879A-27605BC32F97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D41-4013-879A-27605BC32F97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D41-4013-879A-27605BC32F97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D41-4013-879A-27605BC32F9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D41-4013-879A-27605BC32F97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D41-4013-879A-27605BC32F97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D41-4013-879A-27605BC32F97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D41-4013-879A-27605BC32F97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D41-4013-879A-27605BC32F97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D41-4013-879A-27605BC32F97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D41-4013-879A-27605BC32F97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D41-4013-879A-27605BC32F97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D41-4013-879A-27605BC32F97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D41-4013-879A-27605BC32F97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D41-4013-879A-27605BC32F97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D41-4013-879A-27605BC32F97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4472C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D41-4013-879A-27605BC32F97}"/>
              </c:ext>
            </c:extLst>
          </c:dPt>
          <c:xVal>
            <c:numRef>
              <c:f>Sheet1!$R$4:$R$21</c:f>
              <c:numCache>
                <c:formatCode>"$"#,##0</c:formatCode>
                <c:ptCount val="18"/>
                <c:pt idx="0">
                  <c:v>20430000</c:v>
                </c:pt>
                <c:pt idx="1">
                  <c:v>18220000</c:v>
                </c:pt>
                <c:pt idx="2">
                  <c:v>17330000</c:v>
                </c:pt>
                <c:pt idx="3">
                  <c:v>12610000</c:v>
                </c:pt>
                <c:pt idx="4">
                  <c:v>10940000</c:v>
                </c:pt>
                <c:pt idx="5">
                  <c:v>9970000</c:v>
                </c:pt>
                <c:pt idx="6">
                  <c:v>9690000</c:v>
                </c:pt>
                <c:pt idx="7">
                  <c:v>9380000</c:v>
                </c:pt>
                <c:pt idx="8">
                  <c:v>9135000</c:v>
                </c:pt>
                <c:pt idx="9">
                  <c:v>8990000</c:v>
                </c:pt>
                <c:pt idx="10">
                  <c:v>8810000</c:v>
                </c:pt>
                <c:pt idx="11">
                  <c:v>8780000</c:v>
                </c:pt>
                <c:pt idx="12">
                  <c:v>8350000</c:v>
                </c:pt>
                <c:pt idx="13">
                  <c:v>8250000</c:v>
                </c:pt>
                <c:pt idx="14">
                  <c:v>7430000</c:v>
                </c:pt>
                <c:pt idx="15">
                  <c:v>7330000</c:v>
                </c:pt>
                <c:pt idx="16">
                  <c:v>7280000</c:v>
                </c:pt>
                <c:pt idx="17">
                  <c:v>6250000</c:v>
                </c:pt>
              </c:numCache>
            </c:numRef>
          </c:xVal>
          <c:yVal>
            <c:numRef>
              <c:f>Sheet1!$S$4:$S$21</c:f>
              <c:numCache>
                <c:formatCode>General</c:formatCode>
                <c:ptCount val="18"/>
                <c:pt idx="0">
                  <c:v>16</c:v>
                </c:pt>
                <c:pt idx="1">
                  <c:v>22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13</c:v>
                </c:pt>
                <c:pt idx="6">
                  <c:v>14</c:v>
                </c:pt>
                <c:pt idx="7">
                  <c:v>10</c:v>
                </c:pt>
                <c:pt idx="8">
                  <c:v>15</c:v>
                </c:pt>
                <c:pt idx="9">
                  <c:v>11</c:v>
                </c:pt>
                <c:pt idx="10">
                  <c:v>13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8</c:v>
                </c:pt>
                <c:pt idx="15">
                  <c:v>11</c:v>
                </c:pt>
                <c:pt idx="16">
                  <c:v>4</c:v>
                </c:pt>
                <c:pt idx="1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1-4013-879A-27605BC32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728559"/>
        <c:axId val="1158729039"/>
      </c:scatterChart>
      <c:valAx>
        <c:axId val="11587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29039"/>
        <c:crosses val="autoZero"/>
        <c:crossBetween val="midCat"/>
      </c:valAx>
      <c:valAx>
        <c:axId val="11587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2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Sheet1!$S$3</c:f>
              <c:strCache>
                <c:ptCount val="1"/>
                <c:pt idx="0">
                  <c:v>Season Wins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A62-43BA-ADEF-AE7CFFFA1749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A62-43BA-ADEF-AE7CFFFA1749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A62-43BA-ADEF-AE7CFFFA1749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A62-43BA-ADEF-AE7CFFFA174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A62-43BA-ADEF-AE7CFFFA1749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A62-43BA-ADEF-AE7CFFFA1749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A62-43BA-ADEF-AE7CFFFA1749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A62-43BA-ADEF-AE7CFFFA1749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A62-43BA-ADEF-AE7CFFFA174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A62-43BA-ADEF-AE7CFFFA1749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A62-43BA-ADEF-AE7CFFFA1749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A62-43BA-ADEF-AE7CFFFA1749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A62-43BA-ADEF-AE7CFFFA1749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A62-43BA-ADEF-AE7CFFFA1749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A62-43BA-ADEF-AE7CFFFA1749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A62-43BA-ADEF-AE7CFFFA1749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A62-43BA-ADEF-AE7CFFFA1749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A62-43BA-ADEF-AE7CFFFA1749}"/>
              </c:ext>
            </c:extLst>
          </c:dPt>
          <c:xVal>
            <c:numRef>
              <c:f>Sheet1!$R$4:$R$21</c:f>
              <c:numCache>
                <c:formatCode>"$"#,##0</c:formatCode>
                <c:ptCount val="18"/>
                <c:pt idx="0">
                  <c:v>20430000</c:v>
                </c:pt>
                <c:pt idx="1">
                  <c:v>18220000</c:v>
                </c:pt>
                <c:pt idx="2">
                  <c:v>17330000</c:v>
                </c:pt>
                <c:pt idx="3">
                  <c:v>12610000</c:v>
                </c:pt>
                <c:pt idx="4">
                  <c:v>10940000</c:v>
                </c:pt>
                <c:pt idx="5">
                  <c:v>9970000</c:v>
                </c:pt>
                <c:pt idx="6">
                  <c:v>9690000</c:v>
                </c:pt>
                <c:pt idx="7">
                  <c:v>9380000</c:v>
                </c:pt>
                <c:pt idx="8">
                  <c:v>9135000</c:v>
                </c:pt>
                <c:pt idx="9">
                  <c:v>8990000</c:v>
                </c:pt>
                <c:pt idx="10">
                  <c:v>8810000</c:v>
                </c:pt>
                <c:pt idx="11">
                  <c:v>8780000</c:v>
                </c:pt>
                <c:pt idx="12">
                  <c:v>8350000</c:v>
                </c:pt>
                <c:pt idx="13">
                  <c:v>8250000</c:v>
                </c:pt>
                <c:pt idx="14">
                  <c:v>7430000</c:v>
                </c:pt>
                <c:pt idx="15">
                  <c:v>7330000</c:v>
                </c:pt>
                <c:pt idx="16">
                  <c:v>7280000</c:v>
                </c:pt>
                <c:pt idx="17">
                  <c:v>6250000</c:v>
                </c:pt>
              </c:numCache>
            </c:numRef>
          </c:xVal>
          <c:yVal>
            <c:numRef>
              <c:f>Sheet1!$S$4:$S$21</c:f>
              <c:numCache>
                <c:formatCode>General</c:formatCode>
                <c:ptCount val="18"/>
                <c:pt idx="0">
                  <c:v>16</c:v>
                </c:pt>
                <c:pt idx="1">
                  <c:v>22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13</c:v>
                </c:pt>
                <c:pt idx="6">
                  <c:v>14</c:v>
                </c:pt>
                <c:pt idx="7">
                  <c:v>10</c:v>
                </c:pt>
                <c:pt idx="8">
                  <c:v>15</c:v>
                </c:pt>
                <c:pt idx="9">
                  <c:v>11</c:v>
                </c:pt>
                <c:pt idx="10">
                  <c:v>13</c:v>
                </c:pt>
                <c:pt idx="11">
                  <c:v>7</c:v>
                </c:pt>
                <c:pt idx="12">
                  <c:v>7</c:v>
                </c:pt>
                <c:pt idx="13">
                  <c:v>10</c:v>
                </c:pt>
                <c:pt idx="14">
                  <c:v>8</c:v>
                </c:pt>
                <c:pt idx="15">
                  <c:v>11</c:v>
                </c:pt>
                <c:pt idx="16">
                  <c:v>4</c:v>
                </c:pt>
                <c:pt idx="17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A62-43BA-ADEF-AE7CFFFA1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728559"/>
        <c:axId val="1158729039"/>
      </c:scatterChart>
      <c:valAx>
        <c:axId val="115872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29039"/>
        <c:crosses val="autoZero"/>
        <c:crossBetween val="midCat"/>
      </c:valAx>
      <c:valAx>
        <c:axId val="11587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72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99332</xdr:colOff>
      <xdr:row>15</xdr:row>
      <xdr:rowOff>166007</xdr:rowOff>
    </xdr:from>
    <xdr:to>
      <xdr:col>28</xdr:col>
      <xdr:colOff>99332</xdr:colOff>
      <xdr:row>30</xdr:row>
      <xdr:rowOff>4082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1E9065-ED46-43E8-B2BB-3C1792AB7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600075</xdr:colOff>
      <xdr:row>0</xdr:row>
      <xdr:rowOff>161925</xdr:rowOff>
    </xdr:from>
    <xdr:to>
      <xdr:col>27</xdr:col>
      <xdr:colOff>600075</xdr:colOff>
      <xdr:row>14</xdr:row>
      <xdr:rowOff>129268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7ADDA-2FF4-45EB-9724-BE3E625BB668}"/>
            </a:ext>
            <a:ext uri="{147F2762-F138-4A5C-976F-8EAC2B608ADB}">
              <a16:predDERef xmlns:a16="http://schemas.microsoft.com/office/drawing/2014/main" pred="{E11E9065-ED46-43E8-B2BB-3C1792AB7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B6FB-6D42-4F9D-953D-12A8ACFB98B9}">
  <dimension ref="A1:AH123"/>
  <sheetViews>
    <sheetView tabSelected="1" zoomScale="84" workbookViewId="0">
      <selection activeCell="H61" sqref="H61"/>
    </sheetView>
  </sheetViews>
  <sheetFormatPr defaultRowHeight="14.5" x14ac:dyDescent="0.35"/>
  <cols>
    <col min="1" max="2" width="9.26953125" bestFit="1" customWidth="1"/>
    <col min="3" max="3" width="25.453125" bestFit="1" customWidth="1"/>
    <col min="4" max="4" width="23.81640625" bestFit="1" customWidth="1"/>
    <col min="5" max="5" width="9.26953125" bestFit="1" customWidth="1"/>
    <col min="9" max="10" width="9.26953125" bestFit="1" customWidth="1"/>
    <col min="11" max="11" width="13.453125" bestFit="1" customWidth="1"/>
    <col min="12" max="12" width="12.1796875" customWidth="1"/>
    <col min="13" max="13" width="9.26953125" bestFit="1" customWidth="1"/>
    <col min="16" max="17" width="9.26953125" bestFit="1" customWidth="1"/>
    <col min="18" max="18" width="11.81640625" bestFit="1" customWidth="1"/>
    <col min="19" max="20" width="12.54296875" customWidth="1"/>
    <col min="21" max="21" width="9.26953125" bestFit="1" customWidth="1"/>
    <col min="31" max="31" width="12.1796875" bestFit="1" customWidth="1"/>
    <col min="32" max="32" width="11.81640625" bestFit="1" customWidth="1"/>
    <col min="33" max="33" width="10.81640625" bestFit="1" customWidth="1"/>
    <col min="34" max="34" width="13" customWidth="1"/>
  </cols>
  <sheetData>
    <row r="1" spans="1:34" x14ac:dyDescent="0.35">
      <c r="A1" t="s">
        <v>0</v>
      </c>
      <c r="B1" s="15"/>
    </row>
    <row r="2" spans="1:34" ht="15" thickBot="1" x14ac:dyDescent="0.4">
      <c r="AG2" t="s">
        <v>1</v>
      </c>
      <c r="AH2" t="s">
        <v>2</v>
      </c>
    </row>
    <row r="3" spans="1:34" ht="16" thickBot="1" x14ac:dyDescent="0.4">
      <c r="B3" s="1" t="s">
        <v>3</v>
      </c>
      <c r="C3" s="2" t="s">
        <v>4</v>
      </c>
      <c r="D3" s="2" t="s">
        <v>5</v>
      </c>
      <c r="J3" s="18" t="s">
        <v>6</v>
      </c>
      <c r="K3" s="18" t="s">
        <v>7</v>
      </c>
      <c r="L3" s="18" t="s">
        <v>8</v>
      </c>
      <c r="Q3" s="18" t="s">
        <v>6</v>
      </c>
      <c r="R3" s="18" t="s">
        <v>7</v>
      </c>
      <c r="S3" s="18" t="s">
        <v>8</v>
      </c>
      <c r="T3" t="s">
        <v>9</v>
      </c>
      <c r="AE3" s="17">
        <f>AVERAGE(R4:R21)</f>
        <v>10509722.222222222</v>
      </c>
      <c r="AF3" s="17">
        <f>R4-$AE$3</f>
        <v>9920277.777777778</v>
      </c>
      <c r="AG3">
        <f>ABS(AF3)</f>
        <v>9920277.777777778</v>
      </c>
      <c r="AH3">
        <f>AG3*AG3</f>
        <v>98411911188271.609</v>
      </c>
    </row>
    <row r="4" spans="1:34" ht="16" thickBot="1" x14ac:dyDescent="0.4">
      <c r="B4" s="3">
        <v>1</v>
      </c>
      <c r="C4" s="5">
        <v>75</v>
      </c>
      <c r="D4" s="5">
        <v>3000</v>
      </c>
      <c r="I4" t="s">
        <v>10</v>
      </c>
      <c r="J4" s="19">
        <v>1</v>
      </c>
      <c r="K4" s="20">
        <v>20430000</v>
      </c>
      <c r="L4" s="19">
        <v>16</v>
      </c>
      <c r="P4" t="s">
        <v>10</v>
      </c>
      <c r="Q4" s="19">
        <v>1</v>
      </c>
      <c r="R4" s="20">
        <v>20430000</v>
      </c>
      <c r="S4" s="19">
        <v>16</v>
      </c>
      <c r="T4">
        <v>1</v>
      </c>
      <c r="AF4" s="17">
        <f t="shared" ref="AF4:AF21" si="0">R5-$AE$3</f>
        <v>7710277.777777778</v>
      </c>
      <c r="AG4">
        <f t="shared" ref="AG4:AG21" si="1">ABS(AF4)</f>
        <v>7710277.777777778</v>
      </c>
      <c r="AH4">
        <f t="shared" ref="AH4:AH21" si="2">AG4*AG4</f>
        <v>59448383410493.828</v>
      </c>
    </row>
    <row r="5" spans="1:34" ht="16" thickBot="1" x14ac:dyDescent="0.4">
      <c r="B5" s="3">
        <v>2</v>
      </c>
      <c r="C5" s="5">
        <v>95</v>
      </c>
      <c r="D5" s="5">
        <v>5000</v>
      </c>
      <c r="I5" t="s">
        <v>11</v>
      </c>
      <c r="J5" s="19">
        <v>2</v>
      </c>
      <c r="K5" s="20">
        <v>18220000</v>
      </c>
      <c r="L5" s="19">
        <v>22</v>
      </c>
      <c r="P5" t="s">
        <v>11</v>
      </c>
      <c r="Q5" s="19">
        <v>2</v>
      </c>
      <c r="R5" s="20">
        <v>18220000</v>
      </c>
      <c r="S5" s="19">
        <v>22</v>
      </c>
      <c r="T5">
        <v>1</v>
      </c>
      <c r="AF5" s="17">
        <f t="shared" si="0"/>
        <v>6820277.777777778</v>
      </c>
      <c r="AG5">
        <f t="shared" si="1"/>
        <v>6820277.777777778</v>
      </c>
      <c r="AH5">
        <f t="shared" si="2"/>
        <v>46516188966049.383</v>
      </c>
    </row>
    <row r="6" spans="1:34" ht="16" thickBot="1" x14ac:dyDescent="0.4">
      <c r="B6" s="3">
        <v>3</v>
      </c>
      <c r="C6" s="5">
        <v>65</v>
      </c>
      <c r="D6" s="5">
        <v>1800</v>
      </c>
      <c r="I6" t="s">
        <v>12</v>
      </c>
      <c r="J6" s="19">
        <v>3</v>
      </c>
      <c r="K6" s="20">
        <v>17330000</v>
      </c>
      <c r="L6" s="19">
        <v>15</v>
      </c>
      <c r="P6" t="s">
        <v>12</v>
      </c>
      <c r="Q6" s="19">
        <v>3</v>
      </c>
      <c r="R6" s="20">
        <v>17330000</v>
      </c>
      <c r="S6" s="19">
        <v>15</v>
      </c>
      <c r="T6">
        <v>1</v>
      </c>
      <c r="AF6" s="17">
        <f t="shared" si="0"/>
        <v>2100277.777777778</v>
      </c>
      <c r="AG6">
        <f t="shared" si="1"/>
        <v>2100277.777777778</v>
      </c>
      <c r="AH6">
        <f t="shared" si="2"/>
        <v>4411166743827.1611</v>
      </c>
    </row>
    <row r="7" spans="1:34" ht="16" thickBot="1" x14ac:dyDescent="0.4">
      <c r="B7" s="3">
        <v>4</v>
      </c>
      <c r="C7" s="5">
        <v>73</v>
      </c>
      <c r="D7" s="5">
        <v>2800</v>
      </c>
      <c r="I7" t="s">
        <v>13</v>
      </c>
      <c r="J7" s="19">
        <v>4</v>
      </c>
      <c r="K7" s="20">
        <v>12610000</v>
      </c>
      <c r="L7" s="19">
        <v>12</v>
      </c>
      <c r="P7" t="s">
        <v>13</v>
      </c>
      <c r="Q7" s="19">
        <v>4</v>
      </c>
      <c r="R7" s="20">
        <v>12610000</v>
      </c>
      <c r="S7" s="19">
        <v>12</v>
      </c>
      <c r="T7">
        <v>2</v>
      </c>
      <c r="AF7" s="17">
        <f t="shared" si="0"/>
        <v>430277.77777777798</v>
      </c>
      <c r="AG7">
        <f t="shared" si="1"/>
        <v>430277.77777777798</v>
      </c>
      <c r="AH7">
        <f t="shared" si="2"/>
        <v>185138966049.3829</v>
      </c>
    </row>
    <row r="8" spans="1:34" ht="16" thickBot="1" x14ac:dyDescent="0.4">
      <c r="B8" s="3">
        <v>5</v>
      </c>
      <c r="C8" s="5">
        <v>82</v>
      </c>
      <c r="D8" s="5">
        <v>4000</v>
      </c>
      <c r="I8" t="s">
        <v>14</v>
      </c>
      <c r="J8" s="19">
        <v>5</v>
      </c>
      <c r="K8" s="20">
        <v>10940000</v>
      </c>
      <c r="L8" s="19">
        <v>8</v>
      </c>
      <c r="P8" t="s">
        <v>51</v>
      </c>
      <c r="Q8" s="19">
        <v>5</v>
      </c>
      <c r="R8" s="20">
        <v>10940000</v>
      </c>
      <c r="S8" s="19">
        <v>8</v>
      </c>
      <c r="T8">
        <v>2</v>
      </c>
      <c r="AF8" s="17">
        <f t="shared" si="0"/>
        <v>-539722.22222222202</v>
      </c>
      <c r="AG8">
        <f t="shared" si="1"/>
        <v>539722.22222222202</v>
      </c>
      <c r="AH8">
        <f t="shared" si="2"/>
        <v>291300077160.49359</v>
      </c>
    </row>
    <row r="9" spans="1:34" ht="16" thickBot="1" x14ac:dyDescent="0.4">
      <c r="B9" s="3">
        <v>6</v>
      </c>
      <c r="C9" s="5">
        <v>77</v>
      </c>
      <c r="D9" s="5">
        <v>3500</v>
      </c>
      <c r="I9" t="s">
        <v>15</v>
      </c>
      <c r="J9" s="19">
        <v>6</v>
      </c>
      <c r="K9" s="20">
        <v>9970000</v>
      </c>
      <c r="L9" s="19">
        <v>13</v>
      </c>
      <c r="P9" t="s">
        <v>15</v>
      </c>
      <c r="Q9" s="19">
        <v>6</v>
      </c>
      <c r="R9" s="20">
        <v>9970000</v>
      </c>
      <c r="S9" s="19">
        <v>13</v>
      </c>
      <c r="T9">
        <v>2</v>
      </c>
      <c r="AF9" s="17">
        <f t="shared" si="0"/>
        <v>-819722.22222222202</v>
      </c>
      <c r="AG9">
        <f t="shared" si="1"/>
        <v>819722.22222222202</v>
      </c>
      <c r="AH9">
        <f t="shared" si="2"/>
        <v>671944521604.93799</v>
      </c>
    </row>
    <row r="10" spans="1:34" ht="16" thickBot="1" x14ac:dyDescent="0.4">
      <c r="B10" s="3">
        <v>7</v>
      </c>
      <c r="C10" s="5">
        <v>110</v>
      </c>
      <c r="D10" s="5">
        <v>7000</v>
      </c>
      <c r="I10" t="s">
        <v>16</v>
      </c>
      <c r="J10" s="19">
        <v>7</v>
      </c>
      <c r="K10" s="20">
        <v>9690000</v>
      </c>
      <c r="L10" s="19">
        <v>14</v>
      </c>
      <c r="P10" t="s">
        <v>16</v>
      </c>
      <c r="Q10" s="19">
        <v>7</v>
      </c>
      <c r="R10" s="20">
        <v>9690000</v>
      </c>
      <c r="S10" s="19">
        <v>14</v>
      </c>
      <c r="T10">
        <v>2</v>
      </c>
      <c r="AF10" s="17">
        <f t="shared" si="0"/>
        <v>-1129722.222222222</v>
      </c>
      <c r="AG10">
        <f t="shared" si="1"/>
        <v>1129722.222222222</v>
      </c>
      <c r="AH10">
        <f t="shared" si="2"/>
        <v>1276272299382.7156</v>
      </c>
    </row>
    <row r="11" spans="1:34" ht="16" thickBot="1" x14ac:dyDescent="0.4">
      <c r="B11" s="3">
        <v>8</v>
      </c>
      <c r="C11" s="5">
        <v>98</v>
      </c>
      <c r="D11" s="5">
        <v>6000</v>
      </c>
      <c r="I11" t="s">
        <v>17</v>
      </c>
      <c r="J11" s="19">
        <v>8</v>
      </c>
      <c r="K11" s="20">
        <v>9380000</v>
      </c>
      <c r="L11" s="19">
        <v>10</v>
      </c>
      <c r="P11" t="s">
        <v>17</v>
      </c>
      <c r="Q11" s="19">
        <v>8</v>
      </c>
      <c r="R11" s="20">
        <v>9380000</v>
      </c>
      <c r="S11" s="19">
        <v>10</v>
      </c>
      <c r="T11">
        <v>2</v>
      </c>
      <c r="AF11" s="17">
        <f t="shared" si="0"/>
        <v>-1374722.222222222</v>
      </c>
      <c r="AG11">
        <f t="shared" si="1"/>
        <v>1374722.222222222</v>
      </c>
      <c r="AH11">
        <f t="shared" si="2"/>
        <v>1889861188271.6042</v>
      </c>
    </row>
    <row r="12" spans="1:34" ht="16" thickBot="1" x14ac:dyDescent="0.4">
      <c r="B12" s="3">
        <v>9</v>
      </c>
      <c r="C12" s="5">
        <v>68</v>
      </c>
      <c r="D12" s="5">
        <v>2000</v>
      </c>
      <c r="I12" t="s">
        <v>18</v>
      </c>
      <c r="J12" s="19">
        <v>9</v>
      </c>
      <c r="K12" s="20">
        <v>9135000</v>
      </c>
      <c r="L12" s="19">
        <v>15</v>
      </c>
      <c r="P12" t="s">
        <v>18</v>
      </c>
      <c r="Q12" s="19">
        <v>9</v>
      </c>
      <c r="R12" s="20">
        <v>9135000</v>
      </c>
      <c r="S12" s="19">
        <v>15</v>
      </c>
      <c r="T12">
        <v>2</v>
      </c>
      <c r="AF12" s="17">
        <f t="shared" si="0"/>
        <v>-1519722.222222222</v>
      </c>
      <c r="AG12">
        <f t="shared" si="1"/>
        <v>1519722.222222222</v>
      </c>
      <c r="AH12">
        <f t="shared" si="2"/>
        <v>2309555632716.0488</v>
      </c>
    </row>
    <row r="13" spans="1:34" ht="16" thickBot="1" x14ac:dyDescent="0.4">
      <c r="B13" s="3">
        <v>10</v>
      </c>
      <c r="C13" s="5">
        <v>91</v>
      </c>
      <c r="D13" s="5">
        <v>4800</v>
      </c>
      <c r="I13" t="s">
        <v>19</v>
      </c>
      <c r="J13" s="19">
        <v>10</v>
      </c>
      <c r="K13" s="20">
        <v>8990000</v>
      </c>
      <c r="L13" s="19">
        <v>11</v>
      </c>
      <c r="P13" t="s">
        <v>19</v>
      </c>
      <c r="Q13" s="19">
        <v>10</v>
      </c>
      <c r="R13" s="20">
        <v>8990000</v>
      </c>
      <c r="S13" s="19">
        <v>11</v>
      </c>
      <c r="T13">
        <v>2</v>
      </c>
      <c r="AF13" s="17">
        <f t="shared" si="0"/>
        <v>-1699722.222222222</v>
      </c>
      <c r="AG13">
        <f t="shared" si="1"/>
        <v>1699722.222222222</v>
      </c>
      <c r="AH13">
        <f t="shared" si="2"/>
        <v>2889055632716.0488</v>
      </c>
    </row>
    <row r="14" spans="1:34" x14ac:dyDescent="0.35">
      <c r="I14" t="s">
        <v>20</v>
      </c>
      <c r="J14" s="19">
        <v>11</v>
      </c>
      <c r="K14" s="20">
        <v>8810000</v>
      </c>
      <c r="L14" s="19">
        <v>13</v>
      </c>
      <c r="P14" t="s">
        <v>20</v>
      </c>
      <c r="Q14" s="19">
        <v>11</v>
      </c>
      <c r="R14" s="20">
        <v>8810000</v>
      </c>
      <c r="S14" s="19">
        <v>13</v>
      </c>
      <c r="T14">
        <v>2</v>
      </c>
      <c r="AF14" s="17">
        <f t="shared" si="0"/>
        <v>-1729722.222222222</v>
      </c>
      <c r="AG14">
        <f t="shared" si="1"/>
        <v>1729722.222222222</v>
      </c>
      <c r="AH14">
        <f t="shared" si="2"/>
        <v>2991938966049.3818</v>
      </c>
    </row>
    <row r="15" spans="1:34" x14ac:dyDescent="0.35">
      <c r="B15" t="s">
        <v>21</v>
      </c>
      <c r="I15" t="s">
        <v>22</v>
      </c>
      <c r="J15" s="19">
        <v>12</v>
      </c>
      <c r="K15" s="20">
        <v>8780000</v>
      </c>
      <c r="L15" s="19">
        <v>7</v>
      </c>
      <c r="P15" t="s">
        <v>22</v>
      </c>
      <c r="Q15" s="19">
        <v>12</v>
      </c>
      <c r="R15" s="20">
        <v>8780000</v>
      </c>
      <c r="S15" s="19">
        <v>7</v>
      </c>
      <c r="T15">
        <v>2</v>
      </c>
      <c r="AF15" s="17">
        <f t="shared" si="0"/>
        <v>-2159722.222222222</v>
      </c>
      <c r="AG15">
        <f t="shared" si="1"/>
        <v>2159722.222222222</v>
      </c>
      <c r="AH15">
        <f t="shared" si="2"/>
        <v>4664400077160.4932</v>
      </c>
    </row>
    <row r="16" spans="1:34" ht="15" thickBot="1" x14ac:dyDescent="0.4">
      <c r="A16" t="s">
        <v>3</v>
      </c>
      <c r="I16" t="s">
        <v>23</v>
      </c>
      <c r="J16" s="19">
        <v>13</v>
      </c>
      <c r="K16" s="20">
        <v>8350000</v>
      </c>
      <c r="L16" s="19">
        <v>7</v>
      </c>
      <c r="P16" t="s">
        <v>23</v>
      </c>
      <c r="Q16" s="19">
        <v>13</v>
      </c>
      <c r="R16" s="20">
        <v>8350000</v>
      </c>
      <c r="S16" s="19">
        <v>7</v>
      </c>
      <c r="T16">
        <v>3</v>
      </c>
      <c r="AF16" s="17">
        <f t="shared" si="0"/>
        <v>-2259722.222222222</v>
      </c>
      <c r="AG16">
        <f t="shared" si="1"/>
        <v>2259722.222222222</v>
      </c>
      <c r="AH16">
        <f t="shared" si="2"/>
        <v>5106344521604.9375</v>
      </c>
    </row>
    <row r="17" spans="1:34" ht="16" thickBot="1" x14ac:dyDescent="0.4">
      <c r="A17">
        <v>5</v>
      </c>
      <c r="B17" s="11" t="s">
        <v>24</v>
      </c>
      <c r="C17" s="12">
        <v>82</v>
      </c>
      <c r="D17" s="12">
        <v>4000</v>
      </c>
      <c r="I17" t="s">
        <v>25</v>
      </c>
      <c r="J17" s="19">
        <v>14</v>
      </c>
      <c r="K17" s="20">
        <v>8250000</v>
      </c>
      <c r="L17" s="19">
        <v>10</v>
      </c>
      <c r="P17" t="s">
        <v>25</v>
      </c>
      <c r="Q17" s="19">
        <v>14</v>
      </c>
      <c r="R17" s="20">
        <v>8250000</v>
      </c>
      <c r="S17" s="19">
        <v>10</v>
      </c>
      <c r="T17">
        <v>3</v>
      </c>
      <c r="AF17" s="17">
        <f t="shared" si="0"/>
        <v>-3079722.222222222</v>
      </c>
      <c r="AG17">
        <f t="shared" si="1"/>
        <v>3079722.222222222</v>
      </c>
      <c r="AH17">
        <f t="shared" si="2"/>
        <v>9484688966049.3809</v>
      </c>
    </row>
    <row r="18" spans="1:34" ht="16" thickBot="1" x14ac:dyDescent="0.4">
      <c r="A18">
        <v>10</v>
      </c>
      <c r="B18" s="3" t="s">
        <v>26</v>
      </c>
      <c r="C18" s="5">
        <v>91</v>
      </c>
      <c r="D18" s="5">
        <v>4800</v>
      </c>
      <c r="I18" t="s">
        <v>27</v>
      </c>
      <c r="J18" s="19">
        <v>15</v>
      </c>
      <c r="K18" s="20">
        <v>7430000</v>
      </c>
      <c r="L18" s="19">
        <v>8</v>
      </c>
      <c r="P18" t="s">
        <v>27</v>
      </c>
      <c r="Q18" s="19">
        <v>15</v>
      </c>
      <c r="R18" s="20">
        <v>7430000</v>
      </c>
      <c r="S18" s="19">
        <v>8</v>
      </c>
      <c r="T18">
        <v>3</v>
      </c>
      <c r="AF18" s="17">
        <f t="shared" si="0"/>
        <v>-3179722.222222222</v>
      </c>
      <c r="AG18">
        <f t="shared" si="1"/>
        <v>3179722.222222222</v>
      </c>
      <c r="AH18">
        <f t="shared" si="2"/>
        <v>10110633410493.826</v>
      </c>
    </row>
    <row r="19" spans="1:34" x14ac:dyDescent="0.35">
      <c r="I19" t="s">
        <v>28</v>
      </c>
      <c r="J19" s="19">
        <v>16</v>
      </c>
      <c r="K19" s="20">
        <v>7330000</v>
      </c>
      <c r="L19" s="19">
        <v>11</v>
      </c>
      <c r="P19" t="s">
        <v>28</v>
      </c>
      <c r="Q19" s="19">
        <v>16</v>
      </c>
      <c r="R19" s="20">
        <v>7330000</v>
      </c>
      <c r="S19" s="19">
        <v>11</v>
      </c>
      <c r="T19">
        <v>3</v>
      </c>
      <c r="AF19" s="17">
        <f t="shared" si="0"/>
        <v>-3229722.222222222</v>
      </c>
      <c r="AG19">
        <f t="shared" si="1"/>
        <v>3229722.222222222</v>
      </c>
      <c r="AH19">
        <f t="shared" si="2"/>
        <v>10431105632716.049</v>
      </c>
    </row>
    <row r="20" spans="1:34" x14ac:dyDescent="0.35">
      <c r="B20" s="6" t="s">
        <v>29</v>
      </c>
      <c r="I20" t="s">
        <v>30</v>
      </c>
      <c r="J20" s="19">
        <v>17</v>
      </c>
      <c r="K20" s="20">
        <v>7280000</v>
      </c>
      <c r="L20" s="19">
        <v>4</v>
      </c>
      <c r="P20" t="s">
        <v>30</v>
      </c>
      <c r="Q20" s="19">
        <v>17</v>
      </c>
      <c r="R20" s="20">
        <v>7280000</v>
      </c>
      <c r="S20" s="19">
        <v>4</v>
      </c>
      <c r="T20">
        <v>3</v>
      </c>
      <c r="AF20" s="17">
        <f t="shared" si="0"/>
        <v>-4259722.222222222</v>
      </c>
      <c r="AG20">
        <f t="shared" si="1"/>
        <v>4259722.222222222</v>
      </c>
      <c r="AH20">
        <f t="shared" si="2"/>
        <v>18145233410493.824</v>
      </c>
    </row>
    <row r="21" spans="1:34" x14ac:dyDescent="0.35">
      <c r="B21" s="6" t="s">
        <v>31</v>
      </c>
      <c r="I21" t="s">
        <v>32</v>
      </c>
      <c r="J21" s="19">
        <v>18</v>
      </c>
      <c r="K21" s="20">
        <v>6250000</v>
      </c>
      <c r="L21" s="19">
        <v>8</v>
      </c>
      <c r="P21" t="s">
        <v>32</v>
      </c>
      <c r="Q21" s="19">
        <v>18</v>
      </c>
      <c r="R21" s="20">
        <v>6250000</v>
      </c>
      <c r="S21" s="19">
        <v>8</v>
      </c>
      <c r="T21">
        <v>3</v>
      </c>
      <c r="AF21" s="17">
        <f t="shared" si="0"/>
        <v>-10509722.222222222</v>
      </c>
      <c r="AG21">
        <f t="shared" si="1"/>
        <v>10509722.222222222</v>
      </c>
      <c r="AH21">
        <f t="shared" si="2"/>
        <v>110454261188271.59</v>
      </c>
    </row>
    <row r="23" spans="1:34" x14ac:dyDescent="0.35">
      <c r="B23" t="s">
        <v>33</v>
      </c>
      <c r="C23" s="4">
        <f>ABS(C4-C17)+ABS(D4-D17)</f>
        <v>1007</v>
      </c>
      <c r="I23" t="s">
        <v>52</v>
      </c>
      <c r="P23" t="s">
        <v>34</v>
      </c>
      <c r="AH23">
        <f>SUM(AH3:AH21)</f>
        <v>389689384799382.69</v>
      </c>
    </row>
    <row r="24" spans="1:34" x14ac:dyDescent="0.35">
      <c r="B24" t="s">
        <v>35</v>
      </c>
      <c r="C24" s="4">
        <f>ABS(C4-C18)+ABS(D4-D18)</f>
        <v>1816</v>
      </c>
      <c r="I24" t="s">
        <v>0</v>
      </c>
    </row>
    <row r="25" spans="1:34" ht="15.5" x14ac:dyDescent="0.35">
      <c r="C25" s="4"/>
      <c r="I25">
        <v>3</v>
      </c>
      <c r="J25" s="21" t="s">
        <v>24</v>
      </c>
      <c r="K25" s="20">
        <v>17330000</v>
      </c>
      <c r="L25" s="19">
        <v>15</v>
      </c>
      <c r="P25" t="s">
        <v>0</v>
      </c>
      <c r="Q25" s="15" t="s">
        <v>36</v>
      </c>
    </row>
    <row r="26" spans="1:34" ht="15.5" x14ac:dyDescent="0.35">
      <c r="B26" s="1" t="s">
        <v>37</v>
      </c>
      <c r="C26" s="2" t="s">
        <v>33</v>
      </c>
      <c r="D26" s="2" t="s">
        <v>35</v>
      </c>
      <c r="E26" s="2" t="s">
        <v>38</v>
      </c>
      <c r="I26">
        <v>9</v>
      </c>
      <c r="J26" s="21" t="s">
        <v>26</v>
      </c>
      <c r="K26" s="20">
        <v>8990000</v>
      </c>
      <c r="L26" s="19">
        <v>11</v>
      </c>
      <c r="P26">
        <v>3</v>
      </c>
      <c r="Q26" s="21" t="s">
        <v>24</v>
      </c>
      <c r="R26" s="20">
        <v>17330000</v>
      </c>
      <c r="S26" s="19">
        <v>15</v>
      </c>
    </row>
    <row r="27" spans="1:34" ht="15.5" x14ac:dyDescent="0.35">
      <c r="B27" s="7">
        <v>1</v>
      </c>
      <c r="C27" s="8">
        <v>1007</v>
      </c>
      <c r="D27" s="8">
        <v>1816</v>
      </c>
      <c r="E27" s="9">
        <v>1</v>
      </c>
      <c r="P27">
        <v>9</v>
      </c>
      <c r="Q27" s="21" t="s">
        <v>26</v>
      </c>
      <c r="R27" s="20">
        <v>8990000</v>
      </c>
      <c r="S27" s="19">
        <v>11</v>
      </c>
    </row>
    <row r="28" spans="1:34" ht="15.5" x14ac:dyDescent="0.35">
      <c r="B28" s="3">
        <v>2</v>
      </c>
      <c r="C28" s="5">
        <v>1013</v>
      </c>
      <c r="D28" s="5">
        <v>204</v>
      </c>
      <c r="E28" s="10">
        <v>2</v>
      </c>
      <c r="J28" s="15" t="s">
        <v>36</v>
      </c>
      <c r="P28">
        <v>17</v>
      </c>
      <c r="Q28" s="21" t="s">
        <v>39</v>
      </c>
      <c r="R28" s="20">
        <v>6250000</v>
      </c>
      <c r="S28" s="19">
        <v>8</v>
      </c>
    </row>
    <row r="29" spans="1:34" ht="15.5" x14ac:dyDescent="0.35">
      <c r="B29" s="7">
        <v>3</v>
      </c>
      <c r="C29" s="8">
        <v>2217</v>
      </c>
      <c r="D29" s="8">
        <v>3026</v>
      </c>
      <c r="E29" s="9">
        <v>1</v>
      </c>
      <c r="J29" t="s">
        <v>6</v>
      </c>
      <c r="K29" t="s">
        <v>33</v>
      </c>
      <c r="L29" t="s">
        <v>35</v>
      </c>
      <c r="M29" t="s">
        <v>9</v>
      </c>
    </row>
    <row r="30" spans="1:34" ht="15.5" x14ac:dyDescent="0.35">
      <c r="B30" s="7">
        <v>4</v>
      </c>
      <c r="C30" s="8">
        <v>1209</v>
      </c>
      <c r="D30" s="8">
        <v>2018</v>
      </c>
      <c r="E30" s="9">
        <v>1</v>
      </c>
      <c r="J30" s="19">
        <v>1</v>
      </c>
      <c r="K30" s="4">
        <f>ABS(K4-K$25)+ABS(L4-L$25)</f>
        <v>3100001</v>
      </c>
      <c r="L30" s="4">
        <f>ABS(K4-K$26)+ABS(L4-L$26)</f>
        <v>11440005</v>
      </c>
      <c r="M30" cm="1">
        <f t="array" ref="M30">_xlfn.IFS(K30&lt;L30,1,K30&gt;L30,2)</f>
        <v>1</v>
      </c>
      <c r="O30" s="4"/>
      <c r="Q30" s="18" t="s">
        <v>6</v>
      </c>
      <c r="R30" s="18" t="s">
        <v>33</v>
      </c>
      <c r="S30" s="18" t="s">
        <v>35</v>
      </c>
      <c r="T30" s="18" t="s">
        <v>40</v>
      </c>
      <c r="U30" s="18" t="s">
        <v>9</v>
      </c>
    </row>
    <row r="31" spans="1:34" ht="15.5" x14ac:dyDescent="0.35">
      <c r="B31" s="7">
        <v>5</v>
      </c>
      <c r="C31" s="8">
        <v>0</v>
      </c>
      <c r="D31" s="8">
        <v>809</v>
      </c>
      <c r="E31" s="9">
        <v>1</v>
      </c>
      <c r="J31" s="19">
        <v>2</v>
      </c>
      <c r="K31" s="4">
        <f t="shared" ref="K31:K47" si="3">ABS(K5-$K$25)+ABS(L5-$L$25)</f>
        <v>890007</v>
      </c>
      <c r="L31" s="4">
        <f t="shared" ref="L31:L47" si="4">ABS(K5-$K$26)+ABS(L5-$L$26)</f>
        <v>9230011</v>
      </c>
      <c r="M31" cm="1">
        <f t="array" ref="M31">_xlfn.IFS(K31&lt;L31,1,K31&gt;L31,2)</f>
        <v>1</v>
      </c>
      <c r="Q31" s="19">
        <v>1</v>
      </c>
      <c r="R31" s="23">
        <f t="shared" ref="R31:R48" si="5">ABS(R4-R$26)+ABS(S4-S$26)</f>
        <v>3100001</v>
      </c>
      <c r="S31" s="23">
        <f t="shared" ref="S31:S48" si="6">ABS(R4-R$27)+ABS(S4-S$27)</f>
        <v>11440005</v>
      </c>
      <c r="T31" s="23">
        <f t="shared" ref="T31:T48" si="7">ABS(R4-R$28)+ABS(S4-S$28)</f>
        <v>14180008</v>
      </c>
      <c r="U31" s="19">
        <v>1</v>
      </c>
    </row>
    <row r="32" spans="1:34" ht="15.5" x14ac:dyDescent="0.35">
      <c r="B32" s="7">
        <v>6</v>
      </c>
      <c r="C32" s="8">
        <v>505</v>
      </c>
      <c r="D32" s="8">
        <v>1314</v>
      </c>
      <c r="E32" s="9">
        <v>1</v>
      </c>
      <c r="J32" s="19">
        <v>3</v>
      </c>
      <c r="K32" s="4">
        <f t="shared" si="3"/>
        <v>0</v>
      </c>
      <c r="L32" s="4">
        <f t="shared" si="4"/>
        <v>8340004</v>
      </c>
      <c r="M32" cm="1">
        <f t="array" ref="M32">_xlfn.IFS(K32&lt;L32,1,K32&gt;L32,2)</f>
        <v>1</v>
      </c>
      <c r="Q32" s="19">
        <v>2</v>
      </c>
      <c r="R32" s="23">
        <f t="shared" si="5"/>
        <v>890007</v>
      </c>
      <c r="S32" s="23">
        <f t="shared" si="6"/>
        <v>9230011</v>
      </c>
      <c r="T32" s="23">
        <f t="shared" si="7"/>
        <v>11970014</v>
      </c>
      <c r="U32" s="19">
        <v>1</v>
      </c>
    </row>
    <row r="33" spans="2:21" ht="15.5" x14ac:dyDescent="0.35">
      <c r="B33" s="3">
        <v>7</v>
      </c>
      <c r="C33" s="5">
        <v>3028</v>
      </c>
      <c r="D33" s="5">
        <v>2219</v>
      </c>
      <c r="E33" s="10">
        <v>2</v>
      </c>
      <c r="J33" s="19">
        <v>4</v>
      </c>
      <c r="K33" s="4">
        <f t="shared" si="3"/>
        <v>4720003</v>
      </c>
      <c r="L33" s="4">
        <f t="shared" si="4"/>
        <v>3620001</v>
      </c>
      <c r="M33" cm="1">
        <f t="array" ref="M33">_xlfn.IFS(K33&lt;L33,1,K33&gt;L33,2)</f>
        <v>2</v>
      </c>
      <c r="Q33" s="19">
        <v>3</v>
      </c>
      <c r="R33" s="23">
        <f t="shared" si="5"/>
        <v>0</v>
      </c>
      <c r="S33" s="23">
        <f t="shared" si="6"/>
        <v>8340004</v>
      </c>
      <c r="T33" s="23">
        <f t="shared" si="7"/>
        <v>11080007</v>
      </c>
      <c r="U33" s="19">
        <v>1</v>
      </c>
    </row>
    <row r="34" spans="2:21" ht="15.5" x14ac:dyDescent="0.35">
      <c r="B34" s="3">
        <v>8</v>
      </c>
      <c r="C34" s="5">
        <v>2016</v>
      </c>
      <c r="D34" s="5">
        <v>1207</v>
      </c>
      <c r="E34" s="10">
        <v>2</v>
      </c>
      <c r="J34" s="19">
        <v>5</v>
      </c>
      <c r="K34" s="4">
        <f t="shared" si="3"/>
        <v>6390007</v>
      </c>
      <c r="L34" s="4">
        <f t="shared" si="4"/>
        <v>1950003</v>
      </c>
      <c r="M34" cm="1">
        <f t="array" ref="M34">_xlfn.IFS(K34&lt;L34,1,K34&gt;L34,2)</f>
        <v>2</v>
      </c>
      <c r="Q34" s="19">
        <v>4</v>
      </c>
      <c r="R34" s="23">
        <f t="shared" si="5"/>
        <v>4720003</v>
      </c>
      <c r="S34" s="23">
        <f t="shared" si="6"/>
        <v>3620001</v>
      </c>
      <c r="T34" s="23">
        <f t="shared" si="7"/>
        <v>6360004</v>
      </c>
      <c r="U34" s="19">
        <v>2</v>
      </c>
    </row>
    <row r="35" spans="2:21" ht="15.5" x14ac:dyDescent="0.35">
      <c r="B35" s="7">
        <v>9</v>
      </c>
      <c r="C35" s="8">
        <v>2014</v>
      </c>
      <c r="D35" s="8">
        <v>2823</v>
      </c>
      <c r="E35" s="9">
        <v>1</v>
      </c>
      <c r="J35" s="19">
        <v>6</v>
      </c>
      <c r="K35" s="4">
        <f t="shared" si="3"/>
        <v>7360002</v>
      </c>
      <c r="L35" s="4">
        <f t="shared" si="4"/>
        <v>980002</v>
      </c>
      <c r="M35" cm="1">
        <f t="array" ref="M35">_xlfn.IFS(K35&lt;L35,1,K35&gt;L35,2)</f>
        <v>2</v>
      </c>
      <c r="Q35" s="19">
        <v>5</v>
      </c>
      <c r="R35" s="23">
        <f t="shared" si="5"/>
        <v>6390007</v>
      </c>
      <c r="S35" s="23">
        <f t="shared" si="6"/>
        <v>1950003</v>
      </c>
      <c r="T35" s="23">
        <f t="shared" si="7"/>
        <v>4690000</v>
      </c>
      <c r="U35" s="19">
        <v>2</v>
      </c>
    </row>
    <row r="36" spans="2:21" ht="15.5" x14ac:dyDescent="0.35">
      <c r="B36" s="3">
        <v>10</v>
      </c>
      <c r="C36" s="5">
        <v>809</v>
      </c>
      <c r="D36" s="5">
        <v>0</v>
      </c>
      <c r="E36" s="10">
        <v>2</v>
      </c>
      <c r="J36" s="19">
        <v>7</v>
      </c>
      <c r="K36" s="4">
        <f t="shared" si="3"/>
        <v>7640001</v>
      </c>
      <c r="L36" s="4">
        <f t="shared" si="4"/>
        <v>700003</v>
      </c>
      <c r="M36" cm="1">
        <f t="array" ref="M36">_xlfn.IFS(K36&lt;L36,1,K36&gt;L36,2)</f>
        <v>2</v>
      </c>
      <c r="Q36" s="19">
        <v>6</v>
      </c>
      <c r="R36" s="23">
        <f t="shared" si="5"/>
        <v>7360002</v>
      </c>
      <c r="S36" s="23">
        <f t="shared" si="6"/>
        <v>980002</v>
      </c>
      <c r="T36" s="23">
        <f t="shared" si="7"/>
        <v>3720005</v>
      </c>
      <c r="U36" s="19">
        <v>2</v>
      </c>
    </row>
    <row r="37" spans="2:21" ht="15.5" x14ac:dyDescent="0.35">
      <c r="B37" s="13" t="s">
        <v>41</v>
      </c>
      <c r="J37" s="19">
        <v>8</v>
      </c>
      <c r="K37" s="4">
        <f t="shared" si="3"/>
        <v>7950005</v>
      </c>
      <c r="L37" s="4">
        <f t="shared" si="4"/>
        <v>390001</v>
      </c>
      <c r="M37" cm="1">
        <f t="array" ref="M37">_xlfn.IFS(K37&lt;L37,1,K37&gt;L37,2)</f>
        <v>2</v>
      </c>
      <c r="Q37" s="19">
        <v>7</v>
      </c>
      <c r="R37" s="23">
        <f t="shared" si="5"/>
        <v>7640001</v>
      </c>
      <c r="S37" s="23">
        <f t="shared" si="6"/>
        <v>700003</v>
      </c>
      <c r="T37" s="23">
        <f t="shared" si="7"/>
        <v>3440006</v>
      </c>
      <c r="U37" s="19">
        <v>2</v>
      </c>
    </row>
    <row r="38" spans="2:21" x14ac:dyDescent="0.35">
      <c r="B38" t="s">
        <v>42</v>
      </c>
      <c r="J38" s="19">
        <v>9</v>
      </c>
      <c r="K38" s="4">
        <f t="shared" si="3"/>
        <v>8195000</v>
      </c>
      <c r="L38" s="4">
        <f t="shared" si="4"/>
        <v>145004</v>
      </c>
      <c r="M38" cm="1">
        <f t="array" ref="M38">_xlfn.IFS(K38&lt;L38,1,K38&gt;L38,2)</f>
        <v>2</v>
      </c>
      <c r="Q38" s="19">
        <v>8</v>
      </c>
      <c r="R38" s="23">
        <f t="shared" si="5"/>
        <v>7950005</v>
      </c>
      <c r="S38" s="23">
        <f t="shared" si="6"/>
        <v>390001</v>
      </c>
      <c r="T38" s="23">
        <f t="shared" si="7"/>
        <v>3130002</v>
      </c>
      <c r="U38" s="19">
        <v>2</v>
      </c>
    </row>
    <row r="39" spans="2:21" x14ac:dyDescent="0.35">
      <c r="B39" s="15" t="s">
        <v>43</v>
      </c>
      <c r="J39" s="19">
        <v>10</v>
      </c>
      <c r="K39" s="4">
        <f t="shared" si="3"/>
        <v>8340004</v>
      </c>
      <c r="L39" s="4">
        <f t="shared" si="4"/>
        <v>0</v>
      </c>
      <c r="M39" cm="1">
        <f t="array" ref="M39">_xlfn.IFS(K39&lt;L39,1,K39&gt;L39,2)</f>
        <v>2</v>
      </c>
      <c r="Q39" s="19">
        <v>9</v>
      </c>
      <c r="R39" s="23">
        <f t="shared" si="5"/>
        <v>8195000</v>
      </c>
      <c r="S39" s="23">
        <f t="shared" si="6"/>
        <v>145004</v>
      </c>
      <c r="T39" s="23">
        <f t="shared" si="7"/>
        <v>2885007</v>
      </c>
      <c r="U39" s="19">
        <v>2</v>
      </c>
    </row>
    <row r="40" spans="2:21" x14ac:dyDescent="0.35">
      <c r="J40" s="19">
        <v>11</v>
      </c>
      <c r="K40" s="4">
        <f t="shared" si="3"/>
        <v>8520002</v>
      </c>
      <c r="L40" s="4">
        <f t="shared" si="4"/>
        <v>180002</v>
      </c>
      <c r="M40" cm="1">
        <f t="array" ref="M40">_xlfn.IFS(K40&lt;L40,1,K40&gt;L40,2)</f>
        <v>2</v>
      </c>
      <c r="Q40" s="19">
        <v>10</v>
      </c>
      <c r="R40" s="23">
        <f t="shared" si="5"/>
        <v>8340004</v>
      </c>
      <c r="S40" s="23">
        <f t="shared" si="6"/>
        <v>0</v>
      </c>
      <c r="T40" s="23">
        <f t="shared" si="7"/>
        <v>2740003</v>
      </c>
      <c r="U40" s="19">
        <v>2</v>
      </c>
    </row>
    <row r="41" spans="2:21" x14ac:dyDescent="0.35">
      <c r="J41" s="19">
        <v>12</v>
      </c>
      <c r="K41" s="4">
        <f t="shared" si="3"/>
        <v>8550008</v>
      </c>
      <c r="L41" s="4">
        <f t="shared" si="4"/>
        <v>210004</v>
      </c>
      <c r="M41" cm="1">
        <f t="array" ref="M41">_xlfn.IFS(K41&lt;L41,1,K41&gt;L41,2)</f>
        <v>2</v>
      </c>
      <c r="Q41" s="19">
        <v>11</v>
      </c>
      <c r="R41" s="23">
        <f t="shared" si="5"/>
        <v>8520002</v>
      </c>
      <c r="S41" s="23">
        <f t="shared" si="6"/>
        <v>180002</v>
      </c>
      <c r="T41" s="23">
        <f t="shared" si="7"/>
        <v>2560005</v>
      </c>
      <c r="U41" s="19">
        <v>2</v>
      </c>
    </row>
    <row r="42" spans="2:21" x14ac:dyDescent="0.35">
      <c r="B42" s="15" t="s">
        <v>44</v>
      </c>
      <c r="J42" s="19">
        <v>13</v>
      </c>
      <c r="K42" s="4">
        <f t="shared" si="3"/>
        <v>8980008</v>
      </c>
      <c r="L42" s="4">
        <f t="shared" si="4"/>
        <v>640004</v>
      </c>
      <c r="M42" cm="1">
        <f t="array" ref="M42">_xlfn.IFS(K42&lt;L42,1,K42&gt;L42,2)</f>
        <v>2</v>
      </c>
      <c r="Q42" s="19">
        <v>12</v>
      </c>
      <c r="R42" s="23">
        <f t="shared" si="5"/>
        <v>8550008</v>
      </c>
      <c r="S42" s="23">
        <f t="shared" si="6"/>
        <v>210004</v>
      </c>
      <c r="T42" s="23">
        <f t="shared" si="7"/>
        <v>2530001</v>
      </c>
      <c r="U42" s="19">
        <v>2</v>
      </c>
    </row>
    <row r="43" spans="2:21" ht="15.5" x14ac:dyDescent="0.35">
      <c r="B43" s="13" t="s">
        <v>45</v>
      </c>
      <c r="J43" s="19">
        <v>14</v>
      </c>
      <c r="K43" s="4">
        <f t="shared" si="3"/>
        <v>9080005</v>
      </c>
      <c r="L43" s="4">
        <f t="shared" si="4"/>
        <v>740001</v>
      </c>
      <c r="M43" cm="1">
        <f t="array" ref="M43">_xlfn.IFS(K43&lt;L43,1,K43&gt;L43,2)</f>
        <v>2</v>
      </c>
      <c r="Q43" s="19">
        <v>13</v>
      </c>
      <c r="R43" s="23">
        <f t="shared" si="5"/>
        <v>8980008</v>
      </c>
      <c r="S43" s="23">
        <f t="shared" si="6"/>
        <v>640004</v>
      </c>
      <c r="T43" s="23">
        <f t="shared" si="7"/>
        <v>2100001</v>
      </c>
      <c r="U43" s="19">
        <v>2</v>
      </c>
    </row>
    <row r="44" spans="2:21" ht="15.5" x14ac:dyDescent="0.35">
      <c r="B44" s="13" t="s">
        <v>46</v>
      </c>
      <c r="J44" s="19">
        <v>15</v>
      </c>
      <c r="K44" s="4">
        <f t="shared" si="3"/>
        <v>9900007</v>
      </c>
      <c r="L44" s="4">
        <f t="shared" si="4"/>
        <v>1560003</v>
      </c>
      <c r="M44" cm="1">
        <f t="array" ref="M44">_xlfn.IFS(K44&lt;L44,1,K44&gt;L44,2)</f>
        <v>2</v>
      </c>
      <c r="Q44" s="19">
        <v>14</v>
      </c>
      <c r="R44" s="23">
        <f t="shared" si="5"/>
        <v>9080005</v>
      </c>
      <c r="S44" s="23">
        <f t="shared" si="6"/>
        <v>740001</v>
      </c>
      <c r="T44" s="23">
        <f t="shared" si="7"/>
        <v>2000002</v>
      </c>
      <c r="U44" s="19">
        <v>2</v>
      </c>
    </row>
    <row r="45" spans="2:21" x14ac:dyDescent="0.35">
      <c r="J45" s="19">
        <v>16</v>
      </c>
      <c r="K45" s="4">
        <f t="shared" si="3"/>
        <v>10000004</v>
      </c>
      <c r="L45" s="4">
        <f t="shared" si="4"/>
        <v>1660000</v>
      </c>
      <c r="M45" cm="1">
        <f t="array" ref="M45">_xlfn.IFS(K45&lt;L45,1,K45&gt;L45,2)</f>
        <v>2</v>
      </c>
      <c r="Q45" s="19">
        <v>15</v>
      </c>
      <c r="R45" s="23">
        <f t="shared" si="5"/>
        <v>9900007</v>
      </c>
      <c r="S45" s="23">
        <f t="shared" si="6"/>
        <v>1560003</v>
      </c>
      <c r="T45" s="23">
        <f t="shared" si="7"/>
        <v>1180000</v>
      </c>
      <c r="U45" s="19">
        <v>3</v>
      </c>
    </row>
    <row r="46" spans="2:21" ht="15.5" x14ac:dyDescent="0.35">
      <c r="B46" s="1" t="s">
        <v>24</v>
      </c>
      <c r="C46" s="12">
        <f>AVERAGE(C4,C6:C9,C12)</f>
        <v>73.333333333333329</v>
      </c>
      <c r="D46" s="12">
        <v>2850</v>
      </c>
      <c r="J46" s="19">
        <v>17</v>
      </c>
      <c r="K46" s="4">
        <f t="shared" si="3"/>
        <v>10050011</v>
      </c>
      <c r="L46" s="4">
        <f t="shared" si="4"/>
        <v>1710007</v>
      </c>
      <c r="M46" cm="1">
        <f t="array" ref="M46">_xlfn.IFS(K46&lt;L46,1,K46&gt;L46,2)</f>
        <v>2</v>
      </c>
      <c r="Q46" s="19">
        <v>16</v>
      </c>
      <c r="R46" s="23">
        <f t="shared" si="5"/>
        <v>10000004</v>
      </c>
      <c r="S46" s="23">
        <f t="shared" si="6"/>
        <v>1660000</v>
      </c>
      <c r="T46" s="23">
        <f t="shared" si="7"/>
        <v>1080003</v>
      </c>
      <c r="U46" s="19">
        <v>3</v>
      </c>
    </row>
    <row r="47" spans="2:21" ht="15.5" x14ac:dyDescent="0.35">
      <c r="B47" s="14" t="s">
        <v>26</v>
      </c>
      <c r="C47" s="5">
        <f>AVERAGE(C5,C10,C11,C13)</f>
        <v>98.5</v>
      </c>
      <c r="D47" s="5">
        <v>5700</v>
      </c>
      <c r="J47" s="19">
        <v>18</v>
      </c>
      <c r="K47" s="4">
        <f t="shared" si="3"/>
        <v>11080007</v>
      </c>
      <c r="L47" s="4">
        <f t="shared" si="4"/>
        <v>2740003</v>
      </c>
      <c r="M47" cm="1">
        <f t="array" ref="M47">_xlfn.IFS(K47&lt;L47,1,K47&gt;L47,2)</f>
        <v>2</v>
      </c>
      <c r="Q47" s="19">
        <v>17</v>
      </c>
      <c r="R47" s="23">
        <f t="shared" si="5"/>
        <v>10050011</v>
      </c>
      <c r="S47" s="23">
        <f t="shared" si="6"/>
        <v>1710007</v>
      </c>
      <c r="T47" s="23">
        <f t="shared" si="7"/>
        <v>1030004</v>
      </c>
      <c r="U47" s="19">
        <v>3</v>
      </c>
    </row>
    <row r="48" spans="2:21" x14ac:dyDescent="0.35">
      <c r="Q48" s="19">
        <v>18</v>
      </c>
      <c r="R48" s="23">
        <f t="shared" si="5"/>
        <v>11080007</v>
      </c>
      <c r="S48" s="23">
        <f t="shared" si="6"/>
        <v>2740003</v>
      </c>
      <c r="T48" s="23">
        <f t="shared" si="7"/>
        <v>0</v>
      </c>
      <c r="U48" s="19">
        <v>3</v>
      </c>
    </row>
    <row r="49" spans="2:21" x14ac:dyDescent="0.35">
      <c r="B49" s="6" t="s">
        <v>29</v>
      </c>
      <c r="J49" s="15" t="s">
        <v>47</v>
      </c>
    </row>
    <row r="50" spans="2:21" ht="15.5" x14ac:dyDescent="0.35">
      <c r="B50" s="6" t="s">
        <v>31</v>
      </c>
      <c r="J50" s="21" t="s">
        <v>24</v>
      </c>
      <c r="K50" s="17">
        <f>AVERAGE(K4:K6)</f>
        <v>18660000</v>
      </c>
      <c r="L50" s="22">
        <f>AVERAGE(L4:L6)</f>
        <v>17.666666666666668</v>
      </c>
      <c r="Q50" s="15" t="s">
        <v>47</v>
      </c>
    </row>
    <row r="51" spans="2:21" ht="15.5" x14ac:dyDescent="0.35">
      <c r="J51" s="21" t="s">
        <v>26</v>
      </c>
      <c r="K51" s="17">
        <f>AVERAGE(K7:K21)</f>
        <v>8879666.666666666</v>
      </c>
      <c r="L51" s="22">
        <f>AVERAGE(L7:L21)</f>
        <v>10.066666666666666</v>
      </c>
      <c r="Q51" s="21" t="s">
        <v>24</v>
      </c>
      <c r="R51" s="17">
        <f>AVERAGE(R4:R6)</f>
        <v>18660000</v>
      </c>
      <c r="S51" s="22">
        <f>AVERAGE(S4:S6)</f>
        <v>17.666666666666668</v>
      </c>
    </row>
    <row r="52" spans="2:21" ht="15.5" x14ac:dyDescent="0.35">
      <c r="B52" s="1" t="s">
        <v>37</v>
      </c>
      <c r="C52" s="2" t="s">
        <v>33</v>
      </c>
      <c r="D52" s="2" t="s">
        <v>35</v>
      </c>
      <c r="E52" s="2" t="s">
        <v>38</v>
      </c>
      <c r="Q52" s="21" t="s">
        <v>26</v>
      </c>
      <c r="R52" s="17">
        <f>AVERAGE(R7:R17)</f>
        <v>9536818.1818181816</v>
      </c>
      <c r="S52" s="22">
        <f>AVERAGE(S7:S17)</f>
        <v>10.909090909090908</v>
      </c>
    </row>
    <row r="53" spans="2:21" ht="15.5" x14ac:dyDescent="0.35">
      <c r="B53" s="3">
        <v>1</v>
      </c>
      <c r="C53" s="16">
        <f>ABS(C4-C46)+ABS(D4-D46)</f>
        <v>151.66666666666669</v>
      </c>
      <c r="D53" s="16">
        <v>2723.5</v>
      </c>
      <c r="E53" s="10">
        <v>1</v>
      </c>
      <c r="Q53" s="21" t="s">
        <v>39</v>
      </c>
      <c r="R53" s="17">
        <f>AVERAGE(R18:R21)</f>
        <v>7072500</v>
      </c>
      <c r="S53" s="22">
        <f>AVERAGE(S18:S21)</f>
        <v>7.75</v>
      </c>
    </row>
    <row r="54" spans="2:21" ht="15.5" x14ac:dyDescent="0.35">
      <c r="B54" s="3">
        <v>2</v>
      </c>
      <c r="C54" s="16">
        <v>2171.67</v>
      </c>
      <c r="D54" s="16">
        <v>703.5</v>
      </c>
      <c r="E54" s="10">
        <v>2</v>
      </c>
      <c r="J54" t="s">
        <v>6</v>
      </c>
      <c r="K54" t="s">
        <v>33</v>
      </c>
      <c r="L54" t="s">
        <v>35</v>
      </c>
      <c r="M54" t="s">
        <v>9</v>
      </c>
    </row>
    <row r="55" spans="2:21" ht="15.5" x14ac:dyDescent="0.35">
      <c r="B55" s="3">
        <v>3</v>
      </c>
      <c r="C55" s="16">
        <v>1058.33</v>
      </c>
      <c r="D55" s="16">
        <v>3933.5</v>
      </c>
      <c r="E55" s="10">
        <v>1</v>
      </c>
      <c r="J55" s="19">
        <v>1</v>
      </c>
      <c r="K55" s="4">
        <f>ABS(K4-K$50)+ABS(L4-L$50)</f>
        <v>1770001.6666666667</v>
      </c>
      <c r="L55" s="4">
        <f>ABS(K4-K$51)+ABS(L4-L$51)</f>
        <v>11550339.266666668</v>
      </c>
      <c r="M55" cm="1">
        <f t="array" ref="M55">_xlfn.IFS(K55&lt;L55,1,K55&gt;L55,2)</f>
        <v>1</v>
      </c>
      <c r="Q55" t="s">
        <v>6</v>
      </c>
      <c r="R55" t="s">
        <v>33</v>
      </c>
      <c r="S55" t="s">
        <v>35</v>
      </c>
      <c r="T55" t="s">
        <v>40</v>
      </c>
      <c r="U55" t="s">
        <v>9</v>
      </c>
    </row>
    <row r="56" spans="2:21" ht="15.5" x14ac:dyDescent="0.35">
      <c r="B56" s="3">
        <v>4</v>
      </c>
      <c r="C56" s="16">
        <v>50.33</v>
      </c>
      <c r="D56" s="16">
        <v>2925.5</v>
      </c>
      <c r="E56" s="10">
        <v>1</v>
      </c>
      <c r="J56" s="19">
        <v>2</v>
      </c>
      <c r="K56" s="4">
        <f t="shared" ref="K56:K72" si="8">ABS(K5-$K$50)+ABS(L5-$L$50)</f>
        <v>440004.33333333331</v>
      </c>
      <c r="L56" s="4">
        <f t="shared" ref="L56:L72" si="9">ABS(K5-$K$51)+ABS(L5-$L$51)</f>
        <v>9340345.2666666675</v>
      </c>
      <c r="M56" cm="1">
        <f t="array" ref="M56">_xlfn.IFS(K56&lt;L56,1,K56&gt;L56,2)</f>
        <v>1</v>
      </c>
      <c r="Q56" s="19">
        <v>1</v>
      </c>
      <c r="R56" s="4">
        <f t="shared" ref="R56:R73" si="10">ABS(R4-R$51)+ABS(S4-S$51)</f>
        <v>1770001.6666666667</v>
      </c>
      <c r="S56" s="4">
        <f t="shared" ref="S56:S73" si="11">ABS(R4-R$52)+ABS(S4-S$52)</f>
        <v>10893186.90909091</v>
      </c>
      <c r="T56" s="4">
        <f t="shared" ref="T56:T73" si="12">ABS(R4-R$53)+ABS(S4-S$53)</f>
        <v>13357508.25</v>
      </c>
      <c r="U56">
        <v>1</v>
      </c>
    </row>
    <row r="57" spans="2:21" ht="15.5" x14ac:dyDescent="0.35">
      <c r="B57" s="3">
        <v>5</v>
      </c>
      <c r="C57" s="16">
        <v>1158.67</v>
      </c>
      <c r="D57" s="16">
        <v>1716.5</v>
      </c>
      <c r="E57" s="10">
        <v>1</v>
      </c>
      <c r="J57" s="19">
        <v>3</v>
      </c>
      <c r="K57" s="4">
        <f t="shared" si="8"/>
        <v>1330002.6666666667</v>
      </c>
      <c r="L57" s="4">
        <f t="shared" si="9"/>
        <v>8450338.2666666675</v>
      </c>
      <c r="M57" cm="1">
        <f t="array" ref="M57">_xlfn.IFS(K57&lt;L57,1,K57&gt;L57,2)</f>
        <v>1</v>
      </c>
      <c r="Q57" s="19">
        <v>2</v>
      </c>
      <c r="R57" s="4">
        <f t="shared" si="10"/>
        <v>440004.33333333331</v>
      </c>
      <c r="S57" s="4">
        <f t="shared" si="11"/>
        <v>8683192.9090909101</v>
      </c>
      <c r="T57" s="4">
        <f t="shared" si="12"/>
        <v>11147514.25</v>
      </c>
      <c r="U57">
        <v>1</v>
      </c>
    </row>
    <row r="58" spans="2:21" ht="15.5" x14ac:dyDescent="0.35">
      <c r="B58" s="3">
        <v>6</v>
      </c>
      <c r="C58" s="16">
        <v>653.66999999999996</v>
      </c>
      <c r="D58" s="16">
        <v>2221.5</v>
      </c>
      <c r="E58" s="10">
        <v>1</v>
      </c>
      <c r="J58" s="19">
        <v>4</v>
      </c>
      <c r="K58" s="4">
        <f t="shared" si="8"/>
        <v>6050005.666666667</v>
      </c>
      <c r="L58" s="4">
        <f t="shared" si="9"/>
        <v>3730335.2666666671</v>
      </c>
      <c r="M58" cm="1">
        <f t="array" ref="M58">_xlfn.IFS(K58&lt;L58,1,K58&gt;L58,2)</f>
        <v>2</v>
      </c>
      <c r="Q58" s="19">
        <v>3</v>
      </c>
      <c r="R58" s="4">
        <f t="shared" si="10"/>
        <v>1330002.6666666667</v>
      </c>
      <c r="S58" s="4">
        <f t="shared" si="11"/>
        <v>7793185.9090909092</v>
      </c>
      <c r="T58" s="4">
        <f t="shared" si="12"/>
        <v>10257507.25</v>
      </c>
      <c r="U58">
        <v>1</v>
      </c>
    </row>
    <row r="59" spans="2:21" ht="15.5" x14ac:dyDescent="0.35">
      <c r="B59" s="3">
        <v>7</v>
      </c>
      <c r="C59" s="16">
        <v>4186.67</v>
      </c>
      <c r="D59" s="16">
        <v>1311.5</v>
      </c>
      <c r="E59" s="10">
        <v>2</v>
      </c>
      <c r="J59" s="19">
        <v>5</v>
      </c>
      <c r="K59" s="4">
        <f t="shared" si="8"/>
        <v>7720009.666666667</v>
      </c>
      <c r="L59" s="4">
        <f t="shared" si="9"/>
        <v>2060335.4000000006</v>
      </c>
      <c r="M59" cm="1">
        <f t="array" ref="M59">_xlfn.IFS(K59&lt;L59,1,K59&gt;L59,2)</f>
        <v>2</v>
      </c>
      <c r="Q59" s="19">
        <v>4</v>
      </c>
      <c r="R59" s="4">
        <f t="shared" si="10"/>
        <v>6050005.666666667</v>
      </c>
      <c r="S59" s="4">
        <f t="shared" si="11"/>
        <v>3073182.9090909092</v>
      </c>
      <c r="T59" s="4">
        <f t="shared" si="12"/>
        <v>5537504.25</v>
      </c>
      <c r="U59">
        <v>2</v>
      </c>
    </row>
    <row r="60" spans="2:21" ht="15.5" x14ac:dyDescent="0.35">
      <c r="B60" s="3">
        <v>8</v>
      </c>
      <c r="C60" s="16">
        <v>3174.67</v>
      </c>
      <c r="D60" s="16">
        <v>300.5</v>
      </c>
      <c r="E60" s="10">
        <v>2</v>
      </c>
      <c r="J60" s="19">
        <v>6</v>
      </c>
      <c r="K60" s="4">
        <f t="shared" si="8"/>
        <v>8690004.666666666</v>
      </c>
      <c r="L60" s="4">
        <f t="shared" si="9"/>
        <v>1090336.2666666673</v>
      </c>
      <c r="M60" cm="1">
        <f t="array" ref="M60">_xlfn.IFS(K60&lt;L60,1,K60&gt;L60,2)</f>
        <v>2</v>
      </c>
      <c r="Q60" s="19">
        <v>5</v>
      </c>
      <c r="R60" s="4">
        <f t="shared" si="10"/>
        <v>7720009.666666667</v>
      </c>
      <c r="S60" s="4">
        <f t="shared" si="11"/>
        <v>1403184.7272727275</v>
      </c>
      <c r="T60" s="4">
        <f t="shared" si="12"/>
        <v>3867500.25</v>
      </c>
      <c r="U60">
        <v>2</v>
      </c>
    </row>
    <row r="61" spans="2:21" ht="15.5" x14ac:dyDescent="0.35">
      <c r="B61" s="3">
        <v>9</v>
      </c>
      <c r="C61" s="16">
        <v>855.33</v>
      </c>
      <c r="D61" s="16">
        <v>3730.5</v>
      </c>
      <c r="E61" s="10">
        <v>1</v>
      </c>
      <c r="J61" s="19">
        <v>7</v>
      </c>
      <c r="K61" s="4">
        <f t="shared" si="8"/>
        <v>8970003.666666666</v>
      </c>
      <c r="L61" s="4">
        <f t="shared" si="9"/>
        <v>810337.2666666673</v>
      </c>
      <c r="M61" cm="1">
        <f t="array" ref="M61">_xlfn.IFS(K61&lt;L61,1,K61&gt;L61,2)</f>
        <v>2</v>
      </c>
      <c r="Q61" s="19">
        <v>6</v>
      </c>
      <c r="R61" s="4">
        <f t="shared" si="10"/>
        <v>8690004.666666666</v>
      </c>
      <c r="S61" s="4">
        <f t="shared" si="11"/>
        <v>433183.90909090923</v>
      </c>
      <c r="T61" s="4">
        <f t="shared" si="12"/>
        <v>2897505.25</v>
      </c>
      <c r="U61">
        <v>2</v>
      </c>
    </row>
    <row r="62" spans="2:21" ht="15.5" x14ac:dyDescent="0.35">
      <c r="B62" s="3">
        <v>10</v>
      </c>
      <c r="C62" s="16">
        <v>1967.67</v>
      </c>
      <c r="D62" s="16">
        <v>907.5</v>
      </c>
      <c r="E62" s="10">
        <v>2</v>
      </c>
      <c r="J62" s="19">
        <v>8</v>
      </c>
      <c r="K62" s="4">
        <f t="shared" si="8"/>
        <v>9280007.666666666</v>
      </c>
      <c r="L62" s="4">
        <f t="shared" si="9"/>
        <v>500333.40000000061</v>
      </c>
      <c r="M62" cm="1">
        <f t="array" ref="M62">_xlfn.IFS(K62&lt;L62,1,K62&gt;L62,2)</f>
        <v>2</v>
      </c>
      <c r="Q62" s="19">
        <v>7</v>
      </c>
      <c r="R62" s="4">
        <f t="shared" si="10"/>
        <v>8970003.666666666</v>
      </c>
      <c r="S62" s="4">
        <f t="shared" si="11"/>
        <v>153184.90909090926</v>
      </c>
      <c r="T62" s="4">
        <f t="shared" si="12"/>
        <v>2617506.25</v>
      </c>
      <c r="U62">
        <v>2</v>
      </c>
    </row>
    <row r="63" spans="2:21" x14ac:dyDescent="0.35">
      <c r="J63" s="19">
        <v>9</v>
      </c>
      <c r="K63" s="4">
        <f t="shared" si="8"/>
        <v>9525002.666666666</v>
      </c>
      <c r="L63" s="4">
        <f t="shared" si="9"/>
        <v>255338.26666666727</v>
      </c>
      <c r="M63" cm="1">
        <f t="array" ref="M63">_xlfn.IFS(K63&lt;L63,1,K63&gt;L63,2)</f>
        <v>2</v>
      </c>
      <c r="Q63" s="19">
        <v>8</v>
      </c>
      <c r="R63" s="4">
        <f t="shared" si="10"/>
        <v>9280007.666666666</v>
      </c>
      <c r="S63" s="4">
        <f t="shared" si="11"/>
        <v>156819.09090909074</v>
      </c>
      <c r="T63" s="4">
        <f t="shared" si="12"/>
        <v>2307502.25</v>
      </c>
      <c r="U63">
        <v>2</v>
      </c>
    </row>
    <row r="64" spans="2:21" ht="15.5" x14ac:dyDescent="0.35">
      <c r="B64" s="13" t="s">
        <v>48</v>
      </c>
      <c r="J64" s="19">
        <v>10</v>
      </c>
      <c r="K64" s="4">
        <f t="shared" si="8"/>
        <v>9670006.666666666</v>
      </c>
      <c r="L64" s="4">
        <f t="shared" si="9"/>
        <v>110334.26666666729</v>
      </c>
      <c r="M64" cm="1">
        <f t="array" ref="M64">_xlfn.IFS(K64&lt;L64,1,K64&gt;L64,2)</f>
        <v>2</v>
      </c>
      <c r="Q64" s="19">
        <v>9</v>
      </c>
      <c r="R64" s="4">
        <f t="shared" si="10"/>
        <v>9525002.666666666</v>
      </c>
      <c r="S64" s="4">
        <f t="shared" si="11"/>
        <v>401822.27272727253</v>
      </c>
      <c r="T64" s="4">
        <f t="shared" si="12"/>
        <v>2062507.25</v>
      </c>
      <c r="U64">
        <v>2</v>
      </c>
    </row>
    <row r="65" spans="10:21" x14ac:dyDescent="0.35">
      <c r="J65" s="19">
        <v>11</v>
      </c>
      <c r="K65" s="4">
        <f t="shared" si="8"/>
        <v>9850004.666666666</v>
      </c>
      <c r="L65" s="4">
        <f t="shared" si="9"/>
        <v>69669.59999999938</v>
      </c>
      <c r="M65" cm="1">
        <f t="array" ref="M65">_xlfn.IFS(K65&lt;L65,1,K65&gt;L65,2)</f>
        <v>2</v>
      </c>
      <c r="Q65" s="19">
        <v>10</v>
      </c>
      <c r="R65" s="4">
        <f t="shared" si="10"/>
        <v>9670006.666666666</v>
      </c>
      <c r="S65" s="4">
        <f t="shared" si="11"/>
        <v>546818.27272727259</v>
      </c>
      <c r="T65" s="4">
        <f t="shared" si="12"/>
        <v>1917503.25</v>
      </c>
      <c r="U65">
        <v>2</v>
      </c>
    </row>
    <row r="66" spans="10:21" x14ac:dyDescent="0.35">
      <c r="J66" s="19">
        <v>12</v>
      </c>
      <c r="K66" s="4">
        <f t="shared" si="8"/>
        <v>9880010.666666666</v>
      </c>
      <c r="L66" s="4">
        <f t="shared" si="9"/>
        <v>99669.733333332711</v>
      </c>
      <c r="M66" cm="1">
        <f t="array" ref="M66">_xlfn.IFS(K66&lt;L66,1,K66&gt;L66,2)</f>
        <v>2</v>
      </c>
      <c r="Q66" s="19">
        <v>11</v>
      </c>
      <c r="R66" s="4">
        <f t="shared" si="10"/>
        <v>9850004.666666666</v>
      </c>
      <c r="S66" s="4">
        <f t="shared" si="11"/>
        <v>726820.27272727259</v>
      </c>
      <c r="T66" s="4">
        <f t="shared" si="12"/>
        <v>1737505.25</v>
      </c>
      <c r="U66">
        <v>2</v>
      </c>
    </row>
    <row r="67" spans="10:21" x14ac:dyDescent="0.35">
      <c r="J67" s="19">
        <v>13</v>
      </c>
      <c r="K67" s="4">
        <f t="shared" si="8"/>
        <v>10310010.666666666</v>
      </c>
      <c r="L67" s="4">
        <f t="shared" si="9"/>
        <v>529669.7333333327</v>
      </c>
      <c r="M67" cm="1">
        <f t="array" ref="M67">_xlfn.IFS(K67&lt;L67,1,K67&gt;L67,2)</f>
        <v>2</v>
      </c>
      <c r="Q67" s="19">
        <v>12</v>
      </c>
      <c r="R67" s="4">
        <f t="shared" si="10"/>
        <v>9880010.666666666</v>
      </c>
      <c r="S67" s="4">
        <f t="shared" si="11"/>
        <v>756822.09090909071</v>
      </c>
      <c r="T67" s="4">
        <f t="shared" si="12"/>
        <v>1707500.75</v>
      </c>
      <c r="U67">
        <v>2</v>
      </c>
    </row>
    <row r="68" spans="10:21" x14ac:dyDescent="0.35">
      <c r="J68" s="19">
        <v>14</v>
      </c>
      <c r="K68" s="4">
        <f t="shared" si="8"/>
        <v>10410007.666666666</v>
      </c>
      <c r="L68" s="4">
        <f t="shared" si="9"/>
        <v>629666.7333333327</v>
      </c>
      <c r="M68" cm="1">
        <f t="array" ref="M68">_xlfn.IFS(K68&lt;L68,1,K68&gt;L68,2)</f>
        <v>2</v>
      </c>
      <c r="Q68" s="19">
        <v>13</v>
      </c>
      <c r="R68" s="4">
        <f t="shared" si="10"/>
        <v>10310010.666666666</v>
      </c>
      <c r="S68" s="4">
        <f t="shared" si="11"/>
        <v>1186822.0909090908</v>
      </c>
      <c r="T68" s="4">
        <f t="shared" si="12"/>
        <v>1277500.75</v>
      </c>
      <c r="U68">
        <v>2</v>
      </c>
    </row>
    <row r="69" spans="10:21" x14ac:dyDescent="0.35">
      <c r="J69" s="19">
        <v>15</v>
      </c>
      <c r="K69" s="4">
        <f t="shared" si="8"/>
        <v>11230009.666666666</v>
      </c>
      <c r="L69" s="4">
        <f t="shared" si="9"/>
        <v>1449668.7333333327</v>
      </c>
      <c r="M69" cm="1">
        <f t="array" ref="M69">_xlfn.IFS(K69&lt;L69,1,K69&gt;L69,2)</f>
        <v>2</v>
      </c>
      <c r="Q69" s="19">
        <v>14</v>
      </c>
      <c r="R69" s="4">
        <f t="shared" si="10"/>
        <v>10410007.666666666</v>
      </c>
      <c r="S69" s="4">
        <f t="shared" si="11"/>
        <v>1286819.0909090908</v>
      </c>
      <c r="T69" s="4">
        <f t="shared" si="12"/>
        <v>1177502.25</v>
      </c>
      <c r="U69">
        <v>3</v>
      </c>
    </row>
    <row r="70" spans="10:21" x14ac:dyDescent="0.35">
      <c r="J70" s="19">
        <v>16</v>
      </c>
      <c r="K70" s="4">
        <f t="shared" si="8"/>
        <v>11330006.666666666</v>
      </c>
      <c r="L70" s="4">
        <f t="shared" si="9"/>
        <v>1549667.5999999994</v>
      </c>
      <c r="M70" cm="1">
        <f t="array" ref="M70">_xlfn.IFS(K70&lt;L70,1,K70&gt;L70,2)</f>
        <v>2</v>
      </c>
      <c r="Q70" s="19">
        <v>15</v>
      </c>
      <c r="R70" s="4">
        <f t="shared" si="10"/>
        <v>11230009.666666666</v>
      </c>
      <c r="S70" s="4">
        <f t="shared" si="11"/>
        <v>2106821.0909090908</v>
      </c>
      <c r="T70" s="4">
        <f t="shared" si="12"/>
        <v>357500.25</v>
      </c>
      <c r="U70">
        <v>3</v>
      </c>
    </row>
    <row r="71" spans="10:21" x14ac:dyDescent="0.35">
      <c r="J71" s="19">
        <v>17</v>
      </c>
      <c r="K71" s="4">
        <f t="shared" si="8"/>
        <v>11380013.666666666</v>
      </c>
      <c r="L71" s="4">
        <f t="shared" si="9"/>
        <v>1599672.7333333327</v>
      </c>
      <c r="M71" cm="1">
        <f t="array" ref="M71">_xlfn.IFS(K71&lt;L71,1,K71&gt;L71,2)</f>
        <v>2</v>
      </c>
      <c r="Q71" s="19">
        <v>16</v>
      </c>
      <c r="R71" s="4">
        <f t="shared" si="10"/>
        <v>11330006.666666666</v>
      </c>
      <c r="S71" s="4">
        <f t="shared" si="11"/>
        <v>2206818.2727272725</v>
      </c>
      <c r="T71" s="4">
        <f t="shared" si="12"/>
        <v>257503.25</v>
      </c>
      <c r="U71">
        <v>3</v>
      </c>
    </row>
    <row r="72" spans="10:21" x14ac:dyDescent="0.35">
      <c r="J72" s="19">
        <v>18</v>
      </c>
      <c r="K72" s="4">
        <f t="shared" si="8"/>
        <v>12410009.666666666</v>
      </c>
      <c r="L72" s="4">
        <f t="shared" si="9"/>
        <v>2629668.7333333329</v>
      </c>
      <c r="M72" cm="1">
        <f t="array" ref="M72">_xlfn.IFS(K72&lt;L72,1,K72&gt;L72,2)</f>
        <v>2</v>
      </c>
      <c r="Q72" s="19">
        <v>17</v>
      </c>
      <c r="R72" s="4">
        <f t="shared" si="10"/>
        <v>11380013.666666666</v>
      </c>
      <c r="S72" s="4">
        <f t="shared" si="11"/>
        <v>2256825.0909090908</v>
      </c>
      <c r="T72" s="4">
        <f t="shared" si="12"/>
        <v>207503.75</v>
      </c>
      <c r="U72">
        <v>3</v>
      </c>
    </row>
    <row r="73" spans="10:21" x14ac:dyDescent="0.35">
      <c r="Q73" s="19">
        <v>18</v>
      </c>
      <c r="R73" s="4">
        <f t="shared" si="10"/>
        <v>12410009.666666666</v>
      </c>
      <c r="S73" s="4">
        <f t="shared" si="11"/>
        <v>3286821.0909090908</v>
      </c>
      <c r="T73" s="4">
        <f t="shared" si="12"/>
        <v>822500.25</v>
      </c>
      <c r="U73">
        <v>3</v>
      </c>
    </row>
    <row r="75" spans="10:21" x14ac:dyDescent="0.35">
      <c r="Q75" s="15" t="s">
        <v>49</v>
      </c>
    </row>
    <row r="76" spans="10:21" ht="15.5" x14ac:dyDescent="0.35">
      <c r="Q76" s="21" t="s">
        <v>24</v>
      </c>
      <c r="R76" s="17">
        <f>AVERAGE(R4:R6)</f>
        <v>18660000</v>
      </c>
      <c r="S76" s="22">
        <f>AVERAGE(S4:S6)</f>
        <v>17.666666666666668</v>
      </c>
    </row>
    <row r="77" spans="10:21" ht="15.5" x14ac:dyDescent="0.35">
      <c r="Q77" s="21" t="s">
        <v>26</v>
      </c>
      <c r="R77" s="17">
        <f>AVERAGE(R7:R16)</f>
        <v>9665500</v>
      </c>
      <c r="S77" s="22">
        <f>AVERAGE(S7:S16)</f>
        <v>11</v>
      </c>
    </row>
    <row r="78" spans="10:21" ht="15.5" x14ac:dyDescent="0.35">
      <c r="Q78" s="21" t="s">
        <v>39</v>
      </c>
      <c r="R78" s="17">
        <f>AVERAGE(R17:R21)</f>
        <v>7308000</v>
      </c>
      <c r="S78" s="22">
        <f>AVERAGE(S17:S21)</f>
        <v>8.1999999999999993</v>
      </c>
    </row>
    <row r="80" spans="10:21" x14ac:dyDescent="0.35">
      <c r="Q80" t="s">
        <v>6</v>
      </c>
      <c r="R80" t="s">
        <v>33</v>
      </c>
      <c r="S80" t="s">
        <v>35</v>
      </c>
      <c r="T80" t="s">
        <v>40</v>
      </c>
      <c r="U80" t="s">
        <v>9</v>
      </c>
    </row>
    <row r="81" spans="17:21" x14ac:dyDescent="0.35">
      <c r="Q81" s="19">
        <v>1</v>
      </c>
      <c r="R81" s="4">
        <f t="shared" ref="R81:R98" si="13">ABS(R4-R$76)+ABS(S4-S$76)</f>
        <v>1770001.6666666667</v>
      </c>
      <c r="S81" s="4">
        <f t="shared" ref="S81:S98" si="14">ABS(R4-R$77)+ABS(S4-S$77)</f>
        <v>10764505</v>
      </c>
      <c r="T81" s="4">
        <f t="shared" ref="T81:T98" si="15">ABS(R4-R$78)+ABS(S4-S$78)</f>
        <v>13122007.800000001</v>
      </c>
      <c r="U81">
        <v>1</v>
      </c>
    </row>
    <row r="82" spans="17:21" x14ac:dyDescent="0.35">
      <c r="Q82" s="19">
        <v>2</v>
      </c>
      <c r="R82" s="4">
        <f t="shared" si="13"/>
        <v>440004.33333333331</v>
      </c>
      <c r="S82" s="4">
        <f t="shared" si="14"/>
        <v>8554511</v>
      </c>
      <c r="T82" s="4">
        <f t="shared" si="15"/>
        <v>10912013.800000001</v>
      </c>
      <c r="U82">
        <v>1</v>
      </c>
    </row>
    <row r="83" spans="17:21" x14ac:dyDescent="0.35">
      <c r="Q83" s="19">
        <v>3</v>
      </c>
      <c r="R83" s="4">
        <f t="shared" si="13"/>
        <v>1330002.6666666667</v>
      </c>
      <c r="S83" s="4">
        <f t="shared" si="14"/>
        <v>7664504</v>
      </c>
      <c r="T83" s="4">
        <f t="shared" si="15"/>
        <v>10022006.800000001</v>
      </c>
      <c r="U83">
        <v>1</v>
      </c>
    </row>
    <row r="84" spans="17:21" x14ac:dyDescent="0.35">
      <c r="Q84" s="19">
        <v>4</v>
      </c>
      <c r="R84" s="4">
        <f t="shared" si="13"/>
        <v>6050005.666666667</v>
      </c>
      <c r="S84" s="4">
        <f t="shared" si="14"/>
        <v>2944501</v>
      </c>
      <c r="T84" s="4">
        <f t="shared" si="15"/>
        <v>5302003.8</v>
      </c>
      <c r="U84">
        <v>2</v>
      </c>
    </row>
    <row r="85" spans="17:21" x14ac:dyDescent="0.35">
      <c r="Q85" s="19">
        <v>5</v>
      </c>
      <c r="R85" s="4">
        <f t="shared" si="13"/>
        <v>7720009.666666667</v>
      </c>
      <c r="S85" s="4">
        <f t="shared" si="14"/>
        <v>1274503</v>
      </c>
      <c r="T85" s="4">
        <f t="shared" si="15"/>
        <v>3632000.2</v>
      </c>
      <c r="U85">
        <v>2</v>
      </c>
    </row>
    <row r="86" spans="17:21" x14ac:dyDescent="0.35">
      <c r="Q86" s="19">
        <v>6</v>
      </c>
      <c r="R86" s="4">
        <f t="shared" si="13"/>
        <v>8690004.666666666</v>
      </c>
      <c r="S86" s="4">
        <f t="shared" si="14"/>
        <v>304502</v>
      </c>
      <c r="T86" s="4">
        <f t="shared" si="15"/>
        <v>2662004.7999999998</v>
      </c>
      <c r="U86">
        <v>2</v>
      </c>
    </row>
    <row r="87" spans="17:21" x14ac:dyDescent="0.35">
      <c r="Q87" s="19">
        <v>7</v>
      </c>
      <c r="R87" s="4">
        <f t="shared" si="13"/>
        <v>8970003.666666666</v>
      </c>
      <c r="S87" s="4">
        <f t="shared" si="14"/>
        <v>24503</v>
      </c>
      <c r="T87" s="4">
        <f t="shared" si="15"/>
        <v>2382005.7999999998</v>
      </c>
      <c r="U87">
        <v>2</v>
      </c>
    </row>
    <row r="88" spans="17:21" x14ac:dyDescent="0.35">
      <c r="Q88" s="19">
        <v>8</v>
      </c>
      <c r="R88" s="4">
        <f t="shared" si="13"/>
        <v>9280007.666666666</v>
      </c>
      <c r="S88" s="4">
        <f t="shared" si="14"/>
        <v>285501</v>
      </c>
      <c r="T88" s="4">
        <f t="shared" si="15"/>
        <v>2072001.8</v>
      </c>
      <c r="U88">
        <v>2</v>
      </c>
    </row>
    <row r="89" spans="17:21" x14ac:dyDescent="0.35">
      <c r="Q89" s="19">
        <v>9</v>
      </c>
      <c r="R89" s="4">
        <f t="shared" si="13"/>
        <v>9525002.666666666</v>
      </c>
      <c r="S89" s="4">
        <f t="shared" si="14"/>
        <v>530504</v>
      </c>
      <c r="T89" s="4">
        <f t="shared" si="15"/>
        <v>1827006.8</v>
      </c>
      <c r="U89">
        <v>2</v>
      </c>
    </row>
    <row r="90" spans="17:21" x14ac:dyDescent="0.35">
      <c r="Q90" s="19">
        <v>10</v>
      </c>
      <c r="R90" s="4">
        <f t="shared" si="13"/>
        <v>9670006.666666666</v>
      </c>
      <c r="S90" s="4">
        <f t="shared" si="14"/>
        <v>675500</v>
      </c>
      <c r="T90" s="4">
        <f t="shared" si="15"/>
        <v>1682002.8</v>
      </c>
      <c r="U90">
        <v>2</v>
      </c>
    </row>
    <row r="91" spans="17:21" x14ac:dyDescent="0.35">
      <c r="Q91" s="19">
        <v>11</v>
      </c>
      <c r="R91" s="4">
        <f t="shared" si="13"/>
        <v>9850004.666666666</v>
      </c>
      <c r="S91" s="4">
        <f t="shared" si="14"/>
        <v>855502</v>
      </c>
      <c r="T91" s="4">
        <f t="shared" si="15"/>
        <v>1502004.8</v>
      </c>
      <c r="U91">
        <v>2</v>
      </c>
    </row>
    <row r="92" spans="17:21" x14ac:dyDescent="0.35">
      <c r="Q92" s="19">
        <v>12</v>
      </c>
      <c r="R92" s="4">
        <f t="shared" si="13"/>
        <v>9880010.666666666</v>
      </c>
      <c r="S92" s="4">
        <f t="shared" si="14"/>
        <v>885504</v>
      </c>
      <c r="T92" s="4">
        <f t="shared" si="15"/>
        <v>1472001.2</v>
      </c>
      <c r="U92">
        <v>2</v>
      </c>
    </row>
    <row r="93" spans="17:21" x14ac:dyDescent="0.35">
      <c r="Q93" s="19">
        <v>13</v>
      </c>
      <c r="R93" s="4">
        <f t="shared" si="13"/>
        <v>10310010.666666666</v>
      </c>
      <c r="S93" s="4">
        <f t="shared" si="14"/>
        <v>1315504</v>
      </c>
      <c r="T93" s="4">
        <f t="shared" si="15"/>
        <v>1042001.2</v>
      </c>
      <c r="U93">
        <v>3</v>
      </c>
    </row>
    <row r="94" spans="17:21" x14ac:dyDescent="0.35">
      <c r="Q94" s="19">
        <v>14</v>
      </c>
      <c r="R94" s="4">
        <f t="shared" si="13"/>
        <v>10410007.666666666</v>
      </c>
      <c r="S94" s="4">
        <f t="shared" si="14"/>
        <v>1415501</v>
      </c>
      <c r="T94" s="4">
        <f t="shared" si="15"/>
        <v>942001.8</v>
      </c>
      <c r="U94">
        <v>3</v>
      </c>
    </row>
    <row r="95" spans="17:21" x14ac:dyDescent="0.35">
      <c r="Q95" s="19">
        <v>15</v>
      </c>
      <c r="R95" s="4">
        <f t="shared" si="13"/>
        <v>11230009.666666666</v>
      </c>
      <c r="S95" s="4">
        <f t="shared" si="14"/>
        <v>2235503</v>
      </c>
      <c r="T95" s="4">
        <f t="shared" si="15"/>
        <v>122000.2</v>
      </c>
      <c r="U95">
        <v>3</v>
      </c>
    </row>
    <row r="96" spans="17:21" x14ac:dyDescent="0.35">
      <c r="Q96" s="19">
        <v>16</v>
      </c>
      <c r="R96" s="4">
        <f t="shared" si="13"/>
        <v>11330006.666666666</v>
      </c>
      <c r="S96" s="4">
        <f t="shared" si="14"/>
        <v>2335500</v>
      </c>
      <c r="T96" s="4">
        <f t="shared" si="15"/>
        <v>22002.799999999999</v>
      </c>
      <c r="U96">
        <v>3</v>
      </c>
    </row>
    <row r="97" spans="17:21" x14ac:dyDescent="0.35">
      <c r="Q97" s="19">
        <v>17</v>
      </c>
      <c r="R97" s="4">
        <f t="shared" si="13"/>
        <v>11380013.666666666</v>
      </c>
      <c r="S97" s="4">
        <f t="shared" si="14"/>
        <v>2385507</v>
      </c>
      <c r="T97" s="4">
        <f t="shared" si="15"/>
        <v>28004.2</v>
      </c>
      <c r="U97">
        <v>3</v>
      </c>
    </row>
    <row r="98" spans="17:21" x14ac:dyDescent="0.35">
      <c r="Q98" s="19">
        <v>18</v>
      </c>
      <c r="R98" s="4">
        <f t="shared" si="13"/>
        <v>12410009.666666666</v>
      </c>
      <c r="S98" s="4">
        <f t="shared" si="14"/>
        <v>3415503</v>
      </c>
      <c r="T98" s="4">
        <f t="shared" si="15"/>
        <v>1058000.2</v>
      </c>
      <c r="U98">
        <v>3</v>
      </c>
    </row>
    <row r="100" spans="17:21" x14ac:dyDescent="0.35">
      <c r="Q100" s="15" t="s">
        <v>50</v>
      </c>
    </row>
    <row r="101" spans="17:21" ht="15.5" x14ac:dyDescent="0.35">
      <c r="Q101" s="21" t="s">
        <v>24</v>
      </c>
      <c r="R101" s="17">
        <f>AVERAGE(R4:R6)</f>
        <v>18660000</v>
      </c>
      <c r="S101" s="22">
        <f>AVERAGE(S4:S6)</f>
        <v>17.666666666666668</v>
      </c>
    </row>
    <row r="102" spans="17:21" ht="15.5" x14ac:dyDescent="0.35">
      <c r="Q102" s="21" t="s">
        <v>26</v>
      </c>
      <c r="R102" s="17">
        <f>AVERAGE(R7:R15)</f>
        <v>9811666.666666666</v>
      </c>
      <c r="S102" s="22">
        <f>AVERAGE(S7:S15)</f>
        <v>11.444444444444445</v>
      </c>
    </row>
    <row r="103" spans="17:21" ht="15.5" x14ac:dyDescent="0.35">
      <c r="Q103" s="21" t="s">
        <v>39</v>
      </c>
      <c r="R103" s="17">
        <f>AVERAGE(R16:R21)</f>
        <v>7481666.666666667</v>
      </c>
      <c r="S103" s="22">
        <f>AVERAGE(S16:S21)</f>
        <v>8</v>
      </c>
    </row>
    <row r="105" spans="17:21" x14ac:dyDescent="0.35">
      <c r="Q105" t="s">
        <v>6</v>
      </c>
      <c r="R105" t="s">
        <v>33</v>
      </c>
      <c r="S105" t="s">
        <v>35</v>
      </c>
      <c r="T105" t="s">
        <v>40</v>
      </c>
      <c r="U105" t="s">
        <v>9</v>
      </c>
    </row>
    <row r="106" spans="17:21" x14ac:dyDescent="0.35">
      <c r="Q106" s="19">
        <v>1</v>
      </c>
      <c r="R106" s="4">
        <f t="shared" ref="R106:R123" si="16">ABS(R4-R$101)+ABS(S4-S$101)</f>
        <v>1770001.6666666667</v>
      </c>
      <c r="S106" s="4">
        <f t="shared" ref="S106:S123" si="17">ABS(R4-R$102)+ABS(S4-S$102)</f>
        <v>10618337.88888889</v>
      </c>
      <c r="T106" s="4">
        <f t="shared" ref="T106:T123" si="18">ABS(R4-R$103)+ABS(S4-S$103)</f>
        <v>12948341.333333332</v>
      </c>
      <c r="U106">
        <v>1</v>
      </c>
    </row>
    <row r="107" spans="17:21" x14ac:dyDescent="0.35">
      <c r="Q107" s="19">
        <v>2</v>
      </c>
      <c r="R107" s="4">
        <f t="shared" si="16"/>
        <v>440004.33333333331</v>
      </c>
      <c r="S107" s="4">
        <f t="shared" si="17"/>
        <v>8408343.8888888899</v>
      </c>
      <c r="T107" s="4">
        <f t="shared" si="18"/>
        <v>10738347.333333332</v>
      </c>
      <c r="U107">
        <v>1</v>
      </c>
    </row>
    <row r="108" spans="17:21" x14ac:dyDescent="0.35">
      <c r="Q108" s="19">
        <v>3</v>
      </c>
      <c r="R108" s="4">
        <f t="shared" si="16"/>
        <v>1330002.6666666667</v>
      </c>
      <c r="S108" s="4">
        <f t="shared" si="17"/>
        <v>7518336.8888888899</v>
      </c>
      <c r="T108" s="4">
        <f t="shared" si="18"/>
        <v>9848340.3333333321</v>
      </c>
      <c r="U108">
        <v>1</v>
      </c>
    </row>
    <row r="109" spans="17:21" x14ac:dyDescent="0.35">
      <c r="Q109" s="19">
        <v>4</v>
      </c>
      <c r="R109" s="4">
        <f t="shared" si="16"/>
        <v>6050005.666666667</v>
      </c>
      <c r="S109" s="4">
        <f t="shared" si="17"/>
        <v>2798333.8888888895</v>
      </c>
      <c r="T109" s="4">
        <f t="shared" si="18"/>
        <v>5128337.333333333</v>
      </c>
      <c r="U109">
        <v>2</v>
      </c>
    </row>
    <row r="110" spans="17:21" x14ac:dyDescent="0.35">
      <c r="Q110" s="19">
        <v>5</v>
      </c>
      <c r="R110" s="4">
        <f t="shared" si="16"/>
        <v>7720009.666666667</v>
      </c>
      <c r="S110" s="4">
        <f t="shared" si="17"/>
        <v>1128336.7777777785</v>
      </c>
      <c r="T110" s="4">
        <f t="shared" si="18"/>
        <v>3458333.333333333</v>
      </c>
      <c r="U110">
        <v>2</v>
      </c>
    </row>
    <row r="111" spans="17:21" x14ac:dyDescent="0.35">
      <c r="Q111" s="19">
        <v>6</v>
      </c>
      <c r="R111" s="4">
        <f t="shared" si="16"/>
        <v>8690004.666666666</v>
      </c>
      <c r="S111" s="4">
        <f t="shared" si="17"/>
        <v>158334.88888888952</v>
      </c>
      <c r="T111" s="4">
        <f t="shared" si="18"/>
        <v>2488338.333333333</v>
      </c>
      <c r="U111">
        <v>2</v>
      </c>
    </row>
    <row r="112" spans="17:21" x14ac:dyDescent="0.35">
      <c r="Q112" s="19">
        <v>7</v>
      </c>
      <c r="R112" s="4">
        <f t="shared" si="16"/>
        <v>8970003.666666666</v>
      </c>
      <c r="S112" s="4">
        <f t="shared" si="17"/>
        <v>121669.22222222161</v>
      </c>
      <c r="T112" s="4">
        <f t="shared" si="18"/>
        <v>2208339.333333333</v>
      </c>
      <c r="U112">
        <v>2</v>
      </c>
    </row>
    <row r="113" spans="17:21" x14ac:dyDescent="0.35">
      <c r="Q113" s="19">
        <v>8</v>
      </c>
      <c r="R113" s="4">
        <f t="shared" si="16"/>
        <v>9280007.666666666</v>
      </c>
      <c r="S113" s="4">
        <f t="shared" si="17"/>
        <v>431668.11111111048</v>
      </c>
      <c r="T113" s="4">
        <f t="shared" si="18"/>
        <v>1898335.333333333</v>
      </c>
      <c r="U113">
        <v>2</v>
      </c>
    </row>
    <row r="114" spans="17:21" x14ac:dyDescent="0.35">
      <c r="Q114" s="19">
        <v>9</v>
      </c>
      <c r="R114" s="4">
        <f t="shared" si="16"/>
        <v>9525002.666666666</v>
      </c>
      <c r="S114" s="4">
        <f t="shared" si="17"/>
        <v>676670.22222222155</v>
      </c>
      <c r="T114" s="4">
        <f t="shared" si="18"/>
        <v>1653340.333333333</v>
      </c>
      <c r="U114">
        <v>2</v>
      </c>
    </row>
    <row r="115" spans="17:21" x14ac:dyDescent="0.35">
      <c r="Q115" s="19">
        <v>10</v>
      </c>
      <c r="R115" s="4">
        <f t="shared" si="16"/>
        <v>9670006.666666666</v>
      </c>
      <c r="S115" s="4">
        <f t="shared" si="17"/>
        <v>821667.11111111054</v>
      </c>
      <c r="T115" s="4">
        <f t="shared" si="18"/>
        <v>1508336.333333333</v>
      </c>
      <c r="U115">
        <v>2</v>
      </c>
    </row>
    <row r="116" spans="17:21" x14ac:dyDescent="0.35">
      <c r="Q116" s="19">
        <v>11</v>
      </c>
      <c r="R116" s="4">
        <f t="shared" si="16"/>
        <v>9850004.666666666</v>
      </c>
      <c r="S116" s="4">
        <f t="shared" si="17"/>
        <v>1001668.2222222215</v>
      </c>
      <c r="T116" s="4">
        <f t="shared" si="18"/>
        <v>1328338.333333333</v>
      </c>
      <c r="U116">
        <v>2</v>
      </c>
    </row>
    <row r="117" spans="17:21" x14ac:dyDescent="0.35">
      <c r="Q117" s="19">
        <v>12</v>
      </c>
      <c r="R117" s="4">
        <f t="shared" si="16"/>
        <v>9880010.666666666</v>
      </c>
      <c r="S117" s="4">
        <f t="shared" si="17"/>
        <v>1031671.1111111105</v>
      </c>
      <c r="T117" s="4">
        <f t="shared" si="18"/>
        <v>1298334.333333333</v>
      </c>
      <c r="U117">
        <v>2</v>
      </c>
    </row>
    <row r="118" spans="17:21" x14ac:dyDescent="0.35">
      <c r="Q118" s="19">
        <v>13</v>
      </c>
      <c r="R118" s="4">
        <f t="shared" si="16"/>
        <v>10310010.666666666</v>
      </c>
      <c r="S118" s="4">
        <f t="shared" si="17"/>
        <v>1461671.1111111105</v>
      </c>
      <c r="T118" s="4">
        <f t="shared" si="18"/>
        <v>868334.33333333302</v>
      </c>
      <c r="U118">
        <v>3</v>
      </c>
    </row>
    <row r="119" spans="17:21" x14ac:dyDescent="0.35">
      <c r="Q119" s="19">
        <v>14</v>
      </c>
      <c r="R119" s="4">
        <f t="shared" si="16"/>
        <v>10410007.666666666</v>
      </c>
      <c r="S119" s="4">
        <f t="shared" si="17"/>
        <v>1561668.1111111105</v>
      </c>
      <c r="T119" s="4">
        <f t="shared" si="18"/>
        <v>768335.33333333302</v>
      </c>
      <c r="U119">
        <v>3</v>
      </c>
    </row>
    <row r="120" spans="17:21" x14ac:dyDescent="0.35">
      <c r="Q120" s="19">
        <v>15</v>
      </c>
      <c r="R120" s="4">
        <f t="shared" si="16"/>
        <v>11230009.666666666</v>
      </c>
      <c r="S120" s="4">
        <f t="shared" si="17"/>
        <v>2381670.1111111105</v>
      </c>
      <c r="T120" s="4">
        <f t="shared" si="18"/>
        <v>51666.666666666977</v>
      </c>
      <c r="U120">
        <v>3</v>
      </c>
    </row>
    <row r="121" spans="17:21" x14ac:dyDescent="0.35">
      <c r="Q121" s="19">
        <v>16</v>
      </c>
      <c r="R121" s="4">
        <f t="shared" si="16"/>
        <v>11330006.666666666</v>
      </c>
      <c r="S121" s="4">
        <f t="shared" si="17"/>
        <v>2481667.1111111105</v>
      </c>
      <c r="T121" s="4">
        <f t="shared" si="18"/>
        <v>151669.66666666698</v>
      </c>
      <c r="U121">
        <v>3</v>
      </c>
    </row>
    <row r="122" spans="17:21" x14ac:dyDescent="0.35">
      <c r="Q122" s="19">
        <v>17</v>
      </c>
      <c r="R122" s="4">
        <f t="shared" si="16"/>
        <v>11380013.666666666</v>
      </c>
      <c r="S122" s="4">
        <f t="shared" si="17"/>
        <v>2531674.1111111105</v>
      </c>
      <c r="T122" s="4">
        <f t="shared" si="18"/>
        <v>201670.66666666698</v>
      </c>
      <c r="U122">
        <v>3</v>
      </c>
    </row>
    <row r="123" spans="17:21" x14ac:dyDescent="0.35">
      <c r="Q123" s="19">
        <v>18</v>
      </c>
      <c r="R123" s="4">
        <f t="shared" si="16"/>
        <v>12410009.666666666</v>
      </c>
      <c r="S123" s="4">
        <f t="shared" si="17"/>
        <v>3561670.1111111105</v>
      </c>
      <c r="T123" s="4">
        <f t="shared" si="18"/>
        <v>1231666.666666667</v>
      </c>
      <c r="U123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Rodriguez</dc:creator>
  <cp:keywords/>
  <dc:description/>
  <cp:lastModifiedBy>Ivan Rodriguez</cp:lastModifiedBy>
  <cp:revision/>
  <dcterms:created xsi:type="dcterms:W3CDTF">2023-07-12T00:54:22Z</dcterms:created>
  <dcterms:modified xsi:type="dcterms:W3CDTF">2024-07-17T22:56:38Z</dcterms:modified>
  <cp:category/>
  <cp:contentStatus/>
</cp:coreProperties>
</file>