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0" yWindow="0" windowWidth="7470" windowHeight="4845"/>
  </bookViews>
  <sheets>
    <sheet name="TOPICOS ESPECIALES" sheetId="1" r:id="rId1"/>
  </sheets>
  <calcPr calcId="152511"/>
</workbook>
</file>

<file path=xl/calcChain.xml><?xml version="1.0" encoding="utf-8"?>
<calcChain xmlns="http://schemas.openxmlformats.org/spreadsheetml/2006/main">
  <c r="L10" i="1" l="1"/>
  <c r="L11" i="1"/>
  <c r="L13" i="1"/>
  <c r="L15" i="1"/>
  <c r="L16" i="1"/>
  <c r="L17" i="1"/>
  <c r="L18" i="1"/>
  <c r="L20" i="1"/>
  <c r="L21" i="1"/>
  <c r="L22" i="1"/>
  <c r="L23" i="1"/>
  <c r="L24" i="1"/>
  <c r="L25" i="1"/>
  <c r="L29" i="1"/>
  <c r="L32" i="1"/>
  <c r="L33" i="1"/>
  <c r="L9" i="1"/>
  <c r="K10" i="1"/>
  <c r="K11" i="1"/>
  <c r="K13" i="1"/>
  <c r="K15" i="1"/>
  <c r="K16" i="1"/>
  <c r="K17" i="1"/>
  <c r="K18" i="1"/>
  <c r="K20" i="1"/>
  <c r="K21" i="1"/>
  <c r="K22" i="1"/>
  <c r="K23" i="1"/>
  <c r="K24" i="1"/>
  <c r="K25" i="1"/>
  <c r="K29" i="1"/>
  <c r="K32" i="1"/>
  <c r="K33" i="1"/>
  <c r="K9" i="1"/>
  <c r="I10" i="1"/>
  <c r="I11" i="1"/>
  <c r="I12" i="1"/>
  <c r="K12" i="1" s="1"/>
  <c r="L12" i="1" s="1"/>
  <c r="I13" i="1"/>
  <c r="I14" i="1"/>
  <c r="K14" i="1" s="1"/>
  <c r="L14" i="1" s="1"/>
  <c r="I15" i="1"/>
  <c r="I16" i="1"/>
  <c r="I17" i="1"/>
  <c r="I18" i="1"/>
  <c r="I19" i="1"/>
  <c r="K19" i="1" s="1"/>
  <c r="L19" i="1" s="1"/>
  <c r="I20" i="1"/>
  <c r="I21" i="1"/>
  <c r="I22" i="1"/>
  <c r="I23" i="1"/>
  <c r="I24" i="1"/>
  <c r="I25" i="1"/>
  <c r="I26" i="1"/>
  <c r="K26" i="1" s="1"/>
  <c r="L26" i="1" s="1"/>
  <c r="I27" i="1"/>
  <c r="K27" i="1" s="1"/>
  <c r="L27" i="1" s="1"/>
  <c r="I28" i="1"/>
  <c r="K28" i="1" s="1"/>
  <c r="L28" i="1" s="1"/>
  <c r="I29" i="1"/>
  <c r="I30" i="1"/>
  <c r="K30" i="1" s="1"/>
  <c r="L30" i="1" s="1"/>
  <c r="I31" i="1"/>
  <c r="K31" i="1" s="1"/>
  <c r="L31" i="1" s="1"/>
  <c r="I32" i="1"/>
  <c r="I33" i="1"/>
  <c r="I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9" i="1"/>
  <c r="G31" i="1" l="1"/>
  <c r="G14" i="1"/>
  <c r="G15" i="1"/>
  <c r="G19" i="1"/>
  <c r="G20" i="1"/>
  <c r="G21" i="1"/>
  <c r="G23" i="1"/>
  <c r="G26" i="1"/>
  <c r="G27" i="1"/>
  <c r="G29" i="1"/>
  <c r="G33" i="1"/>
  <c r="G9" i="1"/>
  <c r="E11" i="1"/>
  <c r="G11" i="1" s="1"/>
  <c r="E17" i="1"/>
  <c r="G17" i="1" s="1"/>
  <c r="E25" i="1"/>
  <c r="G25" i="1" s="1"/>
  <c r="S11" i="1"/>
  <c r="S12" i="1"/>
  <c r="E12" i="1" s="1"/>
  <c r="G12" i="1" s="1"/>
  <c r="S13" i="1"/>
  <c r="E13" i="1" s="1"/>
  <c r="G13" i="1" s="1"/>
  <c r="S14" i="1"/>
  <c r="S15" i="1"/>
  <c r="S16" i="1"/>
  <c r="E16" i="1" s="1"/>
  <c r="G16" i="1" s="1"/>
  <c r="S17" i="1"/>
  <c r="S18" i="1"/>
  <c r="E18" i="1" s="1"/>
  <c r="G18" i="1" s="1"/>
  <c r="S19" i="1"/>
  <c r="S20" i="1"/>
  <c r="S21" i="1"/>
  <c r="S22" i="1"/>
  <c r="E22" i="1" s="1"/>
  <c r="G22" i="1" s="1"/>
  <c r="S23" i="1"/>
  <c r="S24" i="1"/>
  <c r="E24" i="1" s="1"/>
  <c r="G24" i="1" s="1"/>
  <c r="S25" i="1"/>
  <c r="S26" i="1"/>
  <c r="S27" i="1"/>
  <c r="S28" i="1"/>
  <c r="E28" i="1" s="1"/>
  <c r="G28" i="1" s="1"/>
  <c r="S29" i="1"/>
  <c r="S30" i="1"/>
  <c r="E30" i="1" s="1"/>
  <c r="G30" i="1" s="1"/>
  <c r="S31" i="1"/>
  <c r="S32" i="1"/>
  <c r="E32" i="1" s="1"/>
  <c r="G32" i="1" s="1"/>
  <c r="S33" i="1"/>
  <c r="S9" i="1"/>
  <c r="S10" i="1"/>
  <c r="E10" i="1" s="1"/>
  <c r="G10" i="1" s="1"/>
</calcChain>
</file>

<file path=xl/sharedStrings.xml><?xml version="1.0" encoding="utf-8"?>
<sst xmlns="http://schemas.openxmlformats.org/spreadsheetml/2006/main" count="161" uniqueCount="98">
  <si>
    <t>REGISTRO DE EVALUACION</t>
  </si>
  <si>
    <t>Escuela Profesional</t>
  </si>
  <si>
    <t>: INGENIERÍA DE SISTEMAS</t>
  </si>
  <si>
    <t>H. Teoría</t>
  </si>
  <si>
    <r>
      <t xml:space="preserve">: 2 </t>
    </r>
    <r>
      <rPr>
        <b/>
        <sz val="11"/>
        <color rgb="FF000000"/>
        <rFont val="Calibri"/>
        <family val="2"/>
        <scheme val="minor"/>
      </rPr>
      <t xml:space="preserve">H. Práctica : </t>
    </r>
    <r>
      <rPr>
        <sz val="11"/>
        <color rgb="FF000000"/>
        <rFont val="Calibri"/>
        <family val="2"/>
        <scheme val="minor"/>
      </rPr>
      <t>2</t>
    </r>
  </si>
  <si>
    <t>Semestre</t>
  </si>
  <si>
    <t>: 201502</t>
  </si>
  <si>
    <t>Asignatura</t>
  </si>
  <si>
    <t>: TÓPICOS ESPECIALES</t>
  </si>
  <si>
    <t>H. Totales</t>
  </si>
  <si>
    <t>: 4</t>
  </si>
  <si>
    <t>Código</t>
  </si>
  <si>
    <t>: IIAA98</t>
  </si>
  <si>
    <t>Curricula</t>
  </si>
  <si>
    <t>: AA</t>
  </si>
  <si>
    <t>Créditos</t>
  </si>
  <si>
    <t>: 3</t>
  </si>
  <si>
    <t>Sección</t>
  </si>
  <si>
    <t>: A</t>
  </si>
  <si>
    <t>Docente</t>
  </si>
  <si>
    <t>: SORIA SOLIS IVAN</t>
  </si>
  <si>
    <t>Ciclo</t>
  </si>
  <si>
    <t>: 9</t>
  </si>
  <si>
    <t>Unidad</t>
  </si>
  <si>
    <t>: 2</t>
  </si>
  <si>
    <t>Nro.</t>
  </si>
  <si>
    <t>CÃ³digo</t>
  </si>
  <si>
    <t>Apellidos y Nombres</t>
  </si>
  <si>
    <t>Primera unidad</t>
  </si>
  <si>
    <t>Segunda unidad</t>
  </si>
  <si>
    <t>P. UNI</t>
  </si>
  <si>
    <t>APLA</t>
  </si>
  <si>
    <t>Not Final</t>
  </si>
  <si>
    <t>trabajos</t>
  </si>
  <si>
    <t>CC</t>
  </si>
  <si>
    <t>CP</t>
  </si>
  <si>
    <t>CA</t>
  </si>
  <si>
    <t>Pro</t>
  </si>
  <si>
    <t>  1001220102</t>
  </si>
  <si>
    <t>ALTAMIRANO BALDARRAGO ALEXANDER</t>
  </si>
  <si>
    <t>  1001720092</t>
  </si>
  <si>
    <t>CALLE MENDEZ LIZARDO</t>
  </si>
  <si>
    <t>  1000720111</t>
  </si>
  <si>
    <t>CCAHUANA HUAMANÍ MAYURI</t>
  </si>
  <si>
    <t>  1001120112</t>
  </si>
  <si>
    <t>CCASA LAZO YÉSICA MARILUZ</t>
  </si>
  <si>
    <t>  1004920102</t>
  </si>
  <si>
    <t>CHIQUILLAN LEYVA KATHERIN</t>
  </si>
  <si>
    <t>  1001020102</t>
  </si>
  <si>
    <t>DAMIANO FLORES EDGAR JAVIER</t>
  </si>
  <si>
    <t>  1002020092</t>
  </si>
  <si>
    <t>DE LA CRUZ MORENO HEBERT</t>
  </si>
  <si>
    <t>  1003520111</t>
  </si>
  <si>
    <t>GUIZADO GONZALES JHON FRAYSER</t>
  </si>
  <si>
    <t>  1005220102</t>
  </si>
  <si>
    <t>HUAMAN ANCCO HANS REYNALDO</t>
  </si>
  <si>
    <t>  1003320102</t>
  </si>
  <si>
    <t>HUAMAN ANCCO YUVER</t>
  </si>
  <si>
    <t>  1003620081</t>
  </si>
  <si>
    <t>HUAMAN BUITRON SATURNINO</t>
  </si>
  <si>
    <t>  1002620102</t>
  </si>
  <si>
    <t>INGA LAZARO CYNTHIA NAYCER</t>
  </si>
  <si>
    <t>  1004420072</t>
  </si>
  <si>
    <t>LIMA ROMAN VICTOR ALBERTO</t>
  </si>
  <si>
    <t>  1001520111</t>
  </si>
  <si>
    <t>MARCATOMA FLORES EVELYN</t>
  </si>
  <si>
    <t>  1002220082</t>
  </si>
  <si>
    <t>MERINO HURTADO JUAN CARLOS</t>
  </si>
  <si>
    <t>  1006620121</t>
  </si>
  <si>
    <t>MUÑÓZ QUISPE RUFINO</t>
  </si>
  <si>
    <t>  1003120092</t>
  </si>
  <si>
    <t>OSCCO QUISPE WILBER</t>
  </si>
  <si>
    <t>  1003720092</t>
  </si>
  <si>
    <t>PINEDA CABRERA EDGAR</t>
  </si>
  <si>
    <t>  1001120111</t>
  </si>
  <si>
    <t>ROMANÍ FLORES ROGELIO</t>
  </si>
  <si>
    <t>  1003820092</t>
  </si>
  <si>
    <t>RUIZ TAIPE JOEL CESAR</t>
  </si>
  <si>
    <t>  1002720111</t>
  </si>
  <si>
    <t>TELLO RAMOS ALAN DEIVER</t>
  </si>
  <si>
    <t>  1009120121</t>
  </si>
  <si>
    <t>VARGAS OCHOA JOSE LUIS</t>
  </si>
  <si>
    <t>  1000520112</t>
  </si>
  <si>
    <t>VEGA QUISPE MABEL</t>
  </si>
  <si>
    <t>  1000520102</t>
  </si>
  <si>
    <t>VICENTE HUAMAN EFRAIN</t>
  </si>
  <si>
    <t>  1000320112</t>
  </si>
  <si>
    <t>YAURI GODOY ROGER ABEL</t>
  </si>
  <si>
    <t>A</t>
  </si>
  <si>
    <t>pt</t>
  </si>
  <si>
    <t>exp reg en clase</t>
  </si>
  <si>
    <t>tarea expreg</t>
  </si>
  <si>
    <t>AD</t>
  </si>
  <si>
    <t>B</t>
  </si>
  <si>
    <t>ultima tarea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</si>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</sst>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/>
    <xf numFmtId="0" fontId="18" fillId="0" borderId="24" xfId="0" applyFont="1" applyBorder="1"/>
    <xf numFmtId="0" fontId="0" fillId="0" borderId="23" xfId="0" applyBorder="1"/>
    <xf numFmtId="0" fontId="0" fillId="0" borderId="11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164" fontId="0" fillId="0" borderId="17" xfId="0" applyNumberFormat="1" applyBorder="1" applyAlignment="1"/>
    <xf numFmtId="164" fontId="18" fillId="0" borderId="17" xfId="0" applyNumberFormat="1" applyFont="1" applyBorder="1" applyAlignment="1"/>
    <xf numFmtId="164" fontId="18" fillId="33" borderId="17" xfId="0" applyNumberFormat="1" applyFont="1" applyFill="1" applyBorder="1" applyAlignment="1"/>
    <xf numFmtId="164" fontId="19" fillId="34" borderId="19" xfId="0" applyNumberFormat="1" applyFont="1" applyFill="1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24" xfId="0" applyBorder="1" applyAlignment="1"/>
    <xf numFmtId="0" fontId="0" fillId="0" borderId="23" xfId="0" applyBorder="1" applyAlignment="1"/>
    <xf numFmtId="0" fontId="0" fillId="0" borderId="0" xfId="0" applyAlignment="1"/>
    <xf numFmtId="0" fontId="0" fillId="0" borderId="25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2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8" fillId="0" borderId="21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35" borderId="25" xfId="0" applyFill="1" applyBorder="1" applyAlignment="1">
      <alignment horizontal="center" textRotation="90"/>
    </xf>
    <xf numFmtId="0" fontId="0" fillId="35" borderId="20" xfId="0" applyFill="1" applyBorder="1" applyAlignment="1">
      <alignment horizontal="center" textRotation="90"/>
    </xf>
    <xf numFmtId="0" fontId="0" fillId="35" borderId="23" xfId="0" applyFill="1" applyBorder="1"/>
    <xf numFmtId="0" fontId="0" fillId="36" borderId="25" xfId="0" applyFill="1" applyBorder="1" applyAlignment="1">
      <alignment horizontal="center" textRotation="90"/>
    </xf>
    <xf numFmtId="0" fontId="0" fillId="36" borderId="20" xfId="0" applyFill="1" applyBorder="1" applyAlignment="1">
      <alignment horizontal="center" textRotation="90"/>
    </xf>
    <xf numFmtId="0" fontId="0" fillId="36" borderId="23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showGridLines="0" tabSelected="1" zoomScaleNormal="100" workbookViewId="0">
      <pane xSplit="3" ySplit="1" topLeftCell="H14" activePane="bottomRight" state="frozen"/>
      <selection pane="topRight" activeCell="D1" sqref="D1"/>
      <selection pane="bottomLeft" activeCell="A2" sqref="A2"/>
      <selection pane="bottomRight" activeCell="M28" sqref="M28"/>
    </sheetView>
  </sheetViews>
  <sheetFormatPr baseColWidth="10" defaultRowHeight="15" x14ac:dyDescent="0.25"/>
  <cols>
    <col min="1" max="1" width="5.140625" customWidth="1"/>
    <col min="2" max="2" width="12.85546875" customWidth="1"/>
    <col min="3" max="3" width="37.140625" customWidth="1"/>
    <col min="4" max="5" width="4.7109375" customWidth="1"/>
    <col min="6" max="6" width="3.42578125" customWidth="1"/>
    <col min="7" max="7" width="4" customWidth="1"/>
    <col min="8" max="8" width="3.42578125" customWidth="1"/>
    <col min="9" max="9" width="4.140625" customWidth="1"/>
    <col min="10" max="10" width="3.5703125" customWidth="1"/>
    <col min="11" max="11" width="4.28515625" customWidth="1"/>
    <col min="12" max="12" width="6.5703125" customWidth="1"/>
    <col min="13" max="13" width="5.5703125" customWidth="1"/>
    <col min="14" max="14" width="9" customWidth="1"/>
    <col min="15" max="24" width="3.85546875" customWidth="1"/>
  </cols>
  <sheetData>
    <row r="1" spans="1:27" ht="1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7" ht="15" customHeight="1" x14ac:dyDescent="0.25">
      <c r="A2" s="27" t="s">
        <v>1</v>
      </c>
      <c r="B2" s="27"/>
      <c r="C2" s="1" t="s">
        <v>2</v>
      </c>
      <c r="D2" s="33" t="s">
        <v>3</v>
      </c>
      <c r="E2" s="33"/>
      <c r="F2" s="28" t="s">
        <v>4</v>
      </c>
      <c r="G2" s="28"/>
      <c r="H2" s="28"/>
      <c r="I2" s="28"/>
      <c r="J2" s="28"/>
      <c r="K2" s="28"/>
      <c r="L2" s="27" t="s">
        <v>5</v>
      </c>
      <c r="M2" s="27"/>
      <c r="N2" s="27"/>
      <c r="O2" s="29" t="s">
        <v>6</v>
      </c>
      <c r="P2" s="29"/>
      <c r="Q2" s="29"/>
    </row>
    <row r="3" spans="1:27" ht="15" customHeight="1" x14ac:dyDescent="0.25">
      <c r="A3" s="27" t="s">
        <v>7</v>
      </c>
      <c r="B3" s="27"/>
      <c r="C3" s="1" t="s">
        <v>8</v>
      </c>
      <c r="D3" s="33" t="s">
        <v>9</v>
      </c>
      <c r="E3" s="33"/>
      <c r="F3" s="28" t="s">
        <v>10</v>
      </c>
      <c r="G3" s="28"/>
      <c r="H3" s="28"/>
      <c r="I3" s="28"/>
      <c r="J3" s="28"/>
      <c r="K3" s="28"/>
      <c r="L3" s="27" t="s">
        <v>11</v>
      </c>
      <c r="M3" s="27"/>
      <c r="N3" s="27"/>
      <c r="O3" s="29" t="s">
        <v>12</v>
      </c>
      <c r="P3" s="29"/>
      <c r="Q3" s="29"/>
    </row>
    <row r="4" spans="1:27" ht="15" customHeight="1" x14ac:dyDescent="0.25">
      <c r="A4" s="27" t="s">
        <v>13</v>
      </c>
      <c r="B4" s="27"/>
      <c r="C4" s="1" t="s">
        <v>14</v>
      </c>
      <c r="D4" s="27" t="s">
        <v>15</v>
      </c>
      <c r="E4" s="27"/>
      <c r="F4" s="28" t="s">
        <v>16</v>
      </c>
      <c r="G4" s="28"/>
      <c r="H4" s="28"/>
      <c r="I4" s="28"/>
      <c r="J4" s="28"/>
      <c r="K4" s="28"/>
      <c r="L4" s="27" t="s">
        <v>17</v>
      </c>
      <c r="M4" s="27"/>
      <c r="N4" s="27"/>
      <c r="O4" s="29" t="s">
        <v>18</v>
      </c>
      <c r="P4" s="29"/>
      <c r="Q4" s="29"/>
    </row>
    <row r="5" spans="1:27" ht="15" customHeight="1" x14ac:dyDescent="0.25">
      <c r="A5" s="27" t="s">
        <v>19</v>
      </c>
      <c r="B5" s="27"/>
      <c r="C5" s="1" t="s">
        <v>20</v>
      </c>
      <c r="D5" s="27" t="s">
        <v>21</v>
      </c>
      <c r="E5" s="27"/>
      <c r="F5" s="28" t="s">
        <v>22</v>
      </c>
      <c r="G5" s="28"/>
      <c r="H5" s="28"/>
      <c r="I5" s="28"/>
      <c r="J5" s="28"/>
      <c r="K5" s="28"/>
      <c r="L5" s="27" t="s">
        <v>23</v>
      </c>
      <c r="M5" s="27"/>
      <c r="N5" s="27"/>
      <c r="O5" s="29" t="s">
        <v>24</v>
      </c>
      <c r="P5" s="29"/>
      <c r="Q5" s="29"/>
    </row>
    <row r="7" spans="1:27" ht="30" customHeight="1" x14ac:dyDescent="0.25">
      <c r="A7" s="21" t="s">
        <v>25</v>
      </c>
      <c r="B7" s="21" t="s">
        <v>26</v>
      </c>
      <c r="C7" s="21" t="s">
        <v>27</v>
      </c>
      <c r="D7" s="30" t="s">
        <v>28</v>
      </c>
      <c r="E7" s="31"/>
      <c r="F7" s="31"/>
      <c r="G7" s="32"/>
      <c r="H7" s="30" t="s">
        <v>29</v>
      </c>
      <c r="I7" s="31"/>
      <c r="J7" s="31"/>
      <c r="K7" s="32"/>
      <c r="L7" s="21" t="s">
        <v>30</v>
      </c>
      <c r="M7" s="21" t="s">
        <v>31</v>
      </c>
      <c r="N7" s="23" t="s">
        <v>32</v>
      </c>
      <c r="O7" s="25" t="s">
        <v>33</v>
      </c>
      <c r="P7" s="26"/>
      <c r="Q7" s="26"/>
      <c r="R7" s="26"/>
      <c r="S7" s="6"/>
      <c r="T7" s="19" t="s">
        <v>90</v>
      </c>
      <c r="U7" s="34" t="s">
        <v>91</v>
      </c>
      <c r="V7" s="37" t="s">
        <v>94</v>
      </c>
      <c r="W7" s="6"/>
      <c r="X7" s="6"/>
    </row>
    <row r="8" spans="1:27" x14ac:dyDescent="0.25">
      <c r="A8" s="22"/>
      <c r="B8" s="22"/>
      <c r="C8" s="22"/>
      <c r="D8" s="2" t="s">
        <v>34</v>
      </c>
      <c r="E8" s="2" t="s">
        <v>35</v>
      </c>
      <c r="F8" s="2" t="s">
        <v>36</v>
      </c>
      <c r="G8" s="3" t="s">
        <v>37</v>
      </c>
      <c r="H8" s="2" t="s">
        <v>34</v>
      </c>
      <c r="I8" s="2" t="s">
        <v>35</v>
      </c>
      <c r="J8" s="2" t="s">
        <v>36</v>
      </c>
      <c r="K8" s="3" t="s">
        <v>37</v>
      </c>
      <c r="L8" s="22"/>
      <c r="M8" s="22"/>
      <c r="N8" s="24"/>
      <c r="O8" s="4">
        <v>0</v>
      </c>
      <c r="P8" s="4">
        <v>1</v>
      </c>
      <c r="Q8" s="4">
        <v>2</v>
      </c>
      <c r="R8" s="5">
        <v>3</v>
      </c>
      <c r="S8" s="6" t="s">
        <v>89</v>
      </c>
      <c r="T8" s="20"/>
      <c r="U8" s="35"/>
      <c r="V8" s="38"/>
      <c r="W8" s="36"/>
      <c r="X8" s="39"/>
    </row>
    <row r="9" spans="1:27" s="18" customFormat="1" ht="15.75" customHeight="1" x14ac:dyDescent="0.25">
      <c r="A9" s="7">
        <v>1</v>
      </c>
      <c r="B9" s="8" t="s">
        <v>38</v>
      </c>
      <c r="C9" s="9" t="s">
        <v>39</v>
      </c>
      <c r="D9" s="10">
        <v>6</v>
      </c>
      <c r="E9" s="10">
        <v>5</v>
      </c>
      <c r="F9" s="10">
        <v>15</v>
      </c>
      <c r="G9" s="11">
        <f>ROUND(D9*0.5+E9*0.4+F9*0.1,0)</f>
        <v>7</v>
      </c>
      <c r="H9" s="10">
        <v>8</v>
      </c>
      <c r="I9" s="10">
        <f>ROUND(AVERAGE(VLOOKUP(U9,$Z$10:$AA$15,2,FALSE),VLOOKUP(V9,$Z$10:$AA$15,2,FALSE)),0)</f>
        <v>6</v>
      </c>
      <c r="J9" s="10">
        <f>ROUND((15+IFERROR(VLOOKUP(T9,$Z$10:$AA$15,2,FALSE),15))/2,0)</f>
        <v>15</v>
      </c>
      <c r="K9" s="11">
        <f>ROUND(H9*0.5+I9*0.4+J9*0.1,0)</f>
        <v>8</v>
      </c>
      <c r="L9" s="12">
        <f>ROUND(AVERAGE(G9,K9),0)</f>
        <v>8</v>
      </c>
      <c r="M9" s="10"/>
      <c r="N9" s="13">
        <v>0</v>
      </c>
      <c r="O9" s="14"/>
      <c r="P9" s="15"/>
      <c r="Q9" s="15"/>
      <c r="R9" s="16"/>
      <c r="S9" s="17">
        <f>SUM(O9:R9)*20/4</f>
        <v>0</v>
      </c>
      <c r="T9" s="17"/>
      <c r="U9" s="17" t="s">
        <v>93</v>
      </c>
      <c r="V9" s="17" t="s">
        <v>97</v>
      </c>
      <c r="W9" s="17"/>
      <c r="X9" s="17"/>
    </row>
    <row r="10" spans="1:27" s="18" customFormat="1" ht="15.75" customHeight="1" x14ac:dyDescent="0.25">
      <c r="A10" s="7">
        <v>2</v>
      </c>
      <c r="B10" s="8" t="s">
        <v>40</v>
      </c>
      <c r="C10" s="9" t="s">
        <v>41</v>
      </c>
      <c r="D10" s="10">
        <v>7</v>
      </c>
      <c r="E10" s="10">
        <f t="shared" ref="E10:E32" si="0">ROUND(S10,0)</f>
        <v>8</v>
      </c>
      <c r="F10" s="10">
        <v>15</v>
      </c>
      <c r="G10" s="11">
        <f t="shared" ref="G10:G33" si="1">ROUND(D10*0.5+E10*0.4+F10*0.1,0)</f>
        <v>8</v>
      </c>
      <c r="H10" s="10">
        <v>11</v>
      </c>
      <c r="I10" s="10">
        <f t="shared" ref="I10:I33" si="2">ROUND(AVERAGE(VLOOKUP(U10,$Z$10:$AA$15,2,FALSE),VLOOKUP(V10,$Z$10:$AA$15,2,FALSE)),0)</f>
        <v>14</v>
      </c>
      <c r="J10" s="10">
        <f t="shared" ref="J10:J33" si="3">ROUND((15+IFERROR(VLOOKUP(T10,$Z$10:$AA$15,2,FALSE),15))/2,0)</f>
        <v>15</v>
      </c>
      <c r="K10" s="11">
        <f t="shared" ref="K10:K33" si="4">ROUND(H10*0.5+I10*0.4+J10*0.1,0)</f>
        <v>13</v>
      </c>
      <c r="L10" s="12">
        <f t="shared" ref="L10:L33" si="5">ROUND(AVERAGE(G10,K10),0)</f>
        <v>11</v>
      </c>
      <c r="M10" s="10"/>
      <c r="N10" s="13">
        <v>0</v>
      </c>
      <c r="O10" s="14">
        <v>1</v>
      </c>
      <c r="P10" s="15">
        <v>0.5</v>
      </c>
      <c r="Q10" s="15"/>
      <c r="R10" s="16"/>
      <c r="S10" s="17">
        <f>SUM(O10:R10)*20/4</f>
        <v>7.5</v>
      </c>
      <c r="T10" s="17"/>
      <c r="U10" s="17" t="s">
        <v>88</v>
      </c>
      <c r="V10" s="17" t="s">
        <v>93</v>
      </c>
      <c r="W10" s="17"/>
      <c r="X10" s="17"/>
      <c r="Z10" s="18" t="s">
        <v>92</v>
      </c>
      <c r="AA10" s="18">
        <v>20</v>
      </c>
    </row>
    <row r="11" spans="1:27" s="18" customFormat="1" ht="15.75" customHeight="1" x14ac:dyDescent="0.25">
      <c r="A11" s="7">
        <v>3</v>
      </c>
      <c r="B11" s="8" t="s">
        <v>42</v>
      </c>
      <c r="C11" s="9" t="s">
        <v>43</v>
      </c>
      <c r="D11" s="10">
        <v>11</v>
      </c>
      <c r="E11" s="10">
        <f t="shared" si="0"/>
        <v>10</v>
      </c>
      <c r="F11" s="10">
        <v>15</v>
      </c>
      <c r="G11" s="11">
        <f t="shared" si="1"/>
        <v>11</v>
      </c>
      <c r="H11" s="10">
        <v>10</v>
      </c>
      <c r="I11" s="10">
        <f t="shared" si="2"/>
        <v>12</v>
      </c>
      <c r="J11" s="10">
        <f t="shared" si="3"/>
        <v>15</v>
      </c>
      <c r="K11" s="11">
        <f t="shared" si="4"/>
        <v>11</v>
      </c>
      <c r="L11" s="12">
        <f t="shared" si="5"/>
        <v>11</v>
      </c>
      <c r="M11" s="10"/>
      <c r="N11" s="13">
        <v>0</v>
      </c>
      <c r="O11" s="14">
        <v>1</v>
      </c>
      <c r="P11" s="15">
        <v>0.5</v>
      </c>
      <c r="Q11" s="15">
        <v>0.5</v>
      </c>
      <c r="R11" s="16"/>
      <c r="S11" s="17">
        <f t="shared" ref="S11:S33" si="6">SUM(O11:R11)*20/4</f>
        <v>10</v>
      </c>
      <c r="T11" s="17"/>
      <c r="U11" s="17" t="s">
        <v>93</v>
      </c>
      <c r="V11" s="17" t="s">
        <v>93</v>
      </c>
      <c r="W11" s="17"/>
      <c r="X11" s="17"/>
      <c r="Z11" s="18" t="s">
        <v>88</v>
      </c>
      <c r="AA11" s="18">
        <v>16</v>
      </c>
    </row>
    <row r="12" spans="1:27" s="18" customFormat="1" ht="15.75" customHeight="1" x14ac:dyDescent="0.25">
      <c r="A12" s="7">
        <v>4</v>
      </c>
      <c r="B12" s="8" t="s">
        <v>44</v>
      </c>
      <c r="C12" s="9" t="s">
        <v>45</v>
      </c>
      <c r="D12" s="10">
        <v>14</v>
      </c>
      <c r="E12" s="10">
        <f t="shared" si="0"/>
        <v>14</v>
      </c>
      <c r="F12" s="10">
        <v>18</v>
      </c>
      <c r="G12" s="11">
        <f t="shared" si="1"/>
        <v>14</v>
      </c>
      <c r="H12" s="10">
        <v>17</v>
      </c>
      <c r="I12" s="10">
        <f t="shared" si="2"/>
        <v>18</v>
      </c>
      <c r="J12" s="10">
        <f t="shared" si="3"/>
        <v>16</v>
      </c>
      <c r="K12" s="11">
        <f t="shared" si="4"/>
        <v>17</v>
      </c>
      <c r="L12" s="12">
        <f t="shared" si="5"/>
        <v>16</v>
      </c>
      <c r="M12" s="10"/>
      <c r="N12" s="13">
        <v>0</v>
      </c>
      <c r="O12" s="14">
        <v>1</v>
      </c>
      <c r="P12" s="15">
        <v>1</v>
      </c>
      <c r="Q12" s="15">
        <v>0.2</v>
      </c>
      <c r="R12" s="16">
        <v>0.5</v>
      </c>
      <c r="S12" s="17">
        <f t="shared" si="6"/>
        <v>13.5</v>
      </c>
      <c r="T12" s="17" t="s">
        <v>88</v>
      </c>
      <c r="U12" s="17" t="s">
        <v>92</v>
      </c>
      <c r="V12" s="17" t="s">
        <v>88</v>
      </c>
      <c r="W12" s="17"/>
      <c r="X12" s="17"/>
      <c r="Z12" s="18" t="s">
        <v>93</v>
      </c>
      <c r="AA12" s="18">
        <v>12</v>
      </c>
    </row>
    <row r="13" spans="1:27" s="18" customFormat="1" ht="15.75" customHeight="1" x14ac:dyDescent="0.25">
      <c r="A13" s="7">
        <v>5</v>
      </c>
      <c r="B13" s="8" t="s">
        <v>46</v>
      </c>
      <c r="C13" s="9" t="s">
        <v>47</v>
      </c>
      <c r="D13" s="10">
        <v>10</v>
      </c>
      <c r="E13" s="10">
        <f t="shared" si="0"/>
        <v>13</v>
      </c>
      <c r="F13" s="10">
        <v>15</v>
      </c>
      <c r="G13" s="11">
        <f t="shared" si="1"/>
        <v>12</v>
      </c>
      <c r="H13" s="10">
        <v>17</v>
      </c>
      <c r="I13" s="10">
        <f t="shared" si="2"/>
        <v>12</v>
      </c>
      <c r="J13" s="10">
        <f t="shared" si="3"/>
        <v>15</v>
      </c>
      <c r="K13" s="11">
        <f t="shared" si="4"/>
        <v>15</v>
      </c>
      <c r="L13" s="12">
        <f t="shared" si="5"/>
        <v>14</v>
      </c>
      <c r="M13" s="10"/>
      <c r="N13" s="13">
        <v>0</v>
      </c>
      <c r="O13" s="14">
        <v>1</v>
      </c>
      <c r="P13" s="15">
        <v>0.5</v>
      </c>
      <c r="Q13" s="15">
        <v>1</v>
      </c>
      <c r="R13" s="16"/>
      <c r="S13" s="17">
        <f t="shared" si="6"/>
        <v>12.5</v>
      </c>
      <c r="T13" s="17"/>
      <c r="U13" s="17" t="s">
        <v>93</v>
      </c>
      <c r="V13" s="17" t="s">
        <v>93</v>
      </c>
      <c r="W13" s="17"/>
      <c r="X13" s="17"/>
      <c r="Z13" s="18" t="s">
        <v>95</v>
      </c>
      <c r="AA13" s="18">
        <v>8</v>
      </c>
    </row>
    <row r="14" spans="1:27" s="18" customFormat="1" ht="15.75" customHeight="1" x14ac:dyDescent="0.25">
      <c r="A14" s="7">
        <v>6</v>
      </c>
      <c r="B14" s="8" t="s">
        <v>48</v>
      </c>
      <c r="C14" s="9" t="s">
        <v>49</v>
      </c>
      <c r="D14" s="10">
        <v>7</v>
      </c>
      <c r="E14" s="10">
        <v>11</v>
      </c>
      <c r="F14" s="10">
        <v>15</v>
      </c>
      <c r="G14" s="11">
        <f t="shared" si="1"/>
        <v>9</v>
      </c>
      <c r="H14" s="10">
        <v>10</v>
      </c>
      <c r="I14" s="10">
        <f t="shared" si="2"/>
        <v>8</v>
      </c>
      <c r="J14" s="10">
        <f t="shared" si="3"/>
        <v>18</v>
      </c>
      <c r="K14" s="11">
        <f t="shared" si="4"/>
        <v>10</v>
      </c>
      <c r="L14" s="12">
        <f t="shared" si="5"/>
        <v>10</v>
      </c>
      <c r="M14" s="10"/>
      <c r="N14" s="13">
        <v>0</v>
      </c>
      <c r="O14" s="14"/>
      <c r="P14" s="15">
        <v>1</v>
      </c>
      <c r="Q14" s="15">
        <v>0.2</v>
      </c>
      <c r="R14" s="16">
        <v>1</v>
      </c>
      <c r="S14" s="17">
        <f t="shared" si="6"/>
        <v>11</v>
      </c>
      <c r="T14" s="17" t="s">
        <v>92</v>
      </c>
      <c r="U14" s="17" t="s">
        <v>88</v>
      </c>
      <c r="V14" s="17" t="s">
        <v>97</v>
      </c>
      <c r="W14" s="17"/>
      <c r="X14" s="17"/>
      <c r="Z14" s="18" t="s">
        <v>96</v>
      </c>
      <c r="AA14" s="18">
        <v>4</v>
      </c>
    </row>
    <row r="15" spans="1:27" s="18" customFormat="1" ht="15.75" customHeight="1" x14ac:dyDescent="0.25">
      <c r="A15" s="7">
        <v>7</v>
      </c>
      <c r="B15" s="8" t="s">
        <v>50</v>
      </c>
      <c r="C15" s="9" t="s">
        <v>51</v>
      </c>
      <c r="D15" s="10">
        <v>6</v>
      </c>
      <c r="E15" s="10">
        <v>5</v>
      </c>
      <c r="F15" s="10">
        <v>15</v>
      </c>
      <c r="G15" s="11">
        <f t="shared" si="1"/>
        <v>7</v>
      </c>
      <c r="H15" s="10">
        <v>10</v>
      </c>
      <c r="I15" s="10">
        <f t="shared" si="2"/>
        <v>8</v>
      </c>
      <c r="J15" s="10">
        <f t="shared" si="3"/>
        <v>15</v>
      </c>
      <c r="K15" s="11">
        <f t="shared" si="4"/>
        <v>10</v>
      </c>
      <c r="L15" s="12">
        <f t="shared" si="5"/>
        <v>9</v>
      </c>
      <c r="M15" s="10"/>
      <c r="N15" s="13">
        <v>0</v>
      </c>
      <c r="O15" s="14"/>
      <c r="P15" s="15"/>
      <c r="Q15" s="15"/>
      <c r="R15" s="16"/>
      <c r="S15" s="17">
        <f t="shared" si="6"/>
        <v>0</v>
      </c>
      <c r="T15" s="17"/>
      <c r="U15" s="17" t="s">
        <v>96</v>
      </c>
      <c r="V15" s="17" t="s">
        <v>93</v>
      </c>
      <c r="W15" s="17"/>
      <c r="X15" s="17"/>
      <c r="Z15" s="18" t="s">
        <v>97</v>
      </c>
      <c r="AA15" s="18">
        <v>0</v>
      </c>
    </row>
    <row r="16" spans="1:27" s="18" customFormat="1" ht="15.75" customHeight="1" x14ac:dyDescent="0.25">
      <c r="A16" s="7">
        <v>8</v>
      </c>
      <c r="B16" s="8" t="s">
        <v>52</v>
      </c>
      <c r="C16" s="9" t="s">
        <v>53</v>
      </c>
      <c r="D16" s="10">
        <v>18</v>
      </c>
      <c r="E16" s="10">
        <f t="shared" si="0"/>
        <v>13</v>
      </c>
      <c r="F16" s="10">
        <v>15</v>
      </c>
      <c r="G16" s="11">
        <f t="shared" si="1"/>
        <v>16</v>
      </c>
      <c r="H16" s="10">
        <v>13</v>
      </c>
      <c r="I16" s="10">
        <f t="shared" si="2"/>
        <v>12</v>
      </c>
      <c r="J16" s="10">
        <f t="shared" si="3"/>
        <v>15</v>
      </c>
      <c r="K16" s="11">
        <f t="shared" si="4"/>
        <v>13</v>
      </c>
      <c r="L16" s="12">
        <f t="shared" si="5"/>
        <v>15</v>
      </c>
      <c r="M16" s="10"/>
      <c r="N16" s="13">
        <v>0</v>
      </c>
      <c r="O16" s="14">
        <v>1</v>
      </c>
      <c r="P16" s="15">
        <v>1</v>
      </c>
      <c r="Q16" s="15">
        <v>0.5</v>
      </c>
      <c r="R16" s="16"/>
      <c r="S16" s="17">
        <f t="shared" si="6"/>
        <v>12.5</v>
      </c>
      <c r="T16" s="17"/>
      <c r="U16" s="17" t="s">
        <v>93</v>
      </c>
      <c r="V16" s="17" t="s">
        <v>93</v>
      </c>
      <c r="W16" s="17"/>
      <c r="X16" s="17"/>
    </row>
    <row r="17" spans="1:24" s="18" customFormat="1" ht="15.75" customHeight="1" x14ac:dyDescent="0.25">
      <c r="A17" s="7">
        <v>9</v>
      </c>
      <c r="B17" s="8" t="s">
        <v>54</v>
      </c>
      <c r="C17" s="9" t="s">
        <v>55</v>
      </c>
      <c r="D17" s="10">
        <v>10</v>
      </c>
      <c r="E17" s="10">
        <f t="shared" si="0"/>
        <v>11</v>
      </c>
      <c r="F17" s="10">
        <v>15</v>
      </c>
      <c r="G17" s="11">
        <f t="shared" si="1"/>
        <v>11</v>
      </c>
      <c r="H17" s="10">
        <v>13</v>
      </c>
      <c r="I17" s="10">
        <f t="shared" si="2"/>
        <v>12</v>
      </c>
      <c r="J17" s="10">
        <f t="shared" si="3"/>
        <v>15</v>
      </c>
      <c r="K17" s="11">
        <f t="shared" si="4"/>
        <v>13</v>
      </c>
      <c r="L17" s="12">
        <f t="shared" si="5"/>
        <v>12</v>
      </c>
      <c r="M17" s="10"/>
      <c r="N17" s="13">
        <v>0</v>
      </c>
      <c r="O17" s="14"/>
      <c r="P17" s="15">
        <v>1</v>
      </c>
      <c r="Q17" s="15">
        <v>1</v>
      </c>
      <c r="R17" s="16">
        <v>0.2</v>
      </c>
      <c r="S17" s="17">
        <f t="shared" si="6"/>
        <v>11</v>
      </c>
      <c r="T17" s="17"/>
      <c r="U17" s="17" t="s">
        <v>93</v>
      </c>
      <c r="V17" s="17" t="s">
        <v>93</v>
      </c>
      <c r="W17" s="17"/>
      <c r="X17" s="17"/>
    </row>
    <row r="18" spans="1:24" s="18" customFormat="1" ht="15.75" customHeight="1" x14ac:dyDescent="0.25">
      <c r="A18" s="7">
        <v>10</v>
      </c>
      <c r="B18" s="8" t="s">
        <v>56</v>
      </c>
      <c r="C18" s="9" t="s">
        <v>57</v>
      </c>
      <c r="D18" s="10">
        <v>10</v>
      </c>
      <c r="E18" s="10">
        <f t="shared" si="0"/>
        <v>15</v>
      </c>
      <c r="F18" s="10">
        <v>15</v>
      </c>
      <c r="G18" s="11">
        <f t="shared" si="1"/>
        <v>13</v>
      </c>
      <c r="H18" s="10">
        <v>13</v>
      </c>
      <c r="I18" s="10">
        <f t="shared" si="2"/>
        <v>14</v>
      </c>
      <c r="J18" s="10">
        <f t="shared" si="3"/>
        <v>15</v>
      </c>
      <c r="K18" s="11">
        <f t="shared" si="4"/>
        <v>14</v>
      </c>
      <c r="L18" s="12">
        <f t="shared" si="5"/>
        <v>14</v>
      </c>
      <c r="M18" s="10"/>
      <c r="N18" s="13">
        <v>0</v>
      </c>
      <c r="O18" s="14">
        <v>1</v>
      </c>
      <c r="P18" s="15">
        <v>1</v>
      </c>
      <c r="Q18" s="15">
        <v>1</v>
      </c>
      <c r="R18" s="16"/>
      <c r="S18" s="17">
        <f t="shared" si="6"/>
        <v>15</v>
      </c>
      <c r="T18" s="17"/>
      <c r="U18" s="17" t="s">
        <v>88</v>
      </c>
      <c r="V18" s="17" t="s">
        <v>93</v>
      </c>
      <c r="W18" s="17"/>
      <c r="X18" s="17"/>
    </row>
    <row r="19" spans="1:24" s="18" customFormat="1" ht="15.75" customHeight="1" x14ac:dyDescent="0.25">
      <c r="A19" s="7">
        <v>11</v>
      </c>
      <c r="B19" s="8" t="s">
        <v>58</v>
      </c>
      <c r="C19" s="9" t="s">
        <v>59</v>
      </c>
      <c r="D19" s="10">
        <v>5</v>
      </c>
      <c r="E19" s="10">
        <v>5</v>
      </c>
      <c r="F19" s="10">
        <v>12</v>
      </c>
      <c r="G19" s="11">
        <f t="shared" si="1"/>
        <v>6</v>
      </c>
      <c r="H19" s="10">
        <v>14</v>
      </c>
      <c r="I19" s="10">
        <f t="shared" si="2"/>
        <v>6</v>
      </c>
      <c r="J19" s="10">
        <f t="shared" si="3"/>
        <v>15</v>
      </c>
      <c r="K19" s="11">
        <f t="shared" si="4"/>
        <v>11</v>
      </c>
      <c r="L19" s="12">
        <f t="shared" si="5"/>
        <v>9</v>
      </c>
      <c r="M19" s="10"/>
      <c r="N19" s="13">
        <v>0</v>
      </c>
      <c r="O19" s="14"/>
      <c r="P19" s="15"/>
      <c r="Q19" s="15"/>
      <c r="R19" s="16"/>
      <c r="S19" s="17">
        <f t="shared" si="6"/>
        <v>0</v>
      </c>
      <c r="T19" s="17"/>
      <c r="U19" s="17" t="s">
        <v>93</v>
      </c>
      <c r="V19" s="17" t="s">
        <v>97</v>
      </c>
      <c r="W19" s="17"/>
      <c r="X19" s="17"/>
    </row>
    <row r="20" spans="1:24" s="18" customFormat="1" ht="15.75" customHeight="1" x14ac:dyDescent="0.25">
      <c r="A20" s="7">
        <v>12</v>
      </c>
      <c r="B20" s="8" t="s">
        <v>60</v>
      </c>
      <c r="C20" s="9" t="s">
        <v>61</v>
      </c>
      <c r="D20" s="10">
        <v>16</v>
      </c>
      <c r="E20" s="10">
        <v>5</v>
      </c>
      <c r="F20" s="10">
        <v>15</v>
      </c>
      <c r="G20" s="11">
        <f t="shared" si="1"/>
        <v>12</v>
      </c>
      <c r="H20" s="10">
        <v>20</v>
      </c>
      <c r="I20" s="10">
        <f t="shared" si="2"/>
        <v>6</v>
      </c>
      <c r="J20" s="10">
        <f t="shared" si="3"/>
        <v>18</v>
      </c>
      <c r="K20" s="11">
        <f t="shared" si="4"/>
        <v>14</v>
      </c>
      <c r="L20" s="12">
        <f t="shared" si="5"/>
        <v>13</v>
      </c>
      <c r="M20" s="10"/>
      <c r="N20" s="13">
        <v>0</v>
      </c>
      <c r="O20" s="14"/>
      <c r="P20" s="15"/>
      <c r="Q20" s="15"/>
      <c r="R20" s="16"/>
      <c r="S20" s="17">
        <f t="shared" si="6"/>
        <v>0</v>
      </c>
      <c r="T20" s="17" t="s">
        <v>92</v>
      </c>
      <c r="U20" s="17" t="s">
        <v>93</v>
      </c>
      <c r="V20" s="17" t="s">
        <v>97</v>
      </c>
      <c r="W20" s="17"/>
      <c r="X20" s="17"/>
    </row>
    <row r="21" spans="1:24" s="18" customFormat="1" ht="15.75" customHeight="1" x14ac:dyDescent="0.25">
      <c r="A21" s="7">
        <v>13</v>
      </c>
      <c r="B21" s="8" t="s">
        <v>62</v>
      </c>
      <c r="C21" s="9" t="s">
        <v>63</v>
      </c>
      <c r="D21" s="10">
        <v>5</v>
      </c>
      <c r="E21" s="10">
        <v>5</v>
      </c>
      <c r="F21" s="10">
        <v>15</v>
      </c>
      <c r="G21" s="11">
        <f t="shared" si="1"/>
        <v>6</v>
      </c>
      <c r="H21" s="10">
        <v>9</v>
      </c>
      <c r="I21" s="10">
        <f t="shared" si="2"/>
        <v>6</v>
      </c>
      <c r="J21" s="10">
        <f t="shared" si="3"/>
        <v>15</v>
      </c>
      <c r="K21" s="11">
        <f t="shared" si="4"/>
        <v>8</v>
      </c>
      <c r="L21" s="12">
        <f t="shared" si="5"/>
        <v>7</v>
      </c>
      <c r="M21" s="10"/>
      <c r="N21" s="13">
        <v>0</v>
      </c>
      <c r="O21" s="14"/>
      <c r="P21" s="15"/>
      <c r="Q21" s="15"/>
      <c r="R21" s="16"/>
      <c r="S21" s="17">
        <f t="shared" si="6"/>
        <v>0</v>
      </c>
      <c r="T21" s="17"/>
      <c r="U21" s="17" t="s">
        <v>93</v>
      </c>
      <c r="V21" s="17" t="s">
        <v>97</v>
      </c>
      <c r="W21" s="17"/>
      <c r="X21" s="17"/>
    </row>
    <row r="22" spans="1:24" s="18" customFormat="1" ht="15.75" customHeight="1" x14ac:dyDescent="0.25">
      <c r="A22" s="7">
        <v>14</v>
      </c>
      <c r="B22" s="8" t="s">
        <v>64</v>
      </c>
      <c r="C22" s="9" t="s">
        <v>65</v>
      </c>
      <c r="D22" s="10">
        <v>12</v>
      </c>
      <c r="E22" s="10">
        <f t="shared" si="0"/>
        <v>8</v>
      </c>
      <c r="F22" s="10">
        <v>15</v>
      </c>
      <c r="G22" s="11">
        <f t="shared" si="1"/>
        <v>11</v>
      </c>
      <c r="H22" s="10">
        <v>13</v>
      </c>
      <c r="I22" s="10">
        <f t="shared" si="2"/>
        <v>12</v>
      </c>
      <c r="J22" s="10">
        <f t="shared" si="3"/>
        <v>15</v>
      </c>
      <c r="K22" s="11">
        <f t="shared" si="4"/>
        <v>13</v>
      </c>
      <c r="L22" s="12">
        <f t="shared" si="5"/>
        <v>12</v>
      </c>
      <c r="M22" s="10"/>
      <c r="N22" s="13">
        <v>0</v>
      </c>
      <c r="O22" s="14">
        <v>0.5</v>
      </c>
      <c r="P22" s="15">
        <v>0.5</v>
      </c>
      <c r="Q22" s="15">
        <v>0.5</v>
      </c>
      <c r="R22" s="16"/>
      <c r="S22" s="17">
        <f t="shared" si="6"/>
        <v>7.5</v>
      </c>
      <c r="T22" s="17"/>
      <c r="U22" s="17" t="s">
        <v>93</v>
      </c>
      <c r="V22" s="17" t="s">
        <v>93</v>
      </c>
      <c r="W22" s="17"/>
      <c r="X22" s="17"/>
    </row>
    <row r="23" spans="1:24" s="18" customFormat="1" ht="15.75" customHeight="1" x14ac:dyDescent="0.25">
      <c r="A23" s="7">
        <v>15</v>
      </c>
      <c r="B23" s="8" t="s">
        <v>66</v>
      </c>
      <c r="C23" s="9" t="s">
        <v>67</v>
      </c>
      <c r="D23" s="10">
        <v>6</v>
      </c>
      <c r="E23" s="10">
        <v>5</v>
      </c>
      <c r="F23" s="10">
        <v>12</v>
      </c>
      <c r="G23" s="11">
        <f t="shared" si="1"/>
        <v>6</v>
      </c>
      <c r="H23" s="10">
        <v>0</v>
      </c>
      <c r="I23" s="10">
        <f t="shared" si="2"/>
        <v>2</v>
      </c>
      <c r="J23" s="10">
        <f t="shared" si="3"/>
        <v>15</v>
      </c>
      <c r="K23" s="11">
        <f t="shared" si="4"/>
        <v>2</v>
      </c>
      <c r="L23" s="12">
        <f t="shared" si="5"/>
        <v>4</v>
      </c>
      <c r="M23" s="10"/>
      <c r="N23" s="13">
        <v>0</v>
      </c>
      <c r="O23" s="14"/>
      <c r="P23" s="15"/>
      <c r="Q23" s="15"/>
      <c r="R23" s="16"/>
      <c r="S23" s="17">
        <f t="shared" si="6"/>
        <v>0</v>
      </c>
      <c r="T23" s="17"/>
      <c r="U23" s="17" t="s">
        <v>96</v>
      </c>
      <c r="V23" s="17" t="s">
        <v>97</v>
      </c>
      <c r="W23" s="17"/>
      <c r="X23" s="17"/>
    </row>
    <row r="24" spans="1:24" s="18" customFormat="1" ht="15.75" customHeight="1" x14ac:dyDescent="0.25">
      <c r="A24" s="7">
        <v>16</v>
      </c>
      <c r="B24" s="8" t="s">
        <v>68</v>
      </c>
      <c r="C24" s="9" t="s">
        <v>69</v>
      </c>
      <c r="D24" s="10">
        <v>13</v>
      </c>
      <c r="E24" s="10">
        <f t="shared" si="0"/>
        <v>10</v>
      </c>
      <c r="F24" s="10">
        <v>15</v>
      </c>
      <c r="G24" s="11">
        <f t="shared" si="1"/>
        <v>12</v>
      </c>
      <c r="H24" s="10">
        <v>14</v>
      </c>
      <c r="I24" s="10">
        <f t="shared" si="2"/>
        <v>16</v>
      </c>
      <c r="J24" s="10">
        <f t="shared" si="3"/>
        <v>18</v>
      </c>
      <c r="K24" s="11">
        <f t="shared" si="4"/>
        <v>15</v>
      </c>
      <c r="L24" s="12">
        <f t="shared" si="5"/>
        <v>14</v>
      </c>
      <c r="M24" s="10"/>
      <c r="N24" s="13">
        <v>0</v>
      </c>
      <c r="O24" s="14">
        <v>1</v>
      </c>
      <c r="P24" s="15">
        <v>1</v>
      </c>
      <c r="Q24" s="15"/>
      <c r="R24" s="16"/>
      <c r="S24" s="17">
        <f t="shared" si="6"/>
        <v>10</v>
      </c>
      <c r="T24" s="17" t="s">
        <v>92</v>
      </c>
      <c r="U24" s="17" t="s">
        <v>92</v>
      </c>
      <c r="V24" s="17" t="s">
        <v>93</v>
      </c>
      <c r="W24" s="17"/>
      <c r="X24" s="17"/>
    </row>
    <row r="25" spans="1:24" s="18" customFormat="1" ht="15.75" customHeight="1" x14ac:dyDescent="0.25">
      <c r="A25" s="7">
        <v>17</v>
      </c>
      <c r="B25" s="8" t="s">
        <v>70</v>
      </c>
      <c r="C25" s="9" t="s">
        <v>71</v>
      </c>
      <c r="D25" s="10">
        <v>8</v>
      </c>
      <c r="E25" s="10">
        <f t="shared" si="0"/>
        <v>9</v>
      </c>
      <c r="F25" s="10">
        <v>15</v>
      </c>
      <c r="G25" s="11">
        <f t="shared" si="1"/>
        <v>9</v>
      </c>
      <c r="H25" s="10">
        <v>5</v>
      </c>
      <c r="I25" s="10">
        <f t="shared" si="2"/>
        <v>14</v>
      </c>
      <c r="J25" s="10">
        <f t="shared" si="3"/>
        <v>16</v>
      </c>
      <c r="K25" s="11">
        <f t="shared" si="4"/>
        <v>10</v>
      </c>
      <c r="L25" s="12">
        <f t="shared" si="5"/>
        <v>10</v>
      </c>
      <c r="M25" s="10"/>
      <c r="N25" s="13">
        <v>0</v>
      </c>
      <c r="O25" s="14">
        <v>1</v>
      </c>
      <c r="P25" s="15">
        <v>0.5</v>
      </c>
      <c r="Q25" s="15">
        <v>0.2</v>
      </c>
      <c r="R25" s="16"/>
      <c r="S25" s="17">
        <f t="shared" si="6"/>
        <v>8.5</v>
      </c>
      <c r="T25" s="17" t="s">
        <v>88</v>
      </c>
      <c r="U25" s="17" t="s">
        <v>88</v>
      </c>
      <c r="V25" s="17" t="s">
        <v>93</v>
      </c>
      <c r="W25" s="17"/>
      <c r="X25" s="17"/>
    </row>
    <row r="26" spans="1:24" s="18" customFormat="1" ht="15.75" customHeight="1" x14ac:dyDescent="0.25">
      <c r="A26" s="7">
        <v>18</v>
      </c>
      <c r="B26" s="8" t="s">
        <v>72</v>
      </c>
      <c r="C26" s="9" t="s">
        <v>73</v>
      </c>
      <c r="D26" s="10">
        <v>6</v>
      </c>
      <c r="E26" s="10">
        <v>9</v>
      </c>
      <c r="F26" s="10">
        <v>15</v>
      </c>
      <c r="G26" s="11">
        <f t="shared" si="1"/>
        <v>8</v>
      </c>
      <c r="H26" s="10">
        <v>13</v>
      </c>
      <c r="I26" s="10">
        <f t="shared" si="2"/>
        <v>12</v>
      </c>
      <c r="J26" s="10">
        <f t="shared" si="3"/>
        <v>16</v>
      </c>
      <c r="K26" s="11">
        <f t="shared" si="4"/>
        <v>13</v>
      </c>
      <c r="L26" s="12">
        <f t="shared" si="5"/>
        <v>11</v>
      </c>
      <c r="M26" s="10"/>
      <c r="N26" s="13">
        <v>0</v>
      </c>
      <c r="O26" s="14"/>
      <c r="P26" s="15"/>
      <c r="Q26" s="15"/>
      <c r="R26" s="16"/>
      <c r="S26" s="17">
        <f t="shared" si="6"/>
        <v>0</v>
      </c>
      <c r="T26" s="17" t="s">
        <v>88</v>
      </c>
      <c r="U26" s="17" t="s">
        <v>93</v>
      </c>
      <c r="V26" s="17" t="s">
        <v>93</v>
      </c>
      <c r="W26" s="17"/>
      <c r="X26" s="17"/>
    </row>
    <row r="27" spans="1:24" s="18" customFormat="1" ht="15.75" customHeight="1" x14ac:dyDescent="0.25">
      <c r="A27" s="7">
        <v>19</v>
      </c>
      <c r="B27" s="8" t="s">
        <v>74</v>
      </c>
      <c r="C27" s="9" t="s">
        <v>75</v>
      </c>
      <c r="D27" s="10">
        <v>17</v>
      </c>
      <c r="E27" s="10">
        <v>12</v>
      </c>
      <c r="F27" s="10">
        <v>15</v>
      </c>
      <c r="G27" s="11">
        <f t="shared" si="1"/>
        <v>15</v>
      </c>
      <c r="H27" s="10">
        <v>12</v>
      </c>
      <c r="I27" s="10">
        <f t="shared" si="2"/>
        <v>16</v>
      </c>
      <c r="J27" s="10">
        <f t="shared" si="3"/>
        <v>15</v>
      </c>
      <c r="K27" s="11">
        <f t="shared" si="4"/>
        <v>14</v>
      </c>
      <c r="L27" s="12">
        <f t="shared" si="5"/>
        <v>15</v>
      </c>
      <c r="M27" s="10"/>
      <c r="N27" s="13">
        <v>0</v>
      </c>
      <c r="O27" s="14">
        <v>0.7</v>
      </c>
      <c r="P27" s="15">
        <v>1</v>
      </c>
      <c r="Q27" s="15">
        <v>0.2</v>
      </c>
      <c r="R27" s="16"/>
      <c r="S27" s="17">
        <f t="shared" si="6"/>
        <v>9.5</v>
      </c>
      <c r="T27" s="17"/>
      <c r="U27" s="17" t="s">
        <v>88</v>
      </c>
      <c r="V27" s="17" t="s">
        <v>88</v>
      </c>
      <c r="W27" s="17"/>
      <c r="X27" s="17"/>
    </row>
    <row r="28" spans="1:24" s="18" customFormat="1" ht="15.75" customHeight="1" x14ac:dyDescent="0.25">
      <c r="A28" s="7">
        <v>20</v>
      </c>
      <c r="B28" s="8" t="s">
        <v>76</v>
      </c>
      <c r="C28" s="9" t="s">
        <v>77</v>
      </c>
      <c r="D28" s="10">
        <v>15</v>
      </c>
      <c r="E28" s="10">
        <f t="shared" si="0"/>
        <v>13</v>
      </c>
      <c r="F28" s="10">
        <v>15</v>
      </c>
      <c r="G28" s="11">
        <f t="shared" si="1"/>
        <v>14</v>
      </c>
      <c r="H28" s="10">
        <v>14</v>
      </c>
      <c r="I28" s="10">
        <f t="shared" si="2"/>
        <v>14</v>
      </c>
      <c r="J28" s="10">
        <f t="shared" si="3"/>
        <v>15</v>
      </c>
      <c r="K28" s="11">
        <f t="shared" si="4"/>
        <v>14</v>
      </c>
      <c r="L28" s="12">
        <f t="shared" si="5"/>
        <v>14</v>
      </c>
      <c r="M28" s="10"/>
      <c r="N28" s="13">
        <v>0</v>
      </c>
      <c r="O28" s="14">
        <v>1</v>
      </c>
      <c r="P28" s="15">
        <v>0.5</v>
      </c>
      <c r="Q28" s="15">
        <v>1</v>
      </c>
      <c r="R28" s="16"/>
      <c r="S28" s="17">
        <f t="shared" si="6"/>
        <v>12.5</v>
      </c>
      <c r="T28" s="17"/>
      <c r="U28" s="17" t="s">
        <v>93</v>
      </c>
      <c r="V28" s="17" t="s">
        <v>88</v>
      </c>
      <c r="W28" s="17"/>
      <c r="X28" s="17"/>
    </row>
    <row r="29" spans="1:24" s="18" customFormat="1" ht="15.75" customHeight="1" x14ac:dyDescent="0.25">
      <c r="A29" s="7">
        <v>21</v>
      </c>
      <c r="B29" s="8" t="s">
        <v>78</v>
      </c>
      <c r="C29" s="9" t="s">
        <v>79</v>
      </c>
      <c r="D29" s="10">
        <v>6</v>
      </c>
      <c r="E29" s="10">
        <v>10</v>
      </c>
      <c r="F29" s="10">
        <v>15</v>
      </c>
      <c r="G29" s="11">
        <f t="shared" si="1"/>
        <v>9</v>
      </c>
      <c r="H29" s="10">
        <v>13</v>
      </c>
      <c r="I29" s="10">
        <f t="shared" si="2"/>
        <v>12</v>
      </c>
      <c r="J29" s="10">
        <f t="shared" si="3"/>
        <v>15</v>
      </c>
      <c r="K29" s="11">
        <f t="shared" si="4"/>
        <v>13</v>
      </c>
      <c r="L29" s="12">
        <f t="shared" si="5"/>
        <v>11</v>
      </c>
      <c r="M29" s="10"/>
      <c r="N29" s="13">
        <v>0</v>
      </c>
      <c r="O29" s="14"/>
      <c r="P29" s="15"/>
      <c r="Q29" s="15"/>
      <c r="R29" s="16"/>
      <c r="S29" s="17">
        <f t="shared" si="6"/>
        <v>0</v>
      </c>
      <c r="T29" s="17"/>
      <c r="U29" s="17" t="s">
        <v>93</v>
      </c>
      <c r="V29" s="17" t="s">
        <v>93</v>
      </c>
      <c r="W29" s="17"/>
      <c r="X29" s="17"/>
    </row>
    <row r="30" spans="1:24" s="18" customFormat="1" ht="15.75" customHeight="1" x14ac:dyDescent="0.25">
      <c r="A30" s="7">
        <v>22</v>
      </c>
      <c r="B30" s="8" t="s">
        <v>80</v>
      </c>
      <c r="C30" s="9" t="s">
        <v>81</v>
      </c>
      <c r="D30" s="10">
        <v>14</v>
      </c>
      <c r="E30" s="10">
        <f t="shared" si="0"/>
        <v>16</v>
      </c>
      <c r="F30" s="10">
        <v>18</v>
      </c>
      <c r="G30" s="11">
        <f t="shared" si="1"/>
        <v>15</v>
      </c>
      <c r="H30" s="10">
        <v>17</v>
      </c>
      <c r="I30" s="10">
        <f t="shared" si="2"/>
        <v>18</v>
      </c>
      <c r="J30" s="10">
        <f t="shared" si="3"/>
        <v>16</v>
      </c>
      <c r="K30" s="11">
        <f t="shared" si="4"/>
        <v>17</v>
      </c>
      <c r="L30" s="12">
        <f t="shared" si="5"/>
        <v>16</v>
      </c>
      <c r="M30" s="10"/>
      <c r="N30" s="13">
        <v>6</v>
      </c>
      <c r="O30" s="14">
        <v>1</v>
      </c>
      <c r="P30" s="15">
        <v>1</v>
      </c>
      <c r="Q30" s="15">
        <v>1</v>
      </c>
      <c r="R30" s="16">
        <v>0.2</v>
      </c>
      <c r="S30" s="17">
        <f t="shared" si="6"/>
        <v>16</v>
      </c>
      <c r="T30" s="17" t="s">
        <v>88</v>
      </c>
      <c r="U30" s="17" t="s">
        <v>92</v>
      </c>
      <c r="V30" s="17" t="s">
        <v>88</v>
      </c>
      <c r="W30" s="17"/>
      <c r="X30" s="17"/>
    </row>
    <row r="31" spans="1:24" s="18" customFormat="1" ht="15.75" customHeight="1" x14ac:dyDescent="0.25">
      <c r="A31" s="7">
        <v>23</v>
      </c>
      <c r="B31" s="8" t="s">
        <v>82</v>
      </c>
      <c r="C31" s="9" t="s">
        <v>83</v>
      </c>
      <c r="D31" s="10">
        <v>17</v>
      </c>
      <c r="E31" s="10">
        <v>14</v>
      </c>
      <c r="F31" s="10">
        <v>18</v>
      </c>
      <c r="G31" s="11">
        <f t="shared" si="1"/>
        <v>16</v>
      </c>
      <c r="H31" s="10">
        <v>18</v>
      </c>
      <c r="I31" s="10">
        <f t="shared" si="2"/>
        <v>16</v>
      </c>
      <c r="J31" s="10">
        <f t="shared" si="3"/>
        <v>18</v>
      </c>
      <c r="K31" s="11">
        <f t="shared" si="4"/>
        <v>17</v>
      </c>
      <c r="L31" s="12">
        <f t="shared" si="5"/>
        <v>17</v>
      </c>
      <c r="M31" s="10"/>
      <c r="N31" s="13">
        <v>0</v>
      </c>
      <c r="O31" s="14">
        <v>1</v>
      </c>
      <c r="P31" s="15">
        <v>1</v>
      </c>
      <c r="Q31" s="15">
        <v>0.3</v>
      </c>
      <c r="R31" s="16"/>
      <c r="S31" s="17">
        <f t="shared" si="6"/>
        <v>11.5</v>
      </c>
      <c r="T31" s="17" t="s">
        <v>92</v>
      </c>
      <c r="U31" s="17" t="s">
        <v>88</v>
      </c>
      <c r="V31" s="17" t="s">
        <v>88</v>
      </c>
      <c r="W31" s="17"/>
      <c r="X31" s="17"/>
    </row>
    <row r="32" spans="1:24" s="18" customFormat="1" ht="15.75" customHeight="1" x14ac:dyDescent="0.25">
      <c r="A32" s="7">
        <v>24</v>
      </c>
      <c r="B32" s="8" t="s">
        <v>84</v>
      </c>
      <c r="C32" s="9" t="s">
        <v>85</v>
      </c>
      <c r="D32" s="10">
        <v>8</v>
      </c>
      <c r="E32" s="10">
        <f t="shared" si="0"/>
        <v>5</v>
      </c>
      <c r="F32" s="10">
        <v>15</v>
      </c>
      <c r="G32" s="11">
        <f t="shared" si="1"/>
        <v>8</v>
      </c>
      <c r="H32" s="10">
        <v>9</v>
      </c>
      <c r="I32" s="10">
        <f t="shared" si="2"/>
        <v>12</v>
      </c>
      <c r="J32" s="10">
        <f t="shared" si="3"/>
        <v>16</v>
      </c>
      <c r="K32" s="11">
        <f t="shared" si="4"/>
        <v>11</v>
      </c>
      <c r="L32" s="12">
        <f t="shared" si="5"/>
        <v>10</v>
      </c>
      <c r="M32" s="10"/>
      <c r="N32" s="13">
        <v>0</v>
      </c>
      <c r="O32" s="14">
        <v>1</v>
      </c>
      <c r="P32" s="15"/>
      <c r="Q32" s="15"/>
      <c r="R32" s="16"/>
      <c r="S32" s="17">
        <f t="shared" si="6"/>
        <v>5</v>
      </c>
      <c r="T32" s="17" t="s">
        <v>88</v>
      </c>
      <c r="U32" s="17" t="s">
        <v>93</v>
      </c>
      <c r="V32" s="17" t="s">
        <v>93</v>
      </c>
      <c r="W32" s="17"/>
      <c r="X32" s="17"/>
    </row>
    <row r="33" spans="1:24" s="18" customFormat="1" ht="15.75" customHeight="1" x14ac:dyDescent="0.25">
      <c r="A33" s="7">
        <v>25</v>
      </c>
      <c r="B33" s="8" t="s">
        <v>86</v>
      </c>
      <c r="C33" s="9" t="s">
        <v>87</v>
      </c>
      <c r="D33" s="10">
        <v>6</v>
      </c>
      <c r="E33" s="10">
        <v>15</v>
      </c>
      <c r="F33" s="10">
        <v>15</v>
      </c>
      <c r="G33" s="11">
        <f t="shared" si="1"/>
        <v>11</v>
      </c>
      <c r="H33" s="10">
        <v>13</v>
      </c>
      <c r="I33" s="10">
        <f t="shared" si="2"/>
        <v>14</v>
      </c>
      <c r="J33" s="10">
        <f t="shared" si="3"/>
        <v>15</v>
      </c>
      <c r="K33" s="11">
        <f t="shared" si="4"/>
        <v>14</v>
      </c>
      <c r="L33" s="12">
        <f t="shared" si="5"/>
        <v>13</v>
      </c>
      <c r="M33" s="10"/>
      <c r="N33" s="13">
        <v>0</v>
      </c>
      <c r="O33" s="14">
        <v>1</v>
      </c>
      <c r="P33" s="15">
        <v>1</v>
      </c>
      <c r="Q33" s="15">
        <v>0.5</v>
      </c>
      <c r="R33" s="16"/>
      <c r="S33" s="17">
        <f t="shared" si="6"/>
        <v>12.5</v>
      </c>
      <c r="T33" s="17"/>
      <c r="U33" s="17" t="s">
        <v>88</v>
      </c>
      <c r="V33" s="17" t="s">
        <v>93</v>
      </c>
      <c r="W33" s="17"/>
      <c r="X33" s="17"/>
    </row>
  </sheetData>
  <mergeCells count="33">
    <mergeCell ref="A1:U1"/>
    <mergeCell ref="A2:B2"/>
    <mergeCell ref="D2:E2"/>
    <mergeCell ref="F2:K2"/>
    <mergeCell ref="L2:N2"/>
    <mergeCell ref="O2:Q2"/>
    <mergeCell ref="A4:B4"/>
    <mergeCell ref="D4:E4"/>
    <mergeCell ref="F4:K4"/>
    <mergeCell ref="L4:N4"/>
    <mergeCell ref="O4:Q4"/>
    <mergeCell ref="A3:B3"/>
    <mergeCell ref="D3:E3"/>
    <mergeCell ref="F3:K3"/>
    <mergeCell ref="L3:N3"/>
    <mergeCell ref="O3:Q3"/>
    <mergeCell ref="A7:A8"/>
    <mergeCell ref="B7:B8"/>
    <mergeCell ref="C7:C8"/>
    <mergeCell ref="D7:G7"/>
    <mergeCell ref="H7:K7"/>
    <mergeCell ref="A5:B5"/>
    <mergeCell ref="D5:E5"/>
    <mergeCell ref="F5:K5"/>
    <mergeCell ref="L5:N5"/>
    <mergeCell ref="O5:Q5"/>
    <mergeCell ref="T7:T8"/>
    <mergeCell ref="U7:U8"/>
    <mergeCell ref="V7:V8"/>
    <mergeCell ref="L7:L8"/>
    <mergeCell ref="M7:M8"/>
    <mergeCell ref="N7:N8"/>
    <mergeCell ref="O7:R7"/>
  </mergeCells>
  <conditionalFormatting sqref="G9:G33">
    <cfRule type="cellIs" dxfId="7" priority="4" operator="lessThanOrEqual">
      <formula>10</formula>
    </cfRule>
  </conditionalFormatting>
  <conditionalFormatting sqref="K9:K33">
    <cfRule type="cellIs" dxfId="4" priority="2" operator="lessThanOrEqual">
      <formula>10</formula>
    </cfRule>
  </conditionalFormatting>
  <conditionalFormatting sqref="L9:L33">
    <cfRule type="cellIs" dxfId="1" priority="1" operator="lessThanOrEqual">
      <formula>10</formula>
    </cfRule>
  </conditionalFormatting>
  <dataValidations count="1">
    <dataValidation type="list" allowBlank="1" showInputMessage="1" showErrorMessage="1" sqref="T9:X33">
      <formula1>"AD,A,B,C,D,E,F"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TOPICOS ESPECIALES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2015-10-23T15:51:34Z</dcterms:created>
  <dcterms:modified xsi:type="dcterms:W3CDTF">2015-12-14T17:32:32Z</dcterms:modified>
</cp:coreProperties>
</file>