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6.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U355032\AppData\Roaming\Microsoft\Windows\Start Menu\Programs\Python 3.9\TFM\ALIENVAULT\"/>
    </mc:Choice>
  </mc:AlternateContent>
  <xr:revisionPtr revIDLastSave="0" documentId="13_ncr:1_{DEE36C5C-FBDC-439A-9ACB-2A8A4718B4D5}" xr6:coauthVersionLast="47" xr6:coauthVersionMax="47" xr10:uidLastSave="{00000000-0000-0000-0000-000000000000}"/>
  <bookViews>
    <workbookView xWindow="-120" yWindow="-120" windowWidth="20730" windowHeight="11160" firstSheet="2" activeTab="5" xr2:uid="{2EEC76F5-5C33-4E99-A583-888616EC6C5A}"/>
  </bookViews>
  <sheets>
    <sheet name="created_modified" sheetId="2" r:id="rId1"/>
    <sheet name="validfrom_validuntil" sheetId="3" r:id="rId2"/>
    <sheet name="type_published" sheetId="4" r:id="rId3"/>
    <sheet name="type_created" sheetId="5" r:id="rId4"/>
    <sheet name="type_modified" sheetId="6" r:id="rId5"/>
    <sheet name="pattern_created" sheetId="7" r:id="rId6"/>
    <sheet name="Hoja1"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1" i="7" l="1"/>
  <c r="M52" i="7"/>
  <c r="M53" i="7"/>
  <c r="M54" i="7"/>
  <c r="L51" i="7"/>
  <c r="L52" i="7"/>
  <c r="L53" i="7"/>
  <c r="L54" i="7"/>
  <c r="K51" i="7"/>
  <c r="K52" i="7"/>
  <c r="K53" i="7"/>
  <c r="K54" i="7"/>
  <c r="J51" i="7"/>
  <c r="J52" i="7"/>
  <c r="J53" i="7"/>
  <c r="J54" i="7"/>
  <c r="G53" i="7"/>
  <c r="G54" i="7"/>
  <c r="G55" i="7"/>
  <c r="F53" i="7"/>
  <c r="F54" i="7"/>
  <c r="F55" i="7"/>
  <c r="G52" i="7"/>
  <c r="F52" i="7"/>
  <c r="K28" i="7"/>
  <c r="K29" i="7"/>
  <c r="K30" i="7"/>
  <c r="K31" i="7"/>
  <c r="K22" i="7"/>
  <c r="K23" i="7"/>
  <c r="K24" i="7"/>
  <c r="K25" i="7"/>
  <c r="K16" i="7"/>
  <c r="D31" i="7"/>
  <c r="D32" i="7"/>
  <c r="D33" i="7"/>
  <c r="C29" i="7"/>
  <c r="D30" i="7" s="1"/>
  <c r="D15" i="6"/>
  <c r="C34" i="7"/>
  <c r="D35" i="7" s="1"/>
  <c r="J32" i="7"/>
  <c r="K34" i="7" s="1"/>
  <c r="C24" i="7"/>
  <c r="D28" i="7" s="1"/>
  <c r="C19" i="7"/>
  <c r="D22" i="7" s="1"/>
  <c r="J14" i="7"/>
  <c r="K15" i="7" s="1"/>
  <c r="C14" i="7"/>
  <c r="D16" i="7" s="1"/>
  <c r="D37" i="6"/>
  <c r="D36" i="6"/>
  <c r="J35" i="6"/>
  <c r="I34" i="6"/>
  <c r="J32" i="6"/>
  <c r="C32" i="6"/>
  <c r="D33" i="6" s="1"/>
  <c r="I29" i="6"/>
  <c r="D29" i="6"/>
  <c r="C26" i="6"/>
  <c r="I24" i="6"/>
  <c r="J36" i="6" s="1"/>
  <c r="D22" i="6"/>
  <c r="C20" i="6"/>
  <c r="D23" i="6" s="1"/>
  <c r="I19" i="6"/>
  <c r="J16" i="6"/>
  <c r="J15" i="6"/>
  <c r="I14" i="6"/>
  <c r="J18" i="6" s="1"/>
  <c r="C14" i="6"/>
  <c r="D16" i="6" s="1"/>
  <c r="D37" i="5"/>
  <c r="D36" i="5"/>
  <c r="I34" i="5"/>
  <c r="C32" i="5"/>
  <c r="D33" i="5" s="1"/>
  <c r="I29" i="5"/>
  <c r="C26" i="5"/>
  <c r="I24" i="5"/>
  <c r="J36" i="5" s="1"/>
  <c r="C20" i="5"/>
  <c r="D23" i="5" s="1"/>
  <c r="I19" i="5"/>
  <c r="J18" i="5"/>
  <c r="J17" i="5"/>
  <c r="J16" i="5"/>
  <c r="J15" i="5"/>
  <c r="I14" i="5"/>
  <c r="C14" i="5"/>
  <c r="D16" i="5" s="1"/>
  <c r="M52" i="4"/>
  <c r="M53" i="4"/>
  <c r="M54" i="4"/>
  <c r="M51" i="4"/>
  <c r="L52" i="4"/>
  <c r="L53" i="4"/>
  <c r="L54" i="4"/>
  <c r="L51" i="4"/>
  <c r="K52" i="4"/>
  <c r="K53" i="4"/>
  <c r="K54" i="4"/>
  <c r="K51" i="4"/>
  <c r="J52" i="4"/>
  <c r="J53" i="4"/>
  <c r="J54" i="4"/>
  <c r="I52" i="4"/>
  <c r="I53" i="4"/>
  <c r="I54" i="4"/>
  <c r="F52" i="4"/>
  <c r="F53" i="4"/>
  <c r="F54" i="4"/>
  <c r="F55" i="4"/>
  <c r="E52" i="4"/>
  <c r="E53" i="4"/>
  <c r="E54" i="4"/>
  <c r="E55" i="4"/>
  <c r="D52" i="4"/>
  <c r="D53" i="4"/>
  <c r="D54" i="4"/>
  <c r="D55" i="4"/>
  <c r="C52" i="4"/>
  <c r="C53" i="4"/>
  <c r="C54" i="4"/>
  <c r="C55" i="4"/>
  <c r="I34" i="4"/>
  <c r="I29" i="4"/>
  <c r="I24" i="4"/>
  <c r="I14" i="4"/>
  <c r="J18" i="4" s="1"/>
  <c r="I19" i="4"/>
  <c r="J21" i="4" s="1"/>
  <c r="C32" i="4"/>
  <c r="D33" i="4" s="1"/>
  <c r="C26" i="4"/>
  <c r="D28" i="4" s="1"/>
  <c r="C20" i="4"/>
  <c r="D22" i="4" s="1"/>
  <c r="C14" i="4"/>
  <c r="D19" i="4" s="1"/>
  <c r="C23" i="3"/>
  <c r="C22" i="3"/>
  <c r="C18" i="3"/>
  <c r="D20" i="3" s="1"/>
  <c r="C14" i="3"/>
  <c r="D17" i="3" s="1"/>
  <c r="C34" i="2"/>
  <c r="D36" i="2" s="1"/>
  <c r="C30" i="2"/>
  <c r="D32" i="2" s="1"/>
  <c r="C39" i="2"/>
  <c r="C40" i="2"/>
  <c r="C26" i="2"/>
  <c r="D28" i="2" s="1"/>
  <c r="C22" i="2"/>
  <c r="C18" i="2"/>
  <c r="C14" i="2"/>
  <c r="J38" i="7" l="1"/>
  <c r="K17" i="7"/>
  <c r="K37" i="7"/>
  <c r="K36" i="7"/>
  <c r="K33" i="7"/>
  <c r="K35" i="7"/>
  <c r="K19" i="7"/>
  <c r="C39" i="7"/>
  <c r="D34" i="7" s="1"/>
  <c r="K18" i="7"/>
  <c r="K21" i="7"/>
  <c r="D17" i="7"/>
  <c r="D23" i="7"/>
  <c r="D25" i="7"/>
  <c r="D36" i="7"/>
  <c r="D18" i="7"/>
  <c r="D20" i="7"/>
  <c r="D26" i="7"/>
  <c r="D37" i="7"/>
  <c r="D15" i="7"/>
  <c r="D21" i="7"/>
  <c r="K27" i="7"/>
  <c r="D27" i="7"/>
  <c r="D38" i="7"/>
  <c r="J26" i="6"/>
  <c r="J33" i="6"/>
  <c r="J25" i="6"/>
  <c r="I39" i="6"/>
  <c r="J54" i="6" s="1"/>
  <c r="D19" i="6"/>
  <c r="J22" i="6"/>
  <c r="D17" i="6"/>
  <c r="D24" i="6"/>
  <c r="D27" i="6"/>
  <c r="J30" i="6"/>
  <c r="D34" i="6"/>
  <c r="J37" i="6"/>
  <c r="L54" i="6"/>
  <c r="K54" i="6"/>
  <c r="J17" i="6"/>
  <c r="J20" i="6"/>
  <c r="J27" i="6"/>
  <c r="D31" i="6"/>
  <c r="C38" i="6"/>
  <c r="D20" i="6" s="1"/>
  <c r="M52" i="6"/>
  <c r="D18" i="6"/>
  <c r="D21" i="6"/>
  <c r="D28" i="6"/>
  <c r="J31" i="6"/>
  <c r="J23" i="6"/>
  <c r="D30" i="6"/>
  <c r="J14" i="6"/>
  <c r="J21" i="6"/>
  <c r="D25" i="6"/>
  <c r="J28" i="6"/>
  <c r="D35" i="6"/>
  <c r="J38" i="6"/>
  <c r="J51" i="6"/>
  <c r="L51" i="6"/>
  <c r="K52" i="6"/>
  <c r="I54" i="6"/>
  <c r="L52" i="6"/>
  <c r="J26" i="5"/>
  <c r="J32" i="5"/>
  <c r="J33" i="5"/>
  <c r="I39" i="5"/>
  <c r="J29" i="5" s="1"/>
  <c r="J23" i="5"/>
  <c r="D30" i="5"/>
  <c r="D17" i="5"/>
  <c r="D24" i="5"/>
  <c r="D27" i="5"/>
  <c r="J30" i="5"/>
  <c r="D34" i="5"/>
  <c r="J37" i="5"/>
  <c r="J20" i="5"/>
  <c r="D18" i="5"/>
  <c r="D21" i="5"/>
  <c r="D28" i="5"/>
  <c r="J31" i="5"/>
  <c r="C38" i="5"/>
  <c r="D26" i="5" s="1"/>
  <c r="J21" i="5"/>
  <c r="D25" i="5"/>
  <c r="J28" i="5"/>
  <c r="D35" i="5"/>
  <c r="J38" i="5"/>
  <c r="J27" i="5"/>
  <c r="D31" i="5"/>
  <c r="D15" i="5"/>
  <c r="D19" i="5"/>
  <c r="D22" i="5"/>
  <c r="J25" i="5"/>
  <c r="D29" i="5"/>
  <c r="J35" i="5"/>
  <c r="J22" i="5"/>
  <c r="L55" i="4"/>
  <c r="I39" i="4"/>
  <c r="J22" i="4"/>
  <c r="J33" i="4"/>
  <c r="J16" i="4"/>
  <c r="J32" i="4"/>
  <c r="J23" i="4"/>
  <c r="J31" i="4"/>
  <c r="J37" i="4"/>
  <c r="J38" i="4"/>
  <c r="C38" i="4"/>
  <c r="J28" i="4"/>
  <c r="J36" i="4"/>
  <c r="J27" i="4"/>
  <c r="J17" i="4"/>
  <c r="J26" i="4"/>
  <c r="J35" i="4"/>
  <c r="J30" i="4"/>
  <c r="D24" i="4"/>
  <c r="D31" i="4"/>
  <c r="D30" i="4"/>
  <c r="D27" i="4"/>
  <c r="D36" i="4"/>
  <c r="D35" i="4"/>
  <c r="D18" i="4"/>
  <c r="D17" i="4"/>
  <c r="D16" i="4"/>
  <c r="D34" i="4"/>
  <c r="D29" i="4"/>
  <c r="D25" i="4"/>
  <c r="D23" i="4"/>
  <c r="D37" i="4"/>
  <c r="D15" i="4"/>
  <c r="J15" i="4"/>
  <c r="D21" i="4"/>
  <c r="J20" i="4"/>
  <c r="J25" i="4"/>
  <c r="C24" i="3"/>
  <c r="D21" i="3"/>
  <c r="D19" i="3"/>
  <c r="D16" i="3"/>
  <c r="D15" i="3"/>
  <c r="C41" i="2"/>
  <c r="D33" i="2"/>
  <c r="D31" i="2"/>
  <c r="D35" i="2"/>
  <c r="D29" i="2"/>
  <c r="D37" i="2"/>
  <c r="D23" i="2"/>
  <c r="D21" i="2"/>
  <c r="D17" i="2"/>
  <c r="D24" i="2"/>
  <c r="D15" i="2"/>
  <c r="D16" i="2"/>
  <c r="D19" i="2"/>
  <c r="D25" i="2"/>
  <c r="D20" i="2"/>
  <c r="K32" i="7" l="1"/>
  <c r="K26" i="7"/>
  <c r="K14" i="7"/>
  <c r="L50" i="7"/>
  <c r="K50" i="7"/>
  <c r="M50" i="7"/>
  <c r="D29" i="7"/>
  <c r="D24" i="7"/>
  <c r="J50" i="7"/>
  <c r="K20" i="7"/>
  <c r="C52" i="7"/>
  <c r="E55" i="7"/>
  <c r="D55" i="7"/>
  <c r="E54" i="7"/>
  <c r="C53" i="7"/>
  <c r="C55" i="7"/>
  <c r="D54" i="7"/>
  <c r="E53" i="7"/>
  <c r="D14" i="7"/>
  <c r="D39" i="7" s="1"/>
  <c r="C54" i="7"/>
  <c r="D53" i="7"/>
  <c r="E52" i="7"/>
  <c r="D52" i="7"/>
  <c r="D19" i="7"/>
  <c r="M54" i="6"/>
  <c r="I51" i="6"/>
  <c r="K51" i="6"/>
  <c r="J52" i="6"/>
  <c r="I53" i="6"/>
  <c r="M51" i="6"/>
  <c r="J19" i="6"/>
  <c r="J53" i="6"/>
  <c r="M53" i="6"/>
  <c r="J24" i="6"/>
  <c r="J34" i="6"/>
  <c r="K53" i="6"/>
  <c r="I52" i="6"/>
  <c r="L53" i="6"/>
  <c r="L55" i="6" s="1"/>
  <c r="J29" i="6"/>
  <c r="D14" i="6"/>
  <c r="C51" i="6"/>
  <c r="F55" i="6"/>
  <c r="D55" i="6"/>
  <c r="E54" i="6"/>
  <c r="F53" i="6"/>
  <c r="F54" i="6"/>
  <c r="C55" i="6"/>
  <c r="D54" i="6"/>
  <c r="E53" i="6"/>
  <c r="F52" i="6"/>
  <c r="D32" i="6"/>
  <c r="C54" i="6"/>
  <c r="D53" i="6"/>
  <c r="E52" i="6"/>
  <c r="F51" i="6"/>
  <c r="C52" i="6"/>
  <c r="C53" i="6"/>
  <c r="D52" i="6"/>
  <c r="E51" i="6"/>
  <c r="D51" i="6"/>
  <c r="E55" i="6"/>
  <c r="D26" i="6"/>
  <c r="D38" i="6" s="1"/>
  <c r="I52" i="5"/>
  <c r="I54" i="5"/>
  <c r="L53" i="5"/>
  <c r="M54" i="5"/>
  <c r="M55" i="5" s="1"/>
  <c r="M51" i="5"/>
  <c r="J53" i="5"/>
  <c r="M52" i="5"/>
  <c r="K54" i="5"/>
  <c r="K51" i="5"/>
  <c r="L52" i="5"/>
  <c r="J51" i="5"/>
  <c r="J24" i="5"/>
  <c r="M53" i="5"/>
  <c r="J52" i="5"/>
  <c r="K53" i="5"/>
  <c r="L54" i="5"/>
  <c r="I53" i="5"/>
  <c r="J54" i="5"/>
  <c r="I51" i="5"/>
  <c r="L51" i="5"/>
  <c r="J19" i="5"/>
  <c r="J34" i="5"/>
  <c r="J14" i="5"/>
  <c r="K52" i="5"/>
  <c r="D32" i="5"/>
  <c r="D20" i="5"/>
  <c r="C51" i="5"/>
  <c r="F55" i="5"/>
  <c r="E55" i="5"/>
  <c r="F54" i="5"/>
  <c r="D53" i="5"/>
  <c r="E52" i="5"/>
  <c r="F51" i="5"/>
  <c r="D55" i="5"/>
  <c r="E54" i="5"/>
  <c r="F53" i="5"/>
  <c r="C54" i="5"/>
  <c r="C55" i="5"/>
  <c r="D54" i="5"/>
  <c r="E53" i="5"/>
  <c r="F52" i="5"/>
  <c r="D14" i="5"/>
  <c r="C53" i="5"/>
  <c r="D52" i="5"/>
  <c r="E51" i="5"/>
  <c r="C52" i="5"/>
  <c r="D51" i="5"/>
  <c r="M55" i="4"/>
  <c r="J19" i="4"/>
  <c r="J29" i="4"/>
  <c r="D51" i="4"/>
  <c r="E51" i="4"/>
  <c r="F51" i="4"/>
  <c r="J14" i="4"/>
  <c r="J51" i="4"/>
  <c r="I51" i="4"/>
  <c r="J24" i="4"/>
  <c r="D18" i="3"/>
  <c r="D22" i="3"/>
  <c r="D23" i="3"/>
  <c r="C39" i="3"/>
  <c r="D39" i="3"/>
  <c r="D14" i="3"/>
  <c r="D38" i="3"/>
  <c r="C38" i="3"/>
  <c r="H56" i="2"/>
  <c r="F56" i="2"/>
  <c r="D55" i="2"/>
  <c r="H57" i="2"/>
  <c r="F57" i="2"/>
  <c r="D56" i="2"/>
  <c r="H55" i="2"/>
  <c r="F55" i="2"/>
  <c r="E56" i="2"/>
  <c r="E57" i="2"/>
  <c r="D57" i="2"/>
  <c r="G55" i="2"/>
  <c r="E55" i="2"/>
  <c r="G56" i="2"/>
  <c r="G57" i="2"/>
  <c r="K38" i="7" l="1"/>
  <c r="L55" i="7"/>
  <c r="K55" i="7"/>
  <c r="M55" i="7"/>
  <c r="J55" i="7"/>
  <c r="D56" i="7"/>
  <c r="C56" i="7"/>
  <c r="E56" i="7"/>
  <c r="F56" i="7"/>
  <c r="I55" i="6"/>
  <c r="K55" i="6"/>
  <c r="J55" i="6"/>
  <c r="M55" i="6"/>
  <c r="J39" i="6"/>
  <c r="E56" i="6"/>
  <c r="D56" i="6"/>
  <c r="C56" i="6"/>
  <c r="F56" i="6"/>
  <c r="J39" i="5"/>
  <c r="L55" i="5"/>
  <c r="I55" i="5"/>
  <c r="J55" i="5"/>
  <c r="K55" i="5"/>
  <c r="E56" i="5"/>
  <c r="C56" i="5"/>
  <c r="D38" i="5"/>
  <c r="F56" i="5"/>
  <c r="D56" i="5"/>
  <c r="K55" i="4"/>
  <c r="J34" i="4"/>
  <c r="F56" i="4"/>
  <c r="I55" i="4"/>
  <c r="J55" i="4"/>
  <c r="J39" i="4"/>
  <c r="D24" i="3"/>
  <c r="D40" i="3"/>
  <c r="C40" i="3"/>
  <c r="E58" i="2"/>
  <c r="F58" i="2"/>
  <c r="G56" i="7" l="1"/>
  <c r="D27" i="2" l="1"/>
  <c r="D26" i="2"/>
  <c r="D39" i="2"/>
  <c r="D22" i="2" l="1"/>
  <c r="C56" i="2"/>
  <c r="C55" i="2"/>
  <c r="D40" i="2"/>
  <c r="D14" i="2"/>
  <c r="D18" i="2"/>
  <c r="D30" i="2"/>
  <c r="C57" i="2"/>
  <c r="D58" i="2" l="1"/>
  <c r="C58" i="2"/>
  <c r="G58" i="2"/>
  <c r="C38" i="2"/>
  <c r="D38" i="2" s="1"/>
  <c r="D34" i="2"/>
  <c r="D41" i="2" s="1"/>
  <c r="H58" i="2"/>
  <c r="D32" i="4"/>
  <c r="D14" i="4" l="1"/>
  <c r="D20" i="4"/>
  <c r="C51" i="4"/>
  <c r="D26" i="4"/>
  <c r="D38" i="4" l="1"/>
  <c r="C56" i="4"/>
  <c r="D56" i="4"/>
  <c r="E56" i="4"/>
</calcChain>
</file>

<file path=xl/sharedStrings.xml><?xml version="1.0" encoding="utf-8"?>
<sst xmlns="http://schemas.openxmlformats.org/spreadsheetml/2006/main" count="500" uniqueCount="124">
  <si>
    <t>NOMBRE COLUMNA</t>
  </si>
  <si>
    <t>NOMBRE EN COLUMNA FICHERO EXCEL FUENTE</t>
  </si>
  <si>
    <t>DEFINICIÓN COLUMNA</t>
  </si>
  <si>
    <t>FORMATO DATOS COLUMNA</t>
  </si>
  <si>
    <t>POSIBLES VALORES</t>
  </si>
  <si>
    <t>REFERENCIAS</t>
  </si>
  <si>
    <t>OBJETIVO BÚSQUEDA RELACIÓN</t>
  </si>
  <si>
    <t>CREATED</t>
  </si>
  <si>
    <t>Fecha y hora (YYYY-MM-DD T HH:mmZ)</t>
  </si>
  <si>
    <t>MODIFIED</t>
  </si>
  <si>
    <t>MISMO DÍA</t>
  </si>
  <si>
    <t>ESTADÍSTICAS PARTE IOT Y SMART HOME CONJUNTAS</t>
  </si>
  <si>
    <t>UMBRAL DE APARICIONES</t>
  </si>
  <si>
    <t>MAYOR QUE 0</t>
  </si>
  <si>
    <t>CRITERIO</t>
  </si>
  <si>
    <t>EXPLICACIÓN ANÁLISIS</t>
  </si>
  <si>
    <r>
      <t>VALOR AÑO CREACIÓN/</t>
    </r>
    <r>
      <rPr>
        <b/>
        <u/>
        <sz val="18"/>
        <color theme="1"/>
        <rFont val="Calibri Light"/>
        <family val="2"/>
        <scheme val="major"/>
      </rPr>
      <t>MOMENTO DE MODIFICACIÓN</t>
    </r>
  </si>
  <si>
    <t>NÚMERO DE APARICIONES</t>
  </si>
  <si>
    <r>
      <t>PORCENTAJE TOTAL/</t>
    </r>
    <r>
      <rPr>
        <b/>
        <u/>
        <sz val="18"/>
        <color theme="1"/>
        <rFont val="Calibri Light"/>
        <family val="2"/>
        <scheme val="major"/>
      </rPr>
      <t>PORCENTAJE RESPECTO A AÑO CREACIÓN</t>
    </r>
  </si>
  <si>
    <t>MISMO MES</t>
  </si>
  <si>
    <t>MISMO AÑO</t>
  </si>
  <si>
    <t>TOTAL VALORES</t>
  </si>
  <si>
    <t>MOMENTO DE MODIFICACIÓN</t>
  </si>
  <si>
    <t>VALOR AÑO DE CREACIÓN</t>
  </si>
  <si>
    <t>PORCENTAJE RESPECTO DEL TOTAL</t>
  </si>
  <si>
    <t xml:space="preserve">TOTAL </t>
  </si>
  <si>
    <t>ESTADÍSTICAS MOMENTO DE MODIFICACIÓN Y AÑO DE CREACIÓN OBJETOS PULSOS ALIENVAULT PARTE IOT Y SMART HOME CONJUNTAS</t>
  </si>
  <si>
    <t>2018(O ANTERIOR)</t>
  </si>
  <si>
    <t>En la siguiente tabla y posteriormente en el siguiente gráfico, se representa primeramente el número y porcentaje de objetos creados un determinado año con respecto del total de objetos para pulsos de ALIENVAULT(27)(28), y posteriormente el número y porcentaje de objetos respecto del total,creados un año específicos y modificados en un momento determinado de forma simultánea.</t>
  </si>
  <si>
    <t>MAYOR QUE 1%</t>
  </si>
  <si>
    <t>Para el análisis de la cantidad de tiempo que transcurre desde que un objeto STIX 2.1 se crea hasta su última modificación, utilizando las fechas de creación y de modificación del objeto, se incluyen únicamente las instancias de ambos valores que tienen al menos un 1% de apariciones respecto del total, con el objetivo de establecer un análisis representativo y significativo para poder sacar conclusiones. En esta ocasión para la gráfica se tienen en cuenta únicamente los años de creación 2023,2022 y 2021, y al no existir objetos que estuvieran durante un año sin modificar, no se incluye este parámetro en el análisis.</t>
  </si>
  <si>
    <t>Para el análisis de la cantidad de tiempo que transcurre desde que un objeto STIX 2.1 se crea hasta su última modificación, utilizando las fechas de creación y de modificación del objeto, se incluyen únicamente las instancias de ambos valores que tienen al menos una aparicións. En esta ocasión para elaborar la tabla, al no existir objetos que estuvieran durante un año sin modificar, no se incluye este valor en el análisis.</t>
  </si>
  <si>
    <t>Fecha de creación del objeto STIX 2.1 correspondiente del pulso de ALIENVAULT . (11)(27)(28)</t>
  </si>
  <si>
    <t xml:space="preserve">(11) https://oasis-open.github.io/cti-documentation/stix/gettingstarted.html                                                                            (27) https://otx.alienvault.com/pulse/5fa1852d337eca8e99c2ec32 (28)file:///C:/Users/U355032/AppData/Local/Temp/5fa1852d337eca8e99c2ec32.json            </t>
  </si>
  <si>
    <t>El objetivo de la búsqueda de la relación entre fecha de modificación y  fecha de creación para objetos encontrados en pulsos de ALIENVAULT (27)(28), es comprobar la diferencia de tiempo entre ambas fechas, para estudiar cada cuánto se han modificado los objetos creados en un determinado año.</t>
  </si>
  <si>
    <r>
      <t>VALOR INICIO VALIDEZ/</t>
    </r>
    <r>
      <rPr>
        <b/>
        <u/>
        <sz val="18"/>
        <color theme="1"/>
        <rFont val="Calibri Light"/>
        <family val="2"/>
        <scheme val="major"/>
      </rPr>
      <t>FIN VALIDEZ</t>
    </r>
  </si>
  <si>
    <r>
      <t>PORCENTAJE TOTAL/</t>
    </r>
    <r>
      <rPr>
        <b/>
        <u/>
        <sz val="18"/>
        <color theme="1"/>
        <rFont val="Calibri Light"/>
        <family val="2"/>
        <scheme val="major"/>
      </rPr>
      <t>PORCENTAJE RESPECTO A INICIO VALIDEZ</t>
    </r>
  </si>
  <si>
    <t>ESTADÍSTICAS INICIO VALIDEZ/FIN VALIDEZ OBJETOS PULSOS ALIENVAULT PARTE IOT Y SMART HOME CONJUNTAS</t>
  </si>
  <si>
    <t>FIN VALIDEZ</t>
  </si>
  <si>
    <t>INICIO VALIDEZ</t>
  </si>
  <si>
    <t>En la siguiente tabla  se representa primeramente el número y porcentaje de objetos creados un determinado año con respecto del total de objetos para pulsos de ALIENVAULT (27)(28), y posteriormente dentro de los objetos creados en un año específico, el número y el porcentaje de objetos modificados el mismo día/mes/año o los que estuvieron más de un año sin modificar. Finalmente, en las últimas filas viene detallado el número y porcentaje del total de pulsos de ALIENVAULT, de objetos con un momento de modificación concreto.</t>
  </si>
  <si>
    <t>En la siguiente tabla se representa primeramente el número y porcentaje de objetos con el inicio de validez en un determinado año con respecto del total de objetos para pulsos de ALIENVAULT (27)(28), y posteriormente dentro de los objetos con inicio de validez  en un año específico, el número y el porcentaje de objetos con fin de validez el mismo día/mes/año. En las últimas filas, viene detallado el número y porcentaje de objetos respecto del total, con un momento de fin de validez concreto.</t>
  </si>
  <si>
    <t>En la siguiente tabla y posteriormente en el siguiente gráfico, se representa primeramente el número y porcentaje de objetos con inicio de validez en un determinado año  con respecto del total de objetos para pulsos de ALIENVAULT(27)(28), y posteriormente el número y porcentaje de objetos respecto del total,con inicio y fin de validez específicos de forma simultánea.</t>
  </si>
  <si>
    <t>VALID FROM</t>
  </si>
  <si>
    <t>VALID UNTIL</t>
  </si>
  <si>
    <t xml:space="preserve">(11) https://oasis-open.github.io/cti-documentation/stix/gettingstarted.html                                                                                 (19)                https://docs.oasis-open.org/cti/stix/v2.1/os/stix-v2.1-os.pdf PAGINA 66                                                                                                                  (27) https://otx.alienvault.com/pulse/5fa1852d337eca8e99c2ec32                            (28)file:///C:/Users/U355032/AppData/Local/Temp/5fa1852d337eca8e99c2ec32.json            </t>
  </si>
  <si>
    <t xml:space="preserve">(11) https://oasis-open.github.io/cti-documentation/stix/gettingstarted.html                                                                                 (19)                https://docs.oasis-open.org/cti/stix/v2.1/os/stix-v2.1-os.pdf PAGINA 66                                                                                                              (27) https://otx.alienvault.com/pulse/5fa1852d337eca8e99c2ec32                            (28)file:///C:/Users/U355032/AppData/Local/Temp/5fa1852d337eca8e99c2ec32.json            </t>
  </si>
  <si>
    <t xml:space="preserve">Este campo indica desde cuándo el objeto STIX 2.1 de tipo indicador se considera válido en función del comportamiento al cual está relacionado o representa. (11)(27)(29) Esta propiedad es exclusiva para los objetos de tipo INDICADOR(19). </t>
  </si>
  <si>
    <t xml:space="preserve">Este campo indica cuándo el objeto STIX 2.1 de tipo indicador finaliza su periodo de validez en función del comportamiento al cual está relacionado o representa. (11)(27)(29) Esta propiedad es exclusiva para los objetos de tipo INDICADOR (19). </t>
  </si>
  <si>
    <t>El objetivo de la búsqueda de la relación entre fecha de inicio y fin de validez para objetos de tipo INDICADOR(19) encontrados en pulsos de ALIENVAULT (27)(28), es comprobar la duración de la validez de estos objetos, para hacer un estudio de la duración de fiabilidad de un objeto de indicador a la hora de ser consultado para extrar información de él.</t>
  </si>
  <si>
    <t>Para el análisis de la duración del periodo de validez de un objeto STIX 2.1 tipo INDICADOR(19), se analizan únicamente los objetos para los que existe inicio y fin de validez, ya que existen objetos para los que viene especificado el inicio de validez pero no el fin de validez. Se encuentran únicamente valores para los años de inicio de validez 2023 y 2022, por lo que únicamente se analizan esos valores. Para fin de validez, no se encuentran objetos cuyo fin de validez sea superior al año desde su inicio, por lo que no se incluye este valor. Se establece un umbral para analizar únicamente los valores para los que existen instancias, con el objetivo de poder obtener conclusiones de este estudio.</t>
  </si>
  <si>
    <t>TYPE</t>
  </si>
  <si>
    <t>STRING(12)</t>
  </si>
  <si>
    <t>REPORTE</t>
  </si>
  <si>
    <r>
      <t>VALOR TIPO DE OBJETO/</t>
    </r>
    <r>
      <rPr>
        <b/>
        <u/>
        <sz val="18"/>
        <color theme="1"/>
        <rFont val="Calibri Light"/>
        <family val="2"/>
        <scheme val="major"/>
      </rPr>
      <t>VALOR AÑO CREACIÓN</t>
    </r>
  </si>
  <si>
    <r>
      <t>PORCENTAJE TOTAL/</t>
    </r>
    <r>
      <rPr>
        <b/>
        <u/>
        <sz val="18"/>
        <color theme="1"/>
        <rFont val="Calibri Light"/>
        <family val="2"/>
        <scheme val="major"/>
      </rPr>
      <t>PORCENTAJE RESPECTO A TIPO DE OBJETO</t>
    </r>
  </si>
  <si>
    <r>
      <t>VALOR AÑO DE CREACIÓN/</t>
    </r>
    <r>
      <rPr>
        <b/>
        <u/>
        <sz val="18"/>
        <color theme="1"/>
        <rFont val="Calibri Light"/>
        <family val="2"/>
        <scheme val="major"/>
      </rPr>
      <t>VALOR TIPO DE OBJETO</t>
    </r>
  </si>
  <si>
    <r>
      <t>PORCENTAJE TOTAL/</t>
    </r>
    <r>
      <rPr>
        <b/>
        <u/>
        <sz val="18"/>
        <color theme="1"/>
        <rFont val="Calibri Light"/>
        <family val="2"/>
        <scheme val="major"/>
      </rPr>
      <t>PORCENTAJE RESPECTO A FECHA DE CREACIÓN OBJETO</t>
    </r>
  </si>
  <si>
    <t xml:space="preserve">REPORTE </t>
  </si>
  <si>
    <t>INDICADOR</t>
  </si>
  <si>
    <t>AÑO CREACIÓN</t>
  </si>
  <si>
    <t>VALOR DE TIPO DE OBJETO</t>
  </si>
  <si>
    <t>TIPO DE OBJETO</t>
  </si>
  <si>
    <t>VALOR DE FECHA DE CREACIÓN</t>
  </si>
  <si>
    <t>IDENTIDAD</t>
  </si>
  <si>
    <t>VULNERABILIDAD</t>
  </si>
  <si>
    <r>
      <t>VALOR TIPO DE OBJETO/</t>
    </r>
    <r>
      <rPr>
        <b/>
        <u/>
        <sz val="18"/>
        <color theme="1"/>
        <rFont val="Calibri Light"/>
        <family val="2"/>
        <scheme val="major"/>
      </rPr>
      <t>VALOR AÑO PUBLICACIÓN</t>
    </r>
  </si>
  <si>
    <t>ESTADÍSTICAS TIPO DE OBJETO Y AÑO DE PUBLICACIÓN OBJETOS EN PULSOS ALIENVAULT PARTE IOT Y SMART HOME CONJUNTAS</t>
  </si>
  <si>
    <t>AÑO PUBLICACIÓN</t>
  </si>
  <si>
    <r>
      <t>VALOR AÑO DE PUBLICACIÓN/</t>
    </r>
    <r>
      <rPr>
        <b/>
        <u/>
        <sz val="18"/>
        <color theme="1"/>
        <rFont val="Calibri Light"/>
        <family val="2"/>
        <scheme val="major"/>
      </rPr>
      <t>VALOR TIPO DE OBJETO</t>
    </r>
  </si>
  <si>
    <t>VALOR DE FECHA DE PUBLICACIÓN</t>
  </si>
  <si>
    <r>
      <t>PORCENTAJE TOTAL/</t>
    </r>
    <r>
      <rPr>
        <b/>
        <u/>
        <sz val="18"/>
        <color theme="1"/>
        <rFont val="Calibri Light"/>
        <family val="2"/>
        <scheme val="major"/>
      </rPr>
      <t>PORCENTAJE RESPECTO A FECHA DE PUBLICACIÓN OBJETO</t>
    </r>
  </si>
  <si>
    <t>Tipo de objeto STIX 2.1 correspondiente al pulso actual analizado de ALIENVAULT.  (11)(12).(27)(28)</t>
  </si>
  <si>
    <t>PUBLISHED</t>
  </si>
  <si>
    <t>Fecha de publicación del objeto STIX 2.1 correspondiente del pulso de ALIENVAULT . (11)(27)(28)</t>
  </si>
  <si>
    <t xml:space="preserve">(11) https://oasis-open.github.io/cti-documentation/stix/gettingstarted.html                                                                                    (12) https://docs.oasis-open.org/cti/stix/v2.1/os/stix-v2.1-os.pdf PAGINA  35                                                                                                                                                                                    (13) https://docs.oasis-open.org/cti/stix/v2.1/os/stix-v2.1-os.pdf PAGINA  107                                                                                                                                                                                                                                                                                                                                                                                                                                                                                         (19) https://docs.oasis-open.org/cti/stix/v2.1/os/stix-v2.1-os.pdf PAGINA 66                                                                                                                                                                                    (22) https://docs.oasis-open.org/cti/stix/v2.1/os/stix-v2.1-os.pdf PAGINA 120                                                                                                                                                                                  (24) https://docs.oasis-open.org/cti/stix/v2.1/os/stix-v2.1-os.pdf PAGINA 62                                                                                                                       (27) https://otx.alienvault.com/pulse/5fa1852d337eca8e99c2ec32                            (28)file:///C:/Users/U355032/AppData/Local/Temp/5fa1852d337eca8e99c2ec32.json            </t>
  </si>
  <si>
    <t>El objetivo de la búsqueda de la relación entre el tipo de objeto y su fecha de publicación para objetos encontrados en pulsos de ALIENVAULT(27)(28), es comprobar qué tipo de objetos se crearon según su año de publicación, para obtener una visión global de las estadísticas de los objetos.</t>
  </si>
  <si>
    <t>En la siguiente tabla  se representa primeramente el porcentaje respecto del total de objetos encontrados en pulsos de ALIENVAULT(27), de un tipo determinado, y a continuación dentro de cada uno de los tipos de objeto, el número y porcentaje de objetos publicados en un determinado año.</t>
  </si>
  <si>
    <t>En la siguiente tabla  se representa primeramente el porcentaje respecto del total de objetos encontrados en pulsos de ALIENVAULT(27), publicados en un año concreto, y a continuación dentro de cada uno de los años de publicación, el número y porcentaje de objetos de un determinado tipo.</t>
  </si>
  <si>
    <t>Todos los objetos STIX 2.1 tienen un tipo definido  y una fecha de creación(11). Para los pulsos de ALIENVAULT(27)(28) solo se encuentran objetos de tipo REPORTE(13), INDICADOR(18),IDENTIDAD(24) y VULNERABILIDAD(22), publicados en 2023,2022,2021,2020,2019. Se usan para realizar el estudio únicamente los valores de ambos parámetros que aparecen a la hora de obtener la información de los ficheros fuente, con el objetivo de realizar un análisis y estudio significativo de las muestras que aparecen y de su posible relación.</t>
  </si>
  <si>
    <t>En la siguiente tabla y posteriormente en el siguiente gráfico, se representa primeramente el porcentaje respecto del total de objetos encontrados en los pulsos de ALIENVAULT(27) de un tipo determinado, y a continuación, el porcentaje respecto del total de objetos que representa un objeto de un tipo determinado publicado en una fecha específica.</t>
  </si>
  <si>
    <t>En la siguiente tabla y posteriormente en el siguiente gráfico, se representa primeramente el porcentaje respecto del total de objetos encontrados en los pulsos de ALIENVAULT(27) publicados en un año concreto, y a continuación, el porcentaje respecto del total de objetos que representa un objeto publicado en un año concreto de un tipo específico.</t>
  </si>
  <si>
    <t>El objetivo de la búsqueda de la relación entre el tipo de objeto y su fecha de CREACIÓN para objetos encontrados en pulsos de ALIENVAULT(27)(28), es comprobar qué tipo de objetos se crearon según su año de CREACIÓN, para obtener una visión global de las estadísticas de los objetos.</t>
  </si>
  <si>
    <t>Fecha de CREACIÓN del objeto STIX 2.1 correspondiente del pulso de ALIENVAULT . (11)(27)(28)</t>
  </si>
  <si>
    <t>ESTADÍSTICAS TIPO DE OBJETO Y AÑO DE CREACIÓN OBJETOS EN PULSOS ALIENVAULT PARTE IOT Y SMART HOME CONJUNTAS</t>
  </si>
  <si>
    <t>Todos los objetos STIX 2.1 tienen un tipo definido  y una fecha de creación(11). Para los pulsos de ALIENVAULT(27)(28) solo se encuentran objetos de tipo REPORTE(13), INDICADOR(18),IDENTIDAD(24) y VULNERABILIDAD(22), creados en 2023,2022,2021,2020,2019. Se usan para realizar el estudio únicamente los valores de ambos parámetros que aparecen a la hora de obtener la información de los ficheros fuente, con el objetivo de realizar un análisis y estudio significativo de las muestras que aparecen y de su posible relación.</t>
  </si>
  <si>
    <t>En la siguiente tabla  se representa primeramente el porcentaje respecto del total de objetos encontrados en pulsos de ALIENVAULT(27), de un tipo determinado, y a continuación dentro de cada uno de los tipos de objeto, el número y porcentaje de objetos creados en un determinado año.</t>
  </si>
  <si>
    <t>En la siguiente tabla  se representa primeramente el porcentaje respecto del total de objetos encontrados en pulsos de ALIENVAULT(27), creados en un año concreto, y a continuación dentro de cada uno de los años de CREACIÓN, el número y porcentaje de objetos de un determinado tipo.</t>
  </si>
  <si>
    <t>En la siguiente tabla y posteriormente en el siguiente gráfico, se representa primeramente el porcentaje respecto del total de objetos encontrados en los pulsos de ALIENVAULT(27) de un tipo determinado, y a continuación, el porcentaje respecto del total de objetos que representa un objeto de un tipo determinado creado en una fecha específica.</t>
  </si>
  <si>
    <t>En la siguiente tabla y posteriormente en el siguiente gráfico, se representa primeramente el porcentaje respecto del total de objetos encontrados en los pulsos de ALIENVAULT(27) creados en un año concreto, y a continuación, el porcentaje respecto del total de objetos que representa un objeto creado en un año concreto de un tipo específico.</t>
  </si>
  <si>
    <t>El objetivo de la búsqueda de la relación entre el tipo de objeto y su fecha de MODIFICACIÓN para objetos encontrados en pulsos de ALIENVAULT(27)(28), es comprobar qué tipo de objetos se crearon según su año de MODIFICACIÓN, para obtener una visión global de las estadísticas de los objetos.</t>
  </si>
  <si>
    <t>Fecha de MODIFICACIÓN del objeto STIX 2.1 correspondiente del pulso de ALIENVAULT . (11)(27)(28)</t>
  </si>
  <si>
    <t>ESTADÍSTICAS TIPO DE OBJETO Y AÑO DE MODIFICACIÓN OBJETOS EN PULSOS ALIENVAULT PARTE IOT Y SMART HOME CONJUNTAS</t>
  </si>
  <si>
    <t>AÑO MODIFICACIÓN</t>
  </si>
  <si>
    <t>VALOR DE FECHA DE MODIFICACIÓN</t>
  </si>
  <si>
    <t>Todos los objetos STIX 2.1 tienen un tipo definido  y una fecha de MODIFICACIón(11). Para los pulsos de ALIENVAULT(27)(28) solo se encuentran objetos de tipo REPORTE(13), INDICADOR(18),IDENTIDAD(24) y VULNERABILIDAD(22), modificados en 2023,2022,2021,2020,2019. Se usan para realizar el estudio únicamente los valores de ambos parámetros que aparecen a la hora de obtener la información de los ficheros fuente, con el objetivo de realizar un análisis y estudio significativo de las muestras que aparecen y de su posible relación.</t>
  </si>
  <si>
    <t>En la siguiente tabla  se representa primeramente el porcentaje respecto del total de objetos encontrados en pulsos de ALIENVAULT(27), de un tipo determinado, y a continuación dentro de cada uno de los tipos de objeto, el número y porcentaje de objetos modificados en un determinado año.</t>
  </si>
  <si>
    <t>En la siguiente tabla  se representa primeramente el porcentaje respecto del total de objetos encontrados en pulsos de ALIENVAULT(27), modificados en un año concreto, y a continuación dentro de cada uno de los años de MODIFICACIÓN, el número y porcentaje de objetos de un determinado tipo.</t>
  </si>
  <si>
    <t>En la siguiente tabla y posteriormente en el siguiente gráfico, se representa primeramente el porcentaje respecto del total de objetos encontrados en los pulsos de ALIENVAULT(27) de un tipo determinado, y a continuación, el porcentaje respecto del total de objetos que representa un objeto de un tipo determinado modificado en una fecha específica.</t>
  </si>
  <si>
    <t>En la siguiente tabla y posteriormente en el siguiente gráfico, se representa primeramente el porcentaje respecto del total de objetos encontrados en los pulsos de ALIENVAULT(27) modificados en un año concreto, y a continuación, el porcentaje respecto del total de objetos que representa un objeto modificado en un año concreto de un tipo específico.</t>
  </si>
  <si>
    <r>
      <t>PORCENTAJE TOTAL/</t>
    </r>
    <r>
      <rPr>
        <b/>
        <u/>
        <sz val="18"/>
        <color theme="1"/>
        <rFont val="Calibri Light"/>
        <family val="2"/>
        <scheme val="major"/>
      </rPr>
      <t>PORCENTAJE RESPECTO A FECHA DE MODIFICACIÓN OBJETO</t>
    </r>
  </si>
  <si>
    <r>
      <t>VALOR TIPO DE OBJETO/</t>
    </r>
    <r>
      <rPr>
        <b/>
        <u/>
        <sz val="18"/>
        <color theme="1"/>
        <rFont val="Calibri Light"/>
        <family val="2"/>
        <scheme val="major"/>
      </rPr>
      <t>VALOR AÑO MODIFICACIÓN</t>
    </r>
  </si>
  <si>
    <r>
      <t>VALOR TIPO DE PATRÓN/</t>
    </r>
    <r>
      <rPr>
        <b/>
        <u/>
        <sz val="18"/>
        <color theme="1"/>
        <rFont val="Calibri Light"/>
        <family val="2"/>
        <scheme val="major"/>
      </rPr>
      <t>VALOR AÑO CREACIÓN</t>
    </r>
  </si>
  <si>
    <r>
      <t>PORCENTAJE TOTAL/</t>
    </r>
    <r>
      <rPr>
        <b/>
        <u/>
        <sz val="18"/>
        <color theme="1"/>
        <rFont val="Calibri Light"/>
        <family val="2"/>
        <scheme val="major"/>
      </rPr>
      <t>PORCENTAJE RESPECTO A TIPO DE PATRÓN</t>
    </r>
  </si>
  <si>
    <r>
      <t>VALOR AÑO DE CREACIÓN/</t>
    </r>
    <r>
      <rPr>
        <b/>
        <u/>
        <sz val="18"/>
        <color theme="1"/>
        <rFont val="Calibri Light"/>
        <family val="2"/>
        <scheme val="major"/>
      </rPr>
      <t>VALOR TIPO DE PATRÓN</t>
    </r>
  </si>
  <si>
    <r>
      <t>VALOR AÑO DE MODIFICACIÓN/</t>
    </r>
    <r>
      <rPr>
        <b/>
        <u/>
        <sz val="18"/>
        <color theme="1"/>
        <rFont val="Calibri Light"/>
        <family val="2"/>
        <scheme val="major"/>
      </rPr>
      <t>VALOR TIPO DE OBJETO</t>
    </r>
  </si>
  <si>
    <t>ESTADÍSTICAS TIPO DE PATRÓN Y AÑO DE CREACIÓN OBJETOS EN PULSOS ALIENVAULT PARTE IOT Y SMART HOME CONJUNTAS</t>
  </si>
  <si>
    <t>VALOR DE TIPO DE PATRÓN</t>
  </si>
  <si>
    <t>TIPO DE PATRÓN</t>
  </si>
  <si>
    <t>NOMBRE DE DOMINIO</t>
  </si>
  <si>
    <t>URL</t>
  </si>
  <si>
    <t>HASH</t>
  </si>
  <si>
    <t>EMAIL</t>
  </si>
  <si>
    <t>IPV4</t>
  </si>
  <si>
    <t>PATTERN</t>
  </si>
  <si>
    <t>Patrón de detección de un objeto STIX 2.1 de tipo indicador.  (19)(25). Esta propiedad es requerida para los objetos STIX 2.1 de tipo indicador.</t>
  </si>
  <si>
    <t>STRING(19)(25)</t>
  </si>
  <si>
    <t xml:space="preserve">(11) https://oasis-open.github.io/cti-documentation/stix/gettingstarted.html                                                                                                                                                                                                                                                                                                                                                                                         (19) https://docs.oasis-open.org/cti/stix/v2.1/os/stix-v2.1-os.pdf PAGINA 66                                                                                                         (25) https://docs.oasis-open.org/cti/stix/v2.1/os/stix-v2.1-os.pdf PÁGINA 221                                                                                                      (26) https://docs.oasis-open.org/cti/stix/v2.1/os/stix-v2.1-os.pdf PÁGINA 233                                                                                                                                         </t>
  </si>
  <si>
    <t>El objetivo de la búsqueda de la relación entre el tipo de patrón de los objetos y su fecha de CREACIÓN para objetos de tipo INDICADOR encontrados en pulsos de ALIENVAULT(27)(28), es comprobar qué tipo de patrón (26)predomina en los objetos de tipo indicador según su año de creación, para obtener una visión global de las estadísticas de los objetos.</t>
  </si>
  <si>
    <t xml:space="preserve"> Para los pulsos de ALIENVAULT(27)(28) de tipo INDICADOR(18), se  encuentran únicamente cinco tipos de patrones(26) con al menos una instancia que pueda ser analizada. Estos objetos se crearon en los años 2023,2022,2021 y 2020, por lo que se utilizan únicamente esos valores que aparecen. Se usan para realizar el estudio únicamente los valores de ambos parámetros que aparecen a la hora de obtener la información de los ficheros fuente, con el objetivo de realizar un análisis y estudio significativo de las muestras que aparecen y de su posible relación.</t>
  </si>
  <si>
    <t>En la siguiente tabla y posteriormente en el siguiente gráfico, se representa primeramente el porcentaje respecto del total de objetos de tipo indicador encontrados en los pulsos de ALIENVAULT(27) con un tipo de patrón determinado, y a continuación, el porcentaje respecto del total de objetos de tipo indicador que representa un objeto con un patrón determinado creado en una fecha específica.</t>
  </si>
  <si>
    <t>En la siguiente tabla  se representa primeramente el porcentaje respecto del total de objetos de tipo indicador encontrados en pulsos de ALIENVAULT(27), con un patrón determinado, y a continuación dentro de cada uno de los tipos de patrón, el número y porcentaje de objetos creados en un determinado año.</t>
  </si>
  <si>
    <t>En la siguiente tabla  se representa primeramente el porcentaje respecto del total de objetos de tipo indicador encontrados en pulsos de ALIENVAULT(27), creados en un año concreto, y a continuación dentro de cada uno de los años de CREACIÓN, el número y porcentaje de objetos de tipo indicador con un patrón concreto.</t>
  </si>
  <si>
    <t>En la siguiente tabla y posteriormente en el siguiente gráfico, se representa primeramente el porcentaje respecto del total de objetos de tipo indicador encontrados en los pulsos de ALIENVAULT(27) creados en un año concreto, y a continuación, el porcentaje respecto del total de objetos de tipo indicador que representa un objeto creado en un año concreto con un tipo de patrón específico.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</si>
</sst>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b/>
      <sz val="11"/>
      <color theme="1"/>
      <name val="Calibri"/>
      <family val="2"/>
      <scheme val="minor"/>
    </font>
    <font>
      <u/>
      <sz val="11"/>
      <color theme="10"/>
      <name val="Calibri"/>
      <family val="2"/>
      <scheme val="minor"/>
    </font>
    <font>
      <b/>
      <sz val="18"/>
      <color theme="1"/>
      <name val="Calibri Light"/>
      <family val="2"/>
      <scheme val="major"/>
    </font>
    <font>
      <b/>
      <sz val="18"/>
      <color theme="1"/>
      <name val="Calibri"/>
      <family val="2"/>
      <scheme val="minor"/>
    </font>
    <font>
      <sz val="18"/>
      <color theme="1"/>
      <name val="Calibri"/>
      <family val="2"/>
      <scheme val="minor"/>
    </font>
    <font>
      <u/>
      <sz val="18"/>
      <color theme="4"/>
      <name val="Calibri"/>
      <family val="2"/>
      <scheme val="minor"/>
    </font>
    <font>
      <i/>
      <u/>
      <sz val="20"/>
      <color theme="4"/>
      <name val="Calibri"/>
      <family val="2"/>
      <scheme val="minor"/>
    </font>
    <font>
      <sz val="16"/>
      <color theme="1"/>
      <name val="Calibri"/>
      <family val="2"/>
      <scheme val="minor"/>
    </font>
    <font>
      <b/>
      <sz val="16"/>
      <color theme="1"/>
      <name val="Calibri"/>
      <family val="2"/>
      <scheme val="minor"/>
    </font>
    <font>
      <u/>
      <sz val="22"/>
      <color theme="4"/>
      <name val="Calibri"/>
      <family val="2"/>
      <scheme val="minor"/>
    </font>
    <font>
      <u/>
      <sz val="11"/>
      <color theme="4"/>
      <name val="Calibri"/>
      <family val="2"/>
      <scheme val="minor"/>
    </font>
    <font>
      <b/>
      <sz val="14"/>
      <color theme="1"/>
      <name val="Calibri Light"/>
      <family val="2"/>
      <scheme val="major"/>
    </font>
    <font>
      <sz val="14"/>
      <color theme="1"/>
      <name val="Calibri Light"/>
      <family val="2"/>
      <scheme val="major"/>
    </font>
    <font>
      <b/>
      <sz val="16"/>
      <color theme="1"/>
      <name val="Calibri Light"/>
      <family val="2"/>
      <scheme val="major"/>
    </font>
    <font>
      <b/>
      <sz val="12"/>
      <color theme="1"/>
      <name val="Calibri Light"/>
      <family val="2"/>
      <scheme val="major"/>
    </font>
    <font>
      <b/>
      <u/>
      <sz val="18"/>
      <color theme="1"/>
      <name val="Calibri Light"/>
      <family val="2"/>
      <scheme val="major"/>
    </font>
    <font>
      <b/>
      <i/>
      <sz val="18"/>
      <color theme="1"/>
      <name val="Calibri"/>
      <family val="2"/>
      <scheme val="minor"/>
    </font>
    <font>
      <b/>
      <u/>
      <sz val="16"/>
      <color theme="1"/>
      <name val="Calibri"/>
      <family val="2"/>
      <scheme val="minor"/>
    </font>
    <font>
      <u/>
      <sz val="16"/>
      <color theme="1"/>
      <name val="Calibri"/>
      <family val="2"/>
      <scheme val="minor"/>
    </font>
    <font>
      <sz val="18"/>
      <color theme="1"/>
      <name val="Calibri Light"/>
      <family val="2"/>
      <scheme val="major"/>
    </font>
    <font>
      <b/>
      <sz val="14"/>
      <color theme="1"/>
      <name val="Calibri"/>
      <family val="2"/>
      <scheme val="minor"/>
    </font>
    <font>
      <u/>
      <sz val="20"/>
      <color theme="4"/>
      <name val="Calibri"/>
      <family val="2"/>
      <scheme val="minor"/>
    </font>
    <font>
      <i/>
      <u/>
      <sz val="18"/>
      <color theme="4"/>
      <name val="Calibri"/>
      <family val="2"/>
      <scheme val="minor"/>
    </font>
    <font>
      <sz val="20"/>
      <color theme="1"/>
      <name val="Calibri"/>
      <family val="2"/>
      <scheme val="minor"/>
    </font>
    <font>
      <b/>
      <sz val="20"/>
      <color theme="1"/>
      <name val="Calibri"/>
      <family val="2"/>
      <scheme val="minor"/>
    </font>
    <font>
      <b/>
      <i/>
      <sz val="16"/>
      <color theme="1"/>
      <name val="Calibri"/>
      <family val="2"/>
      <scheme val="minor"/>
    </font>
    <font>
      <sz val="22"/>
      <color theme="1"/>
      <name val="Calibri"/>
      <family val="2"/>
      <scheme val="minor"/>
    </font>
    <font>
      <i/>
      <u/>
      <sz val="24"/>
      <color theme="4"/>
      <name val="Calibri"/>
      <family val="2"/>
      <scheme val="minor"/>
    </font>
  </fonts>
  <fills count="9">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9"/>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rgb="FF92D050"/>
        <bgColor indexed="64"/>
      </patternFill>
    </fill>
    <fill>
      <patternFill patternType="solid">
        <fgColor theme="9" tint="0.79998168889431442"/>
        <bgColor indexed="64"/>
      </patternFill>
    </fill>
  </fills>
  <borders count="76">
    <border>
      <left/>
      <right/>
      <top/>
      <bottom/>
      <diagonal/>
    </border>
    <border>
      <left style="medium">
        <color theme="1"/>
      </left>
      <right style="thick">
        <color indexed="64"/>
      </right>
      <top style="medium">
        <color theme="1"/>
      </top>
      <bottom style="medium">
        <color theme="1"/>
      </bottom>
      <diagonal/>
    </border>
    <border>
      <left style="thick">
        <color indexed="64"/>
      </left>
      <right style="thick">
        <color indexed="64"/>
      </right>
      <top style="medium">
        <color theme="1"/>
      </top>
      <bottom style="medium">
        <color theme="1"/>
      </bottom>
      <diagonal/>
    </border>
    <border>
      <left style="thick">
        <color indexed="64"/>
      </left>
      <right style="medium">
        <color theme="1"/>
      </right>
      <top style="medium">
        <color theme="1"/>
      </top>
      <bottom style="medium">
        <color theme="1"/>
      </bottom>
      <diagonal/>
    </border>
    <border>
      <left style="thick">
        <color indexed="64"/>
      </left>
      <right style="thin">
        <color theme="2"/>
      </right>
      <top style="thin">
        <color theme="2"/>
      </top>
      <bottom style="thin">
        <color theme="2"/>
      </bottom>
      <diagonal/>
    </border>
    <border>
      <left/>
      <right style="thin">
        <color theme="2"/>
      </right>
      <top style="thin">
        <color theme="2"/>
      </top>
      <bottom/>
      <diagonal/>
    </border>
    <border>
      <left style="thick">
        <color indexed="64"/>
      </left>
      <right style="thick">
        <color indexed="64"/>
      </right>
      <top style="thick">
        <color indexed="64"/>
      </top>
      <bottom style="thick">
        <color indexed="64"/>
      </bottom>
      <diagonal/>
    </border>
    <border>
      <left style="thin">
        <color theme="1"/>
      </left>
      <right style="medium">
        <color theme="1"/>
      </right>
      <top style="medium">
        <color theme="1"/>
      </top>
      <bottom/>
      <diagonal/>
    </border>
    <border>
      <left style="medium">
        <color theme="1"/>
      </left>
      <right style="thin">
        <color theme="2"/>
      </right>
      <top/>
      <bottom/>
      <diagonal/>
    </border>
    <border>
      <left style="thin">
        <color theme="1"/>
      </left>
      <right style="medium">
        <color theme="1"/>
      </right>
      <top/>
      <bottom style="medium">
        <color theme="1"/>
      </bottom>
      <diagonal/>
    </border>
    <border>
      <left/>
      <right style="thin">
        <color theme="2"/>
      </right>
      <top/>
      <bottom/>
      <diagonal/>
    </border>
    <border>
      <left/>
      <right/>
      <top style="thin">
        <color theme="2"/>
      </top>
      <bottom style="thin">
        <color theme="2"/>
      </bottom>
      <diagonal/>
    </border>
    <border>
      <left/>
      <right/>
      <top style="thin">
        <color theme="2"/>
      </top>
      <bottom/>
      <diagonal/>
    </border>
    <border>
      <left style="thick">
        <color indexed="64"/>
      </left>
      <right/>
      <top style="thick">
        <color theme="1"/>
      </top>
      <bottom style="thick">
        <color theme="1"/>
      </bottom>
      <diagonal/>
    </border>
    <border>
      <left/>
      <right/>
      <top style="thick">
        <color theme="1"/>
      </top>
      <bottom style="thick">
        <color theme="1"/>
      </bottom>
      <diagonal/>
    </border>
    <border>
      <left/>
      <right style="thick">
        <color theme="1"/>
      </right>
      <top style="thick">
        <color theme="1"/>
      </top>
      <bottom style="thick">
        <color theme="1"/>
      </bottom>
      <diagonal/>
    </border>
    <border>
      <left style="thin">
        <color theme="1" tint="4.9989318521683403E-2"/>
      </left>
      <right style="thin">
        <color theme="1" tint="4.9989318521683403E-2"/>
      </right>
      <top/>
      <bottom/>
      <diagonal/>
    </border>
    <border>
      <left style="thin">
        <color theme="1" tint="4.9989318521683403E-2"/>
      </left>
      <right/>
      <top/>
      <bottom/>
      <diagonal/>
    </border>
    <border>
      <left style="medium">
        <color theme="1"/>
      </left>
      <right/>
      <top style="medium">
        <color theme="1"/>
      </top>
      <bottom style="medium">
        <color indexed="64"/>
      </bottom>
      <diagonal/>
    </border>
    <border>
      <left style="medium">
        <color theme="1" tint="4.9989318521683403E-2"/>
      </left>
      <right style="medium">
        <color theme="1"/>
      </right>
      <top style="medium">
        <color theme="1"/>
      </top>
      <bottom style="thin">
        <color theme="1" tint="4.9989318521683403E-2"/>
      </bottom>
      <diagonal/>
    </border>
    <border>
      <left style="medium">
        <color theme="1" tint="4.9989318521683403E-2"/>
      </left>
      <right/>
      <top style="thin">
        <color theme="2"/>
      </top>
      <bottom/>
      <diagonal/>
    </border>
    <border>
      <left style="medium">
        <color theme="1"/>
      </left>
      <right/>
      <top/>
      <bottom style="medium">
        <color theme="1" tint="4.9989318521683403E-2"/>
      </bottom>
      <diagonal/>
    </border>
    <border>
      <left style="medium">
        <color theme="1" tint="4.9989318521683403E-2"/>
      </left>
      <right style="medium">
        <color theme="1" tint="4.9989318521683403E-2"/>
      </right>
      <top style="medium">
        <color theme="1" tint="4.9989318521683403E-2"/>
      </top>
      <bottom style="thin">
        <color theme="1" tint="4.9989318521683403E-2"/>
      </bottom>
      <diagonal/>
    </border>
    <border>
      <left style="medium">
        <color theme="1"/>
      </left>
      <right/>
      <top/>
      <bottom style="medium">
        <color theme="1"/>
      </bottom>
      <diagonal/>
    </border>
    <border>
      <left style="medium">
        <color theme="1" tint="4.9989318521683403E-2"/>
      </left>
      <right style="medium">
        <color theme="1"/>
      </right>
      <top style="medium">
        <color theme="1" tint="4.9989318521683403E-2"/>
      </top>
      <bottom style="medium">
        <color theme="1"/>
      </bottom>
      <diagonal/>
    </border>
    <border>
      <left style="medium">
        <color indexed="64"/>
      </left>
      <right style="medium">
        <color theme="1" tint="4.9989318521683403E-2"/>
      </right>
      <top style="medium">
        <color indexed="64"/>
      </top>
      <bottom/>
      <diagonal/>
    </border>
    <border>
      <left style="medium">
        <color theme="1" tint="4.9989318521683403E-2"/>
      </left>
      <right style="medium">
        <color theme="1" tint="4.9989318521683403E-2"/>
      </right>
      <top style="medium">
        <color indexed="64"/>
      </top>
      <bottom/>
      <diagonal/>
    </border>
    <border>
      <left/>
      <right style="medium">
        <color indexed="64"/>
      </right>
      <top style="medium">
        <color indexed="64"/>
      </top>
      <bottom/>
      <diagonal/>
    </border>
    <border>
      <left style="thin">
        <color theme="2"/>
      </left>
      <right style="thin">
        <color theme="2"/>
      </right>
      <top style="thin">
        <color theme="2"/>
      </top>
      <bottom style="thin">
        <color theme="2"/>
      </bottom>
      <diagonal/>
    </border>
    <border>
      <left style="medium">
        <color theme="1"/>
      </left>
      <right/>
      <top style="medium">
        <color theme="1"/>
      </top>
      <bottom style="medium">
        <color theme="1"/>
      </bottom>
      <diagonal/>
    </border>
    <border>
      <left style="thin">
        <color theme="1"/>
      </left>
      <right style="thin">
        <color theme="1"/>
      </right>
      <top style="medium">
        <color theme="1"/>
      </top>
      <bottom style="medium">
        <color theme="1"/>
      </bottom>
      <diagonal/>
    </border>
    <border>
      <left style="thin">
        <color indexed="64"/>
      </left>
      <right style="medium">
        <color theme="1"/>
      </right>
      <top style="medium">
        <color theme="1"/>
      </top>
      <bottom style="medium">
        <color theme="1"/>
      </bottom>
      <diagonal/>
    </border>
    <border>
      <left style="medium">
        <color theme="1"/>
      </left>
      <right/>
      <top style="medium">
        <color theme="1"/>
      </top>
      <bottom style="thin">
        <color theme="1" tint="4.9989318521683403E-2"/>
      </bottom>
      <diagonal/>
    </border>
    <border>
      <left style="thin">
        <color theme="1"/>
      </left>
      <right style="thin">
        <color theme="1"/>
      </right>
      <top/>
      <bottom style="thin">
        <color theme="1"/>
      </bottom>
      <diagonal/>
    </border>
    <border>
      <left/>
      <right style="medium">
        <color theme="1"/>
      </right>
      <top/>
      <bottom style="thin">
        <color indexed="64"/>
      </bottom>
      <diagonal/>
    </border>
    <border>
      <left style="medium">
        <color theme="1"/>
      </left>
      <right/>
      <top/>
      <bottom style="thin">
        <color theme="1" tint="4.9989318521683403E-2"/>
      </bottom>
      <diagonal/>
    </border>
    <border>
      <left style="thin">
        <color theme="1"/>
      </left>
      <right style="thin">
        <color theme="1"/>
      </right>
      <top style="thin">
        <color theme="1"/>
      </top>
      <bottom style="thin">
        <color theme="1"/>
      </bottom>
      <diagonal/>
    </border>
    <border>
      <left style="medium">
        <color theme="1"/>
      </left>
      <right/>
      <top style="thin">
        <color theme="1" tint="4.9989318521683403E-2"/>
      </top>
      <bottom style="thin">
        <color theme="1" tint="4.9989318521683403E-2"/>
      </bottom>
      <diagonal/>
    </border>
    <border>
      <left style="thin">
        <color theme="1"/>
      </left>
      <right style="thin">
        <color theme="1"/>
      </right>
      <top style="thin">
        <color theme="1"/>
      </top>
      <bottom/>
      <diagonal/>
    </border>
    <border>
      <left style="medium">
        <color theme="1"/>
      </left>
      <right style="thin">
        <color theme="1" tint="4.9989318521683403E-2"/>
      </right>
      <top style="medium">
        <color theme="1"/>
      </top>
      <bottom style="medium">
        <color theme="1"/>
      </bottom>
      <diagonal/>
    </border>
    <border>
      <left style="thin">
        <color theme="1" tint="4.9989318521683403E-2"/>
      </left>
      <right style="thin">
        <color theme="1" tint="4.9989318521683403E-2"/>
      </right>
      <top style="medium">
        <color theme="1"/>
      </top>
      <bottom style="medium">
        <color theme="1"/>
      </bottom>
      <diagonal/>
    </border>
    <border>
      <left style="thin">
        <color theme="1" tint="4.9989318521683403E-2"/>
      </left>
      <right style="medium">
        <color theme="1"/>
      </right>
      <top style="medium">
        <color theme="1"/>
      </top>
      <bottom style="medium">
        <color theme="1"/>
      </bottom>
      <diagonal/>
    </border>
    <border>
      <left style="thin">
        <color theme="2"/>
      </left>
      <right style="thin">
        <color theme="2"/>
      </right>
      <top/>
      <bottom style="thin">
        <color theme="2"/>
      </bottom>
      <diagonal/>
    </border>
    <border>
      <left/>
      <right style="medium">
        <color theme="1"/>
      </right>
      <top style="medium">
        <color theme="1"/>
      </top>
      <bottom style="medium">
        <color theme="1"/>
      </bottom>
      <diagonal/>
    </border>
    <border>
      <left style="thin">
        <color theme="2"/>
      </left>
      <right style="thin">
        <color theme="2"/>
      </right>
      <top/>
      <bottom/>
      <diagonal/>
    </border>
    <border>
      <left style="thin">
        <color theme="2"/>
      </left>
      <right style="thin">
        <color theme="2"/>
      </right>
      <top style="thin">
        <color theme="2"/>
      </top>
      <bottom/>
      <diagonal/>
    </border>
    <border>
      <left style="medium">
        <color indexed="64"/>
      </left>
      <right/>
      <top style="medium">
        <color indexed="64"/>
      </top>
      <bottom style="medium">
        <color indexed="64"/>
      </bottom>
      <diagonal/>
    </border>
    <border>
      <left/>
      <right/>
      <top style="medium">
        <color theme="1"/>
      </top>
      <bottom style="medium">
        <color theme="1"/>
      </bottom>
      <diagonal/>
    </border>
    <border>
      <left style="medium">
        <color theme="1"/>
      </left>
      <right style="thin">
        <color theme="1"/>
      </right>
      <top style="medium">
        <color theme="1"/>
      </top>
      <bottom style="medium">
        <color theme="1"/>
      </bottom>
      <diagonal/>
    </border>
    <border>
      <left style="thin">
        <color theme="1"/>
      </left>
      <right style="medium">
        <color theme="1"/>
      </right>
      <top style="medium">
        <color theme="1"/>
      </top>
      <bottom style="medium">
        <color theme="1"/>
      </bottom>
      <diagonal/>
    </border>
    <border>
      <left style="medium">
        <color theme="1"/>
      </left>
      <right style="thin">
        <color theme="1"/>
      </right>
      <top/>
      <bottom style="thin">
        <color theme="1"/>
      </bottom>
      <diagonal/>
    </border>
    <border>
      <left style="thin">
        <color theme="1"/>
      </left>
      <right style="medium">
        <color theme="1"/>
      </right>
      <top/>
      <bottom style="thin">
        <color theme="1"/>
      </bottom>
      <diagonal/>
    </border>
    <border>
      <left style="medium">
        <color theme="1"/>
      </left>
      <right style="thin">
        <color theme="1"/>
      </right>
      <top style="thin">
        <color theme="1"/>
      </top>
      <bottom style="thin">
        <color theme="1"/>
      </bottom>
      <diagonal/>
    </border>
    <border>
      <left style="thin">
        <color theme="1"/>
      </left>
      <right style="thin">
        <color theme="1"/>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theme="1"/>
      </left>
      <right style="thin">
        <color theme="1"/>
      </right>
      <top/>
      <bottom style="medium">
        <color theme="1"/>
      </bottom>
      <diagonal/>
    </border>
    <border>
      <left style="thin">
        <color theme="1"/>
      </left>
      <right style="thin">
        <color theme="1"/>
      </right>
      <top/>
      <bottom style="medium">
        <color theme="1"/>
      </bottom>
      <diagonal/>
    </border>
    <border>
      <left/>
      <right style="thin">
        <color theme="1"/>
      </right>
      <top style="thin">
        <color theme="1"/>
      </top>
      <bottom style="thin">
        <color theme="1"/>
      </bottom>
      <diagonal/>
    </border>
    <border>
      <left style="medium">
        <color indexed="64"/>
      </left>
      <right style="medium">
        <color indexed="64"/>
      </right>
      <top style="medium">
        <color indexed="64"/>
      </top>
      <bottom style="thin">
        <color theme="1" tint="4.9989318521683403E-2"/>
      </bottom>
      <diagonal/>
    </border>
    <border>
      <left style="medium">
        <color indexed="64"/>
      </left>
      <right style="medium">
        <color indexed="64"/>
      </right>
      <top style="thin">
        <color theme="1" tint="4.9989318521683403E-2"/>
      </top>
      <bottom style="medium">
        <color indexed="64"/>
      </bottom>
      <diagonal/>
    </border>
    <border>
      <left style="medium">
        <color indexed="64"/>
      </left>
      <right style="thin">
        <color theme="2"/>
      </right>
      <top style="thin">
        <color theme="2"/>
      </top>
      <bottom style="thin">
        <color theme="2"/>
      </bottom>
      <diagonal/>
    </border>
    <border>
      <left style="thin">
        <color theme="1"/>
      </left>
      <right/>
      <top style="thin">
        <color theme="2"/>
      </top>
      <bottom/>
      <diagonal/>
    </border>
    <border>
      <left style="medium">
        <color indexed="64"/>
      </left>
      <right style="thin">
        <color theme="2"/>
      </right>
      <top style="thin">
        <color theme="2"/>
      </top>
      <bottom/>
      <diagonal/>
    </border>
    <border>
      <left/>
      <right style="thin">
        <color theme="2"/>
      </right>
      <top style="thin">
        <color theme="2"/>
      </top>
      <bottom style="thin">
        <color theme="2"/>
      </bottom>
      <diagonal/>
    </border>
    <border>
      <left style="thin">
        <color theme="2"/>
      </left>
      <right/>
      <top style="thin">
        <color theme="2"/>
      </top>
      <bottom style="thin">
        <color theme="2"/>
      </bottom>
      <diagonal/>
    </border>
    <border>
      <left style="medium">
        <color theme="1"/>
      </left>
      <right/>
      <top style="medium">
        <color theme="1"/>
      </top>
      <bottom style="thin">
        <color theme="1"/>
      </bottom>
      <diagonal/>
    </border>
    <border>
      <left style="medium">
        <color theme="1"/>
      </left>
      <right/>
      <top style="thin">
        <color theme="1"/>
      </top>
      <bottom style="thin">
        <color theme="1"/>
      </bottom>
      <diagonal/>
    </border>
    <border>
      <left style="medium">
        <color theme="1"/>
      </left>
      <right/>
      <top style="thin">
        <color theme="1"/>
      </top>
      <bottom/>
      <diagonal/>
    </border>
    <border>
      <left style="medium">
        <color theme="1"/>
      </left>
      <right style="medium">
        <color theme="1"/>
      </right>
      <top style="medium">
        <color theme="1"/>
      </top>
      <bottom style="thin">
        <color theme="1" tint="4.9989318521683403E-2"/>
      </bottom>
      <diagonal/>
    </border>
    <border>
      <left style="medium">
        <color theme="1"/>
      </left>
      <right style="medium">
        <color theme="1"/>
      </right>
      <top/>
      <bottom style="thin">
        <color theme="1" tint="4.9989318521683403E-2"/>
      </bottom>
      <diagonal/>
    </border>
    <border>
      <left/>
      <right style="thin">
        <color theme="1"/>
      </right>
      <top/>
      <bottom style="thin">
        <color theme="1"/>
      </bottom>
      <diagonal/>
    </border>
    <border>
      <left style="thin">
        <color theme="2"/>
      </left>
      <right/>
      <top/>
      <bottom style="thin">
        <color theme="2"/>
      </bottom>
      <diagonal/>
    </border>
    <border>
      <left style="medium">
        <color theme="1" tint="4.9989318521683403E-2"/>
      </left>
      <right style="thin">
        <color theme="1" tint="4.9989318521683403E-2"/>
      </right>
      <top style="medium">
        <color theme="1" tint="4.9989318521683403E-2"/>
      </top>
      <bottom style="thin">
        <color theme="1" tint="4.9989318521683403E-2"/>
      </bottom>
      <diagonal/>
    </border>
    <border>
      <left style="medium">
        <color theme="1" tint="4.9989318521683403E-2"/>
      </left>
      <right style="thin">
        <color theme="1" tint="4.9989318521683403E-2"/>
      </right>
      <top/>
      <bottom style="thin">
        <color theme="1" tint="4.9989318521683403E-2"/>
      </bottom>
      <diagonal/>
    </border>
    <border>
      <left style="medium">
        <color theme="1" tint="4.9989318521683403E-2"/>
      </left>
      <right style="thin">
        <color theme="1" tint="4.9989318521683403E-2"/>
      </right>
      <top style="medium">
        <color theme="1" tint="4.9989318521683403E-2"/>
      </top>
      <bottom/>
      <diagonal/>
    </border>
  </borders>
  <cellStyleXfs count="2">
    <xf numFmtId="0" fontId="0" fillId="0" borderId="0"/>
    <xf numFmtId="0" fontId="2" fillId="0" borderId="0" applyNumberFormat="0" applyFill="0" applyBorder="0" applyAlignment="0" applyProtection="0"/>
  </cellStyleXfs>
  <cellXfs count="143">
    <xf numFmtId="0" fontId="0" fillId="0" borderId="0" xfId="0"/>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3" fillId="3" borderId="4" xfId="0" applyFont="1" applyFill="1" applyBorder="1" applyAlignment="1">
      <alignment horizontal="center"/>
    </xf>
    <xf numFmtId="0" fontId="3" fillId="3" borderId="5" xfId="0" applyFont="1" applyFill="1" applyBorder="1" applyAlignment="1">
      <alignment horizontal="center"/>
    </xf>
    <xf numFmtId="0" fontId="4" fillId="0" borderId="6" xfId="0" applyFont="1" applyBorder="1" applyAlignment="1">
      <alignment horizontal="center" vertical="center"/>
    </xf>
    <xf numFmtId="0" fontId="5" fillId="0" borderId="6" xfId="0" applyFont="1" applyBorder="1" applyAlignment="1">
      <alignment horizontal="center" vertical="center"/>
    </xf>
    <xf numFmtId="0" fontId="5" fillId="0" borderId="6" xfId="0" applyFont="1" applyBorder="1" applyAlignment="1">
      <alignment horizontal="center" vertical="center" wrapText="1"/>
    </xf>
    <xf numFmtId="0" fontId="5" fillId="0" borderId="6" xfId="0" applyFont="1" applyBorder="1" applyAlignment="1">
      <alignment horizontal="center" vertical="center" shrinkToFit="1"/>
    </xf>
    <xf numFmtId="0" fontId="6" fillId="0" borderId="6" xfId="1" applyFont="1" applyBorder="1" applyAlignment="1">
      <alignment horizontal="center" vertical="center" wrapText="1"/>
    </xf>
    <xf numFmtId="0" fontId="7" fillId="0" borderId="6" xfId="0" applyFont="1" applyBorder="1" applyAlignment="1">
      <alignment horizontal="center" vertical="center" wrapText="1"/>
    </xf>
    <xf numFmtId="0" fontId="9" fillId="0" borderId="5" xfId="0" applyFont="1" applyBorder="1" applyAlignment="1">
      <alignment horizontal="center" vertical="center"/>
    </xf>
    <xf numFmtId="0" fontId="10" fillId="0" borderId="6" xfId="1" applyFont="1" applyBorder="1" applyAlignment="1">
      <alignment horizontal="center" vertical="center" wrapText="1"/>
    </xf>
    <xf numFmtId="0" fontId="9" fillId="0" borderId="10"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shrinkToFit="1"/>
    </xf>
    <xf numFmtId="0" fontId="2" fillId="0" borderId="0" xfId="1" applyAlignment="1">
      <alignment horizontal="center"/>
    </xf>
    <xf numFmtId="0" fontId="11" fillId="0" borderId="0" xfId="1" applyFont="1" applyAlignment="1">
      <alignment horizontal="center"/>
    </xf>
    <xf numFmtId="0" fontId="0" fillId="0" borderId="11" xfId="0" applyBorder="1" applyAlignment="1">
      <alignment horizontal="center" vertical="center" wrapText="1"/>
    </xf>
    <xf numFmtId="0" fontId="0" fillId="0" borderId="12" xfId="0" applyBorder="1"/>
    <xf numFmtId="0" fontId="4" fillId="0" borderId="0" xfId="0" applyFont="1" applyAlignment="1">
      <alignment horizontal="center" vertical="center" wrapText="1"/>
    </xf>
    <xf numFmtId="0" fontId="1" fillId="0" borderId="0" xfId="0" applyFont="1"/>
    <xf numFmtId="0" fontId="12" fillId="3" borderId="16" xfId="0" applyFont="1" applyFill="1" applyBorder="1" applyAlignment="1">
      <alignment horizontal="center" vertical="center" wrapText="1"/>
    </xf>
    <xf numFmtId="0" fontId="13" fillId="3" borderId="17" xfId="0" applyFont="1" applyFill="1" applyBorder="1" applyAlignment="1">
      <alignment horizontal="center" vertical="center" wrapText="1"/>
    </xf>
    <xf numFmtId="0" fontId="13" fillId="3" borderId="0" xfId="0" applyFont="1" applyFill="1" applyAlignment="1">
      <alignment horizontal="center" vertical="center" wrapText="1"/>
    </xf>
    <xf numFmtId="0" fontId="14" fillId="5" borderId="18" xfId="0" applyFont="1" applyFill="1" applyBorder="1" applyAlignment="1">
      <alignment horizontal="center" vertical="center" wrapText="1"/>
    </xf>
    <xf numFmtId="0" fontId="8" fillId="0" borderId="19" xfId="0" applyFont="1" applyBorder="1" applyAlignment="1">
      <alignment horizontal="center" vertical="center" wrapText="1"/>
    </xf>
    <xf numFmtId="0" fontId="9" fillId="0" borderId="20" xfId="0" applyFont="1" applyBorder="1"/>
    <xf numFmtId="0" fontId="9" fillId="0" borderId="0" xfId="0" applyFont="1"/>
    <xf numFmtId="0" fontId="14" fillId="5" borderId="21" xfId="0" applyFont="1" applyFill="1" applyBorder="1" applyAlignment="1">
      <alignment horizontal="center" vertical="center" wrapText="1"/>
    </xf>
    <xf numFmtId="0" fontId="8" fillId="0" borderId="22" xfId="0" applyFont="1" applyBorder="1" applyAlignment="1">
      <alignment horizontal="center" vertical="center" wrapText="1"/>
    </xf>
    <xf numFmtId="0" fontId="8" fillId="0" borderId="0" xfId="0" applyFont="1"/>
    <xf numFmtId="0" fontId="14" fillId="5" borderId="23" xfId="0" applyFont="1" applyFill="1" applyBorder="1" applyAlignment="1">
      <alignment horizontal="center" vertical="center" wrapText="1"/>
    </xf>
    <xf numFmtId="0" fontId="8" fillId="0" borderId="24" xfId="0" applyFont="1" applyBorder="1" applyAlignment="1">
      <alignment horizontal="center" vertical="center" wrapText="1"/>
    </xf>
    <xf numFmtId="0" fontId="15" fillId="3" borderId="0" xfId="0" applyFont="1" applyFill="1" applyAlignment="1">
      <alignment horizontal="center" vertical="center" wrapText="1"/>
    </xf>
    <xf numFmtId="0" fontId="3" fillId="2" borderId="25" xfId="0" applyFont="1" applyFill="1" applyBorder="1" applyAlignment="1">
      <alignment horizontal="center" vertical="center"/>
    </xf>
    <xf numFmtId="0" fontId="3" fillId="2" borderId="26" xfId="0" applyFont="1" applyFill="1" applyBorder="1" applyAlignment="1">
      <alignment horizontal="center" vertical="center"/>
    </xf>
    <xf numFmtId="0" fontId="3" fillId="2" borderId="27" xfId="0" applyFont="1" applyFill="1" applyBorder="1" applyAlignment="1">
      <alignment horizontal="center" vertical="center" wrapText="1"/>
    </xf>
    <xf numFmtId="0" fontId="3" fillId="3" borderId="28" xfId="0" applyFont="1" applyFill="1" applyBorder="1" applyAlignment="1">
      <alignment horizontal="center" vertical="center"/>
    </xf>
    <xf numFmtId="0" fontId="17" fillId="6" borderId="29" xfId="0" applyFont="1" applyFill="1" applyBorder="1" applyAlignment="1">
      <alignment horizontal="center" vertical="center"/>
    </xf>
    <xf numFmtId="0" fontId="4" fillId="6" borderId="30" xfId="0" applyFont="1" applyFill="1" applyBorder="1" applyAlignment="1">
      <alignment horizontal="center" vertical="center"/>
    </xf>
    <xf numFmtId="10" fontId="4" fillId="6" borderId="31" xfId="0" applyNumberFormat="1" applyFont="1" applyFill="1" applyBorder="1" applyAlignment="1">
      <alignment horizontal="center" vertical="center"/>
    </xf>
    <xf numFmtId="10" fontId="4" fillId="3" borderId="28" xfId="0" applyNumberFormat="1" applyFont="1" applyFill="1" applyBorder="1" applyAlignment="1">
      <alignment horizontal="center" vertical="center"/>
    </xf>
    <xf numFmtId="0" fontId="18" fillId="0" borderId="32" xfId="0" applyFont="1" applyBorder="1" applyAlignment="1">
      <alignment horizontal="center" vertical="center"/>
    </xf>
    <xf numFmtId="0" fontId="5" fillId="3" borderId="33" xfId="0" applyFont="1" applyFill="1" applyBorder="1" applyAlignment="1">
      <alignment horizontal="center" vertical="center"/>
    </xf>
    <xf numFmtId="10" fontId="19" fillId="0" borderId="34" xfId="0" applyNumberFormat="1" applyFont="1" applyBorder="1" applyAlignment="1">
      <alignment horizontal="center" vertical="center"/>
    </xf>
    <xf numFmtId="10" fontId="19" fillId="3" borderId="28" xfId="0" applyNumberFormat="1" applyFont="1" applyFill="1" applyBorder="1" applyAlignment="1">
      <alignment horizontal="center" vertical="center"/>
    </xf>
    <xf numFmtId="0" fontId="18" fillId="0" borderId="35" xfId="0" applyFont="1" applyBorder="1" applyAlignment="1">
      <alignment horizontal="center" vertical="center"/>
    </xf>
    <xf numFmtId="0" fontId="5" fillId="3" borderId="36" xfId="0" applyFont="1" applyFill="1" applyBorder="1" applyAlignment="1">
      <alignment horizontal="center" vertical="center"/>
    </xf>
    <xf numFmtId="0" fontId="18" fillId="0" borderId="37" xfId="0" applyFont="1" applyBorder="1" applyAlignment="1">
      <alignment horizontal="center" vertical="center"/>
    </xf>
    <xf numFmtId="0" fontId="5" fillId="3" borderId="38" xfId="0" applyFont="1" applyFill="1" applyBorder="1" applyAlignment="1">
      <alignment horizontal="center" vertical="center"/>
    </xf>
    <xf numFmtId="0" fontId="4" fillId="7" borderId="39" xfId="0" applyFont="1" applyFill="1" applyBorder="1" applyAlignment="1">
      <alignment horizontal="center" vertical="center"/>
    </xf>
    <xf numFmtId="0" fontId="4" fillId="7" borderId="40" xfId="0" applyFont="1" applyFill="1" applyBorder="1" applyAlignment="1">
      <alignment horizontal="center" vertical="center"/>
    </xf>
    <xf numFmtId="9" fontId="4" fillId="7" borderId="41" xfId="0" applyNumberFormat="1" applyFont="1" applyFill="1" applyBorder="1" applyAlignment="1">
      <alignment horizontal="center" vertical="center"/>
    </xf>
    <xf numFmtId="0" fontId="4" fillId="3" borderId="42" xfId="0" applyFont="1" applyFill="1" applyBorder="1" applyAlignment="1">
      <alignment horizontal="center" vertical="center"/>
    </xf>
    <xf numFmtId="9" fontId="4" fillId="3" borderId="42" xfId="0" applyNumberFormat="1" applyFont="1" applyFill="1" applyBorder="1" applyAlignment="1">
      <alignment horizontal="center" vertical="center"/>
    </xf>
    <xf numFmtId="9" fontId="4" fillId="3" borderId="28" xfId="0" applyNumberFormat="1" applyFont="1" applyFill="1" applyBorder="1" applyAlignment="1">
      <alignment horizontal="center" vertical="center"/>
    </xf>
    <xf numFmtId="0" fontId="4" fillId="3" borderId="28" xfId="0" applyFont="1" applyFill="1" applyBorder="1" applyAlignment="1">
      <alignment horizontal="center" vertical="center"/>
    </xf>
    <xf numFmtId="0" fontId="3" fillId="3" borderId="44" xfId="0" applyFont="1" applyFill="1" applyBorder="1" applyAlignment="1">
      <alignment horizontal="center"/>
    </xf>
    <xf numFmtId="9" fontId="5" fillId="3" borderId="28" xfId="0" applyNumberFormat="1" applyFont="1" applyFill="1" applyBorder="1" applyAlignment="1">
      <alignment horizontal="center" vertical="center"/>
    </xf>
    <xf numFmtId="0" fontId="4" fillId="3" borderId="45" xfId="0" applyFont="1" applyFill="1" applyBorder="1" applyAlignment="1">
      <alignment horizontal="center" vertical="center"/>
    </xf>
    <xf numFmtId="9" fontId="4" fillId="3" borderId="45" xfId="0" applyNumberFormat="1" applyFont="1" applyFill="1" applyBorder="1" applyAlignment="1">
      <alignment horizontal="center" vertical="center"/>
    </xf>
    <xf numFmtId="0" fontId="3" fillId="2" borderId="46" xfId="0" applyFont="1" applyFill="1" applyBorder="1" applyAlignment="1">
      <alignment horizontal="center" vertical="center" wrapText="1"/>
    </xf>
    <xf numFmtId="0" fontId="17" fillId="6" borderId="48" xfId="0" applyFont="1" applyFill="1" applyBorder="1" applyAlignment="1">
      <alignment horizontal="center" vertical="center"/>
    </xf>
    <xf numFmtId="0" fontId="17" fillId="6" borderId="30" xfId="0" applyFont="1" applyFill="1" applyBorder="1" applyAlignment="1">
      <alignment horizontal="center" vertical="center"/>
    </xf>
    <xf numFmtId="0" fontId="17" fillId="6" borderId="49" xfId="0" applyFont="1" applyFill="1" applyBorder="1" applyAlignment="1">
      <alignment horizontal="center" vertical="center"/>
    </xf>
    <xf numFmtId="10" fontId="8" fillId="0" borderId="50" xfId="0" applyNumberFormat="1" applyFont="1" applyBorder="1" applyAlignment="1">
      <alignment horizontal="center" vertical="center"/>
    </xf>
    <xf numFmtId="10" fontId="8" fillId="0" borderId="33" xfId="0" applyNumberFormat="1" applyFont="1" applyBorder="1" applyAlignment="1">
      <alignment horizontal="center" vertical="center"/>
    </xf>
    <xf numFmtId="10" fontId="8" fillId="0" borderId="51" xfId="0" applyNumberFormat="1" applyFont="1" applyBorder="1" applyAlignment="1">
      <alignment horizontal="center" vertical="center"/>
    </xf>
    <xf numFmtId="10" fontId="8" fillId="0" borderId="52" xfId="0" applyNumberFormat="1" applyFont="1" applyBorder="1" applyAlignment="1">
      <alignment horizontal="center" vertical="center"/>
    </xf>
    <xf numFmtId="10" fontId="4" fillId="6" borderId="48" xfId="0" applyNumberFormat="1" applyFont="1" applyFill="1" applyBorder="1" applyAlignment="1">
      <alignment horizontal="center" vertical="center"/>
    </xf>
    <xf numFmtId="10" fontId="4" fillId="6" borderId="30" xfId="0" applyNumberFormat="1" applyFont="1" applyFill="1" applyBorder="1" applyAlignment="1">
      <alignment horizontal="center" vertical="center"/>
    </xf>
    <xf numFmtId="10" fontId="4" fillId="6" borderId="49" xfId="0" applyNumberFormat="1" applyFont="1" applyFill="1" applyBorder="1" applyAlignment="1">
      <alignment horizontal="center" vertical="center"/>
    </xf>
    <xf numFmtId="0" fontId="20" fillId="3" borderId="42" xfId="0" applyFont="1" applyFill="1" applyBorder="1" applyAlignment="1">
      <alignment horizontal="center"/>
    </xf>
    <xf numFmtId="0" fontId="17" fillId="6" borderId="56" xfId="0" applyFont="1" applyFill="1" applyBorder="1" applyAlignment="1">
      <alignment horizontal="center" vertical="center"/>
    </xf>
    <xf numFmtId="0" fontId="17" fillId="6" borderId="57" xfId="0" applyFont="1" applyFill="1" applyBorder="1" applyAlignment="1">
      <alignment horizontal="center" vertical="center"/>
    </xf>
    <xf numFmtId="0" fontId="17" fillId="6" borderId="9" xfId="0" applyFont="1" applyFill="1" applyBorder="1" applyAlignment="1">
      <alignment horizontal="center" vertical="center"/>
    </xf>
    <xf numFmtId="0" fontId="21" fillId="0" borderId="6" xfId="0" applyFont="1" applyBorder="1" applyAlignment="1">
      <alignment horizontal="center" vertical="center"/>
    </xf>
    <xf numFmtId="0" fontId="22" fillId="0" borderId="6" xfId="1" applyFont="1" applyBorder="1" applyAlignment="1">
      <alignment horizontal="center" vertical="center" wrapText="1"/>
    </xf>
    <xf numFmtId="0" fontId="23" fillId="0" borderId="6" xfId="0" applyFont="1" applyBorder="1" applyAlignment="1">
      <alignment horizontal="center" vertical="center" wrapText="1"/>
    </xf>
    <xf numFmtId="10" fontId="8" fillId="0" borderId="58" xfId="0" applyNumberFormat="1" applyFont="1" applyBorder="1" applyAlignment="1">
      <alignment horizontal="center" vertical="center"/>
    </xf>
    <xf numFmtId="0" fontId="17" fillId="6" borderId="23" xfId="0" applyFont="1" applyFill="1" applyBorder="1" applyAlignment="1">
      <alignment horizontal="center" vertical="center"/>
    </xf>
    <xf numFmtId="0" fontId="18" fillId="0" borderId="59" xfId="0" applyFont="1" applyBorder="1" applyAlignment="1">
      <alignment horizontal="center" vertical="center"/>
    </xf>
    <xf numFmtId="0" fontId="18" fillId="0" borderId="60" xfId="0" applyFont="1" applyBorder="1" applyAlignment="1">
      <alignment horizontal="center" vertical="center"/>
    </xf>
    <xf numFmtId="0" fontId="0" fillId="0" borderId="0" xfId="0" applyFont="1"/>
    <xf numFmtId="0" fontId="1" fillId="0" borderId="28" xfId="0" applyFont="1" applyBorder="1" applyAlignment="1">
      <alignment horizontal="center" vertical="center" wrapText="1"/>
    </xf>
    <xf numFmtId="0" fontId="0" fillId="0" borderId="28" xfId="0" applyBorder="1" applyAlignment="1">
      <alignment horizontal="center" vertical="center" wrapText="1"/>
    </xf>
    <xf numFmtId="0" fontId="0" fillId="0" borderId="63" xfId="0" applyBorder="1" applyAlignment="1">
      <alignment horizontal="center" vertical="center" wrapText="1"/>
    </xf>
    <xf numFmtId="0" fontId="0" fillId="0" borderId="62" xfId="0" applyBorder="1"/>
    <xf numFmtId="0" fontId="0" fillId="0" borderId="61" xfId="0" applyFont="1" applyBorder="1" applyAlignment="1">
      <alignment horizontal="center" vertical="center" wrapText="1"/>
    </xf>
    <xf numFmtId="0" fontId="24" fillId="0" borderId="6" xfId="0" applyFont="1" applyBorder="1" applyAlignment="1">
      <alignment horizontal="center" vertical="center" shrinkToFit="1"/>
    </xf>
    <xf numFmtId="0" fontId="3" fillId="3" borderId="0" xfId="0" applyFont="1" applyFill="1" applyAlignment="1">
      <alignment horizontal="center" vertical="center"/>
    </xf>
    <xf numFmtId="10" fontId="4" fillId="3" borderId="0" xfId="0" applyNumberFormat="1" applyFont="1" applyFill="1" applyAlignment="1">
      <alignment horizontal="center" vertical="center"/>
    </xf>
    <xf numFmtId="10" fontId="19" fillId="3" borderId="0" xfId="0" applyNumberFormat="1" applyFont="1" applyFill="1" applyAlignment="1">
      <alignment horizontal="center" vertical="center"/>
    </xf>
    <xf numFmtId="9" fontId="4" fillId="3" borderId="0" xfId="0" applyNumberFormat="1" applyFont="1" applyFill="1" applyAlignment="1">
      <alignment horizontal="center" vertical="center"/>
    </xf>
    <xf numFmtId="9" fontId="4" fillId="3" borderId="64" xfId="0" applyNumberFormat="1" applyFont="1" applyFill="1" applyBorder="1" applyAlignment="1">
      <alignment horizontal="center" vertical="center"/>
    </xf>
    <xf numFmtId="0" fontId="1" fillId="0" borderId="64" xfId="0" applyFont="1" applyBorder="1" applyAlignment="1">
      <alignment horizontal="center" vertical="center" wrapText="1"/>
    </xf>
    <xf numFmtId="9" fontId="4" fillId="3" borderId="65" xfId="0" applyNumberFormat="1" applyFont="1" applyFill="1" applyBorder="1" applyAlignment="1">
      <alignment horizontal="center" vertical="center"/>
    </xf>
    <xf numFmtId="0" fontId="25" fillId="0" borderId="66" xfId="0" applyFont="1" applyBorder="1" applyAlignment="1">
      <alignment horizontal="center" vertical="center"/>
    </xf>
    <xf numFmtId="0" fontId="25" fillId="0" borderId="67" xfId="0" applyFont="1" applyBorder="1" applyAlignment="1">
      <alignment horizontal="center" vertical="center"/>
    </xf>
    <xf numFmtId="0" fontId="5" fillId="3" borderId="53" xfId="0" applyFont="1" applyFill="1" applyBorder="1" applyAlignment="1">
      <alignment horizontal="center" vertical="center"/>
    </xf>
    <xf numFmtId="0" fontId="25" fillId="0" borderId="68" xfId="0" applyFont="1" applyBorder="1" applyAlignment="1">
      <alignment horizontal="center" vertical="center"/>
    </xf>
    <xf numFmtId="0" fontId="3" fillId="3" borderId="0" xfId="0" applyFont="1" applyFill="1" applyBorder="1" applyAlignment="1">
      <alignment horizontal="center" vertical="center"/>
    </xf>
    <xf numFmtId="10" fontId="4" fillId="3" borderId="0" xfId="0" applyNumberFormat="1" applyFont="1" applyFill="1" applyBorder="1" applyAlignment="1">
      <alignment horizontal="center" vertical="center"/>
    </xf>
    <xf numFmtId="10" fontId="19" fillId="3" borderId="0" xfId="0" applyNumberFormat="1" applyFont="1" applyFill="1" applyBorder="1" applyAlignment="1">
      <alignment horizontal="center" vertical="center"/>
    </xf>
    <xf numFmtId="9" fontId="4" fillId="3" borderId="0" xfId="0" applyNumberFormat="1" applyFont="1" applyFill="1" applyBorder="1" applyAlignment="1">
      <alignment horizontal="center" vertical="center"/>
    </xf>
    <xf numFmtId="0" fontId="9" fillId="0" borderId="69" xfId="0" applyFont="1" applyBorder="1" applyAlignment="1">
      <alignment horizontal="center" vertical="center"/>
    </xf>
    <xf numFmtId="0" fontId="9" fillId="0" borderId="70" xfId="0" applyFont="1" applyBorder="1" applyAlignment="1">
      <alignment horizontal="center" vertical="center"/>
    </xf>
    <xf numFmtId="10" fontId="8" fillId="0" borderId="71" xfId="0" applyNumberFormat="1" applyFont="1" applyBorder="1" applyAlignment="1">
      <alignment horizontal="center" vertical="center"/>
    </xf>
    <xf numFmtId="9" fontId="4" fillId="3" borderId="72" xfId="0" applyNumberFormat="1" applyFont="1" applyFill="1" applyBorder="1" applyAlignment="1">
      <alignment horizontal="center" vertical="center"/>
    </xf>
    <xf numFmtId="10" fontId="9" fillId="3" borderId="28" xfId="0" applyNumberFormat="1" applyFont="1" applyFill="1" applyBorder="1" applyAlignment="1">
      <alignment horizontal="center" vertical="center"/>
    </xf>
    <xf numFmtId="10" fontId="9" fillId="3" borderId="64" xfId="0" applyNumberFormat="1" applyFont="1" applyFill="1" applyBorder="1" applyAlignment="1">
      <alignment horizontal="center" vertical="center"/>
    </xf>
    <xf numFmtId="0" fontId="24" fillId="0" borderId="6" xfId="0" applyFont="1" applyBorder="1" applyAlignment="1">
      <alignment horizontal="center" vertical="center" wrapText="1"/>
    </xf>
    <xf numFmtId="0" fontId="25" fillId="0" borderId="6" xfId="0" applyFont="1" applyBorder="1" applyAlignment="1">
      <alignment horizontal="center" vertical="center"/>
    </xf>
    <xf numFmtId="0" fontId="24" fillId="0" borderId="6" xfId="0" applyFont="1" applyBorder="1" applyAlignment="1">
      <alignment horizontal="center" vertical="center"/>
    </xf>
    <xf numFmtId="0" fontId="26" fillId="0" borderId="73" xfId="0" applyFont="1" applyBorder="1" applyAlignment="1">
      <alignment horizontal="center" vertical="center"/>
    </xf>
    <xf numFmtId="0" fontId="26" fillId="0" borderId="74" xfId="0" applyFont="1" applyBorder="1" applyAlignment="1">
      <alignment horizontal="center" vertical="center"/>
    </xf>
    <xf numFmtId="0" fontId="1" fillId="0" borderId="0" xfId="0" applyFont="1" applyBorder="1" applyAlignment="1">
      <alignment horizontal="center" vertical="center" wrapText="1"/>
    </xf>
    <xf numFmtId="0" fontId="26" fillId="0" borderId="75" xfId="0" applyFont="1" applyBorder="1" applyAlignment="1">
      <alignment horizontal="center" vertical="center"/>
    </xf>
    <xf numFmtId="0" fontId="26" fillId="0" borderId="36" xfId="0" applyFont="1" applyBorder="1" applyAlignment="1">
      <alignment horizontal="center" vertical="center"/>
    </xf>
    <xf numFmtId="0" fontId="27" fillId="0" borderId="6" xfId="0" applyFont="1" applyBorder="1" applyAlignment="1">
      <alignment horizontal="center" vertical="center" wrapText="1"/>
    </xf>
    <xf numFmtId="0" fontId="27" fillId="0" borderId="6" xfId="0" applyFont="1" applyBorder="1" applyAlignment="1">
      <alignment horizontal="center" vertical="center" shrinkToFit="1"/>
    </xf>
    <xf numFmtId="0" fontId="2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9" xfId="0" applyFont="1" applyBorder="1" applyAlignment="1">
      <alignment horizontal="center" vertical="center" wrapText="1"/>
    </xf>
    <xf numFmtId="0" fontId="9" fillId="0" borderId="8" xfId="0" applyFont="1" applyBorder="1" applyAlignment="1">
      <alignment horizontal="center" vertical="center" wrapText="1"/>
    </xf>
    <xf numFmtId="0" fontId="3" fillId="4" borderId="13" xfId="0" applyFont="1" applyFill="1" applyBorder="1" applyAlignment="1">
      <alignment horizontal="center" vertical="center" wrapText="1"/>
    </xf>
    <xf numFmtId="0" fontId="4" fillId="0" borderId="14" xfId="0" applyFont="1" applyBorder="1" applyAlignment="1">
      <alignment horizontal="center" vertical="center" wrapText="1"/>
    </xf>
    <xf numFmtId="0" fontId="4" fillId="0" borderId="15" xfId="0" applyFont="1" applyBorder="1" applyAlignment="1">
      <alignment horizontal="center" vertical="center" wrapText="1"/>
    </xf>
    <xf numFmtId="0" fontId="3" fillId="5" borderId="29" xfId="0" applyFont="1" applyFill="1" applyBorder="1" applyAlignment="1">
      <alignment horizontal="center" vertical="center" wrapText="1"/>
    </xf>
    <xf numFmtId="0" fontId="0" fillId="0" borderId="43" xfId="0" applyBorder="1" applyAlignment="1">
      <alignment horizontal="center" vertical="center" wrapText="1"/>
    </xf>
    <xf numFmtId="0" fontId="3" fillId="2" borderId="46" xfId="0" applyFont="1" applyFill="1" applyBorder="1" applyAlignment="1">
      <alignment horizontal="center" vertical="center" wrapText="1"/>
    </xf>
    <xf numFmtId="0" fontId="1" fillId="0" borderId="54" xfId="0" applyFont="1" applyBorder="1" applyAlignment="1">
      <alignment horizontal="center" vertical="center" wrapText="1"/>
    </xf>
    <xf numFmtId="0" fontId="0" fillId="0" borderId="54" xfId="0" applyBorder="1" applyAlignment="1">
      <alignment horizontal="center" vertical="center" wrapText="1"/>
    </xf>
    <xf numFmtId="0" fontId="0" fillId="0" borderId="55" xfId="0" applyBorder="1" applyAlignment="1">
      <alignment horizontal="center" vertical="center" wrapText="1"/>
    </xf>
    <xf numFmtId="0" fontId="3" fillId="8" borderId="46" xfId="0" applyFont="1" applyFill="1" applyBorder="1" applyAlignment="1">
      <alignment horizontal="center" vertical="center" wrapText="1"/>
    </xf>
    <xf numFmtId="0" fontId="3" fillId="2" borderId="29" xfId="0" applyFont="1" applyFill="1" applyBorder="1" applyAlignment="1">
      <alignment horizontal="center" vertical="center" wrapText="1"/>
    </xf>
    <xf numFmtId="0" fontId="0" fillId="0" borderId="47" xfId="0" applyBorder="1" applyAlignment="1">
      <alignment horizontal="center" vertical="center" wrapText="1"/>
    </xf>
    <xf numFmtId="0" fontId="3" fillId="8" borderId="29" xfId="0" applyFont="1" applyFill="1" applyBorder="1" applyAlignment="1">
      <alignment horizontal="center" vertical="center" wrapText="1"/>
    </xf>
    <xf numFmtId="0" fontId="5" fillId="0" borderId="47" xfId="0" applyFont="1" applyBorder="1" applyAlignment="1">
      <alignment horizontal="center" vertical="center" wrapText="1"/>
    </xf>
    <xf numFmtId="0" fontId="3" fillId="5" borderId="43" xfId="0" applyFont="1"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colors>
    <mruColors>
      <color rgb="FF2644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908A-494F-B40C-896661DD58A8}"/>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908A-494F-B40C-896661DD58A8}"/>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908A-494F-B40C-896661DD58A8}"/>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908A-494F-B40C-896661DD58A8}"/>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908A-494F-B40C-896661DD58A8}"/>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908A-494F-B40C-896661DD58A8}"/>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908A-494F-B40C-896661DD58A8}"/>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908A-494F-B40C-896661DD58A8}"/>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solidFill>
                <a:latin typeface="+mj-lt"/>
                <a:ea typeface="+mn-ea"/>
                <a:cs typeface="+mn-cs"/>
              </a:defRPr>
            </a:pPr>
            <a:r>
              <a:rPr lang="es-ES" sz="2400" b="1" i="0" u="none" strike="noStrike" baseline="0">
                <a:solidFill>
                  <a:schemeClr val="tx1"/>
                </a:solidFill>
                <a:effectLst/>
                <a:latin typeface="+mj-lt"/>
              </a:rPr>
              <a:t>PORCENTAJES RELACIÓN FECHA DE PUBLICACIÓN/TIPO DE OBJETO RESPECTO DEL TOTAL DE OBJETOS PULSOS ALIENVAULT PARTE IOT Y SMART HOME CONJUNTAS</a:t>
            </a:r>
            <a:endParaRPr lang="es-ES" sz="2400">
              <a:solidFill>
                <a:schemeClr val="tx1"/>
              </a:solidFill>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solidFill>
              <a:latin typeface="+mj-lt"/>
              <a:ea typeface="+mn-ea"/>
              <a:cs typeface="+mn-cs"/>
            </a:defRPr>
          </a:pPr>
          <a:endParaRPr lang="es-ES"/>
        </a:p>
      </c:txPr>
    </c:title>
    <c:autoTitleDeleted val="0"/>
    <c:plotArea>
      <c:layout/>
      <c:barChart>
        <c:barDir val="col"/>
        <c:grouping val="stacked"/>
        <c:varyColors val="0"/>
        <c:ser>
          <c:idx val="0"/>
          <c:order val="0"/>
          <c:tx>
            <c:strRef>
              <c:f>type_published!$H$51</c:f>
              <c:strCache>
                <c:ptCount val="1"/>
                <c:pt idx="0">
                  <c:v>REPORTE</c:v>
                </c:pt>
              </c:strCache>
            </c:strRef>
          </c:tx>
          <c:spPr>
            <a:solidFill>
              <a:schemeClr val="accent1"/>
            </a:solidFill>
            <a:ln>
              <a:noFill/>
            </a:ln>
            <a:effectLst/>
          </c:spPr>
          <c:invertIfNegative val="0"/>
          <c:dLbls>
            <c:dLbl>
              <c:idx val="0"/>
              <c:layout>
                <c:manualLayout>
                  <c:x val="-7.5449447756084406E-2"/>
                  <c:y val="-0.11907099689325358"/>
                </c:manualLayout>
              </c:layout>
              <c:numFmt formatCode="0.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A10-4185-B98A-DC1131F25CB0}"/>
                </c:ext>
              </c:extLst>
            </c:dLbl>
            <c:dLbl>
              <c:idx val="1"/>
              <c:layout>
                <c:manualLayout>
                  <c:x val="-7.4663516008625253E-2"/>
                  <c:y val="-8.243376707994477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A10-4185-B98A-DC1131F25CB0}"/>
                </c:ext>
              </c:extLst>
            </c:dLbl>
            <c:dLbl>
              <c:idx val="2"/>
              <c:layout>
                <c:manualLayout>
                  <c:x val="-6.9161993776410705E-2"/>
                  <c:y val="-4.317959227997117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A10-4185-B98A-DC1131F25CB0}"/>
                </c:ext>
              </c:extLst>
            </c:dLbl>
            <c:dLbl>
              <c:idx val="3"/>
              <c:layout>
                <c:manualLayout>
                  <c:x val="-7.3091652513706779E-2"/>
                  <c:y val="-7.3274459626617688E-2"/>
                </c:manualLayout>
              </c:layout>
              <c:numFmt formatCode="0.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A10-4185-B98A-DC1131F25CB0}"/>
                </c:ext>
              </c:extLst>
            </c:dLbl>
            <c:numFmt formatCode="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type_published!$I$50:$M$50</c15:sqref>
                  </c15:fullRef>
                </c:ext>
              </c:extLst>
              <c:f>type_published!$I$50:$L$50</c:f>
              <c:numCache>
                <c:formatCode>General</c:formatCode>
                <c:ptCount val="4"/>
                <c:pt idx="0">
                  <c:v>2023</c:v>
                </c:pt>
                <c:pt idx="1">
                  <c:v>2022</c:v>
                </c:pt>
                <c:pt idx="2">
                  <c:v>2021</c:v>
                </c:pt>
                <c:pt idx="3">
                  <c:v>2020</c:v>
                </c:pt>
              </c:numCache>
            </c:numRef>
          </c:cat>
          <c:val>
            <c:numRef>
              <c:extLst>
                <c:ext xmlns:c15="http://schemas.microsoft.com/office/drawing/2012/chart" uri="{02D57815-91ED-43cb-92C2-25804820EDAC}">
                  <c15:fullRef>
                    <c15:sqref>type_published!$I$51:$M$51</c15:sqref>
                  </c15:fullRef>
                </c:ext>
              </c:extLst>
              <c:f>type_published!$I$51:$L$51</c:f>
              <c:numCache>
                <c:formatCode>0.00%</c:formatCode>
                <c:ptCount val="4"/>
                <c:pt idx="0">
                  <c:v>2.2095044914517536E-3</c:v>
                </c:pt>
                <c:pt idx="1">
                  <c:v>1.0612865835989568E-2</c:v>
                </c:pt>
                <c:pt idx="2">
                  <c:v>9.852216748768473E-3</c:v>
                </c:pt>
                <c:pt idx="3">
                  <c:v>6.5198493190379598E-4</c:v>
                </c:pt>
              </c:numCache>
            </c:numRef>
          </c:val>
          <c:extLst>
            <c:ext xmlns:c16="http://schemas.microsoft.com/office/drawing/2014/chart" uri="{C3380CC4-5D6E-409C-BE32-E72D297353CC}">
              <c16:uniqueId val="{00000002-3A10-4185-B98A-DC1131F25CB0}"/>
            </c:ext>
          </c:extLst>
        </c:ser>
        <c:ser>
          <c:idx val="1"/>
          <c:order val="1"/>
          <c:tx>
            <c:strRef>
              <c:f>type_published!$H$52</c:f>
              <c:strCache>
                <c:ptCount val="1"/>
                <c:pt idx="0">
                  <c:v>INDICADOR</c:v>
                </c:pt>
              </c:strCache>
            </c:strRef>
          </c:tx>
          <c:spPr>
            <a:solidFill>
              <a:schemeClr val="accent3"/>
            </a:solidFill>
            <a:ln>
              <a:noFill/>
            </a:ln>
            <a:effectLst/>
          </c:spPr>
          <c:invertIfNegative val="0"/>
          <c:dLbls>
            <c:dLbl>
              <c:idx val="0"/>
              <c:tx>
                <c:rich>
                  <a:bodyPr/>
                  <a:lstStyle/>
                  <a:p>
                    <a:fld id="{61E71C39-6FC3-4D21-8C0B-BE0F3DA3278A}"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3A10-4185-B98A-DC1131F25CB0}"/>
                </c:ext>
              </c:extLst>
            </c:dLbl>
            <c:dLbl>
              <c:idx val="1"/>
              <c:tx>
                <c:rich>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fld id="{0981E001-52E6-4B2E-8AC9-54B8BAAA1C81}" type="VALUE">
                      <a:rPr lang="en-US">
                        <a:solidFill>
                          <a:schemeClr val="bg1"/>
                        </a:solidFill>
                      </a:rPr>
                      <a:pPr>
                        <a:defRPr sz="2400" b="1">
                          <a:solidFill>
                            <a:schemeClr val="bg1"/>
                          </a:solidFill>
                          <a:latin typeface="+mj-lt"/>
                        </a:defRPr>
                      </a:pPr>
                      <a:t>[VALOR]</a:t>
                    </a:fld>
                    <a:endParaRPr lang="es-ES"/>
                  </a:p>
                </c:rich>
              </c:tx>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3A10-4185-B98A-DC1131F25CB0}"/>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type_published!$I$50:$M$50</c15:sqref>
                  </c15:fullRef>
                </c:ext>
              </c:extLst>
              <c:f>type_published!$I$50:$L$50</c:f>
              <c:numCache>
                <c:formatCode>General</c:formatCode>
                <c:ptCount val="4"/>
                <c:pt idx="0">
                  <c:v>2023</c:v>
                </c:pt>
                <c:pt idx="1">
                  <c:v>2022</c:v>
                </c:pt>
                <c:pt idx="2">
                  <c:v>2021</c:v>
                </c:pt>
                <c:pt idx="3">
                  <c:v>2020</c:v>
                </c:pt>
              </c:numCache>
            </c:numRef>
          </c:cat>
          <c:val>
            <c:numRef>
              <c:extLst>
                <c:ext xmlns:c15="http://schemas.microsoft.com/office/drawing/2012/chart" uri="{02D57815-91ED-43cb-92C2-25804820EDAC}">
                  <c15:fullRef>
                    <c15:sqref>type_published!$I$52:$M$52</c15:sqref>
                  </c15:fullRef>
                </c:ext>
              </c:extLst>
              <c:f>type_published!$I$52:$L$52</c:f>
              <c:numCache>
                <c:formatCode>0.00%</c:formatCode>
                <c:ptCount val="4"/>
                <c:pt idx="0">
                  <c:v>6.4800057954216173E-2</c:v>
                </c:pt>
                <c:pt idx="1">
                  <c:v>0.42560127499275574</c:v>
                </c:pt>
                <c:pt idx="2">
                  <c:v>0.42234135033323672</c:v>
                </c:pt>
                <c:pt idx="3">
                  <c:v>3.1295276731382209E-2</c:v>
                </c:pt>
              </c:numCache>
            </c:numRef>
          </c:val>
          <c:extLst>
            <c:ext xmlns:c16="http://schemas.microsoft.com/office/drawing/2014/chart" uri="{C3380CC4-5D6E-409C-BE32-E72D297353CC}">
              <c16:uniqueId val="{00000006-3A10-4185-B98A-DC1131F25CB0}"/>
            </c:ext>
          </c:extLst>
        </c:ser>
        <c:ser>
          <c:idx val="2"/>
          <c:order val="2"/>
          <c:tx>
            <c:strRef>
              <c:f>type_published!$H$53</c:f>
              <c:strCache>
                <c:ptCount val="1"/>
                <c:pt idx="0">
                  <c:v>IDENTIDAD</c:v>
                </c:pt>
              </c:strCache>
            </c:strRef>
          </c:tx>
          <c:spPr>
            <a:solidFill>
              <a:schemeClr val="accent5"/>
            </a:solidFill>
            <a:ln>
              <a:noFill/>
            </a:ln>
            <a:effectLst/>
          </c:spPr>
          <c:invertIfNegative val="0"/>
          <c:dLbls>
            <c:dLbl>
              <c:idx val="0"/>
              <c:layout>
                <c:manualLayout>
                  <c:x val="8.2522833483217331E-2"/>
                  <c:y val="-7.850834959994741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A10-4185-B98A-DC1131F25CB0}"/>
                </c:ext>
              </c:extLst>
            </c:dLbl>
            <c:dLbl>
              <c:idx val="1"/>
              <c:layout>
                <c:manualLayout>
                  <c:x val="-0.10295705891715685"/>
                  <c:y val="-1.308472493332481E-3"/>
                </c:manualLayout>
              </c:layout>
              <c:numFmt formatCode="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A10-4185-B98A-DC1131F25CB0}"/>
                </c:ext>
              </c:extLst>
            </c:dLbl>
            <c:dLbl>
              <c:idx val="2"/>
              <c:layout>
                <c:manualLayout>
                  <c:x val="-9.2739946200187204E-2"/>
                  <c:y val="-4.0562647293306185E-2"/>
                </c:manualLayout>
              </c:layout>
              <c:numFmt formatCode="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A10-4185-B98A-DC1131F25CB0}"/>
                </c:ext>
              </c:extLst>
            </c:dLbl>
            <c:dLbl>
              <c:idx val="3"/>
              <c:layout>
                <c:manualLayout>
                  <c:x val="5.4229290574685556E-2"/>
                  <c:y val="-0.1439319742665703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A10-4185-B98A-DC1131F25CB0}"/>
                </c:ext>
              </c:extLst>
            </c:dLbl>
            <c:numFmt formatCode="0.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type_published!$I$50:$M$50</c15:sqref>
                  </c15:fullRef>
                </c:ext>
              </c:extLst>
              <c:f>type_published!$I$50:$L$50</c:f>
              <c:numCache>
                <c:formatCode>General</c:formatCode>
                <c:ptCount val="4"/>
                <c:pt idx="0">
                  <c:v>2023</c:v>
                </c:pt>
                <c:pt idx="1">
                  <c:v>2022</c:v>
                </c:pt>
                <c:pt idx="2">
                  <c:v>2021</c:v>
                </c:pt>
                <c:pt idx="3">
                  <c:v>2020</c:v>
                </c:pt>
              </c:numCache>
            </c:numRef>
          </c:cat>
          <c:val>
            <c:numRef>
              <c:extLst>
                <c:ext xmlns:c15="http://schemas.microsoft.com/office/drawing/2012/chart" uri="{02D57815-91ED-43cb-92C2-25804820EDAC}">
                  <c15:fullRef>
                    <c15:sqref>type_published!$I$53:$M$53</c15:sqref>
                  </c15:fullRef>
                </c:ext>
              </c:extLst>
              <c:f>type_published!$I$53:$L$53</c:f>
              <c:numCache>
                <c:formatCode>0.00%</c:formatCode>
                <c:ptCount val="4"/>
                <c:pt idx="0">
                  <c:v>2.2095044914517536E-3</c:v>
                </c:pt>
                <c:pt idx="1">
                  <c:v>1.0612865835989568E-2</c:v>
                </c:pt>
                <c:pt idx="2">
                  <c:v>9.852216748768473E-3</c:v>
                </c:pt>
                <c:pt idx="3">
                  <c:v>6.5198493190379598E-4</c:v>
                </c:pt>
              </c:numCache>
            </c:numRef>
          </c:val>
          <c:extLst xmlns:c15="http://schemas.microsoft.com/office/drawing/2012/chart">
            <c:ext xmlns:c16="http://schemas.microsoft.com/office/drawing/2014/chart" uri="{C3380CC4-5D6E-409C-BE32-E72D297353CC}">
              <c16:uniqueId val="{0000000B-3A10-4185-B98A-DC1131F25CB0}"/>
            </c:ext>
          </c:extLst>
        </c:ser>
        <c:ser>
          <c:idx val="3"/>
          <c:order val="3"/>
          <c:tx>
            <c:strRef>
              <c:f>type_published!$H$54</c:f>
              <c:strCache>
                <c:ptCount val="1"/>
                <c:pt idx="0">
                  <c:v>VULNERABILIDAD</c:v>
                </c:pt>
              </c:strCache>
            </c:strRef>
          </c:tx>
          <c:spPr>
            <a:solidFill>
              <a:schemeClr val="accent1">
                <a:lumMod val="60000"/>
              </a:schemeClr>
            </a:solidFill>
            <a:ln>
              <a:noFill/>
            </a:ln>
            <a:effectLst/>
          </c:spPr>
          <c:invertIfNegative val="0"/>
          <c:dLbls>
            <c:dLbl>
              <c:idx val="0"/>
              <c:layout>
                <c:manualLayout>
                  <c:x val="7.859317474592126E-4"/>
                  <c:y val="-2.355250487998432E-2"/>
                </c:manualLayout>
              </c:layout>
              <c:numFmt formatCode="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A10-4185-B98A-DC1131F25CB0}"/>
                </c:ext>
              </c:extLst>
            </c:dLbl>
            <c:dLbl>
              <c:idx val="1"/>
              <c:layout>
                <c:manualLayout>
                  <c:x val="-4.9513700089930453E-2"/>
                  <c:y val="-4.056264729330618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3A10-4185-B98A-DC1131F25CB0}"/>
                </c:ext>
              </c:extLst>
            </c:dLbl>
            <c:dLbl>
              <c:idx val="2"/>
              <c:layout>
                <c:manualLayout>
                  <c:x val="9.1168082705268549E-2"/>
                  <c:y val="-5.364737222663073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A10-4185-B98A-DC1131F25CB0}"/>
                </c:ext>
              </c:extLst>
            </c:dLbl>
            <c:dLbl>
              <c:idx val="3"/>
              <c:layout>
                <c:manualLayout>
                  <c:x val="-2.0434225433939527E-2"/>
                  <c:y val="-2.0935559893319407E-2"/>
                </c:manualLayout>
              </c:layout>
              <c:numFmt formatCode="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A10-4185-B98A-DC1131F25CB0}"/>
                </c:ext>
              </c:extLst>
            </c:dLbl>
            <c:numFmt formatCode="0.0%" sourceLinked="0"/>
            <c:spPr>
              <a:solidFill>
                <a:srgbClr val="264478"/>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type_published!$I$50:$M$50</c15:sqref>
                  </c15:fullRef>
                </c:ext>
              </c:extLst>
              <c:f>type_published!$I$50:$L$50</c:f>
              <c:numCache>
                <c:formatCode>General</c:formatCode>
                <c:ptCount val="4"/>
                <c:pt idx="0">
                  <c:v>2023</c:v>
                </c:pt>
                <c:pt idx="1">
                  <c:v>2022</c:v>
                </c:pt>
                <c:pt idx="2">
                  <c:v>2021</c:v>
                </c:pt>
                <c:pt idx="3">
                  <c:v>2020</c:v>
                </c:pt>
              </c:numCache>
            </c:numRef>
          </c:cat>
          <c:val>
            <c:numRef>
              <c:extLst>
                <c:ext xmlns:c15="http://schemas.microsoft.com/office/drawing/2012/chart" uri="{02D57815-91ED-43cb-92C2-25804820EDAC}">
                  <c15:fullRef>
                    <c15:sqref>type_published!$I$54:$M$54</c15:sqref>
                  </c15:fullRef>
                </c:ext>
              </c:extLst>
              <c:f>type_published!$I$54:$L$54</c:f>
              <c:numCache>
                <c:formatCode>0.00%</c:formatCode>
                <c:ptCount val="4"/>
                <c:pt idx="0">
                  <c:v>2.8977108084613158E-4</c:v>
                </c:pt>
                <c:pt idx="1">
                  <c:v>6.411185163720661E-3</c:v>
                </c:pt>
                <c:pt idx="2">
                  <c:v>2.5354969574036511E-3</c:v>
                </c:pt>
                <c:pt idx="3">
                  <c:v>0</c:v>
                </c:pt>
              </c:numCache>
            </c:numRef>
          </c:val>
          <c:extLst xmlns:c15="http://schemas.microsoft.com/office/drawing/2012/chart">
            <c:ext xmlns:c16="http://schemas.microsoft.com/office/drawing/2014/chart" uri="{C3380CC4-5D6E-409C-BE32-E72D297353CC}">
              <c16:uniqueId val="{0000000C-3A10-4185-B98A-DC1131F25CB0}"/>
            </c:ext>
          </c:extLst>
        </c:ser>
        <c:dLbls>
          <c:dLblPos val="ctr"/>
          <c:showLegendKey val="0"/>
          <c:showVal val="1"/>
          <c:showCatName val="0"/>
          <c:showSerName val="0"/>
          <c:showPercent val="0"/>
          <c:showBubbleSize val="0"/>
        </c:dLbls>
        <c:gapWidth val="150"/>
        <c:overlap val="100"/>
        <c:axId val="1136993456"/>
        <c:axId val="1136992800"/>
        <c:extLst>
          <c:ext xmlns:c15="http://schemas.microsoft.com/office/drawing/2012/chart" uri="{02D57815-91ED-43cb-92C2-25804820EDAC}">
            <c15:filteredBarSeries>
              <c15:ser>
                <c:idx val="4"/>
                <c:order val="4"/>
                <c:tx>
                  <c:strRef>
                    <c:extLst>
                      <c:ext uri="{02D57815-91ED-43cb-92C2-25804820EDAC}">
                        <c15:formulaRef>
                          <c15:sqref>type_published!$H$55</c15:sqref>
                        </c15:formulaRef>
                      </c:ext>
                    </c:extLst>
                    <c:strCache>
                      <c:ptCount val="1"/>
                      <c:pt idx="0">
                        <c:v>TOTAL </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type_published!$I$50:$M$50</c15:sqref>
                        </c15:fullRef>
                        <c15:formulaRef>
                          <c15:sqref>type_published!$I$50:$L$50</c15:sqref>
                        </c15:formulaRef>
                      </c:ext>
                    </c:extLst>
                    <c:numCache>
                      <c:formatCode>General</c:formatCode>
                      <c:ptCount val="4"/>
                      <c:pt idx="0">
                        <c:v>2023</c:v>
                      </c:pt>
                      <c:pt idx="1">
                        <c:v>2022</c:v>
                      </c:pt>
                      <c:pt idx="2">
                        <c:v>2021</c:v>
                      </c:pt>
                      <c:pt idx="3">
                        <c:v>2020</c:v>
                      </c:pt>
                    </c:numCache>
                  </c:numRef>
                </c:cat>
                <c:val>
                  <c:numRef>
                    <c:extLst>
                      <c:ext uri="{02D57815-91ED-43cb-92C2-25804820EDAC}">
                        <c15:fullRef>
                          <c15:sqref>type_published!$I$55:$M$55</c15:sqref>
                        </c15:fullRef>
                        <c15:formulaRef>
                          <c15:sqref>type_published!$I$55:$L$55</c15:sqref>
                        </c15:formulaRef>
                      </c:ext>
                    </c:extLst>
                    <c:numCache>
                      <c:formatCode>0.00%</c:formatCode>
                      <c:ptCount val="4"/>
                      <c:pt idx="0">
                        <c:v>6.9508838017965813E-2</c:v>
                      </c:pt>
                      <c:pt idx="1">
                        <c:v>0.45323819182845554</c:v>
                      </c:pt>
                      <c:pt idx="2">
                        <c:v>0.44458128078817727</c:v>
                      </c:pt>
                      <c:pt idx="3">
                        <c:v>3.2599246595189806E-2</c:v>
                      </c:pt>
                    </c:numCache>
                  </c:numRef>
                </c:val>
                <c:extLst>
                  <c:ext xmlns:c16="http://schemas.microsoft.com/office/drawing/2014/chart" uri="{C3380CC4-5D6E-409C-BE32-E72D297353CC}">
                    <c16:uniqueId val="{0000000D-3A10-4185-B98A-DC1131F25CB0}"/>
                  </c:ext>
                </c:extLst>
              </c15:ser>
            </c15:filteredBarSeries>
          </c:ext>
        </c:extLst>
      </c:barChart>
      <c:catAx>
        <c:axId val="113699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solidFill>
                <a:latin typeface="+mj-lt"/>
                <a:ea typeface="+mn-ea"/>
                <a:cs typeface="+mn-cs"/>
              </a:defRPr>
            </a:pPr>
            <a:endParaRPr lang="es-ES"/>
          </a:p>
        </c:txPr>
        <c:crossAx val="1136992800"/>
        <c:crosses val="autoZero"/>
        <c:auto val="1"/>
        <c:lblAlgn val="ctr"/>
        <c:lblOffset val="100"/>
        <c:noMultiLvlLbl val="0"/>
      </c:catAx>
      <c:valAx>
        <c:axId val="11369928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solidFill>
                <a:latin typeface="+mj-lt"/>
                <a:ea typeface="+mn-ea"/>
                <a:cs typeface="+mn-cs"/>
              </a:defRPr>
            </a:pPr>
            <a:endParaRPr lang="es-ES"/>
          </a:p>
        </c:txPr>
        <c:crossAx val="1136993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16C1-4D2C-A779-3F5419119891}"/>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16C1-4D2C-A779-3F5419119891}"/>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16C1-4D2C-A779-3F5419119891}"/>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16C1-4D2C-A779-3F5419119891}"/>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16C1-4D2C-A779-3F5419119891}"/>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16C1-4D2C-A779-3F5419119891}"/>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16C1-4D2C-A779-3F5419119891}"/>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16C1-4D2C-A779-3F5419119891}"/>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sz="2400" b="1" i="0" baseline="0">
              <a:effectLst/>
              <a:latin typeface="+mj-l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r>
              <a:rPr lang="es-ES" sz="2400" b="1" i="0" baseline="0">
                <a:effectLst/>
              </a:rPr>
              <a:t>RELACION SEVERIDAD BASE/AÑO DE PUBLICACION CVE IOT</a:t>
            </a:r>
            <a:endParaRPr lang="es-ES" sz="2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endParaRPr lang="es-ES" sz="2400" b="1">
              <a:latin typeface="+mj-l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a:p>
      </c:txPr>
    </c:title>
    <c:autoTitleDeleted val="0"/>
    <c:plotArea>
      <c:layout/>
      <c:barChart>
        <c:barDir val="col"/>
        <c:grouping val="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0-E79A-4A37-8D90-EA32758B1F3D}"/>
            </c:ext>
          </c:extLst>
        </c:ser>
        <c:ser>
          <c:idx val="1"/>
          <c:order val="1"/>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1-E79A-4A37-8D90-EA32758B1F3D}"/>
            </c:ext>
          </c:extLst>
        </c:ser>
        <c:ser>
          <c:idx val="2"/>
          <c:order val="2"/>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2-E79A-4A37-8D90-EA32758B1F3D}"/>
            </c:ext>
          </c:extLst>
        </c:ser>
        <c:ser>
          <c:idx val="3"/>
          <c:order val="3"/>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3-E79A-4A37-8D90-EA32758B1F3D}"/>
            </c:ext>
          </c:extLst>
        </c:ser>
        <c:ser>
          <c:idx val="4"/>
          <c:order val="4"/>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4-E79A-4A37-8D90-EA32758B1F3D}"/>
            </c:ext>
          </c:extLst>
        </c:ser>
        <c:ser>
          <c:idx val="5"/>
          <c:order val="5"/>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5-E79A-4A37-8D90-EA32758B1F3D}"/>
            </c:ext>
          </c:extLst>
        </c:ser>
        <c:dLbls>
          <c:dLblPos val="ctr"/>
          <c:showLegendKey val="0"/>
          <c:showVal val="1"/>
          <c:showCatName val="0"/>
          <c:showSerName val="0"/>
          <c:showPercent val="0"/>
          <c:showBubbleSize val="0"/>
        </c:dLbls>
        <c:gapWidth val="219"/>
        <c:overlap val="100"/>
        <c:axId val="1159962912"/>
        <c:axId val="1159963240"/>
        <c:extLst/>
      </c:barChart>
      <c:catAx>
        <c:axId val="115996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963240"/>
        <c:crosses val="autoZero"/>
        <c:auto val="1"/>
        <c:lblAlgn val="ctr"/>
        <c:lblOffset val="100"/>
        <c:noMultiLvlLbl val="0"/>
      </c:catAx>
      <c:valAx>
        <c:axId val="11599632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962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	PORCENTAJES</a:t>
            </a:r>
            <a:r>
              <a:rPr lang="es-ES" sz="2400" b="1" baseline="0">
                <a:latin typeface="+mj-lt"/>
              </a:rPr>
              <a:t> RELACIÓN TIPO DE OBJETO/FECHA DE CREACIÓN OBJETO RESPECTO DEL TOTAL DE OBJETOS EN PULSOS ALIENVAULT PARTE IOT Y SMART HOME CONJUNTAS</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type_created!$B$51</c:f>
              <c:strCache>
                <c:ptCount val="1"/>
                <c:pt idx="0">
                  <c:v>2023</c:v>
                </c:pt>
              </c:strCache>
            </c:strRef>
          </c:tx>
          <c:spPr>
            <a:solidFill>
              <a:schemeClr val="accent1"/>
            </a:solidFill>
            <a:ln>
              <a:noFill/>
            </a:ln>
            <a:effectLst/>
          </c:spPr>
          <c:invertIfNegative val="0"/>
          <c:dLbls>
            <c:dLbl>
              <c:idx val="0"/>
              <c:layout>
                <c:manualLayout>
                  <c:x val="-6.792596424460895E-2"/>
                  <c:y val="-7.860976282074339E-2"/>
                </c:manualLayout>
              </c:layout>
              <c:numFmt formatCode="0.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D19-4D86-B9CE-454311CC3DA1}"/>
                </c:ext>
              </c:extLst>
            </c:dLbl>
            <c:dLbl>
              <c:idx val="1"/>
              <c:layout>
                <c:manualLayout>
                  <c:x val="3.1171545300962603E-3"/>
                  <c:y val="-3.0519061829600066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D19-4D86-B9CE-454311CC3DA1}"/>
                </c:ext>
              </c:extLst>
            </c:dLbl>
            <c:dLbl>
              <c:idx val="2"/>
              <c:layout>
                <c:manualLayout>
                  <c:x val="0.12302592232197533"/>
                  <c:y val="-0.10897925430554058"/>
                </c:manualLayout>
              </c:layout>
              <c:numFmt formatCode="0.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D19-4D86-B9CE-454311CC3DA1}"/>
                </c:ext>
              </c:extLst>
            </c:dLbl>
            <c:dLbl>
              <c:idx val="3"/>
              <c:layout>
                <c:manualLayout>
                  <c:x val="-2.1369966279202929E-2"/>
                  <c:y val="-1.8264840182648401E-2"/>
                </c:manualLayout>
              </c:layout>
              <c:tx>
                <c:rich>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fld id="{51203882-E739-43DD-AB17-32CE72F44F24}" type="VALUE">
                      <a:rPr lang="en-US" sz="1600"/>
                      <a:pPr>
                        <a:defRPr sz="2400" b="1">
                          <a:solidFill>
                            <a:schemeClr val="bg1"/>
                          </a:solidFill>
                          <a:latin typeface="+mj-lt"/>
                        </a:defRPr>
                      </a:pPr>
                      <a:t>[VALOR]</a:t>
                    </a:fld>
                    <a:endParaRPr lang="es-ES"/>
                  </a:p>
                </c:rich>
              </c:tx>
              <c:numFmt formatCode="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1D19-4D86-B9CE-454311CC3DA1}"/>
                </c:ext>
              </c:extLst>
            </c:dLbl>
            <c:numFmt formatCode="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type_created!$C$50:$F$50</c:f>
              <c:strCache>
                <c:ptCount val="4"/>
                <c:pt idx="0">
                  <c:v>REPORTE</c:v>
                </c:pt>
                <c:pt idx="1">
                  <c:v>INDICADOR</c:v>
                </c:pt>
                <c:pt idx="2">
                  <c:v>IDENTIDAD</c:v>
                </c:pt>
                <c:pt idx="3">
                  <c:v>VULNERABILIDAD</c:v>
                </c:pt>
              </c:strCache>
            </c:strRef>
          </c:cat>
          <c:val>
            <c:numRef>
              <c:f>type_created!$C$51:$F$51</c:f>
              <c:numCache>
                <c:formatCode>0.00%</c:formatCode>
                <c:ptCount val="4"/>
                <c:pt idx="0">
                  <c:v>2.2095044914517536E-3</c:v>
                </c:pt>
                <c:pt idx="1">
                  <c:v>6.4800057954216173E-2</c:v>
                </c:pt>
                <c:pt idx="2">
                  <c:v>2.2095044914517536E-3</c:v>
                </c:pt>
                <c:pt idx="3">
                  <c:v>2.8977108084613158E-4</c:v>
                </c:pt>
              </c:numCache>
            </c:numRef>
          </c:val>
          <c:extLst>
            <c:ext xmlns:c16="http://schemas.microsoft.com/office/drawing/2014/chart" uri="{C3380CC4-5D6E-409C-BE32-E72D297353CC}">
              <c16:uniqueId val="{00000004-1D19-4D86-B9CE-454311CC3DA1}"/>
            </c:ext>
          </c:extLst>
        </c:ser>
        <c:ser>
          <c:idx val="1"/>
          <c:order val="1"/>
          <c:tx>
            <c:strRef>
              <c:f>type_created!$B$52</c:f>
              <c:strCache>
                <c:ptCount val="1"/>
                <c:pt idx="0">
                  <c:v>2022</c:v>
                </c:pt>
              </c:strCache>
            </c:strRef>
          </c:tx>
          <c:spPr>
            <a:solidFill>
              <a:schemeClr val="accent3"/>
            </a:solidFill>
            <a:ln>
              <a:noFill/>
            </a:ln>
            <a:effectLst/>
          </c:spPr>
          <c:invertIfNegative val="0"/>
          <c:dLbls>
            <c:dLbl>
              <c:idx val="0"/>
              <c:layout>
                <c:manualLayout>
                  <c:x val="7.6321308140010053E-4"/>
                  <c:y val="-0.1144596651445965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D19-4D86-B9CE-454311CC3DA1}"/>
                </c:ext>
              </c:extLst>
            </c:dLbl>
            <c:dLbl>
              <c:idx val="1"/>
              <c:layout>
                <c:manualLayout>
                  <c:x val="-5.5968312751949165E-17"/>
                  <c:y val="-6.439243039825509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D19-4D86-B9CE-454311CC3DA1}"/>
                </c:ext>
              </c:extLst>
            </c:dLbl>
            <c:dLbl>
              <c:idx val="2"/>
              <c:layout>
                <c:manualLayout>
                  <c:x val="-8.0298243392375873E-2"/>
                  <c:y val="-2.223101328883883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D19-4D86-B9CE-454311CC3DA1}"/>
                </c:ext>
              </c:extLst>
            </c:dLbl>
            <c:dLbl>
              <c:idx val="3"/>
              <c:layout>
                <c:manualLayout>
                  <c:x val="6.8689177326008821E-2"/>
                  <c:y val="-9.132420091324210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D19-4D86-B9CE-454311CC3DA1}"/>
                </c:ext>
              </c:extLst>
            </c:dLbl>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type_created!$C$50:$F$50</c:f>
              <c:strCache>
                <c:ptCount val="4"/>
                <c:pt idx="0">
                  <c:v>REPORTE</c:v>
                </c:pt>
                <c:pt idx="1">
                  <c:v>INDICADOR</c:v>
                </c:pt>
                <c:pt idx="2">
                  <c:v>IDENTIDAD</c:v>
                </c:pt>
                <c:pt idx="3">
                  <c:v>VULNERABILIDAD</c:v>
                </c:pt>
              </c:strCache>
            </c:strRef>
          </c:cat>
          <c:val>
            <c:numRef>
              <c:f>type_created!$C$52:$F$52</c:f>
              <c:numCache>
                <c:formatCode>0.00%</c:formatCode>
                <c:ptCount val="4"/>
                <c:pt idx="0">
                  <c:v>1.0612865835989568E-2</c:v>
                </c:pt>
                <c:pt idx="1">
                  <c:v>0.43092581860330342</c:v>
                </c:pt>
                <c:pt idx="2">
                  <c:v>1.0612865835989568E-2</c:v>
                </c:pt>
                <c:pt idx="3">
                  <c:v>6.411185163720661E-3</c:v>
                </c:pt>
              </c:numCache>
            </c:numRef>
          </c:val>
          <c:extLst>
            <c:ext xmlns:c16="http://schemas.microsoft.com/office/drawing/2014/chart" uri="{C3380CC4-5D6E-409C-BE32-E72D297353CC}">
              <c16:uniqueId val="{00000009-1D19-4D86-B9CE-454311CC3DA1}"/>
            </c:ext>
          </c:extLst>
        </c:ser>
        <c:ser>
          <c:idx val="2"/>
          <c:order val="2"/>
          <c:tx>
            <c:strRef>
              <c:f>type_created!$B$53</c:f>
              <c:strCache>
                <c:ptCount val="1"/>
                <c:pt idx="0">
                  <c:v>2021</c:v>
                </c:pt>
              </c:strCache>
            </c:strRef>
          </c:tx>
          <c:spPr>
            <a:solidFill>
              <a:schemeClr val="accent5"/>
            </a:solidFill>
            <a:ln>
              <a:noFill/>
            </a:ln>
            <a:effectLst/>
          </c:spPr>
          <c:invertIfNegative val="0"/>
          <c:dLbls>
            <c:dLbl>
              <c:idx val="0"/>
              <c:layout>
                <c:manualLayout>
                  <c:x val="5.7240981105007513E-2"/>
                  <c:y val="-0.15098934550989354"/>
                </c:manualLayout>
              </c:layout>
              <c:tx>
                <c:rich>
                  <a:bodyPr/>
                  <a:lstStyle/>
                  <a:p>
                    <a:fld id="{5E4405D0-AFF8-45DC-BE66-8A3CE652768F}"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1D19-4D86-B9CE-454311CC3DA1}"/>
                </c:ext>
              </c:extLst>
            </c:dLbl>
            <c:dLbl>
              <c:idx val="1"/>
              <c:layout>
                <c:manualLayout>
                  <c:x val="5.2459781675385569E-3"/>
                  <c:y val="-1.7316890183247641E-2"/>
                </c:manualLayout>
              </c:layout>
              <c:tx>
                <c:rich>
                  <a:bodyPr/>
                  <a:lstStyle/>
                  <a:p>
                    <a:fld id="{11889F82-B6A6-4B0B-9FE7-8B4734258667}"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1D19-4D86-B9CE-454311CC3DA1}"/>
                </c:ext>
              </c:extLst>
            </c:dLbl>
            <c:dLbl>
              <c:idx val="2"/>
              <c:layout>
                <c:manualLayout>
                  <c:x val="5.3424915698007037E-2"/>
                  <c:y val="-0.10593607305936081"/>
                </c:manualLayout>
              </c:layout>
              <c:tx>
                <c:rich>
                  <a:bodyPr/>
                  <a:lstStyle/>
                  <a:p>
                    <a:fld id="{C6704336-F723-4050-97F2-3A31CDA20644}"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C-1D19-4D86-B9CE-454311CC3DA1}"/>
                </c:ext>
              </c:extLst>
            </c:dLbl>
            <c:dLbl>
              <c:idx val="3"/>
              <c:layout>
                <c:manualLayout>
                  <c:x val="3.5107801744404511E-2"/>
                  <c:y val="-0.19482496194824953"/>
                </c:manualLayout>
              </c:layout>
              <c:tx>
                <c:rich>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j-lt"/>
                        <a:ea typeface="+mn-ea"/>
                        <a:cs typeface="+mn-cs"/>
                      </a:defRPr>
                    </a:pPr>
                    <a:fld id="{299C633A-F0AE-4A6E-9E0C-C1DCDD477464}" type="VALUE">
                      <a:rPr lang="en-US">
                        <a:solidFill>
                          <a:schemeClr val="bg1"/>
                        </a:solidFill>
                      </a:rPr>
                      <a:pPr>
                        <a:defRPr sz="2400" b="1">
                          <a:solidFill>
                            <a:schemeClr val="tx1"/>
                          </a:solidFill>
                          <a:latin typeface="+mj-lt"/>
                        </a:defRPr>
                      </a:pPr>
                      <a:t>[VALOR]</a:t>
                    </a:fld>
                    <a:endParaRPr lang="es-ES"/>
                  </a:p>
                </c:rich>
              </c:tx>
              <c:numFmt formatCode="0.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1D19-4D86-B9CE-454311CC3DA1}"/>
                </c:ext>
              </c:extLst>
            </c:dLbl>
            <c:numFmt formatCode="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type_created!$C$50:$F$50</c:f>
              <c:strCache>
                <c:ptCount val="4"/>
                <c:pt idx="0">
                  <c:v>REPORTE</c:v>
                </c:pt>
                <c:pt idx="1">
                  <c:v>INDICADOR</c:v>
                </c:pt>
                <c:pt idx="2">
                  <c:v>IDENTIDAD</c:v>
                </c:pt>
                <c:pt idx="3">
                  <c:v>VULNERABILIDAD</c:v>
                </c:pt>
              </c:strCache>
            </c:strRef>
          </c:cat>
          <c:val>
            <c:numRef>
              <c:f>type_created!$C$53:$F$53</c:f>
              <c:numCache>
                <c:formatCode>0.00%</c:formatCode>
                <c:ptCount val="4"/>
                <c:pt idx="0">
                  <c:v>9.852216748768473E-3</c:v>
                </c:pt>
                <c:pt idx="1">
                  <c:v>0.41875543320776587</c:v>
                </c:pt>
                <c:pt idx="2">
                  <c:v>9.852216748768473E-3</c:v>
                </c:pt>
                <c:pt idx="3">
                  <c:v>2.5354969574036511E-3</c:v>
                </c:pt>
              </c:numCache>
            </c:numRef>
          </c:val>
          <c:extLst>
            <c:ext xmlns:c16="http://schemas.microsoft.com/office/drawing/2014/chart" uri="{C3380CC4-5D6E-409C-BE32-E72D297353CC}">
              <c16:uniqueId val="{0000000E-1D19-4D86-B9CE-454311CC3DA1}"/>
            </c:ext>
          </c:extLst>
        </c:ser>
        <c:ser>
          <c:idx val="3"/>
          <c:order val="3"/>
          <c:tx>
            <c:strRef>
              <c:f>type_created!$B$54</c:f>
              <c:strCache>
                <c:ptCount val="1"/>
                <c:pt idx="0">
                  <c:v>2020</c:v>
                </c:pt>
              </c:strCache>
            </c:strRef>
          </c:tx>
          <c:spPr>
            <a:solidFill>
              <a:schemeClr val="accent1">
                <a:lumMod val="60000"/>
              </a:schemeClr>
            </a:solidFill>
            <a:ln>
              <a:noFill/>
            </a:ln>
            <a:effectLst/>
          </c:spPr>
          <c:invertIfNegative val="0"/>
          <c:dLbls>
            <c:dLbl>
              <c:idx val="0"/>
              <c:layout>
                <c:manualLayout>
                  <c:x val="0.12593015843101654"/>
                  <c:y val="-0.13637747336377473"/>
                </c:manualLayout>
              </c:layout>
              <c:numFmt formatCode="0.0%" sourceLinked="0"/>
              <c:spPr>
                <a:solidFill>
                  <a:srgbClr val="264478"/>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D19-4D86-B9CE-454311CC3DA1}"/>
                </c:ext>
              </c:extLst>
            </c:dLbl>
            <c:dLbl>
              <c:idx val="1"/>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6="http://schemas.microsoft.com/office/drawing/2014/chart" uri="{C3380CC4-5D6E-409C-BE32-E72D297353CC}">
                  <c16:uniqueId val="{00000010-1D19-4D86-B9CE-454311CC3DA1}"/>
                </c:ext>
              </c:extLst>
            </c:dLbl>
            <c:dLbl>
              <c:idx val="2"/>
              <c:layout>
                <c:manualLayout>
                  <c:x val="-2.5949244767603533E-2"/>
                  <c:y val="-0.11324200913242009"/>
                </c:manualLayout>
              </c:layout>
              <c:numFmt formatCode="0.0%" sourceLinked="0"/>
              <c:spPr>
                <a:solidFill>
                  <a:srgbClr val="264478"/>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D19-4D86-B9CE-454311CC3DA1}"/>
                </c:ext>
              </c:extLst>
            </c:dLbl>
            <c:dLbl>
              <c:idx val="3"/>
              <c:layout>
                <c:manualLayout>
                  <c:x val="-2.0606753197802828E-2"/>
                  <c:y val="-1.0958904109589041E-2"/>
                </c:manualLayout>
              </c:layout>
              <c:tx>
                <c:rich>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fld id="{10AB3146-1771-44D2-BC9A-A6DD19653E19}" type="VALUE">
                      <a:rPr lang="en-US" sz="1400">
                        <a:solidFill>
                          <a:schemeClr val="bg1"/>
                        </a:solidFill>
                      </a:rPr>
                      <a:pPr>
                        <a:defRPr sz="2400" b="1">
                          <a:solidFill>
                            <a:schemeClr val="bg1"/>
                          </a:solidFill>
                          <a:latin typeface="+mj-lt"/>
                        </a:defRPr>
                      </a:pPr>
                      <a:t>[VALOR]</a:t>
                    </a:fld>
                    <a:endParaRPr lang="es-ES"/>
                  </a:p>
                </c:rich>
              </c:tx>
              <c:numFmt formatCode="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2-1D19-4D86-B9CE-454311CC3DA1}"/>
                </c:ext>
              </c:extLst>
            </c:dLbl>
            <c:numFmt formatCode="0%" sourceLinked="0"/>
            <c:spPr>
              <a:solidFill>
                <a:srgbClr val="264478"/>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type_created!$C$50:$F$50</c:f>
              <c:strCache>
                <c:ptCount val="4"/>
                <c:pt idx="0">
                  <c:v>REPORTE</c:v>
                </c:pt>
                <c:pt idx="1">
                  <c:v>INDICADOR</c:v>
                </c:pt>
                <c:pt idx="2">
                  <c:v>IDENTIDAD</c:v>
                </c:pt>
                <c:pt idx="3">
                  <c:v>VULNERABILIDAD</c:v>
                </c:pt>
              </c:strCache>
            </c:strRef>
          </c:cat>
          <c:val>
            <c:numRef>
              <c:f>type_created!$C$54:$F$54</c:f>
              <c:numCache>
                <c:formatCode>0.00%</c:formatCode>
                <c:ptCount val="4"/>
                <c:pt idx="0">
                  <c:v>6.5198493190379598E-4</c:v>
                </c:pt>
                <c:pt idx="1">
                  <c:v>2.9556650246305424E-2</c:v>
                </c:pt>
                <c:pt idx="2">
                  <c:v>6.5198493190379598E-4</c:v>
                </c:pt>
                <c:pt idx="3">
                  <c:v>0</c:v>
                </c:pt>
              </c:numCache>
            </c:numRef>
          </c:val>
          <c:extLst xmlns:c15="http://schemas.microsoft.com/office/drawing/2012/chart">
            <c:ext xmlns:c16="http://schemas.microsoft.com/office/drawing/2014/chart" uri="{C3380CC4-5D6E-409C-BE32-E72D297353CC}">
              <c16:uniqueId val="{00000013-1D19-4D86-B9CE-454311CC3DA1}"/>
            </c:ext>
          </c:extLst>
        </c:ser>
        <c:ser>
          <c:idx val="4"/>
          <c:order val="4"/>
          <c:tx>
            <c:strRef>
              <c:f>type_created!$B$55</c:f>
              <c:strCache>
                <c:ptCount val="1"/>
                <c:pt idx="0">
                  <c:v>2019</c:v>
                </c:pt>
              </c:strCache>
            </c:strRef>
          </c:tx>
          <c:spPr>
            <a:solidFill>
              <a:schemeClr val="accent3">
                <a:lumMod val="60000"/>
              </a:schemeClr>
            </a:solidFill>
            <a:ln>
              <a:noFill/>
            </a:ln>
            <a:effectLst/>
          </c:spPr>
          <c:invertIfNegative val="0"/>
          <c:dLbls>
            <c:dLbl>
              <c:idx val="0"/>
              <c:layout>
                <c:manualLayout>
                  <c:x val="0"/>
                  <c:y val="-1.339421613394216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1D19-4D86-B9CE-454311CC3DA1}"/>
                </c:ext>
              </c:extLst>
            </c:dLbl>
            <c:dLbl>
              <c:idx val="1"/>
              <c:layout>
                <c:manualLayout>
                  <c:x val="-1.755390087220237E-2"/>
                  <c:y val="-6.0882800608828003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1D19-4D86-B9CE-454311CC3DA1}"/>
                </c:ext>
              </c:extLst>
            </c:dLbl>
            <c:dLbl>
              <c:idx val="2"/>
              <c:layout>
                <c:manualLayout>
                  <c:x val="3.8160654070005027E-3"/>
                  <c:y val="-1.582952815829528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1D19-4D86-B9CE-454311CC3DA1}"/>
                </c:ext>
              </c:extLst>
            </c:dLbl>
            <c:dLbl>
              <c:idx val="3"/>
              <c:layout>
                <c:manualLayout>
                  <c:x val="-3.0528523256004136E-2"/>
                  <c:y val="-1.095890410958904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1D19-4D86-B9CE-454311CC3DA1}"/>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type_created!$C$50:$F$50</c:f>
              <c:strCache>
                <c:ptCount val="4"/>
                <c:pt idx="0">
                  <c:v>REPORTE</c:v>
                </c:pt>
                <c:pt idx="1">
                  <c:v>INDICADOR</c:v>
                </c:pt>
                <c:pt idx="2">
                  <c:v>IDENTIDAD</c:v>
                </c:pt>
                <c:pt idx="3">
                  <c:v>VULNERABILIDAD</c:v>
                </c:pt>
              </c:strCache>
            </c:strRef>
          </c:cat>
          <c:val>
            <c:numRef>
              <c:f>type_created!$C$55:$F$55</c:f>
              <c:numCache>
                <c:formatCode>0.00%</c:formatCode>
                <c:ptCount val="4"/>
                <c:pt idx="0">
                  <c:v>3.6221385105766447E-5</c:v>
                </c:pt>
                <c:pt idx="1">
                  <c:v>0</c:v>
                </c:pt>
                <c:pt idx="2">
                  <c:v>3.6221385105766447E-5</c:v>
                </c:pt>
                <c:pt idx="3">
                  <c:v>0</c:v>
                </c:pt>
              </c:numCache>
            </c:numRef>
          </c:val>
          <c:extLst xmlns:c15="http://schemas.microsoft.com/office/drawing/2012/chart">
            <c:ext xmlns:c16="http://schemas.microsoft.com/office/drawing/2014/chart" uri="{C3380CC4-5D6E-409C-BE32-E72D297353CC}">
              <c16:uniqueId val="{00000018-1D19-4D86-B9CE-454311CC3DA1}"/>
            </c:ext>
          </c:extLst>
        </c:ser>
        <c:dLbls>
          <c:dLblPos val="ctr"/>
          <c:showLegendKey val="0"/>
          <c:showVal val="1"/>
          <c:showCatName val="0"/>
          <c:showSerName val="0"/>
          <c:showPercent val="0"/>
          <c:showBubbleSize val="0"/>
        </c:dLbls>
        <c:gapWidth val="150"/>
        <c:overlap val="100"/>
        <c:axId val="1104349544"/>
        <c:axId val="1104355448"/>
        <c:extLst>
          <c:ext xmlns:c15="http://schemas.microsoft.com/office/drawing/2012/chart" uri="{02D57815-91ED-43cb-92C2-25804820EDAC}">
            <c15:filteredBarSeries>
              <c15:ser>
                <c:idx val="5"/>
                <c:order val="5"/>
                <c:tx>
                  <c:strRef>
                    <c:extLst>
                      <c:ext uri="{02D57815-91ED-43cb-92C2-25804820EDAC}">
                        <c15:formulaRef>
                          <c15:sqref>type_created!$B$56</c15:sqref>
                        </c15:formulaRef>
                      </c:ext>
                    </c:extLst>
                    <c:strCache>
                      <c:ptCount val="1"/>
                      <c:pt idx="0">
                        <c:v>TOTAL </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type_created!$C$50:$F$50</c15:sqref>
                        </c15:formulaRef>
                      </c:ext>
                    </c:extLst>
                    <c:strCache>
                      <c:ptCount val="4"/>
                      <c:pt idx="0">
                        <c:v>REPORTE</c:v>
                      </c:pt>
                      <c:pt idx="1">
                        <c:v>INDICADOR</c:v>
                      </c:pt>
                      <c:pt idx="2">
                        <c:v>IDENTIDAD</c:v>
                      </c:pt>
                      <c:pt idx="3">
                        <c:v>VULNERABILIDAD</c:v>
                      </c:pt>
                    </c:strCache>
                  </c:strRef>
                </c:cat>
                <c:val>
                  <c:numRef>
                    <c:extLst>
                      <c:ext uri="{02D57815-91ED-43cb-92C2-25804820EDAC}">
                        <c15:formulaRef>
                          <c15:sqref>type_created!$C$56:$F$56</c15:sqref>
                        </c15:formulaRef>
                      </c:ext>
                    </c:extLst>
                    <c:numCache>
                      <c:formatCode>0.00%</c:formatCode>
                      <c:ptCount val="4"/>
                      <c:pt idx="0">
                        <c:v>2.3362793393219356E-2</c:v>
                      </c:pt>
                      <c:pt idx="1">
                        <c:v>0.9440379600115909</c:v>
                      </c:pt>
                      <c:pt idx="2">
                        <c:v>2.3362793393219356E-2</c:v>
                      </c:pt>
                      <c:pt idx="3">
                        <c:v>9.2364532019704425E-3</c:v>
                      </c:pt>
                    </c:numCache>
                  </c:numRef>
                </c:val>
                <c:extLst>
                  <c:ext xmlns:c16="http://schemas.microsoft.com/office/drawing/2014/chart" uri="{C3380CC4-5D6E-409C-BE32-E72D297353CC}">
                    <c16:uniqueId val="{00000019-1D19-4D86-B9CE-454311CC3DA1}"/>
                  </c:ext>
                </c:extLst>
              </c15:ser>
            </c15:filteredBarSeries>
          </c:ext>
        </c:extLst>
      </c:barChart>
      <c:catAx>
        <c:axId val="1104349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04355448"/>
        <c:crosses val="autoZero"/>
        <c:auto val="1"/>
        <c:lblAlgn val="ctr"/>
        <c:lblOffset val="100"/>
        <c:noMultiLvlLbl val="0"/>
      </c:catAx>
      <c:valAx>
        <c:axId val="110435544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04349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solidFill>
                <a:latin typeface="+mj-lt"/>
                <a:ea typeface="+mn-ea"/>
                <a:cs typeface="+mn-cs"/>
              </a:defRPr>
            </a:pPr>
            <a:r>
              <a:rPr lang="es-ES" sz="2400" b="1" i="0" u="none" strike="noStrike" baseline="0">
                <a:solidFill>
                  <a:schemeClr val="tx1"/>
                </a:solidFill>
                <a:effectLst/>
                <a:latin typeface="+mj-lt"/>
              </a:rPr>
              <a:t>PORCENTAJES RELACIÓN FECHA DE CREACIÓN/TIPO DE OBJETO RESPECTO DEL TOTAL DE OBJETOS PULSOS ALIENVAULT PARTE IOT Y SMART HOME CONJUNTAS</a:t>
            </a:r>
            <a:endParaRPr lang="es-ES" sz="2400">
              <a:solidFill>
                <a:schemeClr val="tx1"/>
              </a:solidFill>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solidFill>
              <a:latin typeface="+mj-lt"/>
              <a:ea typeface="+mn-ea"/>
              <a:cs typeface="+mn-cs"/>
            </a:defRPr>
          </a:pPr>
          <a:endParaRPr lang="es-ES"/>
        </a:p>
      </c:txPr>
    </c:title>
    <c:autoTitleDeleted val="0"/>
    <c:plotArea>
      <c:layout/>
      <c:barChart>
        <c:barDir val="col"/>
        <c:grouping val="stacked"/>
        <c:varyColors val="0"/>
        <c:ser>
          <c:idx val="0"/>
          <c:order val="0"/>
          <c:tx>
            <c:strRef>
              <c:f>type_created!$H$51</c:f>
              <c:strCache>
                <c:ptCount val="1"/>
                <c:pt idx="0">
                  <c:v>REPORTE</c:v>
                </c:pt>
              </c:strCache>
            </c:strRef>
          </c:tx>
          <c:spPr>
            <a:solidFill>
              <a:schemeClr val="accent1"/>
            </a:solidFill>
            <a:ln>
              <a:noFill/>
            </a:ln>
            <a:effectLst/>
          </c:spPr>
          <c:invertIfNegative val="0"/>
          <c:dLbls>
            <c:dLbl>
              <c:idx val="0"/>
              <c:layout>
                <c:manualLayout>
                  <c:x val="-7.5449447756084406E-2"/>
                  <c:y val="-0.11907099689325358"/>
                </c:manualLayout>
              </c:layout>
              <c:numFmt formatCode="0.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DAB-43F3-89D7-B2F8A9066FC4}"/>
                </c:ext>
              </c:extLst>
            </c:dLbl>
            <c:dLbl>
              <c:idx val="1"/>
              <c:layout>
                <c:manualLayout>
                  <c:x val="-7.4663516008625253E-2"/>
                  <c:y val="-8.243376707994477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DAB-43F3-89D7-B2F8A9066FC4}"/>
                </c:ext>
              </c:extLst>
            </c:dLbl>
            <c:dLbl>
              <c:idx val="2"/>
              <c:layout>
                <c:manualLayout>
                  <c:x val="-6.9161993776410705E-2"/>
                  <c:y val="-4.317959227997117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DAB-43F3-89D7-B2F8A9066FC4}"/>
                </c:ext>
              </c:extLst>
            </c:dLbl>
            <c:dLbl>
              <c:idx val="3"/>
              <c:layout>
                <c:manualLayout>
                  <c:x val="-7.3091652513706779E-2"/>
                  <c:y val="-7.3274459626617688E-2"/>
                </c:manualLayout>
              </c:layout>
              <c:numFmt formatCode="0.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DAB-43F3-89D7-B2F8A9066FC4}"/>
                </c:ext>
              </c:extLst>
            </c:dLbl>
            <c:numFmt formatCode="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type_created!$I$50:$M$50</c15:sqref>
                  </c15:fullRef>
                </c:ext>
              </c:extLst>
              <c:f>type_created!$I$50:$L$50</c:f>
              <c:numCache>
                <c:formatCode>General</c:formatCode>
                <c:ptCount val="4"/>
                <c:pt idx="0">
                  <c:v>2023</c:v>
                </c:pt>
                <c:pt idx="1">
                  <c:v>2022</c:v>
                </c:pt>
                <c:pt idx="2">
                  <c:v>2021</c:v>
                </c:pt>
                <c:pt idx="3">
                  <c:v>2020</c:v>
                </c:pt>
              </c:numCache>
            </c:numRef>
          </c:cat>
          <c:val>
            <c:numRef>
              <c:extLst>
                <c:ext xmlns:c15="http://schemas.microsoft.com/office/drawing/2012/chart" uri="{02D57815-91ED-43cb-92C2-25804820EDAC}">
                  <c15:fullRef>
                    <c15:sqref>type_created!$I$51:$M$51</c15:sqref>
                  </c15:fullRef>
                </c:ext>
              </c:extLst>
              <c:f>type_created!$I$51:$L$51</c:f>
              <c:numCache>
                <c:formatCode>0.00%</c:formatCode>
                <c:ptCount val="4"/>
                <c:pt idx="0">
                  <c:v>2.2095044914517536E-3</c:v>
                </c:pt>
                <c:pt idx="1">
                  <c:v>1.0612865835989568E-2</c:v>
                </c:pt>
                <c:pt idx="2">
                  <c:v>9.852216748768473E-3</c:v>
                </c:pt>
                <c:pt idx="3">
                  <c:v>6.5198493190379598E-4</c:v>
                </c:pt>
              </c:numCache>
            </c:numRef>
          </c:val>
          <c:extLst>
            <c:ext xmlns:c16="http://schemas.microsoft.com/office/drawing/2014/chart" uri="{C3380CC4-5D6E-409C-BE32-E72D297353CC}">
              <c16:uniqueId val="{00000004-1DAB-43F3-89D7-B2F8A9066FC4}"/>
            </c:ext>
          </c:extLst>
        </c:ser>
        <c:ser>
          <c:idx val="1"/>
          <c:order val="1"/>
          <c:tx>
            <c:strRef>
              <c:f>type_created!$H$52</c:f>
              <c:strCache>
                <c:ptCount val="1"/>
                <c:pt idx="0">
                  <c:v>INDICADOR</c:v>
                </c:pt>
              </c:strCache>
            </c:strRef>
          </c:tx>
          <c:spPr>
            <a:solidFill>
              <a:schemeClr val="accent3"/>
            </a:solidFill>
            <a:ln>
              <a:noFill/>
            </a:ln>
            <a:effectLst/>
          </c:spPr>
          <c:invertIfNegative val="0"/>
          <c:dLbls>
            <c:dLbl>
              <c:idx val="0"/>
              <c:tx>
                <c:rich>
                  <a:bodyPr/>
                  <a:lstStyle/>
                  <a:p>
                    <a:fld id="{61E71C39-6FC3-4D21-8C0B-BE0F3DA3278A}"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1DAB-43F3-89D7-B2F8A9066FC4}"/>
                </c:ext>
              </c:extLst>
            </c:dLbl>
            <c:dLbl>
              <c:idx val="1"/>
              <c:tx>
                <c:rich>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fld id="{0981E001-52E6-4B2E-8AC9-54B8BAAA1C81}" type="VALUE">
                      <a:rPr lang="en-US">
                        <a:solidFill>
                          <a:schemeClr val="bg1"/>
                        </a:solidFill>
                      </a:rPr>
                      <a:pPr>
                        <a:defRPr sz="2400" b="1">
                          <a:solidFill>
                            <a:schemeClr val="bg1"/>
                          </a:solidFill>
                          <a:latin typeface="+mj-lt"/>
                        </a:defRPr>
                      </a:pPr>
                      <a:t>[VALOR]</a:t>
                    </a:fld>
                    <a:endParaRPr lang="es-ES"/>
                  </a:p>
                </c:rich>
              </c:tx>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1DAB-43F3-89D7-B2F8A9066FC4}"/>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type_created!$I$50:$M$50</c15:sqref>
                  </c15:fullRef>
                </c:ext>
              </c:extLst>
              <c:f>type_created!$I$50:$L$50</c:f>
              <c:numCache>
                <c:formatCode>General</c:formatCode>
                <c:ptCount val="4"/>
                <c:pt idx="0">
                  <c:v>2023</c:v>
                </c:pt>
                <c:pt idx="1">
                  <c:v>2022</c:v>
                </c:pt>
                <c:pt idx="2">
                  <c:v>2021</c:v>
                </c:pt>
                <c:pt idx="3">
                  <c:v>2020</c:v>
                </c:pt>
              </c:numCache>
            </c:numRef>
          </c:cat>
          <c:val>
            <c:numRef>
              <c:extLst>
                <c:ext xmlns:c15="http://schemas.microsoft.com/office/drawing/2012/chart" uri="{02D57815-91ED-43cb-92C2-25804820EDAC}">
                  <c15:fullRef>
                    <c15:sqref>type_created!$I$52:$M$52</c15:sqref>
                  </c15:fullRef>
                </c:ext>
              </c:extLst>
              <c:f>type_created!$I$52:$L$52</c:f>
              <c:numCache>
                <c:formatCode>0.00%</c:formatCode>
                <c:ptCount val="4"/>
                <c:pt idx="0">
                  <c:v>6.4800057954216173E-2</c:v>
                </c:pt>
                <c:pt idx="1">
                  <c:v>0.43092581860330342</c:v>
                </c:pt>
                <c:pt idx="2">
                  <c:v>0.41875543320776587</c:v>
                </c:pt>
                <c:pt idx="3">
                  <c:v>2.9556650246305424E-2</c:v>
                </c:pt>
              </c:numCache>
            </c:numRef>
          </c:val>
          <c:extLst>
            <c:ext xmlns:c16="http://schemas.microsoft.com/office/drawing/2014/chart" uri="{C3380CC4-5D6E-409C-BE32-E72D297353CC}">
              <c16:uniqueId val="{00000007-1DAB-43F3-89D7-B2F8A9066FC4}"/>
            </c:ext>
          </c:extLst>
        </c:ser>
        <c:ser>
          <c:idx val="2"/>
          <c:order val="2"/>
          <c:tx>
            <c:strRef>
              <c:f>type_created!$H$53</c:f>
              <c:strCache>
                <c:ptCount val="1"/>
                <c:pt idx="0">
                  <c:v>IDENTIDAD</c:v>
                </c:pt>
              </c:strCache>
            </c:strRef>
          </c:tx>
          <c:spPr>
            <a:solidFill>
              <a:schemeClr val="accent5"/>
            </a:solidFill>
            <a:ln>
              <a:noFill/>
            </a:ln>
            <a:effectLst/>
          </c:spPr>
          <c:invertIfNegative val="0"/>
          <c:dLbls>
            <c:dLbl>
              <c:idx val="0"/>
              <c:layout>
                <c:manualLayout>
                  <c:x val="8.2522833483217331E-2"/>
                  <c:y val="-7.850834959994741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DAB-43F3-89D7-B2F8A9066FC4}"/>
                </c:ext>
              </c:extLst>
            </c:dLbl>
            <c:dLbl>
              <c:idx val="1"/>
              <c:layout>
                <c:manualLayout>
                  <c:x val="-0.10295705891715685"/>
                  <c:y val="-1.308472493332481E-3"/>
                </c:manualLayout>
              </c:layout>
              <c:numFmt formatCode="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DAB-43F3-89D7-B2F8A9066FC4}"/>
                </c:ext>
              </c:extLst>
            </c:dLbl>
            <c:dLbl>
              <c:idx val="2"/>
              <c:layout>
                <c:manualLayout>
                  <c:x val="-9.2739946200187204E-2"/>
                  <c:y val="-4.0562647293306185E-2"/>
                </c:manualLayout>
              </c:layout>
              <c:numFmt formatCode="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DAB-43F3-89D7-B2F8A9066FC4}"/>
                </c:ext>
              </c:extLst>
            </c:dLbl>
            <c:dLbl>
              <c:idx val="3"/>
              <c:layout>
                <c:manualLayout>
                  <c:x val="5.4229290574685556E-2"/>
                  <c:y val="-0.1439319742665703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DAB-43F3-89D7-B2F8A9066FC4}"/>
                </c:ext>
              </c:extLst>
            </c:dLbl>
            <c:numFmt formatCode="0.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type_created!$I$50:$M$50</c15:sqref>
                  </c15:fullRef>
                </c:ext>
              </c:extLst>
              <c:f>type_created!$I$50:$L$50</c:f>
              <c:numCache>
                <c:formatCode>General</c:formatCode>
                <c:ptCount val="4"/>
                <c:pt idx="0">
                  <c:v>2023</c:v>
                </c:pt>
                <c:pt idx="1">
                  <c:v>2022</c:v>
                </c:pt>
                <c:pt idx="2">
                  <c:v>2021</c:v>
                </c:pt>
                <c:pt idx="3">
                  <c:v>2020</c:v>
                </c:pt>
              </c:numCache>
            </c:numRef>
          </c:cat>
          <c:val>
            <c:numRef>
              <c:extLst>
                <c:ext xmlns:c15="http://schemas.microsoft.com/office/drawing/2012/chart" uri="{02D57815-91ED-43cb-92C2-25804820EDAC}">
                  <c15:fullRef>
                    <c15:sqref>type_created!$I$53:$M$53</c15:sqref>
                  </c15:fullRef>
                </c:ext>
              </c:extLst>
              <c:f>type_created!$I$53:$L$53</c:f>
              <c:numCache>
                <c:formatCode>0.00%</c:formatCode>
                <c:ptCount val="4"/>
                <c:pt idx="0">
                  <c:v>2.2095044914517536E-3</c:v>
                </c:pt>
                <c:pt idx="1">
                  <c:v>1.0612865835989568E-2</c:v>
                </c:pt>
                <c:pt idx="2">
                  <c:v>9.852216748768473E-3</c:v>
                </c:pt>
                <c:pt idx="3">
                  <c:v>6.5198493190379598E-4</c:v>
                </c:pt>
              </c:numCache>
            </c:numRef>
          </c:val>
          <c:extLst xmlns:c15="http://schemas.microsoft.com/office/drawing/2012/chart">
            <c:ext xmlns:c16="http://schemas.microsoft.com/office/drawing/2014/chart" uri="{C3380CC4-5D6E-409C-BE32-E72D297353CC}">
              <c16:uniqueId val="{0000000C-1DAB-43F3-89D7-B2F8A9066FC4}"/>
            </c:ext>
          </c:extLst>
        </c:ser>
        <c:ser>
          <c:idx val="3"/>
          <c:order val="3"/>
          <c:tx>
            <c:strRef>
              <c:f>type_created!$H$54</c:f>
              <c:strCache>
                <c:ptCount val="1"/>
                <c:pt idx="0">
                  <c:v>VULNERABILIDAD</c:v>
                </c:pt>
              </c:strCache>
            </c:strRef>
          </c:tx>
          <c:spPr>
            <a:solidFill>
              <a:schemeClr val="accent1">
                <a:lumMod val="60000"/>
              </a:schemeClr>
            </a:solidFill>
            <a:ln>
              <a:noFill/>
            </a:ln>
            <a:effectLst/>
          </c:spPr>
          <c:invertIfNegative val="0"/>
          <c:dLbls>
            <c:dLbl>
              <c:idx val="0"/>
              <c:layout>
                <c:manualLayout>
                  <c:x val="7.859317474592126E-4"/>
                  <c:y val="-2.355250487998432E-2"/>
                </c:manualLayout>
              </c:layout>
              <c:numFmt formatCode="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DAB-43F3-89D7-B2F8A9066FC4}"/>
                </c:ext>
              </c:extLst>
            </c:dLbl>
            <c:dLbl>
              <c:idx val="1"/>
              <c:layout>
                <c:manualLayout>
                  <c:x val="-4.9513700089930453E-2"/>
                  <c:y val="-4.056264729330618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DAB-43F3-89D7-B2F8A9066FC4}"/>
                </c:ext>
              </c:extLst>
            </c:dLbl>
            <c:dLbl>
              <c:idx val="2"/>
              <c:layout>
                <c:manualLayout>
                  <c:x val="9.1168082705268549E-2"/>
                  <c:y val="-5.364737222663073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DAB-43F3-89D7-B2F8A9066FC4}"/>
                </c:ext>
              </c:extLst>
            </c:dLbl>
            <c:dLbl>
              <c:idx val="3"/>
              <c:layout>
                <c:manualLayout>
                  <c:x val="-2.0434225433939527E-2"/>
                  <c:y val="-2.0935559893319407E-2"/>
                </c:manualLayout>
              </c:layout>
              <c:numFmt formatCode="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DAB-43F3-89D7-B2F8A9066FC4}"/>
                </c:ext>
              </c:extLst>
            </c:dLbl>
            <c:numFmt formatCode="0.0%" sourceLinked="0"/>
            <c:spPr>
              <a:solidFill>
                <a:srgbClr val="264478"/>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type_created!$I$50:$M$50</c15:sqref>
                  </c15:fullRef>
                </c:ext>
              </c:extLst>
              <c:f>type_created!$I$50:$L$50</c:f>
              <c:numCache>
                <c:formatCode>General</c:formatCode>
                <c:ptCount val="4"/>
                <c:pt idx="0">
                  <c:v>2023</c:v>
                </c:pt>
                <c:pt idx="1">
                  <c:v>2022</c:v>
                </c:pt>
                <c:pt idx="2">
                  <c:v>2021</c:v>
                </c:pt>
                <c:pt idx="3">
                  <c:v>2020</c:v>
                </c:pt>
              </c:numCache>
            </c:numRef>
          </c:cat>
          <c:val>
            <c:numRef>
              <c:extLst>
                <c:ext xmlns:c15="http://schemas.microsoft.com/office/drawing/2012/chart" uri="{02D57815-91ED-43cb-92C2-25804820EDAC}">
                  <c15:fullRef>
                    <c15:sqref>type_created!$I$54:$M$54</c15:sqref>
                  </c15:fullRef>
                </c:ext>
              </c:extLst>
              <c:f>type_created!$I$54:$L$54</c:f>
              <c:numCache>
                <c:formatCode>0.00%</c:formatCode>
                <c:ptCount val="4"/>
                <c:pt idx="0">
                  <c:v>2.8977108084613158E-4</c:v>
                </c:pt>
                <c:pt idx="1">
                  <c:v>6.411185163720661E-3</c:v>
                </c:pt>
                <c:pt idx="2">
                  <c:v>2.5354969574036511E-3</c:v>
                </c:pt>
                <c:pt idx="3">
                  <c:v>0</c:v>
                </c:pt>
              </c:numCache>
            </c:numRef>
          </c:val>
          <c:extLst xmlns:c15="http://schemas.microsoft.com/office/drawing/2012/chart">
            <c:ext xmlns:c16="http://schemas.microsoft.com/office/drawing/2014/chart" uri="{C3380CC4-5D6E-409C-BE32-E72D297353CC}">
              <c16:uniqueId val="{00000011-1DAB-43F3-89D7-B2F8A9066FC4}"/>
            </c:ext>
          </c:extLst>
        </c:ser>
        <c:dLbls>
          <c:dLblPos val="ctr"/>
          <c:showLegendKey val="0"/>
          <c:showVal val="1"/>
          <c:showCatName val="0"/>
          <c:showSerName val="0"/>
          <c:showPercent val="0"/>
          <c:showBubbleSize val="0"/>
        </c:dLbls>
        <c:gapWidth val="150"/>
        <c:overlap val="100"/>
        <c:axId val="1136993456"/>
        <c:axId val="1136992800"/>
        <c:extLst>
          <c:ext xmlns:c15="http://schemas.microsoft.com/office/drawing/2012/chart" uri="{02D57815-91ED-43cb-92C2-25804820EDAC}">
            <c15:filteredBarSeries>
              <c15:ser>
                <c:idx val="4"/>
                <c:order val="4"/>
                <c:tx>
                  <c:strRef>
                    <c:extLst>
                      <c:ext uri="{02D57815-91ED-43cb-92C2-25804820EDAC}">
                        <c15:formulaRef>
                          <c15:sqref>type_created!$H$55</c15:sqref>
                        </c15:formulaRef>
                      </c:ext>
                    </c:extLst>
                    <c:strCache>
                      <c:ptCount val="1"/>
                      <c:pt idx="0">
                        <c:v>TOTAL </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type_created!$I$50:$M$50</c15:sqref>
                        </c15:fullRef>
                        <c15:formulaRef>
                          <c15:sqref>type_created!$I$50:$L$50</c15:sqref>
                        </c15:formulaRef>
                      </c:ext>
                    </c:extLst>
                    <c:numCache>
                      <c:formatCode>General</c:formatCode>
                      <c:ptCount val="4"/>
                      <c:pt idx="0">
                        <c:v>2023</c:v>
                      </c:pt>
                      <c:pt idx="1">
                        <c:v>2022</c:v>
                      </c:pt>
                      <c:pt idx="2">
                        <c:v>2021</c:v>
                      </c:pt>
                      <c:pt idx="3">
                        <c:v>2020</c:v>
                      </c:pt>
                    </c:numCache>
                  </c:numRef>
                </c:cat>
                <c:val>
                  <c:numRef>
                    <c:extLst>
                      <c:ext uri="{02D57815-91ED-43cb-92C2-25804820EDAC}">
                        <c15:fullRef>
                          <c15:sqref>type_created!$I$55:$M$55</c15:sqref>
                        </c15:fullRef>
                        <c15:formulaRef>
                          <c15:sqref>type_created!$I$55:$L$55</c15:sqref>
                        </c15:formulaRef>
                      </c:ext>
                    </c:extLst>
                    <c:numCache>
                      <c:formatCode>0.00%</c:formatCode>
                      <c:ptCount val="4"/>
                      <c:pt idx="0">
                        <c:v>6.9508838017965813E-2</c:v>
                      </c:pt>
                      <c:pt idx="1">
                        <c:v>0.45856273543900322</c:v>
                      </c:pt>
                      <c:pt idx="2">
                        <c:v>0.44099536366270642</c:v>
                      </c:pt>
                      <c:pt idx="3">
                        <c:v>3.0860620110113014E-2</c:v>
                      </c:pt>
                    </c:numCache>
                  </c:numRef>
                </c:val>
                <c:extLst>
                  <c:ext xmlns:c16="http://schemas.microsoft.com/office/drawing/2014/chart" uri="{C3380CC4-5D6E-409C-BE32-E72D297353CC}">
                    <c16:uniqueId val="{00000012-1DAB-43F3-89D7-B2F8A9066FC4}"/>
                  </c:ext>
                </c:extLst>
              </c15:ser>
            </c15:filteredBarSeries>
          </c:ext>
        </c:extLst>
      </c:barChart>
      <c:catAx>
        <c:axId val="113699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solidFill>
                <a:latin typeface="+mj-lt"/>
                <a:ea typeface="+mn-ea"/>
                <a:cs typeface="+mn-cs"/>
              </a:defRPr>
            </a:pPr>
            <a:endParaRPr lang="es-ES"/>
          </a:p>
        </c:txPr>
        <c:crossAx val="1136992800"/>
        <c:crosses val="autoZero"/>
        <c:auto val="1"/>
        <c:lblAlgn val="ctr"/>
        <c:lblOffset val="100"/>
        <c:noMultiLvlLbl val="0"/>
      </c:catAx>
      <c:valAx>
        <c:axId val="11369928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solidFill>
                <a:latin typeface="+mj-lt"/>
                <a:ea typeface="+mn-ea"/>
                <a:cs typeface="+mn-cs"/>
              </a:defRPr>
            </a:pPr>
            <a:endParaRPr lang="es-ES"/>
          </a:p>
        </c:txPr>
        <c:crossAx val="1136993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6F82-42F2-87AB-226CDACBAF9A}"/>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6F82-42F2-87AB-226CDACBAF9A}"/>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6F82-42F2-87AB-226CDACBAF9A}"/>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6F82-42F2-87AB-226CDACBAF9A}"/>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6F82-42F2-87AB-226CDACBAF9A}"/>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6F82-42F2-87AB-226CDACBAF9A}"/>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6F82-42F2-87AB-226CDACBAF9A}"/>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6F82-42F2-87AB-226CDACBAF9A}"/>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sz="2400" b="1" i="0" baseline="0">
              <a:effectLst/>
              <a:latin typeface="+mj-l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r>
              <a:rPr lang="es-ES" sz="2400" b="1" i="0" baseline="0">
                <a:effectLst/>
              </a:rPr>
              <a:t>RELACION SEVERIDAD BASE/AÑO DE PUBLICACION CVE IOT</a:t>
            </a:r>
            <a:endParaRPr lang="es-ES" sz="2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endParaRPr lang="es-ES" sz="2400" b="1">
              <a:latin typeface="+mj-l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a:p>
      </c:txPr>
    </c:title>
    <c:autoTitleDeleted val="0"/>
    <c:plotArea>
      <c:layout/>
      <c:barChart>
        <c:barDir val="col"/>
        <c:grouping val="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0-52FF-4614-B0D9-BA980D9D8CED}"/>
            </c:ext>
          </c:extLst>
        </c:ser>
        <c:ser>
          <c:idx val="1"/>
          <c:order val="1"/>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1-52FF-4614-B0D9-BA980D9D8CED}"/>
            </c:ext>
          </c:extLst>
        </c:ser>
        <c:ser>
          <c:idx val="2"/>
          <c:order val="2"/>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2-52FF-4614-B0D9-BA980D9D8CED}"/>
            </c:ext>
          </c:extLst>
        </c:ser>
        <c:ser>
          <c:idx val="3"/>
          <c:order val="3"/>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3-52FF-4614-B0D9-BA980D9D8CED}"/>
            </c:ext>
          </c:extLst>
        </c:ser>
        <c:ser>
          <c:idx val="4"/>
          <c:order val="4"/>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4-52FF-4614-B0D9-BA980D9D8CED}"/>
            </c:ext>
          </c:extLst>
        </c:ser>
        <c:ser>
          <c:idx val="5"/>
          <c:order val="5"/>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5-52FF-4614-B0D9-BA980D9D8CED}"/>
            </c:ext>
          </c:extLst>
        </c:ser>
        <c:dLbls>
          <c:dLblPos val="ctr"/>
          <c:showLegendKey val="0"/>
          <c:showVal val="1"/>
          <c:showCatName val="0"/>
          <c:showSerName val="0"/>
          <c:showPercent val="0"/>
          <c:showBubbleSize val="0"/>
        </c:dLbls>
        <c:gapWidth val="219"/>
        <c:overlap val="100"/>
        <c:axId val="1159962912"/>
        <c:axId val="1159963240"/>
        <c:extLst/>
      </c:barChart>
      <c:catAx>
        <c:axId val="115996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963240"/>
        <c:crosses val="autoZero"/>
        <c:auto val="1"/>
        <c:lblAlgn val="ctr"/>
        <c:lblOffset val="100"/>
        <c:noMultiLvlLbl val="0"/>
      </c:catAx>
      <c:valAx>
        <c:axId val="11599632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962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	PORCENTAJES</a:t>
            </a:r>
            <a:r>
              <a:rPr lang="es-ES" sz="2400" b="1" baseline="0">
                <a:latin typeface="+mj-lt"/>
              </a:rPr>
              <a:t> RELACIÓN TIPO DE OBJETO/FECHA DE MODIFICACIÓN OBJETO RESPECTO DEL TOTAL DE OBJETOS EN PULSOS ALIENVAULT PARTE IOT Y SMART HOME CONJUNTAS</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type_modified!$B$51</c:f>
              <c:strCache>
                <c:ptCount val="1"/>
                <c:pt idx="0">
                  <c:v>2023</c:v>
                </c:pt>
              </c:strCache>
            </c:strRef>
          </c:tx>
          <c:spPr>
            <a:solidFill>
              <a:schemeClr val="accent1"/>
            </a:solidFill>
            <a:ln>
              <a:noFill/>
            </a:ln>
            <a:effectLst/>
          </c:spPr>
          <c:invertIfNegative val="0"/>
          <c:dLbls>
            <c:dLbl>
              <c:idx val="0"/>
              <c:layout>
                <c:manualLayout>
                  <c:x val="-6.792596424460895E-2"/>
                  <c:y val="-7.860976282074339E-2"/>
                </c:manualLayout>
              </c:layout>
              <c:numFmt formatCode="0.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B7B-4D0F-9A8C-31318206DB53}"/>
                </c:ext>
              </c:extLst>
            </c:dLbl>
            <c:dLbl>
              <c:idx val="1"/>
              <c:layout>
                <c:manualLayout>
                  <c:x val="3.1171545300962603E-3"/>
                  <c:y val="-3.0519061829600066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B7B-4D0F-9A8C-31318206DB53}"/>
                </c:ext>
              </c:extLst>
            </c:dLbl>
            <c:dLbl>
              <c:idx val="2"/>
              <c:layout>
                <c:manualLayout>
                  <c:x val="0.12302592232197533"/>
                  <c:y val="-0.10897925430554058"/>
                </c:manualLayout>
              </c:layout>
              <c:numFmt formatCode="0.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B7B-4D0F-9A8C-31318206DB53}"/>
                </c:ext>
              </c:extLst>
            </c:dLbl>
            <c:dLbl>
              <c:idx val="3"/>
              <c:layout>
                <c:manualLayout>
                  <c:x val="-2.1369966279202929E-2"/>
                  <c:y val="-1.8264840182648401E-2"/>
                </c:manualLayout>
              </c:layout>
              <c:tx>
                <c:rich>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fld id="{51203882-E739-43DD-AB17-32CE72F44F24}" type="VALUE">
                      <a:rPr lang="en-US" sz="1600"/>
                      <a:pPr>
                        <a:defRPr sz="2400" b="1">
                          <a:solidFill>
                            <a:schemeClr val="bg1"/>
                          </a:solidFill>
                          <a:latin typeface="+mj-lt"/>
                        </a:defRPr>
                      </a:pPr>
                      <a:t>[VALOR]</a:t>
                    </a:fld>
                    <a:endParaRPr lang="es-ES"/>
                  </a:p>
                </c:rich>
              </c:tx>
              <c:numFmt formatCode="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3B7B-4D0F-9A8C-31318206DB53}"/>
                </c:ext>
              </c:extLst>
            </c:dLbl>
            <c:numFmt formatCode="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type_modified!$C$50:$F$50</c:f>
              <c:strCache>
                <c:ptCount val="4"/>
                <c:pt idx="0">
                  <c:v>REPORTE</c:v>
                </c:pt>
                <c:pt idx="1">
                  <c:v>INDICADOR</c:v>
                </c:pt>
                <c:pt idx="2">
                  <c:v>IDENTIDAD</c:v>
                </c:pt>
                <c:pt idx="3">
                  <c:v>VULNERABILIDAD</c:v>
                </c:pt>
              </c:strCache>
            </c:strRef>
          </c:cat>
          <c:val>
            <c:numRef>
              <c:f>type_modified!$C$51:$F$51</c:f>
              <c:numCache>
                <c:formatCode>0.00%</c:formatCode>
                <c:ptCount val="4"/>
                <c:pt idx="0">
                  <c:v>2.7166038829324834E-3</c:v>
                </c:pt>
                <c:pt idx="1">
                  <c:v>6.4800057954216173E-2</c:v>
                </c:pt>
                <c:pt idx="2">
                  <c:v>2.2095044914517536E-3</c:v>
                </c:pt>
                <c:pt idx="3">
                  <c:v>2.8977108084613158E-4</c:v>
                </c:pt>
              </c:numCache>
            </c:numRef>
          </c:val>
          <c:extLst>
            <c:ext xmlns:c16="http://schemas.microsoft.com/office/drawing/2014/chart" uri="{C3380CC4-5D6E-409C-BE32-E72D297353CC}">
              <c16:uniqueId val="{00000004-3B7B-4D0F-9A8C-31318206DB53}"/>
            </c:ext>
          </c:extLst>
        </c:ser>
        <c:ser>
          <c:idx val="1"/>
          <c:order val="1"/>
          <c:tx>
            <c:strRef>
              <c:f>type_modified!$B$52</c:f>
              <c:strCache>
                <c:ptCount val="1"/>
                <c:pt idx="0">
                  <c:v>2022</c:v>
                </c:pt>
              </c:strCache>
            </c:strRef>
          </c:tx>
          <c:spPr>
            <a:solidFill>
              <a:schemeClr val="accent3"/>
            </a:solidFill>
            <a:ln>
              <a:noFill/>
            </a:ln>
            <a:effectLst/>
          </c:spPr>
          <c:invertIfNegative val="0"/>
          <c:dLbls>
            <c:dLbl>
              <c:idx val="0"/>
              <c:layout>
                <c:manualLayout>
                  <c:x val="7.6321308140010053E-4"/>
                  <c:y val="-0.1144596651445965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B7B-4D0F-9A8C-31318206DB53}"/>
                </c:ext>
              </c:extLst>
            </c:dLbl>
            <c:dLbl>
              <c:idx val="1"/>
              <c:layout>
                <c:manualLayout>
                  <c:x val="-5.5968312751949165E-17"/>
                  <c:y val="-6.439243039825509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B7B-4D0F-9A8C-31318206DB53}"/>
                </c:ext>
              </c:extLst>
            </c:dLbl>
            <c:dLbl>
              <c:idx val="2"/>
              <c:layout>
                <c:manualLayout>
                  <c:x val="-8.0298243392375873E-2"/>
                  <c:y val="-2.223101328883883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B7B-4D0F-9A8C-31318206DB53}"/>
                </c:ext>
              </c:extLst>
            </c:dLbl>
            <c:dLbl>
              <c:idx val="3"/>
              <c:layout>
                <c:manualLayout>
                  <c:x val="6.8689177326008821E-2"/>
                  <c:y val="-9.132420091324210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B7B-4D0F-9A8C-31318206DB53}"/>
                </c:ext>
              </c:extLst>
            </c:dLbl>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type_modified!$C$50:$F$50</c:f>
              <c:strCache>
                <c:ptCount val="4"/>
                <c:pt idx="0">
                  <c:v>REPORTE</c:v>
                </c:pt>
                <c:pt idx="1">
                  <c:v>INDICADOR</c:v>
                </c:pt>
                <c:pt idx="2">
                  <c:v>IDENTIDAD</c:v>
                </c:pt>
                <c:pt idx="3">
                  <c:v>VULNERABILIDAD</c:v>
                </c:pt>
              </c:strCache>
            </c:strRef>
          </c:cat>
          <c:val>
            <c:numRef>
              <c:f>type_modified!$C$52:$F$52</c:f>
              <c:numCache>
                <c:formatCode>0.00%</c:formatCode>
                <c:ptCount val="4"/>
                <c:pt idx="0">
                  <c:v>1.1156186612576065E-2</c:v>
                </c:pt>
                <c:pt idx="1">
                  <c:v>0.43092581860330342</c:v>
                </c:pt>
                <c:pt idx="2">
                  <c:v>1.0612865835989568E-2</c:v>
                </c:pt>
                <c:pt idx="3">
                  <c:v>6.411185163720661E-3</c:v>
                </c:pt>
              </c:numCache>
            </c:numRef>
          </c:val>
          <c:extLst>
            <c:ext xmlns:c16="http://schemas.microsoft.com/office/drawing/2014/chart" uri="{C3380CC4-5D6E-409C-BE32-E72D297353CC}">
              <c16:uniqueId val="{00000009-3B7B-4D0F-9A8C-31318206DB53}"/>
            </c:ext>
          </c:extLst>
        </c:ser>
        <c:ser>
          <c:idx val="2"/>
          <c:order val="2"/>
          <c:tx>
            <c:strRef>
              <c:f>type_modified!$B$53</c:f>
              <c:strCache>
                <c:ptCount val="1"/>
                <c:pt idx="0">
                  <c:v>2021</c:v>
                </c:pt>
              </c:strCache>
            </c:strRef>
          </c:tx>
          <c:spPr>
            <a:solidFill>
              <a:schemeClr val="accent5"/>
            </a:solidFill>
            <a:ln>
              <a:noFill/>
            </a:ln>
            <a:effectLst/>
          </c:spPr>
          <c:invertIfNegative val="0"/>
          <c:dLbls>
            <c:dLbl>
              <c:idx val="0"/>
              <c:layout>
                <c:manualLayout>
                  <c:x val="5.7240981105007513E-2"/>
                  <c:y val="-0.15098934550989354"/>
                </c:manualLayout>
              </c:layout>
              <c:tx>
                <c:rich>
                  <a:bodyPr/>
                  <a:lstStyle/>
                  <a:p>
                    <a:fld id="{5E4405D0-AFF8-45DC-BE66-8A3CE652768F}"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3B7B-4D0F-9A8C-31318206DB53}"/>
                </c:ext>
              </c:extLst>
            </c:dLbl>
            <c:dLbl>
              <c:idx val="1"/>
              <c:layout>
                <c:manualLayout>
                  <c:x val="5.2459781675385569E-3"/>
                  <c:y val="-1.7316890183247641E-2"/>
                </c:manualLayout>
              </c:layout>
              <c:tx>
                <c:rich>
                  <a:bodyPr/>
                  <a:lstStyle/>
                  <a:p>
                    <a:fld id="{11889F82-B6A6-4B0B-9FE7-8B4734258667}"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3B7B-4D0F-9A8C-31318206DB53}"/>
                </c:ext>
              </c:extLst>
            </c:dLbl>
            <c:dLbl>
              <c:idx val="2"/>
              <c:layout>
                <c:manualLayout>
                  <c:x val="5.3424915698007037E-2"/>
                  <c:y val="-0.10593607305936081"/>
                </c:manualLayout>
              </c:layout>
              <c:tx>
                <c:rich>
                  <a:bodyPr/>
                  <a:lstStyle/>
                  <a:p>
                    <a:fld id="{C6704336-F723-4050-97F2-3A31CDA20644}"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C-3B7B-4D0F-9A8C-31318206DB53}"/>
                </c:ext>
              </c:extLst>
            </c:dLbl>
            <c:dLbl>
              <c:idx val="3"/>
              <c:layout>
                <c:manualLayout>
                  <c:x val="3.5107801744404511E-2"/>
                  <c:y val="-0.19482496194824953"/>
                </c:manualLayout>
              </c:layout>
              <c:tx>
                <c:rich>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j-lt"/>
                        <a:ea typeface="+mn-ea"/>
                        <a:cs typeface="+mn-cs"/>
                      </a:defRPr>
                    </a:pPr>
                    <a:fld id="{299C633A-F0AE-4A6E-9E0C-C1DCDD477464}" type="VALUE">
                      <a:rPr lang="en-US">
                        <a:solidFill>
                          <a:schemeClr val="bg1"/>
                        </a:solidFill>
                      </a:rPr>
                      <a:pPr>
                        <a:defRPr sz="2400" b="1">
                          <a:solidFill>
                            <a:schemeClr val="tx1"/>
                          </a:solidFill>
                          <a:latin typeface="+mj-lt"/>
                        </a:defRPr>
                      </a:pPr>
                      <a:t>[VALOR]</a:t>
                    </a:fld>
                    <a:endParaRPr lang="es-ES"/>
                  </a:p>
                </c:rich>
              </c:tx>
              <c:numFmt formatCode="0.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3B7B-4D0F-9A8C-31318206DB53}"/>
                </c:ext>
              </c:extLst>
            </c:dLbl>
            <c:numFmt formatCode="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type_modified!$C$50:$F$50</c:f>
              <c:strCache>
                <c:ptCount val="4"/>
                <c:pt idx="0">
                  <c:v>REPORTE</c:v>
                </c:pt>
                <c:pt idx="1">
                  <c:v>INDICADOR</c:v>
                </c:pt>
                <c:pt idx="2">
                  <c:v>IDENTIDAD</c:v>
                </c:pt>
                <c:pt idx="3">
                  <c:v>VULNERABILIDAD</c:v>
                </c:pt>
              </c:strCache>
            </c:strRef>
          </c:cat>
          <c:val>
            <c:numRef>
              <c:f>type_modified!$C$53:$F$53</c:f>
              <c:numCache>
                <c:formatCode>0.00%</c:formatCode>
                <c:ptCount val="4"/>
                <c:pt idx="0">
                  <c:v>9.4900028977108093E-3</c:v>
                </c:pt>
                <c:pt idx="1">
                  <c:v>0.41875543320776587</c:v>
                </c:pt>
                <c:pt idx="2">
                  <c:v>9.852216748768473E-3</c:v>
                </c:pt>
                <c:pt idx="3">
                  <c:v>2.5354969574036511E-3</c:v>
                </c:pt>
              </c:numCache>
            </c:numRef>
          </c:val>
          <c:extLst>
            <c:ext xmlns:c16="http://schemas.microsoft.com/office/drawing/2014/chart" uri="{C3380CC4-5D6E-409C-BE32-E72D297353CC}">
              <c16:uniqueId val="{0000000E-3B7B-4D0F-9A8C-31318206DB53}"/>
            </c:ext>
          </c:extLst>
        </c:ser>
        <c:ser>
          <c:idx val="3"/>
          <c:order val="3"/>
          <c:tx>
            <c:strRef>
              <c:f>type_modified!$B$54</c:f>
              <c:strCache>
                <c:ptCount val="1"/>
                <c:pt idx="0">
                  <c:v>2020</c:v>
                </c:pt>
              </c:strCache>
            </c:strRef>
          </c:tx>
          <c:spPr>
            <a:solidFill>
              <a:schemeClr val="accent1">
                <a:lumMod val="60000"/>
              </a:schemeClr>
            </a:solidFill>
            <a:ln>
              <a:noFill/>
            </a:ln>
            <a:effectLst/>
          </c:spPr>
          <c:invertIfNegative val="0"/>
          <c:dLbls>
            <c:dLbl>
              <c:idx val="0"/>
              <c:layout>
                <c:manualLayout>
                  <c:x val="6.7809533168834812E-2"/>
                  <c:y val="-4.5164015920104864E-3"/>
                </c:manualLayout>
              </c:layout>
              <c:numFmt formatCode="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B7B-4D0F-9A8C-31318206DB53}"/>
                </c:ext>
              </c:extLst>
            </c:dLbl>
            <c:dLbl>
              <c:idx val="1"/>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6="http://schemas.microsoft.com/office/drawing/2014/chart" uri="{C3380CC4-5D6E-409C-BE32-E72D297353CC}">
                  <c16:uniqueId val="{00000010-3B7B-4D0F-9A8C-31318206DB53}"/>
                </c:ext>
              </c:extLst>
            </c:dLbl>
            <c:dLbl>
              <c:idx val="2"/>
              <c:layout>
                <c:manualLayout>
                  <c:x val="-2.5949244767603533E-2"/>
                  <c:y val="-0.11324200913242009"/>
                </c:manualLayout>
              </c:layout>
              <c:numFmt formatCode="0.0%" sourceLinked="0"/>
              <c:spPr>
                <a:solidFill>
                  <a:srgbClr val="264478"/>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B7B-4D0F-9A8C-31318206DB53}"/>
                </c:ext>
              </c:extLst>
            </c:dLbl>
            <c:dLbl>
              <c:idx val="3"/>
              <c:layout>
                <c:manualLayout>
                  <c:x val="-2.0606753197802828E-2"/>
                  <c:y val="-1.0958904109589041E-2"/>
                </c:manualLayout>
              </c:layout>
              <c:tx>
                <c:rich>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fld id="{10AB3146-1771-44D2-BC9A-A6DD19653E19}" type="VALUE">
                      <a:rPr lang="en-US" sz="1400">
                        <a:solidFill>
                          <a:schemeClr val="bg1"/>
                        </a:solidFill>
                      </a:rPr>
                      <a:pPr>
                        <a:defRPr sz="2400" b="1">
                          <a:solidFill>
                            <a:schemeClr val="bg1"/>
                          </a:solidFill>
                          <a:latin typeface="+mj-lt"/>
                        </a:defRPr>
                      </a:pPr>
                      <a:t>[VALOR]</a:t>
                    </a:fld>
                    <a:endParaRPr lang="es-ES"/>
                  </a:p>
                </c:rich>
              </c:tx>
              <c:numFmt formatCode="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2-3B7B-4D0F-9A8C-31318206DB53}"/>
                </c:ext>
              </c:extLst>
            </c:dLbl>
            <c:numFmt formatCode="0%" sourceLinked="0"/>
            <c:spPr>
              <a:solidFill>
                <a:srgbClr val="264478"/>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type_modified!$C$50:$F$50</c:f>
              <c:strCache>
                <c:ptCount val="4"/>
                <c:pt idx="0">
                  <c:v>REPORTE</c:v>
                </c:pt>
                <c:pt idx="1">
                  <c:v>INDICADOR</c:v>
                </c:pt>
                <c:pt idx="2">
                  <c:v>IDENTIDAD</c:v>
                </c:pt>
                <c:pt idx="3">
                  <c:v>VULNERABILIDAD</c:v>
                </c:pt>
              </c:strCache>
            </c:strRef>
          </c:cat>
          <c:val>
            <c:numRef>
              <c:f>type_modified!$C$54:$F$54</c:f>
              <c:numCache>
                <c:formatCode>0.00%</c:formatCode>
                <c:ptCount val="4"/>
                <c:pt idx="0">
                  <c:v>0</c:v>
                </c:pt>
                <c:pt idx="1">
                  <c:v>2.9556650246305424E-2</c:v>
                </c:pt>
                <c:pt idx="2">
                  <c:v>6.5198493190379598E-4</c:v>
                </c:pt>
                <c:pt idx="3">
                  <c:v>0</c:v>
                </c:pt>
              </c:numCache>
            </c:numRef>
          </c:val>
          <c:extLst xmlns:c15="http://schemas.microsoft.com/office/drawing/2012/chart">
            <c:ext xmlns:c16="http://schemas.microsoft.com/office/drawing/2014/chart" uri="{C3380CC4-5D6E-409C-BE32-E72D297353CC}">
              <c16:uniqueId val="{00000013-3B7B-4D0F-9A8C-31318206DB53}"/>
            </c:ext>
          </c:extLst>
        </c:ser>
        <c:ser>
          <c:idx val="4"/>
          <c:order val="4"/>
          <c:tx>
            <c:strRef>
              <c:f>type_modified!$B$55</c:f>
              <c:strCache>
                <c:ptCount val="1"/>
                <c:pt idx="0">
                  <c:v>2019</c:v>
                </c:pt>
              </c:strCache>
            </c:strRef>
          </c:tx>
          <c:spPr>
            <a:solidFill>
              <a:schemeClr val="accent3">
                <a:lumMod val="60000"/>
              </a:schemeClr>
            </a:solidFill>
            <a:ln>
              <a:noFill/>
            </a:ln>
            <a:effectLst/>
          </c:spPr>
          <c:invertIfNegative val="0"/>
          <c:dLbls>
            <c:dLbl>
              <c:idx val="0"/>
              <c:layout>
                <c:manualLayout>
                  <c:x val="-2.9060316656288439E-2"/>
                  <c:y val="-2.3635808117244996E-2"/>
                </c:manualLayout>
              </c:layout>
              <c:tx>
                <c:rich>
                  <a:bodyPr/>
                  <a:lstStyle/>
                  <a:p>
                    <a:fld id="{17B4ED69-4BAA-4B6C-8EBF-40FAB8568704}" type="VALUE">
                      <a:rPr lang="en-US" sz="1200">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4-3B7B-4D0F-9A8C-31318206DB53}"/>
                </c:ext>
              </c:extLst>
            </c:dLbl>
            <c:dLbl>
              <c:idx val="1"/>
              <c:layout>
                <c:manualLayout>
                  <c:x val="-1.755390087220237E-2"/>
                  <c:y val="-6.0882800608828003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3B7B-4D0F-9A8C-31318206DB53}"/>
                </c:ext>
              </c:extLst>
            </c:dLbl>
            <c:dLbl>
              <c:idx val="2"/>
              <c:layout>
                <c:manualLayout>
                  <c:x val="3.8160654070005027E-3"/>
                  <c:y val="-1.582952815829528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3B7B-4D0F-9A8C-31318206DB53}"/>
                </c:ext>
              </c:extLst>
            </c:dLbl>
            <c:dLbl>
              <c:idx val="3"/>
              <c:layout>
                <c:manualLayout>
                  <c:x val="-3.0528523256004136E-2"/>
                  <c:y val="-1.095890410958904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3B7B-4D0F-9A8C-31318206DB53}"/>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type_modified!$C$50:$F$50</c:f>
              <c:strCache>
                <c:ptCount val="4"/>
                <c:pt idx="0">
                  <c:v>REPORTE</c:v>
                </c:pt>
                <c:pt idx="1">
                  <c:v>INDICADOR</c:v>
                </c:pt>
                <c:pt idx="2">
                  <c:v>IDENTIDAD</c:v>
                </c:pt>
                <c:pt idx="3">
                  <c:v>VULNERABILIDAD</c:v>
                </c:pt>
              </c:strCache>
            </c:strRef>
          </c:cat>
          <c:val>
            <c:numRef>
              <c:f>type_modified!$C$55:$F$55</c:f>
              <c:numCache>
                <c:formatCode>0.00%</c:formatCode>
                <c:ptCount val="4"/>
                <c:pt idx="0">
                  <c:v>0</c:v>
                </c:pt>
                <c:pt idx="1">
                  <c:v>0</c:v>
                </c:pt>
                <c:pt idx="2">
                  <c:v>3.6221385105766447E-5</c:v>
                </c:pt>
                <c:pt idx="3">
                  <c:v>0</c:v>
                </c:pt>
              </c:numCache>
            </c:numRef>
          </c:val>
          <c:extLst xmlns:c15="http://schemas.microsoft.com/office/drawing/2012/chart">
            <c:ext xmlns:c16="http://schemas.microsoft.com/office/drawing/2014/chart" uri="{C3380CC4-5D6E-409C-BE32-E72D297353CC}">
              <c16:uniqueId val="{00000018-3B7B-4D0F-9A8C-31318206DB53}"/>
            </c:ext>
          </c:extLst>
        </c:ser>
        <c:dLbls>
          <c:dLblPos val="ctr"/>
          <c:showLegendKey val="0"/>
          <c:showVal val="1"/>
          <c:showCatName val="0"/>
          <c:showSerName val="0"/>
          <c:showPercent val="0"/>
          <c:showBubbleSize val="0"/>
        </c:dLbls>
        <c:gapWidth val="150"/>
        <c:overlap val="100"/>
        <c:axId val="1104349544"/>
        <c:axId val="1104355448"/>
        <c:extLst>
          <c:ext xmlns:c15="http://schemas.microsoft.com/office/drawing/2012/chart" uri="{02D57815-91ED-43cb-92C2-25804820EDAC}">
            <c15:filteredBarSeries>
              <c15:ser>
                <c:idx val="5"/>
                <c:order val="5"/>
                <c:tx>
                  <c:strRef>
                    <c:extLst>
                      <c:ext uri="{02D57815-91ED-43cb-92C2-25804820EDAC}">
                        <c15:formulaRef>
                          <c15:sqref>type_modified!$B$56</c15:sqref>
                        </c15:formulaRef>
                      </c:ext>
                    </c:extLst>
                    <c:strCache>
                      <c:ptCount val="1"/>
                      <c:pt idx="0">
                        <c:v>TOTAL </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type_modified!$C$50:$F$50</c15:sqref>
                        </c15:formulaRef>
                      </c:ext>
                    </c:extLst>
                    <c:strCache>
                      <c:ptCount val="4"/>
                      <c:pt idx="0">
                        <c:v>REPORTE</c:v>
                      </c:pt>
                      <c:pt idx="1">
                        <c:v>INDICADOR</c:v>
                      </c:pt>
                      <c:pt idx="2">
                        <c:v>IDENTIDAD</c:v>
                      </c:pt>
                      <c:pt idx="3">
                        <c:v>VULNERABILIDAD</c:v>
                      </c:pt>
                    </c:strCache>
                  </c:strRef>
                </c:cat>
                <c:val>
                  <c:numRef>
                    <c:extLst>
                      <c:ext uri="{02D57815-91ED-43cb-92C2-25804820EDAC}">
                        <c15:formulaRef>
                          <c15:sqref>type_modified!$C$56:$F$56</c15:sqref>
                        </c15:formulaRef>
                      </c:ext>
                    </c:extLst>
                    <c:numCache>
                      <c:formatCode>0.00%</c:formatCode>
                      <c:ptCount val="4"/>
                      <c:pt idx="0">
                        <c:v>2.336279339321936E-2</c:v>
                      </c:pt>
                      <c:pt idx="1">
                        <c:v>0.9440379600115909</c:v>
                      </c:pt>
                      <c:pt idx="2">
                        <c:v>2.3362793393219356E-2</c:v>
                      </c:pt>
                      <c:pt idx="3">
                        <c:v>9.2364532019704425E-3</c:v>
                      </c:pt>
                    </c:numCache>
                  </c:numRef>
                </c:val>
                <c:extLst>
                  <c:ext xmlns:c16="http://schemas.microsoft.com/office/drawing/2014/chart" uri="{C3380CC4-5D6E-409C-BE32-E72D297353CC}">
                    <c16:uniqueId val="{00000019-3B7B-4D0F-9A8C-31318206DB53}"/>
                  </c:ext>
                </c:extLst>
              </c15:ser>
            </c15:filteredBarSeries>
          </c:ext>
        </c:extLst>
      </c:barChart>
      <c:catAx>
        <c:axId val="1104349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04355448"/>
        <c:crosses val="autoZero"/>
        <c:auto val="1"/>
        <c:lblAlgn val="ctr"/>
        <c:lblOffset val="100"/>
        <c:noMultiLvlLbl val="0"/>
      </c:catAx>
      <c:valAx>
        <c:axId val="110435544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04349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solidFill>
                <a:latin typeface="+mj-lt"/>
                <a:ea typeface="+mn-ea"/>
                <a:cs typeface="+mn-cs"/>
              </a:defRPr>
            </a:pPr>
            <a:r>
              <a:rPr lang="es-ES" sz="2400" b="1" i="0" u="none" strike="noStrike" baseline="0">
                <a:solidFill>
                  <a:schemeClr val="tx1"/>
                </a:solidFill>
                <a:effectLst/>
                <a:latin typeface="+mj-lt"/>
              </a:rPr>
              <a:t>PORCENTAJES RELACIÓN FECHA DE MODIFICACIÓN/TIPO DE OBJETO RESPECTO DEL TOTAL DE OBJETOS PULSOS ALIENVAULT PARTE IOT Y SMART HOME CONJUNTAS</a:t>
            </a:r>
            <a:endParaRPr lang="es-ES" sz="2400">
              <a:solidFill>
                <a:schemeClr val="tx1"/>
              </a:solidFill>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solidFill>
              <a:latin typeface="+mj-lt"/>
              <a:ea typeface="+mn-ea"/>
              <a:cs typeface="+mn-cs"/>
            </a:defRPr>
          </a:pPr>
          <a:endParaRPr lang="es-ES"/>
        </a:p>
      </c:txPr>
    </c:title>
    <c:autoTitleDeleted val="0"/>
    <c:plotArea>
      <c:layout/>
      <c:barChart>
        <c:barDir val="col"/>
        <c:grouping val="stacked"/>
        <c:varyColors val="0"/>
        <c:ser>
          <c:idx val="0"/>
          <c:order val="0"/>
          <c:tx>
            <c:strRef>
              <c:f>type_modified!$H$51</c:f>
              <c:strCache>
                <c:ptCount val="1"/>
                <c:pt idx="0">
                  <c:v>REPORTE</c:v>
                </c:pt>
              </c:strCache>
            </c:strRef>
          </c:tx>
          <c:spPr>
            <a:solidFill>
              <a:schemeClr val="accent1"/>
            </a:solidFill>
            <a:ln>
              <a:noFill/>
            </a:ln>
            <a:effectLst/>
          </c:spPr>
          <c:invertIfNegative val="0"/>
          <c:dLbls>
            <c:dLbl>
              <c:idx val="0"/>
              <c:layout>
                <c:manualLayout>
                  <c:x val="-7.5449447756084406E-2"/>
                  <c:y val="-0.11907099689325358"/>
                </c:manualLayout>
              </c:layout>
              <c:numFmt formatCode="0.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CBC-4A66-9D36-EBD78625AAC8}"/>
                </c:ext>
              </c:extLst>
            </c:dLbl>
            <c:dLbl>
              <c:idx val="1"/>
              <c:layout>
                <c:manualLayout>
                  <c:x val="-7.4663516008625253E-2"/>
                  <c:y val="-8.243376707994477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CBC-4A66-9D36-EBD78625AAC8}"/>
                </c:ext>
              </c:extLst>
            </c:dLbl>
            <c:dLbl>
              <c:idx val="2"/>
              <c:layout>
                <c:manualLayout>
                  <c:x val="-6.9161993776410705E-2"/>
                  <c:y val="-4.317959227997117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CBC-4A66-9D36-EBD78625AAC8}"/>
                </c:ext>
              </c:extLst>
            </c:dLbl>
            <c:dLbl>
              <c:idx val="3"/>
              <c:layout>
                <c:manualLayout>
                  <c:x val="-7.230572076624768E-2"/>
                  <c:y val="-2.7477922359981498E-2"/>
                </c:manualLayout>
              </c:layout>
              <c:numFmt formatCode="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CBC-4A66-9D36-EBD78625AAC8}"/>
                </c:ext>
              </c:extLst>
            </c:dLbl>
            <c:numFmt formatCode="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type_modified!$I$50:$M$50</c15:sqref>
                  </c15:fullRef>
                </c:ext>
              </c:extLst>
              <c:f>type_modified!$I$50:$L$50</c:f>
              <c:numCache>
                <c:formatCode>General</c:formatCode>
                <c:ptCount val="4"/>
                <c:pt idx="0">
                  <c:v>2023</c:v>
                </c:pt>
                <c:pt idx="1">
                  <c:v>2022</c:v>
                </c:pt>
                <c:pt idx="2">
                  <c:v>2021</c:v>
                </c:pt>
                <c:pt idx="3">
                  <c:v>2020</c:v>
                </c:pt>
              </c:numCache>
            </c:numRef>
          </c:cat>
          <c:val>
            <c:numRef>
              <c:extLst>
                <c:ext xmlns:c15="http://schemas.microsoft.com/office/drawing/2012/chart" uri="{02D57815-91ED-43cb-92C2-25804820EDAC}">
                  <c15:fullRef>
                    <c15:sqref>type_modified!$I$51:$M$51</c15:sqref>
                  </c15:fullRef>
                </c:ext>
              </c:extLst>
              <c:f>type_modified!$I$51:$L$51</c:f>
              <c:numCache>
                <c:formatCode>0.00%</c:formatCode>
                <c:ptCount val="4"/>
                <c:pt idx="0">
                  <c:v>2.7166038829324834E-3</c:v>
                </c:pt>
                <c:pt idx="1">
                  <c:v>1.1156186612576065E-2</c:v>
                </c:pt>
                <c:pt idx="2">
                  <c:v>9.4900028977108093E-3</c:v>
                </c:pt>
                <c:pt idx="3">
                  <c:v>0</c:v>
                </c:pt>
              </c:numCache>
            </c:numRef>
          </c:val>
          <c:extLst>
            <c:ext xmlns:c16="http://schemas.microsoft.com/office/drawing/2014/chart" uri="{C3380CC4-5D6E-409C-BE32-E72D297353CC}">
              <c16:uniqueId val="{00000004-1CBC-4A66-9D36-EBD78625AAC8}"/>
            </c:ext>
          </c:extLst>
        </c:ser>
        <c:ser>
          <c:idx val="1"/>
          <c:order val="1"/>
          <c:tx>
            <c:strRef>
              <c:f>type_modified!$H$52</c:f>
              <c:strCache>
                <c:ptCount val="1"/>
                <c:pt idx="0">
                  <c:v>INDICADOR</c:v>
                </c:pt>
              </c:strCache>
            </c:strRef>
          </c:tx>
          <c:spPr>
            <a:solidFill>
              <a:schemeClr val="accent3"/>
            </a:solidFill>
            <a:ln>
              <a:noFill/>
            </a:ln>
            <a:effectLst/>
          </c:spPr>
          <c:invertIfNegative val="0"/>
          <c:dLbls>
            <c:dLbl>
              <c:idx val="0"/>
              <c:tx>
                <c:rich>
                  <a:bodyPr/>
                  <a:lstStyle/>
                  <a:p>
                    <a:fld id="{61E71C39-6FC3-4D21-8C0B-BE0F3DA3278A}"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1CBC-4A66-9D36-EBD78625AAC8}"/>
                </c:ext>
              </c:extLst>
            </c:dLbl>
            <c:dLbl>
              <c:idx val="1"/>
              <c:tx>
                <c:rich>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fld id="{0981E001-52E6-4B2E-8AC9-54B8BAAA1C81}" type="VALUE">
                      <a:rPr lang="en-US">
                        <a:solidFill>
                          <a:schemeClr val="bg1"/>
                        </a:solidFill>
                      </a:rPr>
                      <a:pPr>
                        <a:defRPr sz="2400" b="1">
                          <a:solidFill>
                            <a:schemeClr val="bg1"/>
                          </a:solidFill>
                          <a:latin typeface="+mj-lt"/>
                        </a:defRPr>
                      </a:pPr>
                      <a:t>[VALOR]</a:t>
                    </a:fld>
                    <a:endParaRPr lang="es-ES"/>
                  </a:p>
                </c:rich>
              </c:tx>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1CBC-4A66-9D36-EBD78625AAC8}"/>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type_modified!$I$50:$M$50</c15:sqref>
                  </c15:fullRef>
                </c:ext>
              </c:extLst>
              <c:f>type_modified!$I$50:$L$50</c:f>
              <c:numCache>
                <c:formatCode>General</c:formatCode>
                <c:ptCount val="4"/>
                <c:pt idx="0">
                  <c:v>2023</c:v>
                </c:pt>
                <c:pt idx="1">
                  <c:v>2022</c:v>
                </c:pt>
                <c:pt idx="2">
                  <c:v>2021</c:v>
                </c:pt>
                <c:pt idx="3">
                  <c:v>2020</c:v>
                </c:pt>
              </c:numCache>
            </c:numRef>
          </c:cat>
          <c:val>
            <c:numRef>
              <c:extLst>
                <c:ext xmlns:c15="http://schemas.microsoft.com/office/drawing/2012/chart" uri="{02D57815-91ED-43cb-92C2-25804820EDAC}">
                  <c15:fullRef>
                    <c15:sqref>type_modified!$I$52:$M$52</c15:sqref>
                  </c15:fullRef>
                </c:ext>
              </c:extLst>
              <c:f>type_modified!$I$52:$L$52</c:f>
              <c:numCache>
                <c:formatCode>0.00%</c:formatCode>
                <c:ptCount val="4"/>
                <c:pt idx="0">
                  <c:v>6.4800057954216173E-2</c:v>
                </c:pt>
                <c:pt idx="1">
                  <c:v>0.43092581860330342</c:v>
                </c:pt>
                <c:pt idx="2">
                  <c:v>0.41875543320776587</c:v>
                </c:pt>
                <c:pt idx="3">
                  <c:v>2.9556650246305424E-2</c:v>
                </c:pt>
              </c:numCache>
            </c:numRef>
          </c:val>
          <c:extLst>
            <c:ext xmlns:c16="http://schemas.microsoft.com/office/drawing/2014/chart" uri="{C3380CC4-5D6E-409C-BE32-E72D297353CC}">
              <c16:uniqueId val="{00000007-1CBC-4A66-9D36-EBD78625AAC8}"/>
            </c:ext>
          </c:extLst>
        </c:ser>
        <c:ser>
          <c:idx val="2"/>
          <c:order val="2"/>
          <c:tx>
            <c:strRef>
              <c:f>type_modified!$H$53</c:f>
              <c:strCache>
                <c:ptCount val="1"/>
                <c:pt idx="0">
                  <c:v>IDENTIDAD</c:v>
                </c:pt>
              </c:strCache>
            </c:strRef>
          </c:tx>
          <c:spPr>
            <a:solidFill>
              <a:schemeClr val="accent5"/>
            </a:solidFill>
            <a:ln>
              <a:noFill/>
            </a:ln>
            <a:effectLst/>
          </c:spPr>
          <c:invertIfNegative val="0"/>
          <c:dLbls>
            <c:dLbl>
              <c:idx val="0"/>
              <c:layout>
                <c:manualLayout>
                  <c:x val="8.2522833483217331E-2"/>
                  <c:y val="-7.850834959994741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CBC-4A66-9D36-EBD78625AAC8}"/>
                </c:ext>
              </c:extLst>
            </c:dLbl>
            <c:dLbl>
              <c:idx val="1"/>
              <c:layout>
                <c:manualLayout>
                  <c:x val="-0.10295705891715685"/>
                  <c:y val="-1.308472493332481E-3"/>
                </c:manualLayout>
              </c:layout>
              <c:numFmt formatCode="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CBC-4A66-9D36-EBD78625AAC8}"/>
                </c:ext>
              </c:extLst>
            </c:dLbl>
            <c:dLbl>
              <c:idx val="2"/>
              <c:layout>
                <c:manualLayout>
                  <c:x val="-9.2739946200187204E-2"/>
                  <c:y val="-4.0562647293306185E-2"/>
                </c:manualLayout>
              </c:layout>
              <c:numFmt formatCode="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CBC-4A66-9D36-EBD78625AAC8}"/>
                </c:ext>
              </c:extLst>
            </c:dLbl>
            <c:dLbl>
              <c:idx val="3"/>
              <c:layout>
                <c:manualLayout>
                  <c:x val="5.4229290574685556E-2"/>
                  <c:y val="-0.1439319742665703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CBC-4A66-9D36-EBD78625AAC8}"/>
                </c:ext>
              </c:extLst>
            </c:dLbl>
            <c:numFmt formatCode="0.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type_modified!$I$50:$M$50</c15:sqref>
                  </c15:fullRef>
                </c:ext>
              </c:extLst>
              <c:f>type_modified!$I$50:$L$50</c:f>
              <c:numCache>
                <c:formatCode>General</c:formatCode>
                <c:ptCount val="4"/>
                <c:pt idx="0">
                  <c:v>2023</c:v>
                </c:pt>
                <c:pt idx="1">
                  <c:v>2022</c:v>
                </c:pt>
                <c:pt idx="2">
                  <c:v>2021</c:v>
                </c:pt>
                <c:pt idx="3">
                  <c:v>2020</c:v>
                </c:pt>
              </c:numCache>
            </c:numRef>
          </c:cat>
          <c:val>
            <c:numRef>
              <c:extLst>
                <c:ext xmlns:c15="http://schemas.microsoft.com/office/drawing/2012/chart" uri="{02D57815-91ED-43cb-92C2-25804820EDAC}">
                  <c15:fullRef>
                    <c15:sqref>type_modified!$I$53:$M$53</c15:sqref>
                  </c15:fullRef>
                </c:ext>
              </c:extLst>
              <c:f>type_modified!$I$53:$L$53</c:f>
              <c:numCache>
                <c:formatCode>0.00%</c:formatCode>
                <c:ptCount val="4"/>
                <c:pt idx="0">
                  <c:v>2.2095044914517536E-3</c:v>
                </c:pt>
                <c:pt idx="1">
                  <c:v>1.0612865835989568E-2</c:v>
                </c:pt>
                <c:pt idx="2">
                  <c:v>9.852216748768473E-3</c:v>
                </c:pt>
                <c:pt idx="3">
                  <c:v>6.5198493190379598E-4</c:v>
                </c:pt>
              </c:numCache>
            </c:numRef>
          </c:val>
          <c:extLst xmlns:c15="http://schemas.microsoft.com/office/drawing/2012/chart">
            <c:ext xmlns:c16="http://schemas.microsoft.com/office/drawing/2014/chart" uri="{C3380CC4-5D6E-409C-BE32-E72D297353CC}">
              <c16:uniqueId val="{0000000C-1CBC-4A66-9D36-EBD78625AAC8}"/>
            </c:ext>
          </c:extLst>
        </c:ser>
        <c:ser>
          <c:idx val="3"/>
          <c:order val="3"/>
          <c:tx>
            <c:strRef>
              <c:f>type_modified!$H$54</c:f>
              <c:strCache>
                <c:ptCount val="1"/>
                <c:pt idx="0">
                  <c:v>VULNERABILIDAD</c:v>
                </c:pt>
              </c:strCache>
            </c:strRef>
          </c:tx>
          <c:spPr>
            <a:solidFill>
              <a:schemeClr val="accent1">
                <a:lumMod val="60000"/>
              </a:schemeClr>
            </a:solidFill>
            <a:ln>
              <a:noFill/>
            </a:ln>
            <a:effectLst/>
          </c:spPr>
          <c:invertIfNegative val="0"/>
          <c:dLbls>
            <c:dLbl>
              <c:idx val="0"/>
              <c:layout>
                <c:manualLayout>
                  <c:x val="7.859317474592126E-4"/>
                  <c:y val="-2.355250487998432E-2"/>
                </c:manualLayout>
              </c:layout>
              <c:numFmt formatCode="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CBC-4A66-9D36-EBD78625AAC8}"/>
                </c:ext>
              </c:extLst>
            </c:dLbl>
            <c:dLbl>
              <c:idx val="1"/>
              <c:layout>
                <c:manualLayout>
                  <c:x val="-4.9513700089930453E-2"/>
                  <c:y val="-4.056264729330618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CBC-4A66-9D36-EBD78625AAC8}"/>
                </c:ext>
              </c:extLst>
            </c:dLbl>
            <c:dLbl>
              <c:idx val="2"/>
              <c:layout>
                <c:manualLayout>
                  <c:x val="9.1168082705268549E-2"/>
                  <c:y val="-5.364737222663073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CBC-4A66-9D36-EBD78625AAC8}"/>
                </c:ext>
              </c:extLst>
            </c:dLbl>
            <c:dLbl>
              <c:idx val="3"/>
              <c:layout>
                <c:manualLayout>
                  <c:x val="-2.0434225433939527E-2"/>
                  <c:y val="-2.0935559893319407E-2"/>
                </c:manualLayout>
              </c:layout>
              <c:numFmt formatCode="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CBC-4A66-9D36-EBD78625AAC8}"/>
                </c:ext>
              </c:extLst>
            </c:dLbl>
            <c:numFmt formatCode="0.0%" sourceLinked="0"/>
            <c:spPr>
              <a:solidFill>
                <a:srgbClr val="264478"/>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type_modified!$I$50:$M$50</c15:sqref>
                  </c15:fullRef>
                </c:ext>
              </c:extLst>
              <c:f>type_modified!$I$50:$L$50</c:f>
              <c:numCache>
                <c:formatCode>General</c:formatCode>
                <c:ptCount val="4"/>
                <c:pt idx="0">
                  <c:v>2023</c:v>
                </c:pt>
                <c:pt idx="1">
                  <c:v>2022</c:v>
                </c:pt>
                <c:pt idx="2">
                  <c:v>2021</c:v>
                </c:pt>
                <c:pt idx="3">
                  <c:v>2020</c:v>
                </c:pt>
              </c:numCache>
            </c:numRef>
          </c:cat>
          <c:val>
            <c:numRef>
              <c:extLst>
                <c:ext xmlns:c15="http://schemas.microsoft.com/office/drawing/2012/chart" uri="{02D57815-91ED-43cb-92C2-25804820EDAC}">
                  <c15:fullRef>
                    <c15:sqref>type_modified!$I$54:$M$54</c15:sqref>
                  </c15:fullRef>
                </c:ext>
              </c:extLst>
              <c:f>type_modified!$I$54:$L$54</c:f>
              <c:numCache>
                <c:formatCode>0.00%</c:formatCode>
                <c:ptCount val="4"/>
                <c:pt idx="0">
                  <c:v>2.8977108084613158E-4</c:v>
                </c:pt>
                <c:pt idx="1">
                  <c:v>6.411185163720661E-3</c:v>
                </c:pt>
                <c:pt idx="2">
                  <c:v>2.5354969574036511E-3</c:v>
                </c:pt>
                <c:pt idx="3">
                  <c:v>0</c:v>
                </c:pt>
              </c:numCache>
            </c:numRef>
          </c:val>
          <c:extLst xmlns:c15="http://schemas.microsoft.com/office/drawing/2012/chart">
            <c:ext xmlns:c16="http://schemas.microsoft.com/office/drawing/2014/chart" uri="{C3380CC4-5D6E-409C-BE32-E72D297353CC}">
              <c16:uniqueId val="{00000011-1CBC-4A66-9D36-EBD78625AAC8}"/>
            </c:ext>
          </c:extLst>
        </c:ser>
        <c:dLbls>
          <c:dLblPos val="ctr"/>
          <c:showLegendKey val="0"/>
          <c:showVal val="1"/>
          <c:showCatName val="0"/>
          <c:showSerName val="0"/>
          <c:showPercent val="0"/>
          <c:showBubbleSize val="0"/>
        </c:dLbls>
        <c:gapWidth val="150"/>
        <c:overlap val="100"/>
        <c:axId val="1136993456"/>
        <c:axId val="1136992800"/>
        <c:extLst>
          <c:ext xmlns:c15="http://schemas.microsoft.com/office/drawing/2012/chart" uri="{02D57815-91ED-43cb-92C2-25804820EDAC}">
            <c15:filteredBarSeries>
              <c15:ser>
                <c:idx val="4"/>
                <c:order val="4"/>
                <c:tx>
                  <c:strRef>
                    <c:extLst>
                      <c:ext uri="{02D57815-91ED-43cb-92C2-25804820EDAC}">
                        <c15:formulaRef>
                          <c15:sqref>type_modified!$H$55</c15:sqref>
                        </c15:formulaRef>
                      </c:ext>
                    </c:extLst>
                    <c:strCache>
                      <c:ptCount val="1"/>
                      <c:pt idx="0">
                        <c:v>TOTAL </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type_modified!$I$50:$M$50</c15:sqref>
                        </c15:fullRef>
                        <c15:formulaRef>
                          <c15:sqref>type_modified!$I$50:$L$50</c15:sqref>
                        </c15:formulaRef>
                      </c:ext>
                    </c:extLst>
                    <c:numCache>
                      <c:formatCode>General</c:formatCode>
                      <c:ptCount val="4"/>
                      <c:pt idx="0">
                        <c:v>2023</c:v>
                      </c:pt>
                      <c:pt idx="1">
                        <c:v>2022</c:v>
                      </c:pt>
                      <c:pt idx="2">
                        <c:v>2021</c:v>
                      </c:pt>
                      <c:pt idx="3">
                        <c:v>2020</c:v>
                      </c:pt>
                    </c:numCache>
                  </c:numRef>
                </c:cat>
                <c:val>
                  <c:numRef>
                    <c:extLst>
                      <c:ext uri="{02D57815-91ED-43cb-92C2-25804820EDAC}">
                        <c15:fullRef>
                          <c15:sqref>type_modified!$I$55:$M$55</c15:sqref>
                        </c15:fullRef>
                        <c15:formulaRef>
                          <c15:sqref>type_modified!$I$55:$L$55</c15:sqref>
                        </c15:formulaRef>
                      </c:ext>
                    </c:extLst>
                    <c:numCache>
                      <c:formatCode>0.00%</c:formatCode>
                      <c:ptCount val="4"/>
                      <c:pt idx="0">
                        <c:v>7.0015937409446546E-2</c:v>
                      </c:pt>
                      <c:pt idx="1">
                        <c:v>0.4591060562155897</c:v>
                      </c:pt>
                      <c:pt idx="2">
                        <c:v>0.44063314981164875</c:v>
                      </c:pt>
                      <c:pt idx="3">
                        <c:v>3.0208635178209219E-2</c:v>
                      </c:pt>
                    </c:numCache>
                  </c:numRef>
                </c:val>
                <c:extLst>
                  <c:ext xmlns:c16="http://schemas.microsoft.com/office/drawing/2014/chart" uri="{C3380CC4-5D6E-409C-BE32-E72D297353CC}">
                    <c16:uniqueId val="{00000012-1CBC-4A66-9D36-EBD78625AAC8}"/>
                  </c:ext>
                </c:extLst>
              </c15:ser>
            </c15:filteredBarSeries>
          </c:ext>
        </c:extLst>
      </c:barChart>
      <c:catAx>
        <c:axId val="113699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solidFill>
                <a:latin typeface="+mj-lt"/>
                <a:ea typeface="+mn-ea"/>
                <a:cs typeface="+mn-cs"/>
              </a:defRPr>
            </a:pPr>
            <a:endParaRPr lang="es-ES"/>
          </a:p>
        </c:txPr>
        <c:crossAx val="1136992800"/>
        <c:crosses val="autoZero"/>
        <c:auto val="1"/>
        <c:lblAlgn val="ctr"/>
        <c:lblOffset val="100"/>
        <c:noMultiLvlLbl val="0"/>
      </c:catAx>
      <c:valAx>
        <c:axId val="11369928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solidFill>
                <a:latin typeface="+mj-lt"/>
                <a:ea typeface="+mn-ea"/>
                <a:cs typeface="+mn-cs"/>
              </a:defRPr>
            </a:pPr>
            <a:endParaRPr lang="es-ES"/>
          </a:p>
        </c:txPr>
        <c:crossAx val="1136993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F602-48A9-A8AF-AD225FC0C39B}"/>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F602-48A9-A8AF-AD225FC0C39B}"/>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F602-48A9-A8AF-AD225FC0C39B}"/>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F602-48A9-A8AF-AD225FC0C39B}"/>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F602-48A9-A8AF-AD225FC0C39B}"/>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F602-48A9-A8AF-AD225FC0C39B}"/>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F602-48A9-A8AF-AD225FC0C39B}"/>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F602-48A9-A8AF-AD225FC0C39B}"/>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sz="2400" b="1" i="0" baseline="0">
              <a:effectLst/>
              <a:latin typeface="+mj-l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r>
              <a:rPr lang="es-ES" sz="2400" b="1" i="0" baseline="0">
                <a:effectLst/>
              </a:rPr>
              <a:t>RELACION SEVERIDAD BASE/AÑO DE PUBLICACION CVE IOT</a:t>
            </a:r>
            <a:endParaRPr lang="es-ES" sz="2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endParaRPr lang="es-ES" sz="2400" b="1">
              <a:latin typeface="+mj-l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a:p>
      </c:txPr>
    </c:title>
    <c:autoTitleDeleted val="0"/>
    <c:plotArea>
      <c:layout/>
      <c:barChart>
        <c:barDir val="col"/>
        <c:grouping val="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0-9FA4-48EC-BE01-309A2CBEBED8}"/>
            </c:ext>
          </c:extLst>
        </c:ser>
        <c:ser>
          <c:idx val="1"/>
          <c:order val="1"/>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1-9FA4-48EC-BE01-309A2CBEBED8}"/>
            </c:ext>
          </c:extLst>
        </c:ser>
        <c:ser>
          <c:idx val="2"/>
          <c:order val="2"/>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2-9FA4-48EC-BE01-309A2CBEBED8}"/>
            </c:ext>
          </c:extLst>
        </c:ser>
        <c:ser>
          <c:idx val="3"/>
          <c:order val="3"/>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3-9FA4-48EC-BE01-309A2CBEBED8}"/>
            </c:ext>
          </c:extLst>
        </c:ser>
        <c:ser>
          <c:idx val="4"/>
          <c:order val="4"/>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4-9FA4-48EC-BE01-309A2CBEBED8}"/>
            </c:ext>
          </c:extLst>
        </c:ser>
        <c:ser>
          <c:idx val="5"/>
          <c:order val="5"/>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5-9FA4-48EC-BE01-309A2CBEBED8}"/>
            </c:ext>
          </c:extLst>
        </c:ser>
        <c:dLbls>
          <c:dLblPos val="ctr"/>
          <c:showLegendKey val="0"/>
          <c:showVal val="1"/>
          <c:showCatName val="0"/>
          <c:showSerName val="0"/>
          <c:showPercent val="0"/>
          <c:showBubbleSize val="0"/>
        </c:dLbls>
        <c:gapWidth val="219"/>
        <c:overlap val="100"/>
        <c:axId val="1159962912"/>
        <c:axId val="1159963240"/>
        <c:extLst/>
      </c:barChart>
      <c:catAx>
        <c:axId val="115996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963240"/>
        <c:crosses val="autoZero"/>
        <c:auto val="1"/>
        <c:lblAlgn val="ctr"/>
        <c:lblOffset val="100"/>
        <c:noMultiLvlLbl val="0"/>
      </c:catAx>
      <c:valAx>
        <c:axId val="11599632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962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sz="2400" b="1" i="0" baseline="0">
              <a:effectLst/>
              <a:latin typeface="+mj-l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r>
              <a:rPr lang="es-ES" sz="2400" b="1" i="0" baseline="0">
                <a:effectLst/>
              </a:rPr>
              <a:t>RELACION SEVERIDAD BASE/AÑO DE PUBLICACION CVE IOT</a:t>
            </a:r>
            <a:endParaRPr lang="es-ES" sz="2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endParaRPr lang="es-ES" sz="2400" b="1">
              <a:latin typeface="+mj-l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a:p>
      </c:txPr>
    </c:title>
    <c:autoTitleDeleted val="0"/>
    <c:plotArea>
      <c:layout/>
      <c:barChart>
        <c:barDir val="col"/>
        <c:grouping val="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0-217C-4BCE-9C9B-1C847442238C}"/>
            </c:ext>
          </c:extLst>
        </c:ser>
        <c:ser>
          <c:idx val="1"/>
          <c:order val="1"/>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1-217C-4BCE-9C9B-1C847442238C}"/>
            </c:ext>
          </c:extLst>
        </c:ser>
        <c:ser>
          <c:idx val="2"/>
          <c:order val="2"/>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2-217C-4BCE-9C9B-1C847442238C}"/>
            </c:ext>
          </c:extLst>
        </c:ser>
        <c:ser>
          <c:idx val="3"/>
          <c:order val="3"/>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3-217C-4BCE-9C9B-1C847442238C}"/>
            </c:ext>
          </c:extLst>
        </c:ser>
        <c:ser>
          <c:idx val="4"/>
          <c:order val="4"/>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4-217C-4BCE-9C9B-1C847442238C}"/>
            </c:ext>
          </c:extLst>
        </c:ser>
        <c:ser>
          <c:idx val="5"/>
          <c:order val="5"/>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5-217C-4BCE-9C9B-1C847442238C}"/>
            </c:ext>
          </c:extLst>
        </c:ser>
        <c:dLbls>
          <c:dLblPos val="ctr"/>
          <c:showLegendKey val="0"/>
          <c:showVal val="1"/>
          <c:showCatName val="0"/>
          <c:showSerName val="0"/>
          <c:showPercent val="0"/>
          <c:showBubbleSize val="0"/>
        </c:dLbls>
        <c:gapWidth val="219"/>
        <c:overlap val="100"/>
        <c:axId val="1159962912"/>
        <c:axId val="1159963240"/>
        <c:extLst/>
      </c:barChart>
      <c:catAx>
        <c:axId val="115996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963240"/>
        <c:crosses val="autoZero"/>
        <c:auto val="1"/>
        <c:lblAlgn val="ctr"/>
        <c:lblOffset val="100"/>
        <c:noMultiLvlLbl val="0"/>
      </c:catAx>
      <c:valAx>
        <c:axId val="11599632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962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	PORCENTAJES</a:t>
            </a:r>
            <a:r>
              <a:rPr lang="es-ES" sz="2400" b="1" baseline="0">
                <a:latin typeface="+mj-lt"/>
              </a:rPr>
              <a:t> RELACIÓN TIPO DE PATRÓN/FECHA DE CREACIÓN OBJETO RESPECTO DEL TOTAL DE OBJETOS  TIPO INDICADOR EN PULSOS ALIENVAULT PARTE IOT Y SMART HOME CONJUNTAS</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pattern_created!$B$52</c:f>
              <c:strCache>
                <c:ptCount val="1"/>
                <c:pt idx="0">
                  <c:v>2023</c:v>
                </c:pt>
              </c:strCache>
            </c:strRef>
          </c:tx>
          <c:spPr>
            <a:solidFill>
              <a:schemeClr val="accent1"/>
            </a:solidFill>
            <a:ln>
              <a:noFill/>
            </a:ln>
            <a:effectLst/>
          </c:spPr>
          <c:invertIfNegative val="0"/>
          <c:dLbls>
            <c:dLbl>
              <c:idx val="0"/>
              <c:layout>
                <c:manualLayout>
                  <c:x val="-1.5264261628002292E-3"/>
                  <c:y val="-3.7521916757964247E-3"/>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461-423D-B2E1-721EFEF0521D}"/>
                </c:ext>
              </c:extLst>
            </c:dLbl>
            <c:dLbl>
              <c:idx val="1"/>
              <c:layout>
                <c:manualLayout>
                  <c:x val="3.1171545300962603E-3"/>
                  <c:y val="-3.0519061829600066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461-423D-B2E1-721EFEF0521D}"/>
                </c:ext>
              </c:extLst>
            </c:dLbl>
            <c:dLbl>
              <c:idx val="2"/>
              <c:layout>
                <c:manualLayout>
                  <c:x val="-2.9042361090411543E-3"/>
                  <c:y val="-3.7446743079002837E-3"/>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461-423D-B2E1-721EFEF0521D}"/>
                </c:ext>
              </c:extLst>
            </c:dLbl>
            <c:dLbl>
              <c:idx val="3"/>
              <c:layout>
                <c:manualLayout>
                  <c:x val="-2.1369966279202929E-2"/>
                  <c:y val="-1.8264840182648401E-2"/>
                </c:manualLayout>
              </c:layout>
              <c:tx>
                <c:rich>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fld id="{51203882-E739-43DD-AB17-32CE72F44F24}" type="VALUE">
                      <a:rPr lang="en-US" sz="1600"/>
                      <a:pPr>
                        <a:defRPr sz="2400" b="1">
                          <a:solidFill>
                            <a:schemeClr val="bg1"/>
                          </a:solidFill>
                          <a:latin typeface="+mj-lt"/>
                        </a:defRPr>
                      </a:pPr>
                      <a:t>[VALOR]</a:t>
                    </a:fld>
                    <a:endParaRPr lang="es-ES"/>
                  </a:p>
                </c:rich>
              </c:tx>
              <c:numFmt formatCode="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5461-423D-B2E1-721EFEF0521D}"/>
                </c:ext>
              </c:extLst>
            </c:dLbl>
            <c:dLbl>
              <c:idx val="4"/>
              <c:layout>
                <c:manualLayout>
                  <c:x val="-5.5826397787080484E-2"/>
                  <c:y val="-6.8839043351447526E-2"/>
                </c:manualLayout>
              </c:layout>
              <c:numFmt formatCode="0.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5461-423D-B2E1-721EFEF0521D}"/>
                </c:ext>
              </c:extLst>
            </c:dLbl>
            <c:numFmt formatCode="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pattern_created!$C$51:$G$51</c:f>
              <c:strCache>
                <c:ptCount val="5"/>
                <c:pt idx="0">
                  <c:v>NOMBRE DE DOMINIO</c:v>
                </c:pt>
                <c:pt idx="1">
                  <c:v>URL</c:v>
                </c:pt>
                <c:pt idx="2">
                  <c:v>HASH</c:v>
                </c:pt>
                <c:pt idx="3">
                  <c:v>EMAIL</c:v>
                </c:pt>
                <c:pt idx="4">
                  <c:v>IPV4</c:v>
                </c:pt>
              </c:strCache>
            </c:strRef>
          </c:cat>
          <c:val>
            <c:numRef>
              <c:f>pattern_created!$C$52:$G$52</c:f>
              <c:numCache>
                <c:formatCode>0.00%</c:formatCode>
                <c:ptCount val="5"/>
                <c:pt idx="0">
                  <c:v>2.9160112036219928E-2</c:v>
                </c:pt>
                <c:pt idx="1">
                  <c:v>1.1433833403675708E-2</c:v>
                </c:pt>
                <c:pt idx="2">
                  <c:v>2.6934735065034725E-2</c:v>
                </c:pt>
                <c:pt idx="3">
                  <c:v>0</c:v>
                </c:pt>
                <c:pt idx="4">
                  <c:v>1.1126884855926025E-3</c:v>
                </c:pt>
              </c:numCache>
            </c:numRef>
          </c:val>
          <c:extLst>
            <c:ext xmlns:c16="http://schemas.microsoft.com/office/drawing/2014/chart" uri="{C3380CC4-5D6E-409C-BE32-E72D297353CC}">
              <c16:uniqueId val="{00000004-5461-423D-B2E1-721EFEF0521D}"/>
            </c:ext>
          </c:extLst>
        </c:ser>
        <c:ser>
          <c:idx val="1"/>
          <c:order val="1"/>
          <c:tx>
            <c:strRef>
              <c:f>pattern_created!$B$53</c:f>
              <c:strCache>
                <c:ptCount val="1"/>
                <c:pt idx="0">
                  <c:v>2022</c:v>
                </c:pt>
              </c:strCache>
            </c:strRef>
          </c:tx>
          <c:spPr>
            <a:solidFill>
              <a:schemeClr val="accent3"/>
            </a:solidFill>
            <a:ln>
              <a:noFill/>
            </a:ln>
            <a:effectLst/>
          </c:spPr>
          <c:invertIfNegative val="0"/>
          <c:dLbls>
            <c:dLbl>
              <c:idx val="0"/>
              <c:layout>
                <c:manualLayout>
                  <c:x val="7.6321308140007255E-4"/>
                  <c:y val="1.030297982483678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461-423D-B2E1-721EFEF0521D}"/>
                </c:ext>
              </c:extLst>
            </c:dLbl>
            <c:dLbl>
              <c:idx val="1"/>
              <c:layout>
                <c:manualLayout>
                  <c:x val="0"/>
                  <c:y val="7.2105226065618932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461-423D-B2E1-721EFEF0521D}"/>
                </c:ext>
              </c:extLst>
            </c:dLbl>
            <c:dLbl>
              <c:idx val="2"/>
              <c:layout>
                <c:manualLayout>
                  <c:x val="5.1816158675244781E-3"/>
                  <c:y val="5.517577186495337E-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461-423D-B2E1-721EFEF0521D}"/>
                </c:ext>
              </c:extLst>
            </c:dLbl>
            <c:dLbl>
              <c:idx val="3"/>
              <c:layout>
                <c:manualLayout>
                  <c:x val="6.8689177326008821E-2"/>
                  <c:y val="-9.1324200913242101E-2"/>
                </c:manualLayout>
              </c:layout>
              <c:numFmt formatCode="0.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461-423D-B2E1-721EFEF0521D}"/>
                </c:ext>
              </c:extLst>
            </c:dLbl>
            <c:dLbl>
              <c:idx val="4"/>
              <c:layout>
                <c:manualLayout>
                  <c:x val="7.4180281991051894E-2"/>
                  <c:y val="-0.12865001544368881"/>
                </c:manualLayout>
              </c:layout>
              <c:numFmt formatCode="0.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5461-423D-B2E1-721EFEF0521D}"/>
                </c:ext>
              </c:extLst>
            </c:dLbl>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pattern_created!$C$51:$G$51</c:f>
              <c:strCache>
                <c:ptCount val="5"/>
                <c:pt idx="0">
                  <c:v>NOMBRE DE DOMINIO</c:v>
                </c:pt>
                <c:pt idx="1">
                  <c:v>URL</c:v>
                </c:pt>
                <c:pt idx="2">
                  <c:v>HASH</c:v>
                </c:pt>
                <c:pt idx="3">
                  <c:v>EMAIL</c:v>
                </c:pt>
                <c:pt idx="4">
                  <c:v>IPV4</c:v>
                </c:pt>
              </c:strCache>
            </c:strRef>
          </c:cat>
          <c:val>
            <c:numRef>
              <c:f>pattern_created!$C$53:$G$53</c:f>
              <c:numCache>
                <c:formatCode>0.00%</c:formatCode>
                <c:ptCount val="5"/>
                <c:pt idx="0">
                  <c:v>0.22925219660054486</c:v>
                </c:pt>
                <c:pt idx="1">
                  <c:v>0.14073590914322986</c:v>
                </c:pt>
                <c:pt idx="2">
                  <c:v>8.2607527913133569E-2</c:v>
                </c:pt>
                <c:pt idx="3">
                  <c:v>1.9951655603729426E-3</c:v>
                </c:pt>
                <c:pt idx="4">
                  <c:v>1.6882170126232591E-3</c:v>
                </c:pt>
              </c:numCache>
            </c:numRef>
          </c:val>
          <c:extLst>
            <c:ext xmlns:c16="http://schemas.microsoft.com/office/drawing/2014/chart" uri="{C3380CC4-5D6E-409C-BE32-E72D297353CC}">
              <c16:uniqueId val="{00000009-5461-423D-B2E1-721EFEF0521D}"/>
            </c:ext>
          </c:extLst>
        </c:ser>
        <c:ser>
          <c:idx val="2"/>
          <c:order val="2"/>
          <c:tx>
            <c:strRef>
              <c:f>pattern_created!$B$54</c:f>
              <c:strCache>
                <c:ptCount val="1"/>
                <c:pt idx="0">
                  <c:v>2021</c:v>
                </c:pt>
              </c:strCache>
            </c:strRef>
          </c:tx>
          <c:spPr>
            <a:solidFill>
              <a:schemeClr val="accent5"/>
            </a:solidFill>
            <a:ln>
              <a:noFill/>
            </a:ln>
            <a:effectLst/>
          </c:spPr>
          <c:invertIfNegative val="0"/>
          <c:dLbls>
            <c:dLbl>
              <c:idx val="0"/>
              <c:layout>
                <c:manualLayout>
                  <c:x val="4.5792784884006038E-3"/>
                  <c:y val="6.320141634044975E-3"/>
                </c:manualLayout>
              </c:layout>
              <c:tx>
                <c:rich>
                  <a:bodyPr/>
                  <a:lstStyle/>
                  <a:p>
                    <a:fld id="{5E4405D0-AFF8-45DC-BE66-8A3CE652768F}"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5461-423D-B2E1-721EFEF0521D}"/>
                </c:ext>
              </c:extLst>
            </c:dLbl>
            <c:dLbl>
              <c:idx val="1"/>
              <c:layout>
                <c:manualLayout>
                  <c:x val="5.2459781675385569E-3"/>
                  <c:y val="-1.7316890183247641E-2"/>
                </c:manualLayout>
              </c:layout>
              <c:tx>
                <c:rich>
                  <a:bodyPr/>
                  <a:lstStyle/>
                  <a:p>
                    <a:fld id="{11889F82-B6A6-4B0B-9FE7-8B4734258667}"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5461-423D-B2E1-721EFEF0521D}"/>
                </c:ext>
              </c:extLst>
            </c:dLbl>
            <c:dLbl>
              <c:idx val="2"/>
              <c:layout>
                <c:manualLayout>
                  <c:x val="-4.5792784884007157E-3"/>
                  <c:y val="5.8078500968500209E-3"/>
                </c:manualLayout>
              </c:layout>
              <c:tx>
                <c:rich>
                  <a:bodyPr/>
                  <a:lstStyle/>
                  <a:p>
                    <a:fld id="{C6704336-F723-4050-97F2-3A31CDA20644}"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C-5461-423D-B2E1-721EFEF0521D}"/>
                </c:ext>
              </c:extLst>
            </c:dLbl>
            <c:dLbl>
              <c:idx val="3"/>
              <c:layout>
                <c:manualLayout>
                  <c:x val="-1.6130101580439239E-2"/>
                  <c:y val="-7.2946016043664588E-2"/>
                </c:manualLayout>
              </c:layout>
              <c:tx>
                <c:rich>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j-lt"/>
                        <a:ea typeface="+mn-ea"/>
                        <a:cs typeface="+mn-cs"/>
                      </a:defRPr>
                    </a:pPr>
                    <a:fld id="{299C633A-F0AE-4A6E-9E0C-C1DCDD477464}" type="VALUE">
                      <a:rPr lang="en-US">
                        <a:solidFill>
                          <a:schemeClr val="bg1"/>
                        </a:solidFill>
                      </a:rPr>
                      <a:pPr>
                        <a:defRPr sz="2400" b="1">
                          <a:solidFill>
                            <a:schemeClr val="tx1"/>
                          </a:solidFill>
                          <a:latin typeface="+mj-lt"/>
                        </a:defRPr>
                      </a:pPr>
                      <a:t>[VALOR]</a:t>
                    </a:fld>
                    <a:endParaRPr lang="es-ES"/>
                  </a:p>
                </c:rich>
              </c:tx>
              <c:numFmt formatCode="0.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5461-423D-B2E1-721EFEF0521D}"/>
                </c:ext>
              </c:extLst>
            </c:dLbl>
            <c:dLbl>
              <c:idx val="4"/>
              <c:layout>
                <c:manualLayout>
                  <c:x val="8.4121969268203291E-3"/>
                  <c:y val="-2.0313160333214193E-2"/>
                </c:manualLayout>
              </c:layout>
              <c:numFmt formatCode="0.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5461-423D-B2E1-721EFEF0521D}"/>
                </c:ext>
              </c:extLst>
            </c:dLbl>
            <c:numFmt formatCode="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pattern_created!$C$51:$G$51</c:f>
              <c:strCache>
                <c:ptCount val="5"/>
                <c:pt idx="0">
                  <c:v>NOMBRE DE DOMINIO</c:v>
                </c:pt>
                <c:pt idx="1">
                  <c:v>URL</c:v>
                </c:pt>
                <c:pt idx="2">
                  <c:v>HASH</c:v>
                </c:pt>
                <c:pt idx="3">
                  <c:v>EMAIL</c:v>
                </c:pt>
                <c:pt idx="4">
                  <c:v>IPV4</c:v>
                </c:pt>
              </c:strCache>
            </c:strRef>
          </c:cat>
          <c:val>
            <c:numRef>
              <c:f>pattern_created!$C$54:$G$54</c:f>
              <c:numCache>
                <c:formatCode>0.00%</c:formatCode>
                <c:ptCount val="5"/>
                <c:pt idx="0">
                  <c:v>0.15497064804512145</c:v>
                </c:pt>
                <c:pt idx="1">
                  <c:v>0.223535279898707</c:v>
                </c:pt>
                <c:pt idx="2">
                  <c:v>6.1773395234623801E-2</c:v>
                </c:pt>
                <c:pt idx="3">
                  <c:v>2.9927483405594135E-3</c:v>
                </c:pt>
                <c:pt idx="4">
                  <c:v>4.9879139009323566E-4</c:v>
                </c:pt>
              </c:numCache>
            </c:numRef>
          </c:val>
          <c:extLst>
            <c:ext xmlns:c16="http://schemas.microsoft.com/office/drawing/2014/chart" uri="{C3380CC4-5D6E-409C-BE32-E72D297353CC}">
              <c16:uniqueId val="{0000000E-5461-423D-B2E1-721EFEF0521D}"/>
            </c:ext>
          </c:extLst>
        </c:ser>
        <c:ser>
          <c:idx val="3"/>
          <c:order val="3"/>
          <c:tx>
            <c:strRef>
              <c:f>pattern_created!$B$55</c:f>
              <c:strCache>
                <c:ptCount val="1"/>
                <c:pt idx="0">
                  <c:v>2020</c:v>
                </c:pt>
              </c:strCache>
            </c:strRef>
          </c:tx>
          <c:spPr>
            <a:solidFill>
              <a:schemeClr val="accent1">
                <a:lumMod val="60000"/>
              </a:schemeClr>
            </a:solidFill>
            <a:ln>
              <a:noFill/>
            </a:ln>
            <a:effectLst/>
          </c:spPr>
          <c:invertIfNegative val="0"/>
          <c:dLbls>
            <c:dLbl>
              <c:idx val="0"/>
              <c:layout>
                <c:manualLayout>
                  <c:x val="2.6712457849003491E-2"/>
                  <c:y val="-4.090686792710716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5461-423D-B2E1-721EFEF0521D}"/>
                </c:ext>
              </c:extLst>
            </c:dLbl>
            <c:dLbl>
              <c:idx val="1"/>
              <c:layout>
                <c:manualLayout>
                  <c:x val="4.3503145639805736E-2"/>
                  <c:y val="-4.9905071874152426E-2"/>
                </c:manualLayout>
              </c:layout>
              <c:tx>
                <c:rich>
                  <a:bodyPr/>
                  <a:lstStyle/>
                  <a:p>
                    <a:fld id="{C4F7F062-7C13-400C-AC4B-E2FD1D062EAF}"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0-5461-423D-B2E1-721EFEF0521D}"/>
                </c:ext>
              </c:extLst>
            </c:dLbl>
            <c:dLbl>
              <c:idx val="2"/>
              <c:layout>
                <c:manualLayout>
                  <c:x val="-9.1585569768011504E-3"/>
                  <c:y val="-6.1167114078193523E-2"/>
                </c:manualLayout>
              </c:layout>
              <c:numFmt formatCode="0.0%" sourceLinked="0"/>
              <c:spPr>
                <a:solidFill>
                  <a:srgbClr val="264478"/>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5461-423D-B2E1-721EFEF0521D}"/>
                </c:ext>
              </c:extLst>
            </c:dLbl>
            <c:dLbl>
              <c:idx val="3"/>
              <c:layout>
                <c:manualLayout>
                  <c:x val="-2.0606753197802828E-2"/>
                  <c:y val="-1.0958904109589041E-2"/>
                </c:manualLayout>
              </c:layout>
              <c:tx>
                <c:rich>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fld id="{10AB3146-1771-44D2-BC9A-A6DD19653E19}" type="VALUE">
                      <a:rPr lang="en-US" sz="1400">
                        <a:solidFill>
                          <a:schemeClr val="bg1"/>
                        </a:solidFill>
                      </a:rPr>
                      <a:pPr>
                        <a:defRPr sz="2400" b="1">
                          <a:solidFill>
                            <a:schemeClr val="bg1"/>
                          </a:solidFill>
                          <a:latin typeface="+mj-lt"/>
                        </a:defRPr>
                      </a:pPr>
                      <a:t>[VALOR]</a:t>
                    </a:fld>
                    <a:endParaRPr lang="es-ES"/>
                  </a:p>
                </c:rich>
              </c:tx>
              <c:numFmt formatCode="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2-5461-423D-B2E1-721EFEF0521D}"/>
                </c:ext>
              </c:extLst>
            </c:dLbl>
            <c:dLbl>
              <c:idx val="4"/>
              <c:layout>
                <c:manualLayout>
                  <c:x val="6.8827065764893612E-3"/>
                  <c:y val="-2.1441669240614969E-2"/>
                </c:manualLayout>
              </c:layout>
              <c:numFmt formatCode="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5461-423D-B2E1-721EFEF0521D}"/>
                </c:ext>
              </c:extLst>
            </c:dLbl>
            <c:numFmt formatCode="0%" sourceLinked="0"/>
            <c:spPr>
              <a:solidFill>
                <a:srgbClr val="264478"/>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pattern_created!$C$51:$G$51</c:f>
              <c:strCache>
                <c:ptCount val="5"/>
                <c:pt idx="0">
                  <c:v>NOMBRE DE DOMINIO</c:v>
                </c:pt>
                <c:pt idx="1">
                  <c:v>URL</c:v>
                </c:pt>
                <c:pt idx="2">
                  <c:v>HASH</c:v>
                </c:pt>
                <c:pt idx="3">
                  <c:v>EMAIL</c:v>
                </c:pt>
                <c:pt idx="4">
                  <c:v>IPV4</c:v>
                </c:pt>
              </c:strCache>
            </c:strRef>
          </c:cat>
          <c:val>
            <c:numRef>
              <c:f>pattern_created!$C$55:$G$55</c:f>
              <c:numCache>
                <c:formatCode>0.00%</c:formatCode>
                <c:ptCount val="5"/>
                <c:pt idx="0">
                  <c:v>1.7150750105513562E-2</c:v>
                </c:pt>
                <c:pt idx="1">
                  <c:v>7.1365537351801402E-3</c:v>
                </c:pt>
                <c:pt idx="2">
                  <c:v>6.7144994820243255E-3</c:v>
                </c:pt>
                <c:pt idx="3">
                  <c:v>3.0694854774968348E-4</c:v>
                </c:pt>
                <c:pt idx="4">
                  <c:v>0</c:v>
                </c:pt>
              </c:numCache>
            </c:numRef>
          </c:val>
          <c:extLst xmlns:c15="http://schemas.microsoft.com/office/drawing/2012/chart">
            <c:ext xmlns:c16="http://schemas.microsoft.com/office/drawing/2014/chart" uri="{C3380CC4-5D6E-409C-BE32-E72D297353CC}">
              <c16:uniqueId val="{00000013-5461-423D-B2E1-721EFEF0521D}"/>
            </c:ext>
          </c:extLst>
        </c:ser>
        <c:dLbls>
          <c:dLblPos val="ctr"/>
          <c:showLegendKey val="0"/>
          <c:showVal val="1"/>
          <c:showCatName val="0"/>
          <c:showSerName val="0"/>
          <c:showPercent val="0"/>
          <c:showBubbleSize val="0"/>
        </c:dLbls>
        <c:gapWidth val="150"/>
        <c:overlap val="100"/>
        <c:axId val="1104349544"/>
        <c:axId val="1104355448"/>
        <c:extLst>
          <c:ext xmlns:c15="http://schemas.microsoft.com/office/drawing/2012/chart" uri="{02D57815-91ED-43cb-92C2-25804820EDAC}">
            <c15:filteredBarSeries>
              <c15:ser>
                <c:idx val="4"/>
                <c:order val="4"/>
                <c:tx>
                  <c:strRef>
                    <c:extLst>
                      <c:ext uri="{02D57815-91ED-43cb-92C2-25804820EDAC}">
                        <c15:formulaRef>
                          <c15:sqref>pattern_created!$B$56</c15:sqref>
                        </c15:formulaRef>
                      </c:ext>
                    </c:extLst>
                    <c:strCache>
                      <c:ptCount val="1"/>
                      <c:pt idx="0">
                        <c:v>TOTAL </c:v>
                      </c:pt>
                    </c:strCache>
                  </c:strRef>
                </c:tx>
                <c:spPr>
                  <a:solidFill>
                    <a:schemeClr val="accent3">
                      <a:lumMod val="60000"/>
                    </a:schemeClr>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pattern_created!$C$51:$G$51</c15:sqref>
                        </c15:formulaRef>
                      </c:ext>
                    </c:extLst>
                    <c:strCache>
                      <c:ptCount val="5"/>
                      <c:pt idx="0">
                        <c:v>NOMBRE DE DOMINIO</c:v>
                      </c:pt>
                      <c:pt idx="1">
                        <c:v>URL</c:v>
                      </c:pt>
                      <c:pt idx="2">
                        <c:v>HASH</c:v>
                      </c:pt>
                      <c:pt idx="3">
                        <c:v>EMAIL</c:v>
                      </c:pt>
                      <c:pt idx="4">
                        <c:v>IPV4</c:v>
                      </c:pt>
                    </c:strCache>
                  </c:strRef>
                </c:cat>
                <c:val>
                  <c:numRef>
                    <c:extLst>
                      <c:ext uri="{02D57815-91ED-43cb-92C2-25804820EDAC}">
                        <c15:formulaRef>
                          <c15:sqref>pattern_created!$C$56:$G$56</c15:sqref>
                        </c15:formulaRef>
                      </c:ext>
                    </c:extLst>
                    <c:numCache>
                      <c:formatCode>0.00%</c:formatCode>
                      <c:ptCount val="5"/>
                      <c:pt idx="0">
                        <c:v>0.43053370678739977</c:v>
                      </c:pt>
                      <c:pt idx="1">
                        <c:v>0.38284157618079268</c:v>
                      </c:pt>
                      <c:pt idx="2">
                        <c:v>0.17803015769481642</c:v>
                      </c:pt>
                      <c:pt idx="3">
                        <c:v>5.2948624486820403E-3</c:v>
                      </c:pt>
                      <c:pt idx="4">
                        <c:v>3.2996968883090973E-3</c:v>
                      </c:pt>
                    </c:numCache>
                  </c:numRef>
                </c:val>
                <c:extLst>
                  <c:ext xmlns:c16="http://schemas.microsoft.com/office/drawing/2014/chart" uri="{C3380CC4-5D6E-409C-BE32-E72D297353CC}">
                    <c16:uniqueId val="{00000018-5461-423D-B2E1-721EFEF0521D}"/>
                  </c:ext>
                </c:extLst>
              </c15:ser>
            </c15:filteredBarSeries>
          </c:ext>
        </c:extLst>
      </c:barChart>
      <c:catAx>
        <c:axId val="1104349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04355448"/>
        <c:crosses val="autoZero"/>
        <c:auto val="1"/>
        <c:lblAlgn val="ctr"/>
        <c:lblOffset val="100"/>
        <c:noMultiLvlLbl val="0"/>
      </c:catAx>
      <c:valAx>
        <c:axId val="110435544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04349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solidFill>
                <a:latin typeface="+mj-lt"/>
                <a:ea typeface="+mn-ea"/>
                <a:cs typeface="+mn-cs"/>
              </a:defRPr>
            </a:pPr>
            <a:r>
              <a:rPr lang="es-ES" sz="2400" b="1" i="0" u="none" strike="noStrike" baseline="0">
                <a:solidFill>
                  <a:schemeClr val="tx1"/>
                </a:solidFill>
                <a:effectLst/>
                <a:latin typeface="+mj-lt"/>
              </a:rPr>
              <a:t>PORCENTAJES RELACIÓN FECHA DE CREACIÓN/TIPO DE PATRÓN RESPECTO DEL TOTAL DE OBJETOS TIPO IINDICADOR PULSOS ALIENVAULT PARTE IOT Y SMART HOME CONJUNTAS</a:t>
            </a:r>
            <a:endParaRPr lang="es-ES" sz="2400">
              <a:solidFill>
                <a:schemeClr val="tx1"/>
              </a:solidFill>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solidFill>
              <a:latin typeface="+mj-lt"/>
              <a:ea typeface="+mn-ea"/>
              <a:cs typeface="+mn-cs"/>
            </a:defRPr>
          </a:pPr>
          <a:endParaRPr lang="es-ES"/>
        </a:p>
      </c:txPr>
    </c:title>
    <c:autoTitleDeleted val="0"/>
    <c:plotArea>
      <c:layout/>
      <c:barChart>
        <c:barDir val="col"/>
        <c:grouping val="stacked"/>
        <c:varyColors val="0"/>
        <c:ser>
          <c:idx val="0"/>
          <c:order val="0"/>
          <c:tx>
            <c:strRef>
              <c:f>pattern_created!$I$50</c:f>
              <c:strCache>
                <c:ptCount val="1"/>
                <c:pt idx="0">
                  <c:v>NOMBRE DE DOMINIO</c:v>
                </c:pt>
              </c:strCache>
            </c:strRef>
          </c:tx>
          <c:spPr>
            <a:solidFill>
              <a:schemeClr val="accent1"/>
            </a:solidFill>
            <a:ln>
              <a:noFill/>
            </a:ln>
            <a:effectLst/>
          </c:spPr>
          <c:invertIfNegative val="0"/>
          <c:dLbls>
            <c:dLbl>
              <c:idx val="0"/>
              <c:layout>
                <c:manualLayout>
                  <c:x val="-1.33155139178691E-3"/>
                  <c:y val="5.013496762459694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0F4-474B-9478-284F901307C1}"/>
                </c:ext>
              </c:extLst>
            </c:dLbl>
            <c:dLbl>
              <c:idx val="1"/>
              <c:layout>
                <c:manualLayout>
                  <c:x val="1.8197931106759043E-3"/>
                  <c:y val="4.8849432437571092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0F4-474B-9478-284F901307C1}"/>
                </c:ext>
              </c:extLst>
            </c:dLbl>
            <c:dLbl>
              <c:idx val="2"/>
              <c:layout>
                <c:manualLayout>
                  <c:x val="-7.6599438646194618E-3"/>
                  <c:y val="-2.249885604557064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0F4-474B-9478-284F901307C1}"/>
                </c:ext>
              </c:extLst>
            </c:dLbl>
            <c:dLbl>
              <c:idx val="3"/>
              <c:layout>
                <c:manualLayout>
                  <c:x val="-7.3091652513706779E-2"/>
                  <c:y val="-7.327445962661768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0F4-474B-9478-284F901307C1}"/>
                </c:ext>
              </c:extLst>
            </c:dLbl>
            <c:numFmt formatCode="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pattern_created!$J$49:$M$49</c:f>
              <c:numCache>
                <c:formatCode>General</c:formatCode>
                <c:ptCount val="4"/>
                <c:pt idx="0">
                  <c:v>2023</c:v>
                </c:pt>
                <c:pt idx="1">
                  <c:v>2022</c:v>
                </c:pt>
                <c:pt idx="2">
                  <c:v>2021</c:v>
                </c:pt>
                <c:pt idx="3">
                  <c:v>2020</c:v>
                </c:pt>
              </c:numCache>
            </c:numRef>
          </c:cat>
          <c:val>
            <c:numRef>
              <c:f>pattern_created!$J$50:$M$50</c:f>
              <c:numCache>
                <c:formatCode>0.00%</c:formatCode>
                <c:ptCount val="4"/>
                <c:pt idx="0">
                  <c:v>2.9160112036219928E-2</c:v>
                </c:pt>
                <c:pt idx="1">
                  <c:v>0.22925219660054486</c:v>
                </c:pt>
                <c:pt idx="2">
                  <c:v>0.15497064804512145</c:v>
                </c:pt>
                <c:pt idx="3">
                  <c:v>1.7150750105513562E-2</c:v>
                </c:pt>
              </c:numCache>
            </c:numRef>
          </c:val>
          <c:extLst>
            <c:ext xmlns:c16="http://schemas.microsoft.com/office/drawing/2014/chart" uri="{C3380CC4-5D6E-409C-BE32-E72D297353CC}">
              <c16:uniqueId val="{00000004-A0F4-474B-9478-284F901307C1}"/>
            </c:ext>
          </c:extLst>
        </c:ser>
        <c:ser>
          <c:idx val="1"/>
          <c:order val="1"/>
          <c:tx>
            <c:strRef>
              <c:f>pattern_created!$I$51</c:f>
              <c:strCache>
                <c:ptCount val="1"/>
                <c:pt idx="0">
                  <c:v>URL</c:v>
                </c:pt>
              </c:strCache>
            </c:strRef>
          </c:tx>
          <c:spPr>
            <a:solidFill>
              <a:schemeClr val="accent3"/>
            </a:solidFill>
            <a:ln>
              <a:noFill/>
            </a:ln>
            <a:effectLst/>
          </c:spPr>
          <c:invertIfNegative val="0"/>
          <c:dLbls>
            <c:dLbl>
              <c:idx val="0"/>
              <c:tx>
                <c:rich>
                  <a:bodyPr/>
                  <a:lstStyle/>
                  <a:p>
                    <a:fld id="{61E71C39-6FC3-4D21-8C0B-BE0F3DA3278A}"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A0F4-474B-9478-284F901307C1}"/>
                </c:ext>
              </c:extLst>
            </c:dLbl>
            <c:dLbl>
              <c:idx val="1"/>
              <c:tx>
                <c:rich>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fld id="{0981E001-52E6-4B2E-8AC9-54B8BAAA1C81}" type="VALUE">
                      <a:rPr lang="en-US">
                        <a:solidFill>
                          <a:schemeClr val="bg1"/>
                        </a:solidFill>
                      </a:rPr>
                      <a:pPr>
                        <a:defRPr sz="2400" b="1">
                          <a:solidFill>
                            <a:schemeClr val="bg1"/>
                          </a:solidFill>
                          <a:latin typeface="+mj-lt"/>
                        </a:defRPr>
                      </a:pPr>
                      <a:t>[VALOR]</a:t>
                    </a:fld>
                    <a:endParaRPr lang="es-ES"/>
                  </a:p>
                </c:rich>
              </c:tx>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A0F4-474B-9478-284F901307C1}"/>
                </c:ext>
              </c:extLst>
            </c:dLbl>
            <c:dLbl>
              <c:idx val="3"/>
              <c:layout>
                <c:manualLayout>
                  <c:x val="8.8310658818375576E-2"/>
                  <c:y val="-5.1701854988374263E-2"/>
                </c:manualLayout>
              </c:layout>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A0F4-474B-9478-284F901307C1}"/>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pattern_created!$J$49:$M$49</c:f>
              <c:numCache>
                <c:formatCode>General</c:formatCode>
                <c:ptCount val="4"/>
                <c:pt idx="0">
                  <c:v>2023</c:v>
                </c:pt>
                <c:pt idx="1">
                  <c:v>2022</c:v>
                </c:pt>
                <c:pt idx="2">
                  <c:v>2021</c:v>
                </c:pt>
                <c:pt idx="3">
                  <c:v>2020</c:v>
                </c:pt>
              </c:numCache>
            </c:numRef>
          </c:cat>
          <c:val>
            <c:numRef>
              <c:f>pattern_created!$J$51:$M$51</c:f>
              <c:numCache>
                <c:formatCode>0.00%</c:formatCode>
                <c:ptCount val="4"/>
                <c:pt idx="0">
                  <c:v>1.1433833403675708E-2</c:v>
                </c:pt>
                <c:pt idx="1">
                  <c:v>0.14073590914322986</c:v>
                </c:pt>
                <c:pt idx="2">
                  <c:v>0.223535279898707</c:v>
                </c:pt>
                <c:pt idx="3">
                  <c:v>7.1365537351801402E-3</c:v>
                </c:pt>
              </c:numCache>
            </c:numRef>
          </c:val>
          <c:extLst>
            <c:ext xmlns:c16="http://schemas.microsoft.com/office/drawing/2014/chart" uri="{C3380CC4-5D6E-409C-BE32-E72D297353CC}">
              <c16:uniqueId val="{00000007-A0F4-474B-9478-284F901307C1}"/>
            </c:ext>
          </c:extLst>
        </c:ser>
        <c:ser>
          <c:idx val="2"/>
          <c:order val="2"/>
          <c:tx>
            <c:strRef>
              <c:f>pattern_created!$I$52</c:f>
              <c:strCache>
                <c:ptCount val="1"/>
                <c:pt idx="0">
                  <c:v>HASH</c:v>
                </c:pt>
              </c:strCache>
            </c:strRef>
          </c:tx>
          <c:spPr>
            <a:solidFill>
              <a:schemeClr val="accent5"/>
            </a:solidFill>
            <a:ln>
              <a:noFill/>
            </a:ln>
            <a:effectLst/>
          </c:spPr>
          <c:invertIfNegative val="0"/>
          <c:dLbls>
            <c:dLbl>
              <c:idx val="0"/>
              <c:layout>
                <c:manualLayout>
                  <c:x val="8.4049719198925968E-3"/>
                  <c:y val="-4.9768576526254141E-3"/>
                </c:manualLayout>
              </c:layout>
              <c:numFmt formatCode="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0F4-474B-9478-284F901307C1}"/>
                </c:ext>
              </c:extLst>
            </c:dLbl>
            <c:dLbl>
              <c:idx val="1"/>
              <c:layout>
                <c:manualLayout>
                  <c:x val="1.1233781360093416E-3"/>
                  <c:y val="1.3627577651843779E-2"/>
                </c:manualLayout>
              </c:layout>
              <c:numFmt formatCode="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0F4-474B-9478-284F901307C1}"/>
                </c:ext>
              </c:extLst>
            </c:dLbl>
            <c:dLbl>
              <c:idx val="2"/>
              <c:layout>
                <c:manualLayout>
                  <c:x val="-4.8687583412099352E-4"/>
                  <c:y val="1.9477531721779847E-3"/>
                </c:manualLayout>
              </c:layout>
              <c:numFmt formatCode="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0F4-474B-9478-284F901307C1}"/>
                </c:ext>
              </c:extLst>
            </c:dLbl>
            <c:dLbl>
              <c:idx val="3"/>
              <c:layout>
                <c:manualLayout>
                  <c:x val="5.4229290574685556E-2"/>
                  <c:y val="-0.1439319742665703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0F4-474B-9478-284F901307C1}"/>
                </c:ext>
              </c:extLst>
            </c:dLbl>
            <c:numFmt formatCode="0.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pattern_created!$J$49:$M$49</c:f>
              <c:numCache>
                <c:formatCode>General</c:formatCode>
                <c:ptCount val="4"/>
                <c:pt idx="0">
                  <c:v>2023</c:v>
                </c:pt>
                <c:pt idx="1">
                  <c:v>2022</c:v>
                </c:pt>
                <c:pt idx="2">
                  <c:v>2021</c:v>
                </c:pt>
                <c:pt idx="3">
                  <c:v>2020</c:v>
                </c:pt>
              </c:numCache>
            </c:numRef>
          </c:cat>
          <c:val>
            <c:numRef>
              <c:f>pattern_created!$J$52:$M$52</c:f>
              <c:numCache>
                <c:formatCode>0.00%</c:formatCode>
                <c:ptCount val="4"/>
                <c:pt idx="0">
                  <c:v>2.6934735065034725E-2</c:v>
                </c:pt>
                <c:pt idx="1">
                  <c:v>8.2607527913133569E-2</c:v>
                </c:pt>
                <c:pt idx="2">
                  <c:v>6.1773395234623801E-2</c:v>
                </c:pt>
                <c:pt idx="3">
                  <c:v>6.7144994820243255E-3</c:v>
                </c:pt>
              </c:numCache>
            </c:numRef>
          </c:val>
          <c:extLst xmlns:c15="http://schemas.microsoft.com/office/drawing/2012/chart">
            <c:ext xmlns:c16="http://schemas.microsoft.com/office/drawing/2014/chart" uri="{C3380CC4-5D6E-409C-BE32-E72D297353CC}">
              <c16:uniqueId val="{0000000C-A0F4-474B-9478-284F901307C1}"/>
            </c:ext>
          </c:extLst>
        </c:ser>
        <c:ser>
          <c:idx val="3"/>
          <c:order val="3"/>
          <c:tx>
            <c:strRef>
              <c:f>pattern_created!$I$53</c:f>
              <c:strCache>
                <c:ptCount val="1"/>
                <c:pt idx="0">
                  <c:v>EMAIL</c:v>
                </c:pt>
              </c:strCache>
            </c:strRef>
          </c:tx>
          <c:spPr>
            <a:solidFill>
              <a:schemeClr val="accent1">
                <a:lumMod val="60000"/>
              </a:schemeClr>
            </a:solidFill>
            <a:ln>
              <a:noFill/>
            </a:ln>
            <a:effectLst/>
          </c:spPr>
          <c:invertIfNegative val="0"/>
          <c:dLbls>
            <c:dLbl>
              <c:idx val="0"/>
              <c:layout>
                <c:manualLayout>
                  <c:x val="3.5481961132383041E-2"/>
                  <c:y val="-2.1829672106202562E-2"/>
                </c:manualLayout>
              </c:layout>
              <c:numFmt formatCode="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0F4-474B-9478-284F901307C1}"/>
                </c:ext>
              </c:extLst>
            </c:dLbl>
            <c:dLbl>
              <c:idx val="1"/>
              <c:layout>
                <c:manualLayout>
                  <c:x val="6.9386946214437945E-2"/>
                  <c:y val="-3.9063623768993784E-2"/>
                </c:manualLayout>
              </c:layout>
              <c:numFmt formatCode="0.0%" sourceLinked="0"/>
              <c:spPr>
                <a:solidFill>
                  <a:schemeClr val="bg2">
                    <a:lumMod val="50000"/>
                  </a:schemeClr>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A0F4-474B-9478-284F901307C1}"/>
                </c:ext>
              </c:extLst>
            </c:dLbl>
            <c:dLbl>
              <c:idx val="2"/>
              <c:layout>
                <c:manualLayout>
                  <c:x val="-5.9136601887305067E-2"/>
                  <c:y val="-5.974436576434339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0F4-474B-9478-284F901307C1}"/>
                </c:ext>
              </c:extLst>
            </c:dLbl>
            <c:dLbl>
              <c:idx val="3"/>
              <c:layout>
                <c:manualLayout>
                  <c:x val="-1.6558248528445535E-2"/>
                  <c:y val="-2.0680741995349639E-2"/>
                </c:manualLayout>
              </c:layout>
              <c:numFmt formatCode="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0F4-474B-9478-284F901307C1}"/>
                </c:ext>
              </c:extLst>
            </c:dLbl>
            <c:numFmt formatCode="0.0%" sourceLinked="0"/>
            <c:spPr>
              <a:solidFill>
                <a:srgbClr val="264478"/>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pattern_created!$J$49:$M$49</c:f>
              <c:numCache>
                <c:formatCode>General</c:formatCode>
                <c:ptCount val="4"/>
                <c:pt idx="0">
                  <c:v>2023</c:v>
                </c:pt>
                <c:pt idx="1">
                  <c:v>2022</c:v>
                </c:pt>
                <c:pt idx="2">
                  <c:v>2021</c:v>
                </c:pt>
                <c:pt idx="3">
                  <c:v>2020</c:v>
                </c:pt>
              </c:numCache>
            </c:numRef>
          </c:cat>
          <c:val>
            <c:numRef>
              <c:f>pattern_created!$J$53:$M$53</c:f>
              <c:numCache>
                <c:formatCode>0.00%</c:formatCode>
                <c:ptCount val="4"/>
                <c:pt idx="0">
                  <c:v>0</c:v>
                </c:pt>
                <c:pt idx="1">
                  <c:v>1.9951655603729426E-3</c:v>
                </c:pt>
                <c:pt idx="2">
                  <c:v>2.9927483405594135E-3</c:v>
                </c:pt>
                <c:pt idx="3">
                  <c:v>3.0694854774968348E-4</c:v>
                </c:pt>
              </c:numCache>
            </c:numRef>
          </c:val>
          <c:extLst xmlns:c15="http://schemas.microsoft.com/office/drawing/2012/chart">
            <c:ext xmlns:c16="http://schemas.microsoft.com/office/drawing/2014/chart" uri="{C3380CC4-5D6E-409C-BE32-E72D297353CC}">
              <c16:uniqueId val="{00000011-A0F4-474B-9478-284F901307C1}"/>
            </c:ext>
          </c:extLst>
        </c:ser>
        <c:ser>
          <c:idx val="4"/>
          <c:order val="4"/>
          <c:tx>
            <c:strRef>
              <c:f>pattern_created!$I$54</c:f>
              <c:strCache>
                <c:ptCount val="1"/>
                <c:pt idx="0">
                  <c:v>IPV4</c:v>
                </c:pt>
              </c:strCache>
            </c:strRef>
          </c:tx>
          <c:spPr>
            <a:solidFill>
              <a:schemeClr val="accent3">
                <a:lumMod val="60000"/>
              </a:schemeClr>
            </a:solidFill>
            <a:ln>
              <a:noFill/>
            </a:ln>
            <a:effectLst/>
          </c:spPr>
          <c:invertIfNegative val="0"/>
          <c:dLbls>
            <c:dLbl>
              <c:idx val="0"/>
              <c:layout>
                <c:manualLayout>
                  <c:x val="-3.469601861974117E-2"/>
                  <c:y val="-7.640330957008129E-2"/>
                </c:manualLayout>
              </c:layout>
              <c:numFmt formatCode="0.0%" sourceLinked="0"/>
              <c:spPr>
                <a:solidFill>
                  <a:schemeClr val="bg2">
                    <a:lumMod val="25000"/>
                  </a:schemeClr>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445-4DFA-BC95-099A9263BF14}"/>
                </c:ext>
              </c:extLst>
            </c:dLbl>
            <c:dLbl>
              <c:idx val="1"/>
              <c:layout>
                <c:manualLayout>
                  <c:x val="-4.9513700089930453E-2"/>
                  <c:y val="-4.056264729330618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445-4DFA-BC95-099A9263BF14}"/>
                </c:ext>
              </c:extLst>
            </c:dLbl>
            <c:dLbl>
              <c:idx val="2"/>
              <c:layout>
                <c:manualLayout>
                  <c:x val="4.9196685916524431E-4"/>
                  <c:y val="-1.9179443161522747E-2"/>
                </c:manualLayout>
              </c:layout>
              <c:numFmt formatCode="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A0F4-474B-9478-284F901307C1}"/>
                </c:ext>
              </c:extLst>
            </c:dLbl>
            <c:dLbl>
              <c:idx val="3"/>
              <c:layout>
                <c:manualLayout>
                  <c:x val="-1.9645706875168562E-2"/>
                  <c:y val="-2.0935587359308078E-2"/>
                </c:manualLayout>
              </c:layout>
              <c:numFmt formatCode="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445-4DFA-BC95-099A9263BF14}"/>
                </c:ext>
              </c:extLst>
            </c:dLbl>
            <c:numFmt formatCode="0.0%" sourceLinked="0"/>
            <c:spPr>
              <a:solidFill>
                <a:srgbClr val="264478"/>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pattern_created!$J$49:$M$49</c:f>
              <c:numCache>
                <c:formatCode>General</c:formatCode>
                <c:ptCount val="4"/>
                <c:pt idx="0">
                  <c:v>2023</c:v>
                </c:pt>
                <c:pt idx="1">
                  <c:v>2022</c:v>
                </c:pt>
                <c:pt idx="2">
                  <c:v>2021</c:v>
                </c:pt>
                <c:pt idx="3">
                  <c:v>2020</c:v>
                </c:pt>
              </c:numCache>
            </c:numRef>
          </c:cat>
          <c:val>
            <c:numRef>
              <c:f>pattern_created!$J$54:$M$54</c:f>
              <c:numCache>
                <c:formatCode>0.00%</c:formatCode>
                <c:ptCount val="4"/>
                <c:pt idx="0">
                  <c:v>1.1126884855926025E-3</c:v>
                </c:pt>
                <c:pt idx="1">
                  <c:v>1.6882170126232591E-3</c:v>
                </c:pt>
                <c:pt idx="2">
                  <c:v>4.9879139009323566E-4</c:v>
                </c:pt>
                <c:pt idx="3">
                  <c:v>0</c:v>
                </c:pt>
              </c:numCache>
            </c:numRef>
          </c:val>
          <c:extLst>
            <c:ext xmlns:c16="http://schemas.microsoft.com/office/drawing/2014/chart" uri="{C3380CC4-5D6E-409C-BE32-E72D297353CC}">
              <c16:uniqueId val="{00000012-A0F4-474B-9478-284F901307C1}"/>
            </c:ext>
          </c:extLst>
        </c:ser>
        <c:dLbls>
          <c:dLblPos val="ctr"/>
          <c:showLegendKey val="0"/>
          <c:showVal val="1"/>
          <c:showCatName val="0"/>
          <c:showSerName val="0"/>
          <c:showPercent val="0"/>
          <c:showBubbleSize val="0"/>
        </c:dLbls>
        <c:gapWidth val="150"/>
        <c:overlap val="100"/>
        <c:axId val="1136993456"/>
        <c:axId val="1136992800"/>
        <c:extLst>
          <c:ext xmlns:c15="http://schemas.microsoft.com/office/drawing/2012/chart" uri="{02D57815-91ED-43cb-92C2-25804820EDAC}">
            <c15:filteredBarSeries>
              <c15:ser>
                <c:idx val="5"/>
                <c:order val="5"/>
                <c:tx>
                  <c:strRef>
                    <c:extLst>
                      <c:ext uri="{02D57815-91ED-43cb-92C2-25804820EDAC}">
                        <c15:formulaRef>
                          <c15:sqref>pattern_created!$I$55</c15:sqref>
                        </c15:formulaRef>
                      </c:ext>
                    </c:extLst>
                    <c:strCache>
                      <c:ptCount val="1"/>
                      <c:pt idx="0">
                        <c:v>TOTAL </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pattern_created!$J$49:$M$49</c15:sqref>
                        </c15:formulaRef>
                      </c:ext>
                    </c:extLst>
                    <c:numCache>
                      <c:formatCode>General</c:formatCode>
                      <c:ptCount val="4"/>
                      <c:pt idx="0">
                        <c:v>2023</c:v>
                      </c:pt>
                      <c:pt idx="1">
                        <c:v>2022</c:v>
                      </c:pt>
                      <c:pt idx="2">
                        <c:v>2021</c:v>
                      </c:pt>
                      <c:pt idx="3">
                        <c:v>2020</c:v>
                      </c:pt>
                    </c:numCache>
                  </c:numRef>
                </c:cat>
                <c:val>
                  <c:numRef>
                    <c:extLst>
                      <c:ext uri="{02D57815-91ED-43cb-92C2-25804820EDAC}">
                        <c15:formulaRef>
                          <c15:sqref>pattern_created!$J$55:$M$55</c15:sqref>
                        </c15:formulaRef>
                      </c:ext>
                    </c:extLst>
                    <c:numCache>
                      <c:formatCode>0.00%</c:formatCode>
                      <c:ptCount val="4"/>
                      <c:pt idx="0">
                        <c:v>6.8641368990522977E-2</c:v>
                      </c:pt>
                      <c:pt idx="1">
                        <c:v>0.45627901622990452</c:v>
                      </c:pt>
                      <c:pt idx="2">
                        <c:v>0.44377086290910484</c:v>
                      </c:pt>
                      <c:pt idx="3">
                        <c:v>3.1308751870467708E-2</c:v>
                      </c:pt>
                    </c:numCache>
                  </c:numRef>
                </c:val>
                <c:extLst>
                  <c:ext xmlns:c16="http://schemas.microsoft.com/office/drawing/2014/chart" uri="{C3380CC4-5D6E-409C-BE32-E72D297353CC}">
                    <c16:uniqueId val="{00000013-A0F4-474B-9478-284F901307C1}"/>
                  </c:ext>
                </c:extLst>
              </c15:ser>
            </c15:filteredBarSeries>
          </c:ext>
        </c:extLst>
      </c:barChart>
      <c:catAx>
        <c:axId val="113699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solidFill>
                <a:latin typeface="+mj-lt"/>
                <a:ea typeface="+mn-ea"/>
                <a:cs typeface="+mn-cs"/>
              </a:defRPr>
            </a:pPr>
            <a:endParaRPr lang="es-ES"/>
          </a:p>
        </c:txPr>
        <c:crossAx val="1136992800"/>
        <c:crosses val="autoZero"/>
        <c:auto val="1"/>
        <c:lblAlgn val="ctr"/>
        <c:lblOffset val="100"/>
        <c:noMultiLvlLbl val="0"/>
      </c:catAx>
      <c:valAx>
        <c:axId val="11369928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solidFill>
                <a:latin typeface="+mj-lt"/>
                <a:ea typeface="+mn-ea"/>
                <a:cs typeface="+mn-cs"/>
              </a:defRPr>
            </a:pPr>
            <a:endParaRPr lang="es-ES"/>
          </a:p>
        </c:txPr>
        <c:crossAx val="1136993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000" b="1">
                <a:solidFill>
                  <a:schemeClr val="tx1"/>
                </a:solidFill>
                <a:latin typeface="+mj-lt"/>
              </a:rPr>
              <a:t>PORCENTAJES</a:t>
            </a:r>
            <a:r>
              <a:rPr lang="es-ES" sz="2000" b="1" baseline="0">
                <a:solidFill>
                  <a:schemeClr val="tx1"/>
                </a:solidFill>
                <a:latin typeface="+mj-lt"/>
              </a:rPr>
              <a:t> RELACIÓN AÑO DE CREACIÓN OBJETO/MOMENTO DE MODIFICACIÓN PARA OBJETOS PULSOS ALIENVAULT PARTE IOT Y SMART HOME CONJUNTAS</a:t>
            </a:r>
            <a:endParaRPr lang="es-ES" sz="2000" b="1">
              <a:solidFill>
                <a:schemeClr val="tx1"/>
              </a:solidFill>
              <a:latin typeface="+mj-lt"/>
            </a:endParaRPr>
          </a:p>
        </c:rich>
      </c:tx>
      <c:layout>
        <c:manualLayout>
          <c:xMode val="edge"/>
          <c:yMode val="edge"/>
          <c:x val="0.13273625858768026"/>
          <c:y val="0"/>
        </c:manualLayout>
      </c:layout>
      <c:overlay val="0"/>
      <c:spPr>
        <a:solidFill>
          <a:schemeClr val="bg1"/>
        </a:solid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manualLayout>
          <c:layoutTarget val="inner"/>
          <c:xMode val="edge"/>
          <c:yMode val="edge"/>
          <c:x val="4.4765255361540288E-2"/>
          <c:y val="6.2007613677215009E-2"/>
          <c:w val="0.94409462218263729"/>
          <c:h val="0.83801554083373464"/>
        </c:manualLayout>
      </c:layout>
      <c:barChart>
        <c:barDir val="col"/>
        <c:grouping val="stacked"/>
        <c:varyColors val="0"/>
        <c:ser>
          <c:idx val="0"/>
          <c:order val="0"/>
          <c:tx>
            <c:strRef>
              <c:f>created_modified!$B$55</c:f>
              <c:strCache>
                <c:ptCount val="1"/>
                <c:pt idx="0">
                  <c:v>MISMO DÍA</c:v>
                </c:pt>
              </c:strCache>
            </c:strRef>
          </c:tx>
          <c:spPr>
            <a:solidFill>
              <a:schemeClr val="accent1"/>
            </a:solidFill>
            <a:ln>
              <a:noFill/>
            </a:ln>
            <a:effectLst/>
          </c:spPr>
          <c:invertIfNegative val="0"/>
          <c:dLbls>
            <c:dLbl>
              <c:idx val="0"/>
              <c:layout>
                <c:manualLayout>
                  <c:x val="-2.0887729604667097E-3"/>
                  <c:y val="-2.1013919984618473E-3"/>
                </c:manualLayout>
              </c:layout>
              <c:tx>
                <c:rich>
                  <a:bodyPr/>
                  <a:lstStyle/>
                  <a:p>
                    <a:fld id="{B040D064-E23C-4BBB-BC8F-7B8D8AF31D98}"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2A16-439C-AEBA-5071DE318D82}"/>
                </c:ext>
              </c:extLst>
            </c:dLbl>
            <c:numFmt formatCode="0%" sourceLinked="0"/>
            <c:spPr>
              <a:solidFill>
                <a:srgbClr val="4472C4"/>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created_modified!$C$54:$F$54</c:f>
              <c:numCache>
                <c:formatCode>General</c:formatCode>
                <c:ptCount val="4"/>
                <c:pt idx="0">
                  <c:v>2023</c:v>
                </c:pt>
                <c:pt idx="1">
                  <c:v>2022</c:v>
                </c:pt>
                <c:pt idx="2">
                  <c:v>2021</c:v>
                </c:pt>
                <c:pt idx="3">
                  <c:v>2020</c:v>
                </c:pt>
              </c:numCache>
            </c:numRef>
          </c:cat>
          <c:val>
            <c:numRef>
              <c:f>created_modified!$C$55:$F$55</c:f>
              <c:numCache>
                <c:formatCode>0.00%</c:formatCode>
                <c:ptCount val="4"/>
                <c:pt idx="0">
                  <c:v>6.8754525706010136E-2</c:v>
                </c:pt>
                <c:pt idx="1">
                  <c:v>0.45235336712527158</c:v>
                </c:pt>
                <c:pt idx="2">
                  <c:v>0.43323678493845041</c:v>
                </c:pt>
                <c:pt idx="3">
                  <c:v>3.0195510499637944E-2</c:v>
                </c:pt>
              </c:numCache>
            </c:numRef>
          </c:val>
          <c:extLst>
            <c:ext xmlns:c16="http://schemas.microsoft.com/office/drawing/2014/chart" uri="{C3380CC4-5D6E-409C-BE32-E72D297353CC}">
              <c16:uniqueId val="{00000004-2A16-439C-AEBA-5071DE318D82}"/>
            </c:ext>
          </c:extLst>
        </c:ser>
        <c:ser>
          <c:idx val="1"/>
          <c:order val="1"/>
          <c:tx>
            <c:strRef>
              <c:f>created_modified!$B$56</c:f>
              <c:strCache>
                <c:ptCount val="1"/>
                <c:pt idx="0">
                  <c:v>MISMO MES</c:v>
                </c:pt>
              </c:strCache>
            </c:strRef>
          </c:tx>
          <c:spPr>
            <a:solidFill>
              <a:schemeClr val="accent3"/>
            </a:solidFill>
            <a:ln>
              <a:noFill/>
            </a:ln>
            <a:effectLst/>
          </c:spPr>
          <c:invertIfNegative val="0"/>
          <c:dLbls>
            <c:dLbl>
              <c:idx val="0"/>
              <c:layout>
                <c:manualLayout>
                  <c:x val="6.8929507695401418E-2"/>
                  <c:y val="-4.728131996539172E-2"/>
                </c:manualLayout>
              </c:layout>
              <c:tx>
                <c:rich>
                  <a:bodyPr/>
                  <a:lstStyle/>
                  <a:p>
                    <a:fld id="{485D92BB-90F3-4EFA-BE80-B298D66F71E7}" type="VALUE">
                      <a:rPr lang="en-US" sz="2800">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2A16-439C-AEBA-5071DE318D82}"/>
                </c:ext>
              </c:extLst>
            </c:dLbl>
            <c:dLbl>
              <c:idx val="1"/>
              <c:layout>
                <c:manualLayout>
                  <c:x val="7.5195826576801503E-2"/>
                  <c:y val="-3.677435997308233E-2"/>
                </c:manualLayout>
              </c:layout>
              <c:tx>
                <c:rich>
                  <a:bodyPr/>
                  <a:lstStyle/>
                  <a:p>
                    <a:fld id="{EBF3D084-B5D8-4EAB-B7A3-7CFC984F4FA0}" type="VALUE">
                      <a:rPr lang="en-US" sz="2800" b="1">
                        <a:solidFill>
                          <a:schemeClr val="bg1"/>
                        </a:solidFill>
                        <a:latin typeface="+mj-lt"/>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2A16-439C-AEBA-5071DE318D82}"/>
                </c:ext>
              </c:extLst>
            </c:dLbl>
            <c:dLbl>
              <c:idx val="2"/>
              <c:layout>
                <c:manualLayout>
                  <c:x val="-5.4308096972134554E-2"/>
                  <c:y val="-6.409245595308635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A16-439C-AEBA-5071DE318D82}"/>
                </c:ext>
              </c:extLst>
            </c:dLbl>
            <c:dLbl>
              <c:idx val="3"/>
              <c:layout>
                <c:manualLayout>
                  <c:x val="-3.4812882674445059E-2"/>
                  <c:y val="-1.3659047990002161E-2"/>
                </c:manualLayout>
              </c:layout>
              <c:tx>
                <c:rich>
                  <a:bodyPr rot="0" spcFirstLastPara="1" vertOverflow="ellipsis" vert="horz" wrap="square" lIns="38100" tIns="19050" rIns="38100" bIns="19050" anchor="ctr" anchorCtr="1">
                    <a:spAutoFit/>
                  </a:bodyPr>
                  <a:lstStyle/>
                  <a:p>
                    <a:pPr>
                      <a:defRPr sz="2800" b="1" i="0" u="none" strike="noStrike" kern="1200" baseline="0">
                        <a:solidFill>
                          <a:schemeClr val="bg1"/>
                        </a:solidFill>
                        <a:latin typeface="+mj-lt"/>
                        <a:ea typeface="+mn-ea"/>
                        <a:cs typeface="+mn-cs"/>
                      </a:defRPr>
                    </a:pPr>
                    <a:fld id="{07F8688E-FD74-4062-B1A7-25E647056914}" type="VALUE">
                      <a:rPr lang="en-US" sz="2800" b="1">
                        <a:solidFill>
                          <a:schemeClr val="bg1"/>
                        </a:solidFill>
                        <a:latin typeface="+mj-lt"/>
                      </a:rPr>
                      <a:pPr>
                        <a:defRPr sz="2800" b="1">
                          <a:solidFill>
                            <a:schemeClr val="bg1"/>
                          </a:solidFill>
                          <a:latin typeface="+mj-lt"/>
                        </a:defRPr>
                      </a:pPr>
                      <a:t>[VALOR]</a:t>
                    </a:fld>
                    <a:endParaRPr lang="es-ES"/>
                  </a:p>
                </c:rich>
              </c:tx>
              <c:numFmt formatCode="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2A16-439C-AEBA-5071DE318D82}"/>
                </c:ext>
              </c:extLst>
            </c:dLbl>
            <c:numFmt formatCode="0.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created_modified!$C$54:$F$54</c:f>
              <c:numCache>
                <c:formatCode>General</c:formatCode>
                <c:ptCount val="4"/>
                <c:pt idx="0">
                  <c:v>2023</c:v>
                </c:pt>
                <c:pt idx="1">
                  <c:v>2022</c:v>
                </c:pt>
                <c:pt idx="2">
                  <c:v>2021</c:v>
                </c:pt>
                <c:pt idx="3">
                  <c:v>2020</c:v>
                </c:pt>
              </c:numCache>
            </c:numRef>
          </c:cat>
          <c:val>
            <c:numRef>
              <c:f>created_modified!$C$56:$F$56</c:f>
              <c:numCache>
                <c:formatCode>0.00%</c:formatCode>
                <c:ptCount val="4"/>
                <c:pt idx="0">
                  <c:v>6.8790731354091239E-4</c:v>
                </c:pt>
                <c:pt idx="1">
                  <c:v>5.3222302679217957E-3</c:v>
                </c:pt>
                <c:pt idx="2">
                  <c:v>3.9826212889210715E-3</c:v>
                </c:pt>
                <c:pt idx="3">
                  <c:v>5.4308472121650979E-4</c:v>
                </c:pt>
              </c:numCache>
            </c:numRef>
          </c:val>
          <c:extLst>
            <c:ext xmlns:c16="http://schemas.microsoft.com/office/drawing/2014/chart" uri="{C3380CC4-5D6E-409C-BE32-E72D297353CC}">
              <c16:uniqueId val="{00000009-2A16-439C-AEBA-5071DE318D82}"/>
            </c:ext>
          </c:extLst>
        </c:ser>
        <c:ser>
          <c:idx val="2"/>
          <c:order val="2"/>
          <c:tx>
            <c:strRef>
              <c:f>created_modified!$B$57</c:f>
              <c:strCache>
                <c:ptCount val="1"/>
                <c:pt idx="0">
                  <c:v>MISMO AÑO</c:v>
                </c:pt>
              </c:strCache>
            </c:strRef>
          </c:tx>
          <c:spPr>
            <a:solidFill>
              <a:schemeClr val="accent5"/>
            </a:solidFill>
            <a:ln>
              <a:noFill/>
            </a:ln>
            <a:effectLst/>
          </c:spPr>
          <c:invertIfNegative val="0"/>
          <c:dLbls>
            <c:dLbl>
              <c:idx val="0"/>
              <c:layout>
                <c:manualLayout>
                  <c:x val="-4.1775459209334193E-3"/>
                  <c:y val="-2.5216703981542167E-2"/>
                </c:manualLayout>
              </c:layout>
              <c:tx>
                <c:rich>
                  <a:bodyPr rot="0" spcFirstLastPara="1" vertOverflow="ellipsis" vert="horz" wrap="square" lIns="38100" tIns="19050" rIns="38100" bIns="19050" anchor="ctr" anchorCtr="1">
                    <a:spAutoFit/>
                  </a:bodyPr>
                  <a:lstStyle/>
                  <a:p>
                    <a:pPr>
                      <a:defRPr sz="2800" b="1" i="0" u="none" strike="noStrike" kern="1200" baseline="0">
                        <a:solidFill>
                          <a:schemeClr val="bg1"/>
                        </a:solidFill>
                        <a:latin typeface="+mj-lt"/>
                        <a:ea typeface="+mn-ea"/>
                        <a:cs typeface="+mn-cs"/>
                      </a:defRPr>
                    </a:pPr>
                    <a:fld id="{05D7B5E5-9BF7-46F9-B35D-AA4A90261E1E}" type="VALUE">
                      <a:rPr lang="en-US" sz="2800" b="1">
                        <a:solidFill>
                          <a:schemeClr val="bg1"/>
                        </a:solidFill>
                        <a:latin typeface="+mj-lt"/>
                      </a:rPr>
                      <a:pPr>
                        <a:defRPr sz="2800" b="1">
                          <a:solidFill>
                            <a:schemeClr val="bg1"/>
                          </a:solidFill>
                          <a:latin typeface="+mj-lt"/>
                        </a:defRPr>
                      </a:pPr>
                      <a:t>[VALOR]</a:t>
                    </a:fld>
                    <a:endParaRPr lang="es-ES"/>
                  </a:p>
                </c:rich>
              </c:tx>
              <c:numFmt formatCode="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2A16-439C-AEBA-5071DE318D82}"/>
                </c:ext>
              </c:extLst>
            </c:dLbl>
            <c:dLbl>
              <c:idx val="1"/>
              <c:layout>
                <c:manualLayout>
                  <c:x val="-0.10931245159775781"/>
                  <c:y val="-1.155765599154018E-2"/>
                </c:manualLayout>
              </c:layout>
              <c:tx>
                <c:rich>
                  <a:bodyPr/>
                  <a:lstStyle/>
                  <a:p>
                    <a:fld id="{BAD17F23-74A6-471C-B98C-5594A3CC2A0A}" type="VALUE">
                      <a:rPr lang="en-US" sz="2800">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2A16-439C-AEBA-5071DE318D82}"/>
                </c:ext>
              </c:extLst>
            </c:dLbl>
            <c:dLbl>
              <c:idx val="2"/>
              <c:layout>
                <c:manualLayout>
                  <c:x val="0.11488251282566893"/>
                  <c:y val="-3.257157597615863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2A16-439C-AEBA-5071DE318D82}"/>
                </c:ext>
              </c:extLst>
            </c:dLbl>
            <c:dLbl>
              <c:idx val="3"/>
              <c:layout>
                <c:manualLayout>
                  <c:x val="1.5317668376755871E-2"/>
                  <c:y val="-2.9419487978465862E-2"/>
                </c:manualLayout>
              </c:layout>
              <c:tx>
                <c:rich>
                  <a:bodyPr rot="0" spcFirstLastPara="1" vertOverflow="ellipsis" vert="horz" wrap="square" lIns="38100" tIns="19050" rIns="38100" bIns="19050" anchor="ctr" anchorCtr="1">
                    <a:spAutoFit/>
                  </a:bodyPr>
                  <a:lstStyle/>
                  <a:p>
                    <a:pPr>
                      <a:defRPr sz="2800" b="1" i="0" u="none" strike="noStrike" kern="1200" baseline="0">
                        <a:solidFill>
                          <a:schemeClr val="bg1"/>
                        </a:solidFill>
                        <a:latin typeface="+mj-lt"/>
                        <a:ea typeface="+mn-ea"/>
                        <a:cs typeface="+mn-cs"/>
                      </a:defRPr>
                    </a:pPr>
                    <a:fld id="{CCFD6C9F-45D6-4D77-AC15-2D987AAF7588}" type="VALUE">
                      <a:rPr lang="en-US" sz="2800" b="1">
                        <a:solidFill>
                          <a:schemeClr val="bg1"/>
                        </a:solidFill>
                        <a:latin typeface="+mj-lt"/>
                      </a:rPr>
                      <a:pPr>
                        <a:defRPr sz="2800" b="1">
                          <a:solidFill>
                            <a:schemeClr val="bg1"/>
                          </a:solidFill>
                          <a:latin typeface="+mj-lt"/>
                        </a:defRPr>
                      </a:pPr>
                      <a:t>[VALOR]</a:t>
                    </a:fld>
                    <a:endParaRPr lang="es-ES"/>
                  </a:p>
                </c:rich>
              </c:tx>
              <c:numFmt formatCode="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C-2A16-439C-AEBA-5071DE318D82}"/>
                </c:ext>
              </c:extLst>
            </c:dLbl>
            <c:numFmt formatCode="0.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created_modified!$C$54:$F$54</c:f>
              <c:numCache>
                <c:formatCode>General</c:formatCode>
                <c:ptCount val="4"/>
                <c:pt idx="0">
                  <c:v>2023</c:v>
                </c:pt>
                <c:pt idx="1">
                  <c:v>2022</c:v>
                </c:pt>
                <c:pt idx="2">
                  <c:v>2021</c:v>
                </c:pt>
                <c:pt idx="3">
                  <c:v>2020</c:v>
                </c:pt>
              </c:numCache>
            </c:numRef>
          </c:cat>
          <c:val>
            <c:numRef>
              <c:f>created_modified!$C$57:$F$57</c:f>
              <c:numCache>
                <c:formatCode>0.00%</c:formatCode>
                <c:ptCount val="4"/>
                <c:pt idx="0">
                  <c:v>3.6205648081100649E-5</c:v>
                </c:pt>
                <c:pt idx="1">
                  <c:v>6.8790731354091239E-4</c:v>
                </c:pt>
                <c:pt idx="2">
                  <c:v>3.584359160028965E-3</c:v>
                </c:pt>
                <c:pt idx="3">
                  <c:v>1.0861694424330196E-4</c:v>
                </c:pt>
              </c:numCache>
            </c:numRef>
          </c:val>
          <c:extLst>
            <c:ext xmlns:c16="http://schemas.microsoft.com/office/drawing/2014/chart" uri="{C3380CC4-5D6E-409C-BE32-E72D297353CC}">
              <c16:uniqueId val="{0000000D-2A16-439C-AEBA-5071DE318D82}"/>
            </c:ext>
          </c:extLst>
        </c:ser>
        <c:dLbls>
          <c:dLblPos val="ctr"/>
          <c:showLegendKey val="0"/>
          <c:showVal val="1"/>
          <c:showCatName val="0"/>
          <c:showSerName val="0"/>
          <c:showPercent val="0"/>
          <c:showBubbleSize val="0"/>
        </c:dLbls>
        <c:gapWidth val="150"/>
        <c:overlap val="100"/>
        <c:axId val="1146133888"/>
        <c:axId val="1146135528"/>
        <c:extLst>
          <c:ext xmlns:c15="http://schemas.microsoft.com/office/drawing/2012/chart" uri="{02D57815-91ED-43cb-92C2-25804820EDAC}">
            <c15:filteredBarSeries>
              <c15:ser>
                <c:idx val="3"/>
                <c:order val="3"/>
                <c:tx>
                  <c:strRef>
                    <c:extLst>
                      <c:ext uri="{02D57815-91ED-43cb-92C2-25804820EDAC}">
                        <c15:formulaRef>
                          <c15:sqref>created_modified!$B$58</c15:sqref>
                        </c15:formulaRef>
                      </c:ext>
                    </c:extLst>
                    <c:strCache>
                      <c:ptCount val="1"/>
                      <c:pt idx="0">
                        <c:v>TOTAL </c:v>
                      </c:pt>
                    </c:strCache>
                  </c:strRef>
                </c:tx>
                <c:spPr>
                  <a:solidFill>
                    <a:schemeClr val="accent1">
                      <a:lumMod val="60000"/>
                    </a:schemeClr>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created_modified!$C$54:$F$54</c15:sqref>
                        </c15:formulaRef>
                      </c:ext>
                    </c:extLst>
                    <c:numCache>
                      <c:formatCode>General</c:formatCode>
                      <c:ptCount val="4"/>
                      <c:pt idx="0">
                        <c:v>2023</c:v>
                      </c:pt>
                      <c:pt idx="1">
                        <c:v>2022</c:v>
                      </c:pt>
                      <c:pt idx="2">
                        <c:v>2021</c:v>
                      </c:pt>
                      <c:pt idx="3">
                        <c:v>2020</c:v>
                      </c:pt>
                    </c:numCache>
                  </c:numRef>
                </c:cat>
                <c:val>
                  <c:numRef>
                    <c:extLst>
                      <c:ext uri="{02D57815-91ED-43cb-92C2-25804820EDAC}">
                        <c15:formulaRef>
                          <c15:sqref>created_modified!$C$58:$F$58</c15:sqref>
                        </c15:formulaRef>
                      </c:ext>
                    </c:extLst>
                    <c:numCache>
                      <c:formatCode>0.00%</c:formatCode>
                      <c:ptCount val="4"/>
                      <c:pt idx="0">
                        <c:v>6.9478638667632153E-2</c:v>
                      </c:pt>
                      <c:pt idx="1">
                        <c:v>0.45836350470673426</c:v>
                      </c:pt>
                      <c:pt idx="2">
                        <c:v>0.44080376538740046</c:v>
                      </c:pt>
                      <c:pt idx="3">
                        <c:v>3.0847212165097754E-2</c:v>
                      </c:pt>
                    </c:numCache>
                  </c:numRef>
                </c:val>
                <c:extLst>
                  <c:ext xmlns:c16="http://schemas.microsoft.com/office/drawing/2014/chart" uri="{C3380CC4-5D6E-409C-BE32-E72D297353CC}">
                    <c16:uniqueId val="{00000011-2A16-439C-AEBA-5071DE318D82}"/>
                  </c:ext>
                </c:extLst>
              </c15:ser>
            </c15:filteredBarSeries>
          </c:ext>
        </c:extLst>
      </c:barChart>
      <c:catAx>
        <c:axId val="114613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46135528"/>
        <c:crosses val="autoZero"/>
        <c:auto val="1"/>
        <c:lblAlgn val="ctr"/>
        <c:lblOffset val="100"/>
        <c:noMultiLvlLbl val="0"/>
      </c:catAx>
      <c:valAx>
        <c:axId val="1146135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46133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1" i="0" u="none" strike="noStrike" kern="1200" baseline="0">
              <a:solidFill>
                <a:schemeClr val="tx1"/>
              </a:solidFill>
              <a:latin typeface="+mj-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CE1E-4AD6-9000-96A52D591F3A}"/>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CE1E-4AD6-9000-96A52D591F3A}"/>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CE1E-4AD6-9000-96A52D591F3A}"/>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CE1E-4AD6-9000-96A52D591F3A}"/>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CE1E-4AD6-9000-96A52D591F3A}"/>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CE1E-4AD6-9000-96A52D591F3A}"/>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CE1E-4AD6-9000-96A52D591F3A}"/>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CE1E-4AD6-9000-96A52D591F3A}"/>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sz="2400" b="1" i="0" baseline="0">
              <a:effectLst/>
              <a:latin typeface="+mj-l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r>
              <a:rPr lang="es-ES" sz="2400" b="1" i="0" baseline="0">
                <a:effectLst/>
              </a:rPr>
              <a:t>RELACION SEVERIDAD BASE/AÑO DE PUBLICACION CVE IOT</a:t>
            </a:r>
            <a:endParaRPr lang="es-ES" sz="2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endParaRPr lang="es-ES" sz="2400" b="1">
              <a:latin typeface="+mj-l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a:p>
      </c:txPr>
    </c:title>
    <c:autoTitleDeleted val="0"/>
    <c:plotArea>
      <c:layout/>
      <c:barChart>
        <c:barDir val="col"/>
        <c:grouping val="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0-8E2A-4519-8870-572825329B1A}"/>
            </c:ext>
          </c:extLst>
        </c:ser>
        <c:ser>
          <c:idx val="1"/>
          <c:order val="1"/>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1-8E2A-4519-8870-572825329B1A}"/>
            </c:ext>
          </c:extLst>
        </c:ser>
        <c:ser>
          <c:idx val="2"/>
          <c:order val="2"/>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2-8E2A-4519-8870-572825329B1A}"/>
            </c:ext>
          </c:extLst>
        </c:ser>
        <c:ser>
          <c:idx val="3"/>
          <c:order val="3"/>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3-8E2A-4519-8870-572825329B1A}"/>
            </c:ext>
          </c:extLst>
        </c:ser>
        <c:ser>
          <c:idx val="4"/>
          <c:order val="4"/>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4-8E2A-4519-8870-572825329B1A}"/>
            </c:ext>
          </c:extLst>
        </c:ser>
        <c:ser>
          <c:idx val="5"/>
          <c:order val="5"/>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5-8E2A-4519-8870-572825329B1A}"/>
            </c:ext>
          </c:extLst>
        </c:ser>
        <c:dLbls>
          <c:dLblPos val="ctr"/>
          <c:showLegendKey val="0"/>
          <c:showVal val="1"/>
          <c:showCatName val="0"/>
          <c:showSerName val="0"/>
          <c:showPercent val="0"/>
          <c:showBubbleSize val="0"/>
        </c:dLbls>
        <c:gapWidth val="219"/>
        <c:overlap val="100"/>
        <c:axId val="1159962912"/>
        <c:axId val="1159963240"/>
        <c:extLst/>
      </c:barChart>
      <c:catAx>
        <c:axId val="115996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963240"/>
        <c:crosses val="autoZero"/>
        <c:auto val="1"/>
        <c:lblAlgn val="ctr"/>
        <c:lblOffset val="100"/>
        <c:noMultiLvlLbl val="0"/>
      </c:catAx>
      <c:valAx>
        <c:axId val="11599632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962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000" b="1">
                <a:solidFill>
                  <a:schemeClr val="tx1"/>
                </a:solidFill>
                <a:latin typeface="+mj-lt"/>
              </a:rPr>
              <a:t>PORCENTAJES</a:t>
            </a:r>
            <a:r>
              <a:rPr lang="es-ES" sz="2000" b="1" baseline="0">
                <a:solidFill>
                  <a:schemeClr val="tx1"/>
                </a:solidFill>
                <a:latin typeface="+mj-lt"/>
              </a:rPr>
              <a:t> RELACIÓN INICIO VALIDEZ/FIN VALIDEZ PARA OBJETOS PULSOS ALIENVAULT PARTE IOT Y SMART HOME CONJUNTAS</a:t>
            </a:r>
            <a:endParaRPr lang="es-ES" sz="2000" b="1">
              <a:solidFill>
                <a:schemeClr val="tx1"/>
              </a:solidFill>
              <a:latin typeface="+mj-lt"/>
            </a:endParaRPr>
          </a:p>
        </c:rich>
      </c:tx>
      <c:layout>
        <c:manualLayout>
          <c:xMode val="edge"/>
          <c:yMode val="edge"/>
          <c:x val="0.13273625858768026"/>
          <c:y val="0"/>
        </c:manualLayout>
      </c:layout>
      <c:overlay val="0"/>
      <c:spPr>
        <a:solidFill>
          <a:schemeClr val="bg1"/>
        </a:solid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manualLayout>
          <c:layoutTarget val="inner"/>
          <c:xMode val="edge"/>
          <c:yMode val="edge"/>
          <c:x val="4.4765255361540288E-2"/>
          <c:y val="6.2007613677215009E-2"/>
          <c:w val="0.94409462218263729"/>
          <c:h val="0.83801554083373464"/>
        </c:manualLayout>
      </c:layout>
      <c:barChart>
        <c:barDir val="col"/>
        <c:grouping val="stacked"/>
        <c:varyColors val="0"/>
        <c:ser>
          <c:idx val="0"/>
          <c:order val="0"/>
          <c:tx>
            <c:strRef>
              <c:f>validfrom_validuntil!$B$38</c:f>
              <c:strCache>
                <c:ptCount val="1"/>
                <c:pt idx="0">
                  <c:v>MISMO MES</c:v>
                </c:pt>
              </c:strCache>
            </c:strRef>
          </c:tx>
          <c:spPr>
            <a:solidFill>
              <a:schemeClr val="accent1"/>
            </a:solidFill>
            <a:ln>
              <a:noFill/>
            </a:ln>
            <a:effectLst/>
          </c:spPr>
          <c:invertIfNegative val="0"/>
          <c:dLbls>
            <c:dLbl>
              <c:idx val="0"/>
              <c:layout>
                <c:manualLayout>
                  <c:x val="1.8102698990711433E-2"/>
                  <c:y val="-6.3041759953855418E-3"/>
                </c:manualLayout>
              </c:layout>
              <c:tx>
                <c:rich>
                  <a:bodyPr/>
                  <a:lstStyle/>
                  <a:p>
                    <a:fld id="{485D92BB-90F3-4EFA-BE80-B298D66F71E7}" type="VALUE">
                      <a:rPr lang="en-US" sz="2800">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8C67-40D5-888F-09BEC7C105D7}"/>
                </c:ext>
              </c:extLst>
            </c:dLbl>
            <c:dLbl>
              <c:idx val="1"/>
              <c:layout>
                <c:manualLayout>
                  <c:x val="1.3925153069778064E-3"/>
                  <c:y val="0"/>
                </c:manualLayout>
              </c:layout>
              <c:tx>
                <c:rich>
                  <a:bodyPr/>
                  <a:lstStyle/>
                  <a:p>
                    <a:fld id="{EBF3D084-B5D8-4EAB-B7A3-7CFC984F4FA0}" type="VALUE">
                      <a:rPr lang="en-US" sz="2800" b="1">
                        <a:solidFill>
                          <a:schemeClr val="bg1"/>
                        </a:solidFill>
                        <a:latin typeface="+mj-lt"/>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B136-4004-A5C8-D55BB6DE821B}"/>
                </c:ext>
              </c:extLst>
            </c:dLbl>
            <c:numFmt formatCode="0%" sourceLinked="0"/>
            <c:spPr>
              <a:solidFill>
                <a:srgbClr val="4472C4"/>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validfrom_validuntil!$C$37:$D$37</c:f>
              <c:numCache>
                <c:formatCode>General</c:formatCode>
                <c:ptCount val="2"/>
                <c:pt idx="0">
                  <c:v>2023</c:v>
                </c:pt>
                <c:pt idx="1">
                  <c:v>2022</c:v>
                </c:pt>
              </c:numCache>
            </c:numRef>
          </c:cat>
          <c:val>
            <c:numRef>
              <c:f>validfrom_validuntil!$C$38:$D$38</c:f>
              <c:numCache>
                <c:formatCode>0.00%</c:formatCode>
                <c:ptCount val="2"/>
                <c:pt idx="0">
                  <c:v>3.4037558685446008E-2</c:v>
                </c:pt>
                <c:pt idx="1">
                  <c:v>4.1079812206572773E-2</c:v>
                </c:pt>
              </c:numCache>
            </c:numRef>
          </c:val>
          <c:extLst>
            <c:ext xmlns:c16="http://schemas.microsoft.com/office/drawing/2014/chart" uri="{C3380CC4-5D6E-409C-BE32-E72D297353CC}">
              <c16:uniqueId val="{00000001-8C67-40D5-888F-09BEC7C105D7}"/>
            </c:ext>
          </c:extLst>
        </c:ser>
        <c:ser>
          <c:idx val="1"/>
          <c:order val="1"/>
          <c:tx>
            <c:strRef>
              <c:f>validfrom_validuntil!$B$39</c:f>
              <c:strCache>
                <c:ptCount val="1"/>
                <c:pt idx="0">
                  <c:v>MISMO AÑO</c:v>
                </c:pt>
              </c:strCache>
            </c:strRef>
          </c:tx>
          <c:spPr>
            <a:solidFill>
              <a:schemeClr val="accent3"/>
            </a:solidFill>
            <a:ln>
              <a:noFill/>
            </a:ln>
            <a:effectLst/>
          </c:spPr>
          <c:invertIfNegative val="0"/>
          <c:dLbls>
            <c:dLbl>
              <c:idx val="0"/>
              <c:layout>
                <c:manualLayout>
                  <c:x val="-7.3107053616334836E-2"/>
                  <c:y val="-2.206461598384955E-2"/>
                </c:manualLayout>
              </c:layout>
              <c:tx>
                <c:rich>
                  <a:bodyPr rot="0" spcFirstLastPara="1" vertOverflow="ellipsis" vert="horz" wrap="square" lIns="38100" tIns="19050" rIns="38100" bIns="19050" anchor="ctr" anchorCtr="1">
                    <a:spAutoFit/>
                  </a:bodyPr>
                  <a:lstStyle/>
                  <a:p>
                    <a:pPr>
                      <a:defRPr sz="2800" b="1" i="0" u="none" strike="noStrike" kern="1200" baseline="0">
                        <a:solidFill>
                          <a:schemeClr val="bg1"/>
                        </a:solidFill>
                        <a:latin typeface="+mj-lt"/>
                        <a:ea typeface="+mn-ea"/>
                        <a:cs typeface="+mn-cs"/>
                      </a:defRPr>
                    </a:pPr>
                    <a:fld id="{05D7B5E5-9BF7-46F9-B35D-AA4A90261E1E}" type="VALUE">
                      <a:rPr lang="en-US" sz="2800" b="1">
                        <a:solidFill>
                          <a:schemeClr val="bg1"/>
                        </a:solidFill>
                        <a:latin typeface="+mj-lt"/>
                      </a:rPr>
                      <a:pPr>
                        <a:defRPr sz="2800" b="1">
                          <a:solidFill>
                            <a:schemeClr val="bg1"/>
                          </a:solidFill>
                          <a:latin typeface="+mj-lt"/>
                        </a:defRPr>
                      </a:pPr>
                      <a:t>[VALOR]</a:t>
                    </a:fld>
                    <a:endParaRPr lang="es-ES"/>
                  </a:p>
                </c:rich>
              </c:tx>
              <c:numFmt formatCode="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8C67-40D5-888F-09BEC7C105D7}"/>
                </c:ext>
              </c:extLst>
            </c:dLbl>
            <c:dLbl>
              <c:idx val="1"/>
              <c:layout>
                <c:manualLayout>
                  <c:x val="-1.1836380109311356E-2"/>
                  <c:y val="-2.7318095980004092E-2"/>
                </c:manualLayout>
              </c:layout>
              <c:tx>
                <c:rich>
                  <a:bodyPr rot="0" spcFirstLastPara="1" vertOverflow="ellipsis" vert="horz" wrap="square" lIns="38100" tIns="19050" rIns="38100" bIns="19050" anchor="ctr" anchorCtr="1">
                    <a:spAutoFit/>
                  </a:bodyPr>
                  <a:lstStyle/>
                  <a:p>
                    <a:pPr>
                      <a:defRPr sz="2800" b="1" i="0" u="none" strike="noStrike" kern="1200" baseline="0">
                        <a:solidFill>
                          <a:schemeClr val="bg1"/>
                        </a:solidFill>
                        <a:latin typeface="+mj-lt"/>
                        <a:ea typeface="+mn-ea"/>
                        <a:cs typeface="+mn-cs"/>
                      </a:defRPr>
                    </a:pPr>
                    <a:fld id="{BAD17F23-74A6-471C-B98C-5594A3CC2A0A}" type="VALUE">
                      <a:rPr lang="en-US" sz="2800">
                        <a:solidFill>
                          <a:schemeClr val="bg1"/>
                        </a:solidFill>
                      </a:rPr>
                      <a:pPr>
                        <a:defRPr sz="2800" b="1">
                          <a:solidFill>
                            <a:schemeClr val="bg1"/>
                          </a:solidFill>
                          <a:latin typeface="+mj-lt"/>
                        </a:defRPr>
                      </a:pPr>
                      <a:t>[VALOR]</a:t>
                    </a:fld>
                    <a:endParaRPr lang="es-ES"/>
                  </a:p>
                </c:rich>
              </c:tx>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8C67-40D5-888F-09BEC7C105D7}"/>
                </c:ext>
              </c:extLst>
            </c:dLbl>
            <c:numFmt formatCode="0.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validfrom_validuntil!$C$37:$D$37</c:f>
              <c:numCache>
                <c:formatCode>General</c:formatCode>
                <c:ptCount val="2"/>
                <c:pt idx="0">
                  <c:v>2023</c:v>
                </c:pt>
                <c:pt idx="1">
                  <c:v>2022</c:v>
                </c:pt>
              </c:numCache>
            </c:numRef>
          </c:cat>
          <c:val>
            <c:numRef>
              <c:f>validfrom_validuntil!$C$39:$D$39</c:f>
              <c:numCache>
                <c:formatCode>0.00%</c:formatCode>
                <c:ptCount val="2"/>
                <c:pt idx="0">
                  <c:v>0</c:v>
                </c:pt>
                <c:pt idx="1">
                  <c:v>0.92488262910798125</c:v>
                </c:pt>
              </c:numCache>
            </c:numRef>
          </c:val>
          <c:extLst>
            <c:ext xmlns:c16="http://schemas.microsoft.com/office/drawing/2014/chart" uri="{C3380CC4-5D6E-409C-BE32-E72D297353CC}">
              <c16:uniqueId val="{00000006-8C67-40D5-888F-09BEC7C105D7}"/>
            </c:ext>
          </c:extLst>
        </c:ser>
        <c:dLbls>
          <c:dLblPos val="ctr"/>
          <c:showLegendKey val="0"/>
          <c:showVal val="1"/>
          <c:showCatName val="0"/>
          <c:showSerName val="0"/>
          <c:showPercent val="0"/>
          <c:showBubbleSize val="0"/>
        </c:dLbls>
        <c:gapWidth val="150"/>
        <c:overlap val="100"/>
        <c:axId val="1146133888"/>
        <c:axId val="1146135528"/>
        <c:extLst>
          <c:ext xmlns:c15="http://schemas.microsoft.com/office/drawing/2012/chart" uri="{02D57815-91ED-43cb-92C2-25804820EDAC}">
            <c15:filteredBarSeries>
              <c15:ser>
                <c:idx val="2"/>
                <c:order val="2"/>
                <c:tx>
                  <c:strRef>
                    <c:extLst>
                      <c:ext uri="{02D57815-91ED-43cb-92C2-25804820EDAC}">
                        <c15:formulaRef>
                          <c15:sqref>validfrom_validuntil!$B$40</c15:sqref>
                        </c15:formulaRef>
                      </c:ext>
                    </c:extLst>
                    <c:strCache>
                      <c:ptCount val="1"/>
                      <c:pt idx="0">
                        <c:v>TOTAL </c:v>
                      </c:pt>
                    </c:strCache>
                  </c:strRef>
                </c:tx>
                <c:spPr>
                  <a:solidFill>
                    <a:schemeClr val="accent5"/>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validfrom_validuntil!$C$37:$D$37</c15:sqref>
                        </c15:formulaRef>
                      </c:ext>
                    </c:extLst>
                    <c:numCache>
                      <c:formatCode>General</c:formatCode>
                      <c:ptCount val="2"/>
                      <c:pt idx="0">
                        <c:v>2023</c:v>
                      </c:pt>
                      <c:pt idx="1">
                        <c:v>2022</c:v>
                      </c:pt>
                    </c:numCache>
                  </c:numRef>
                </c:cat>
                <c:val>
                  <c:numRef>
                    <c:extLst>
                      <c:ext uri="{02D57815-91ED-43cb-92C2-25804820EDAC}">
                        <c15:formulaRef>
                          <c15:sqref>validfrom_validuntil!$C$40:$D$40</c15:sqref>
                        </c15:formulaRef>
                      </c:ext>
                    </c:extLst>
                    <c:numCache>
                      <c:formatCode>0.00%</c:formatCode>
                      <c:ptCount val="2"/>
                      <c:pt idx="0">
                        <c:v>3.4037558685446008E-2</c:v>
                      </c:pt>
                      <c:pt idx="1">
                        <c:v>0.965962441314554</c:v>
                      </c:pt>
                    </c:numCache>
                  </c:numRef>
                </c:val>
                <c:extLst>
                  <c:ext xmlns:c16="http://schemas.microsoft.com/office/drawing/2014/chart" uri="{C3380CC4-5D6E-409C-BE32-E72D297353CC}">
                    <c16:uniqueId val="{0000000B-8C67-40D5-888F-09BEC7C105D7}"/>
                  </c:ext>
                </c:extLst>
              </c15:ser>
            </c15:filteredBarSeries>
          </c:ext>
        </c:extLst>
      </c:barChart>
      <c:catAx>
        <c:axId val="114613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46135528"/>
        <c:crosses val="autoZero"/>
        <c:auto val="1"/>
        <c:lblAlgn val="ctr"/>
        <c:lblOffset val="100"/>
        <c:noMultiLvlLbl val="0"/>
      </c:catAx>
      <c:valAx>
        <c:axId val="114613552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46133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1" i="0" u="none" strike="noStrike" kern="1200" baseline="0">
              <a:solidFill>
                <a:schemeClr val="tx1"/>
              </a:solidFill>
              <a:latin typeface="+mj-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5336-4730-82E2-D89A44C07CA5}"/>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5336-4730-82E2-D89A44C07CA5}"/>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5336-4730-82E2-D89A44C07CA5}"/>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5336-4730-82E2-D89A44C07CA5}"/>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5336-4730-82E2-D89A44C07CA5}"/>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5336-4730-82E2-D89A44C07CA5}"/>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5336-4730-82E2-D89A44C07CA5}"/>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5336-4730-82E2-D89A44C07CA5}"/>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sz="2400" b="1" i="0" baseline="0">
              <a:effectLst/>
              <a:latin typeface="+mj-l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r>
              <a:rPr lang="es-ES" sz="2400" b="1" i="0" baseline="0">
                <a:effectLst/>
              </a:rPr>
              <a:t>RELACION SEVERIDAD BASE/AÑO DE PUBLICACION CVE IOT</a:t>
            </a:r>
            <a:endParaRPr lang="es-ES" sz="2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endParaRPr lang="es-ES" sz="2400" b="1">
              <a:latin typeface="+mj-l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a:p>
      </c:txPr>
    </c:title>
    <c:autoTitleDeleted val="0"/>
    <c:plotArea>
      <c:layout/>
      <c:barChart>
        <c:barDir val="col"/>
        <c:grouping val="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0-B625-4F81-94AA-B17A11AE1BC4}"/>
            </c:ext>
          </c:extLst>
        </c:ser>
        <c:ser>
          <c:idx val="1"/>
          <c:order val="1"/>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1-B625-4F81-94AA-B17A11AE1BC4}"/>
            </c:ext>
          </c:extLst>
        </c:ser>
        <c:ser>
          <c:idx val="2"/>
          <c:order val="2"/>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2-B625-4F81-94AA-B17A11AE1BC4}"/>
            </c:ext>
          </c:extLst>
        </c:ser>
        <c:ser>
          <c:idx val="3"/>
          <c:order val="3"/>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3-B625-4F81-94AA-B17A11AE1BC4}"/>
            </c:ext>
          </c:extLst>
        </c:ser>
        <c:ser>
          <c:idx val="4"/>
          <c:order val="4"/>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4-B625-4F81-94AA-B17A11AE1BC4}"/>
            </c:ext>
          </c:extLst>
        </c:ser>
        <c:ser>
          <c:idx val="5"/>
          <c:order val="5"/>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5-B625-4F81-94AA-B17A11AE1BC4}"/>
            </c:ext>
          </c:extLst>
        </c:ser>
        <c:dLbls>
          <c:dLblPos val="ctr"/>
          <c:showLegendKey val="0"/>
          <c:showVal val="1"/>
          <c:showCatName val="0"/>
          <c:showSerName val="0"/>
          <c:showPercent val="0"/>
          <c:showBubbleSize val="0"/>
        </c:dLbls>
        <c:gapWidth val="219"/>
        <c:overlap val="100"/>
        <c:axId val="1159962912"/>
        <c:axId val="1159963240"/>
        <c:extLst/>
      </c:barChart>
      <c:catAx>
        <c:axId val="115996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963240"/>
        <c:crosses val="autoZero"/>
        <c:auto val="1"/>
        <c:lblAlgn val="ctr"/>
        <c:lblOffset val="100"/>
        <c:noMultiLvlLbl val="0"/>
      </c:catAx>
      <c:valAx>
        <c:axId val="11599632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962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	PORCENTAJES</a:t>
            </a:r>
            <a:r>
              <a:rPr lang="es-ES" sz="2400" b="1" baseline="0">
                <a:latin typeface="+mj-lt"/>
              </a:rPr>
              <a:t> RELACIÓN TIPO DE OBJETO/FECHA DE PUBLICACIÓN OBJETO RESPECTO DEL TOTAL DE OBJETOS EN PULSOS ALIENVAULT PARTE IOT Y SMART HOME CONJUNTAS</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type_published!$B$51</c:f>
              <c:strCache>
                <c:ptCount val="1"/>
                <c:pt idx="0">
                  <c:v>2023</c:v>
                </c:pt>
              </c:strCache>
            </c:strRef>
          </c:tx>
          <c:spPr>
            <a:solidFill>
              <a:schemeClr val="accent1"/>
            </a:solidFill>
            <a:ln>
              <a:noFill/>
            </a:ln>
            <a:effectLst/>
          </c:spPr>
          <c:invertIfNegative val="0"/>
          <c:dLbls>
            <c:dLbl>
              <c:idx val="0"/>
              <c:layout>
                <c:manualLayout>
                  <c:x val="-6.792596424460895E-2"/>
                  <c:y val="-7.860976282074339E-2"/>
                </c:manualLayout>
              </c:layout>
              <c:numFmt formatCode="0.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135-4CAC-A2B0-97DFAD93FB3B}"/>
                </c:ext>
              </c:extLst>
            </c:dLbl>
            <c:dLbl>
              <c:idx val="1"/>
              <c:layout>
                <c:manualLayout>
                  <c:x val="3.1171545300962603E-3"/>
                  <c:y val="-3.0519061829600066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135-4CAC-A2B0-97DFAD93FB3B}"/>
                </c:ext>
              </c:extLst>
            </c:dLbl>
            <c:dLbl>
              <c:idx val="2"/>
              <c:layout>
                <c:manualLayout>
                  <c:x val="0.12302592232197533"/>
                  <c:y val="-0.10897925430554058"/>
                </c:manualLayout>
              </c:layout>
              <c:numFmt formatCode="0.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135-4CAC-A2B0-97DFAD93FB3B}"/>
                </c:ext>
              </c:extLst>
            </c:dLbl>
            <c:dLbl>
              <c:idx val="3"/>
              <c:layout>
                <c:manualLayout>
                  <c:x val="-2.1369966279202929E-2"/>
                  <c:y val="-1.8264840182648401E-2"/>
                </c:manualLayout>
              </c:layout>
              <c:tx>
                <c:rich>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fld id="{51203882-E739-43DD-AB17-32CE72F44F24}" type="VALUE">
                      <a:rPr lang="en-US" sz="1600"/>
                      <a:pPr>
                        <a:defRPr sz="2400" b="1">
                          <a:solidFill>
                            <a:schemeClr val="bg1"/>
                          </a:solidFill>
                          <a:latin typeface="+mj-lt"/>
                        </a:defRPr>
                      </a:pPr>
                      <a:t>[VALOR]</a:t>
                    </a:fld>
                    <a:endParaRPr lang="es-ES"/>
                  </a:p>
                </c:rich>
              </c:tx>
              <c:numFmt formatCode="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7-5135-4CAC-A2B0-97DFAD93FB3B}"/>
                </c:ext>
              </c:extLst>
            </c:dLbl>
            <c:numFmt formatCode="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type_published!$C$50:$F$50</c:f>
              <c:strCache>
                <c:ptCount val="4"/>
                <c:pt idx="0">
                  <c:v>REPORTE</c:v>
                </c:pt>
                <c:pt idx="1">
                  <c:v>INDICADOR</c:v>
                </c:pt>
                <c:pt idx="2">
                  <c:v>IDENTIDAD</c:v>
                </c:pt>
                <c:pt idx="3">
                  <c:v>VULNERABILIDAD</c:v>
                </c:pt>
              </c:strCache>
            </c:strRef>
          </c:cat>
          <c:val>
            <c:numRef>
              <c:f>type_published!$C$51:$F$51</c:f>
              <c:numCache>
                <c:formatCode>0.00%</c:formatCode>
                <c:ptCount val="4"/>
                <c:pt idx="0">
                  <c:v>2.2095044914517536E-3</c:v>
                </c:pt>
                <c:pt idx="1">
                  <c:v>6.4800057954216173E-2</c:v>
                </c:pt>
                <c:pt idx="2">
                  <c:v>2.2095044914517536E-3</c:v>
                </c:pt>
                <c:pt idx="3">
                  <c:v>2.8977108084613158E-4</c:v>
                </c:pt>
              </c:numCache>
            </c:numRef>
          </c:val>
          <c:extLst>
            <c:ext xmlns:c16="http://schemas.microsoft.com/office/drawing/2014/chart" uri="{C3380CC4-5D6E-409C-BE32-E72D297353CC}">
              <c16:uniqueId val="{00000003-5135-4CAC-A2B0-97DFAD93FB3B}"/>
            </c:ext>
          </c:extLst>
        </c:ser>
        <c:ser>
          <c:idx val="1"/>
          <c:order val="1"/>
          <c:tx>
            <c:strRef>
              <c:f>type_published!$B$52</c:f>
              <c:strCache>
                <c:ptCount val="1"/>
                <c:pt idx="0">
                  <c:v>2022</c:v>
                </c:pt>
              </c:strCache>
            </c:strRef>
          </c:tx>
          <c:spPr>
            <a:solidFill>
              <a:schemeClr val="accent3"/>
            </a:solidFill>
            <a:ln>
              <a:noFill/>
            </a:ln>
            <a:effectLst/>
          </c:spPr>
          <c:invertIfNegative val="0"/>
          <c:dLbls>
            <c:dLbl>
              <c:idx val="0"/>
              <c:layout>
                <c:manualLayout>
                  <c:x val="7.6321308140010053E-4"/>
                  <c:y val="-0.1144596651445965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135-4CAC-A2B0-97DFAD93FB3B}"/>
                </c:ext>
              </c:extLst>
            </c:dLbl>
            <c:dLbl>
              <c:idx val="1"/>
              <c:layout>
                <c:manualLayout>
                  <c:x val="-5.5968312751949165E-17"/>
                  <c:y val="-6.439243039825509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135-4CAC-A2B0-97DFAD93FB3B}"/>
                </c:ext>
              </c:extLst>
            </c:dLbl>
            <c:dLbl>
              <c:idx val="2"/>
              <c:layout>
                <c:manualLayout>
                  <c:x val="-8.0298243392375873E-2"/>
                  <c:y val="-2.223101328883883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135-4CAC-A2B0-97DFAD93FB3B}"/>
                </c:ext>
              </c:extLst>
            </c:dLbl>
            <c:dLbl>
              <c:idx val="3"/>
              <c:layout>
                <c:manualLayout>
                  <c:x val="6.8689177326008821E-2"/>
                  <c:y val="-9.132420091324210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5135-4CAC-A2B0-97DFAD93FB3B}"/>
                </c:ext>
              </c:extLst>
            </c:dLbl>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type_published!$C$50:$F$50</c:f>
              <c:strCache>
                <c:ptCount val="4"/>
                <c:pt idx="0">
                  <c:v>REPORTE</c:v>
                </c:pt>
                <c:pt idx="1">
                  <c:v>INDICADOR</c:v>
                </c:pt>
                <c:pt idx="2">
                  <c:v>IDENTIDAD</c:v>
                </c:pt>
                <c:pt idx="3">
                  <c:v>VULNERABILIDAD</c:v>
                </c:pt>
              </c:strCache>
            </c:strRef>
          </c:cat>
          <c:val>
            <c:numRef>
              <c:f>type_published!$C$52:$F$52</c:f>
              <c:numCache>
                <c:formatCode>0.00%</c:formatCode>
                <c:ptCount val="4"/>
                <c:pt idx="0">
                  <c:v>1.0612865835989568E-2</c:v>
                </c:pt>
                <c:pt idx="1">
                  <c:v>0.42560127499275574</c:v>
                </c:pt>
                <c:pt idx="2">
                  <c:v>1.0612865835989568E-2</c:v>
                </c:pt>
                <c:pt idx="3">
                  <c:v>6.411185163720661E-3</c:v>
                </c:pt>
              </c:numCache>
            </c:numRef>
          </c:val>
          <c:extLst>
            <c:ext xmlns:c16="http://schemas.microsoft.com/office/drawing/2014/chart" uri="{C3380CC4-5D6E-409C-BE32-E72D297353CC}">
              <c16:uniqueId val="{00000006-5135-4CAC-A2B0-97DFAD93FB3B}"/>
            </c:ext>
          </c:extLst>
        </c:ser>
        <c:ser>
          <c:idx val="2"/>
          <c:order val="2"/>
          <c:tx>
            <c:strRef>
              <c:f>type_published!$B$53</c:f>
              <c:strCache>
                <c:ptCount val="1"/>
                <c:pt idx="0">
                  <c:v>2021</c:v>
                </c:pt>
              </c:strCache>
            </c:strRef>
          </c:tx>
          <c:spPr>
            <a:solidFill>
              <a:schemeClr val="accent5"/>
            </a:solidFill>
            <a:ln>
              <a:noFill/>
            </a:ln>
            <a:effectLst/>
          </c:spPr>
          <c:invertIfNegative val="0"/>
          <c:dLbls>
            <c:dLbl>
              <c:idx val="0"/>
              <c:layout>
                <c:manualLayout>
                  <c:x val="5.7240981105007513E-2"/>
                  <c:y val="-0.15098934550989354"/>
                </c:manualLayout>
              </c:layout>
              <c:tx>
                <c:rich>
                  <a:bodyPr/>
                  <a:lstStyle/>
                  <a:p>
                    <a:fld id="{5E4405D0-AFF8-45DC-BE66-8A3CE652768F}"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6-5135-4CAC-A2B0-97DFAD93FB3B}"/>
                </c:ext>
              </c:extLst>
            </c:dLbl>
            <c:dLbl>
              <c:idx val="1"/>
              <c:layout>
                <c:manualLayout>
                  <c:x val="5.2459781675385569E-3"/>
                  <c:y val="-1.7316890183247641E-2"/>
                </c:manualLayout>
              </c:layout>
              <c:tx>
                <c:rich>
                  <a:bodyPr/>
                  <a:lstStyle/>
                  <a:p>
                    <a:fld id="{11889F82-B6A6-4B0B-9FE7-8B4734258667}"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5135-4CAC-A2B0-97DFAD93FB3B}"/>
                </c:ext>
              </c:extLst>
            </c:dLbl>
            <c:dLbl>
              <c:idx val="2"/>
              <c:layout>
                <c:manualLayout>
                  <c:x val="5.3424915698007037E-2"/>
                  <c:y val="-0.10593607305936081"/>
                </c:manualLayout>
              </c:layout>
              <c:tx>
                <c:rich>
                  <a:bodyPr/>
                  <a:lstStyle/>
                  <a:p>
                    <a:fld id="{C6704336-F723-4050-97F2-3A31CDA20644}"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2-5135-4CAC-A2B0-97DFAD93FB3B}"/>
                </c:ext>
              </c:extLst>
            </c:dLbl>
            <c:dLbl>
              <c:idx val="3"/>
              <c:layout>
                <c:manualLayout>
                  <c:x val="3.5107801744404511E-2"/>
                  <c:y val="-0.19482496194824953"/>
                </c:manualLayout>
              </c:layout>
              <c:tx>
                <c:rich>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j-lt"/>
                        <a:ea typeface="+mn-ea"/>
                        <a:cs typeface="+mn-cs"/>
                      </a:defRPr>
                    </a:pPr>
                    <a:fld id="{299C633A-F0AE-4A6E-9E0C-C1DCDD477464}" type="VALUE">
                      <a:rPr lang="en-US">
                        <a:solidFill>
                          <a:schemeClr val="bg1"/>
                        </a:solidFill>
                      </a:rPr>
                      <a:pPr>
                        <a:defRPr sz="2400" b="1">
                          <a:solidFill>
                            <a:schemeClr val="tx1"/>
                          </a:solidFill>
                          <a:latin typeface="+mj-lt"/>
                        </a:defRPr>
                      </a:pPr>
                      <a:t>[VALOR]</a:t>
                    </a:fld>
                    <a:endParaRPr lang="es-ES"/>
                  </a:p>
                </c:rich>
              </c:tx>
              <c:numFmt formatCode="0.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0-5135-4CAC-A2B0-97DFAD93FB3B}"/>
                </c:ext>
              </c:extLst>
            </c:dLbl>
            <c:numFmt formatCode="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type_published!$C$50:$F$50</c:f>
              <c:strCache>
                <c:ptCount val="4"/>
                <c:pt idx="0">
                  <c:v>REPORTE</c:v>
                </c:pt>
                <c:pt idx="1">
                  <c:v>INDICADOR</c:v>
                </c:pt>
                <c:pt idx="2">
                  <c:v>IDENTIDAD</c:v>
                </c:pt>
                <c:pt idx="3">
                  <c:v>VULNERABILIDAD</c:v>
                </c:pt>
              </c:strCache>
            </c:strRef>
          </c:cat>
          <c:val>
            <c:numRef>
              <c:f>type_published!$C$53:$F$53</c:f>
              <c:numCache>
                <c:formatCode>0.00%</c:formatCode>
                <c:ptCount val="4"/>
                <c:pt idx="0">
                  <c:v>9.852216748768473E-3</c:v>
                </c:pt>
                <c:pt idx="1">
                  <c:v>0.42234135033323672</c:v>
                </c:pt>
                <c:pt idx="2">
                  <c:v>9.852216748768473E-3</c:v>
                </c:pt>
                <c:pt idx="3">
                  <c:v>2.5354969574036511E-3</c:v>
                </c:pt>
              </c:numCache>
            </c:numRef>
          </c:val>
          <c:extLst>
            <c:ext xmlns:c16="http://schemas.microsoft.com/office/drawing/2014/chart" uri="{C3380CC4-5D6E-409C-BE32-E72D297353CC}">
              <c16:uniqueId val="{00000008-5135-4CAC-A2B0-97DFAD93FB3B}"/>
            </c:ext>
          </c:extLst>
        </c:ser>
        <c:ser>
          <c:idx val="3"/>
          <c:order val="3"/>
          <c:tx>
            <c:strRef>
              <c:f>type_published!$B$54</c:f>
              <c:strCache>
                <c:ptCount val="1"/>
                <c:pt idx="0">
                  <c:v>2020</c:v>
                </c:pt>
              </c:strCache>
            </c:strRef>
          </c:tx>
          <c:spPr>
            <a:solidFill>
              <a:schemeClr val="accent1">
                <a:lumMod val="60000"/>
              </a:schemeClr>
            </a:solidFill>
            <a:ln>
              <a:noFill/>
            </a:ln>
            <a:effectLst/>
          </c:spPr>
          <c:invertIfNegative val="0"/>
          <c:dLbls>
            <c:dLbl>
              <c:idx val="0"/>
              <c:layout>
                <c:manualLayout>
                  <c:x val="0.12593015843101654"/>
                  <c:y val="-0.13637747336377473"/>
                </c:manualLayout>
              </c:layout>
              <c:numFmt formatCode="0.0%" sourceLinked="0"/>
              <c:spPr>
                <a:solidFill>
                  <a:srgbClr val="264478"/>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5135-4CAC-A2B0-97DFAD93FB3B}"/>
                </c:ext>
              </c:extLst>
            </c:dLbl>
            <c:dLbl>
              <c:idx val="1"/>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6="http://schemas.microsoft.com/office/drawing/2014/chart" uri="{C3380CC4-5D6E-409C-BE32-E72D297353CC}">
                  <c16:uniqueId val="{00000009-5135-4CAC-A2B0-97DFAD93FB3B}"/>
                </c:ext>
              </c:extLst>
            </c:dLbl>
            <c:dLbl>
              <c:idx val="2"/>
              <c:layout>
                <c:manualLayout>
                  <c:x val="-2.5949244767603533E-2"/>
                  <c:y val="-0.11324200913242009"/>
                </c:manualLayout>
              </c:layout>
              <c:numFmt formatCode="0.0%" sourceLinked="0"/>
              <c:spPr>
                <a:solidFill>
                  <a:srgbClr val="264478"/>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135-4CAC-A2B0-97DFAD93FB3B}"/>
                </c:ext>
              </c:extLst>
            </c:dLbl>
            <c:dLbl>
              <c:idx val="3"/>
              <c:layout>
                <c:manualLayout>
                  <c:x val="-2.0606753197802828E-2"/>
                  <c:y val="-1.0958904109589041E-2"/>
                </c:manualLayout>
              </c:layout>
              <c:tx>
                <c:rich>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fld id="{10AB3146-1771-44D2-BC9A-A6DD19653E19}" type="VALUE">
                      <a:rPr lang="en-US" sz="1400">
                        <a:solidFill>
                          <a:schemeClr val="bg1"/>
                        </a:solidFill>
                      </a:rPr>
                      <a:pPr>
                        <a:defRPr sz="2400" b="1">
                          <a:solidFill>
                            <a:schemeClr val="bg1"/>
                          </a:solidFill>
                          <a:latin typeface="+mj-lt"/>
                        </a:defRPr>
                      </a:pPr>
                      <a:t>[VALOR]</a:t>
                    </a:fld>
                    <a:endParaRPr lang="es-ES"/>
                  </a:p>
                </c:rich>
              </c:tx>
              <c:numFmt formatCode="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5135-4CAC-A2B0-97DFAD93FB3B}"/>
                </c:ext>
              </c:extLst>
            </c:dLbl>
            <c:numFmt formatCode="0%" sourceLinked="0"/>
            <c:spPr>
              <a:solidFill>
                <a:srgbClr val="264478"/>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type_published!$C$50:$F$50</c:f>
              <c:strCache>
                <c:ptCount val="4"/>
                <c:pt idx="0">
                  <c:v>REPORTE</c:v>
                </c:pt>
                <c:pt idx="1">
                  <c:v>INDICADOR</c:v>
                </c:pt>
                <c:pt idx="2">
                  <c:v>IDENTIDAD</c:v>
                </c:pt>
                <c:pt idx="3">
                  <c:v>VULNERABILIDAD</c:v>
                </c:pt>
              </c:strCache>
            </c:strRef>
          </c:cat>
          <c:val>
            <c:numRef>
              <c:f>type_published!$C$54:$F$54</c:f>
              <c:numCache>
                <c:formatCode>0.00%</c:formatCode>
                <c:ptCount val="4"/>
                <c:pt idx="0">
                  <c:v>6.5198493190379598E-4</c:v>
                </c:pt>
                <c:pt idx="1">
                  <c:v>3.1295276731382209E-2</c:v>
                </c:pt>
                <c:pt idx="2">
                  <c:v>6.5198493190379598E-4</c:v>
                </c:pt>
                <c:pt idx="3">
                  <c:v>0</c:v>
                </c:pt>
              </c:numCache>
            </c:numRef>
          </c:val>
          <c:extLst xmlns:c15="http://schemas.microsoft.com/office/drawing/2012/chart">
            <c:ext xmlns:c16="http://schemas.microsoft.com/office/drawing/2014/chart" uri="{C3380CC4-5D6E-409C-BE32-E72D297353CC}">
              <c16:uniqueId val="{0000000B-5135-4CAC-A2B0-97DFAD93FB3B}"/>
            </c:ext>
          </c:extLst>
        </c:ser>
        <c:ser>
          <c:idx val="4"/>
          <c:order val="4"/>
          <c:tx>
            <c:strRef>
              <c:f>type_published!$B$55</c:f>
              <c:strCache>
                <c:ptCount val="1"/>
                <c:pt idx="0">
                  <c:v>2019</c:v>
                </c:pt>
              </c:strCache>
            </c:strRef>
          </c:tx>
          <c:spPr>
            <a:solidFill>
              <a:schemeClr val="accent3">
                <a:lumMod val="60000"/>
              </a:schemeClr>
            </a:solidFill>
            <a:ln>
              <a:noFill/>
            </a:ln>
            <a:effectLst/>
          </c:spPr>
          <c:invertIfNegative val="0"/>
          <c:dLbls>
            <c:dLbl>
              <c:idx val="0"/>
              <c:layout>
                <c:manualLayout>
                  <c:x val="0"/>
                  <c:y val="-1.339421613394216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5135-4CAC-A2B0-97DFAD93FB3B}"/>
                </c:ext>
              </c:extLst>
            </c:dLbl>
            <c:dLbl>
              <c:idx val="1"/>
              <c:layout>
                <c:manualLayout>
                  <c:x val="-1.755390087220237E-2"/>
                  <c:y val="-6.0882800608828003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5135-4CAC-A2B0-97DFAD93FB3B}"/>
                </c:ext>
              </c:extLst>
            </c:dLbl>
            <c:dLbl>
              <c:idx val="2"/>
              <c:layout>
                <c:manualLayout>
                  <c:x val="3.8160654070005027E-3"/>
                  <c:y val="-1.582952815829528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5135-4CAC-A2B0-97DFAD93FB3B}"/>
                </c:ext>
              </c:extLst>
            </c:dLbl>
            <c:dLbl>
              <c:idx val="3"/>
              <c:layout>
                <c:manualLayout>
                  <c:x val="-3.0528523256004136E-2"/>
                  <c:y val="-1.095890410958904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5135-4CAC-A2B0-97DFAD93FB3B}"/>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type_published!$C$50:$F$50</c:f>
              <c:strCache>
                <c:ptCount val="4"/>
                <c:pt idx="0">
                  <c:v>REPORTE</c:v>
                </c:pt>
                <c:pt idx="1">
                  <c:v>INDICADOR</c:v>
                </c:pt>
                <c:pt idx="2">
                  <c:v>IDENTIDAD</c:v>
                </c:pt>
                <c:pt idx="3">
                  <c:v>VULNERABILIDAD</c:v>
                </c:pt>
              </c:strCache>
            </c:strRef>
          </c:cat>
          <c:val>
            <c:numRef>
              <c:f>type_published!$C$55:$F$55</c:f>
              <c:numCache>
                <c:formatCode>0.00%</c:formatCode>
                <c:ptCount val="4"/>
                <c:pt idx="0">
                  <c:v>3.6221385105766447E-5</c:v>
                </c:pt>
                <c:pt idx="1">
                  <c:v>0</c:v>
                </c:pt>
                <c:pt idx="2">
                  <c:v>3.6221385105766447E-5</c:v>
                </c:pt>
                <c:pt idx="3">
                  <c:v>0</c:v>
                </c:pt>
              </c:numCache>
            </c:numRef>
          </c:val>
          <c:extLst xmlns:c15="http://schemas.microsoft.com/office/drawing/2012/chart">
            <c:ext xmlns:c16="http://schemas.microsoft.com/office/drawing/2014/chart" uri="{C3380CC4-5D6E-409C-BE32-E72D297353CC}">
              <c16:uniqueId val="{0000000C-5135-4CAC-A2B0-97DFAD93FB3B}"/>
            </c:ext>
          </c:extLst>
        </c:ser>
        <c:dLbls>
          <c:dLblPos val="ctr"/>
          <c:showLegendKey val="0"/>
          <c:showVal val="1"/>
          <c:showCatName val="0"/>
          <c:showSerName val="0"/>
          <c:showPercent val="0"/>
          <c:showBubbleSize val="0"/>
        </c:dLbls>
        <c:gapWidth val="150"/>
        <c:overlap val="100"/>
        <c:axId val="1104349544"/>
        <c:axId val="1104355448"/>
        <c:extLst>
          <c:ext xmlns:c15="http://schemas.microsoft.com/office/drawing/2012/chart" uri="{02D57815-91ED-43cb-92C2-25804820EDAC}">
            <c15:filteredBarSeries>
              <c15:ser>
                <c:idx val="5"/>
                <c:order val="5"/>
                <c:tx>
                  <c:strRef>
                    <c:extLst>
                      <c:ext uri="{02D57815-91ED-43cb-92C2-25804820EDAC}">
                        <c15:formulaRef>
                          <c15:sqref>type_published!$B$56</c15:sqref>
                        </c15:formulaRef>
                      </c:ext>
                    </c:extLst>
                    <c:strCache>
                      <c:ptCount val="1"/>
                      <c:pt idx="0">
                        <c:v>TOTAL </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type_published!$C$50:$F$50</c15:sqref>
                        </c15:formulaRef>
                      </c:ext>
                    </c:extLst>
                    <c:strCache>
                      <c:ptCount val="4"/>
                      <c:pt idx="0">
                        <c:v>REPORTE</c:v>
                      </c:pt>
                      <c:pt idx="1">
                        <c:v>INDICADOR</c:v>
                      </c:pt>
                      <c:pt idx="2">
                        <c:v>IDENTIDAD</c:v>
                      </c:pt>
                      <c:pt idx="3">
                        <c:v>VULNERABILIDAD</c:v>
                      </c:pt>
                    </c:strCache>
                  </c:strRef>
                </c:cat>
                <c:val>
                  <c:numRef>
                    <c:extLst>
                      <c:ext uri="{02D57815-91ED-43cb-92C2-25804820EDAC}">
                        <c15:formulaRef>
                          <c15:sqref>type_published!$C$56:$F$56</c15:sqref>
                        </c15:formulaRef>
                      </c:ext>
                    </c:extLst>
                    <c:numCache>
                      <c:formatCode>0.00%</c:formatCode>
                      <c:ptCount val="4"/>
                      <c:pt idx="0">
                        <c:v>2.3362793393219356E-2</c:v>
                      </c:pt>
                      <c:pt idx="1">
                        <c:v>0.94403796001159079</c:v>
                      </c:pt>
                      <c:pt idx="2">
                        <c:v>2.3362793393219356E-2</c:v>
                      </c:pt>
                      <c:pt idx="3">
                        <c:v>9.2364532019704425E-3</c:v>
                      </c:pt>
                    </c:numCache>
                  </c:numRef>
                </c:val>
                <c:extLst>
                  <c:ext xmlns:c16="http://schemas.microsoft.com/office/drawing/2014/chart" uri="{C3380CC4-5D6E-409C-BE32-E72D297353CC}">
                    <c16:uniqueId val="{0000000D-5135-4CAC-A2B0-97DFAD93FB3B}"/>
                  </c:ext>
                </c:extLst>
              </c15:ser>
            </c15:filteredBarSeries>
          </c:ext>
        </c:extLst>
      </c:barChart>
      <c:catAx>
        <c:axId val="1104349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04355448"/>
        <c:crosses val="autoZero"/>
        <c:auto val="1"/>
        <c:lblAlgn val="ctr"/>
        <c:lblOffset val="100"/>
        <c:noMultiLvlLbl val="0"/>
      </c:catAx>
      <c:valAx>
        <c:axId val="110435544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04349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4" Type="http://schemas.openxmlformats.org/officeDocument/2006/relationships/chart" Target="../charts/chart18.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4"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0</xdr:col>
      <xdr:colOff>746125</xdr:colOff>
      <xdr:row>109</xdr:row>
      <xdr:rowOff>0</xdr:rowOff>
    </xdr:from>
    <xdr:to>
      <xdr:col>2</xdr:col>
      <xdr:colOff>4762501</xdr:colOff>
      <xdr:row>109</xdr:row>
      <xdr:rowOff>0</xdr:rowOff>
    </xdr:to>
    <xdr:graphicFrame macro="">
      <xdr:nvGraphicFramePr>
        <xdr:cNvPr id="2" name="Gráfico 1">
          <a:extLst>
            <a:ext uri="{FF2B5EF4-FFF2-40B4-BE49-F238E27FC236}">
              <a16:creationId xmlns:a16="http://schemas.microsoft.com/office/drawing/2014/main" id="{E10CF93B-D364-4511-8EEF-EFDB7F3C0A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759731</xdr:colOff>
      <xdr:row>6</xdr:row>
      <xdr:rowOff>0</xdr:rowOff>
    </xdr:from>
    <xdr:to>
      <xdr:col>3</xdr:col>
      <xdr:colOff>46489</xdr:colOff>
      <xdr:row>6</xdr:row>
      <xdr:rowOff>0</xdr:rowOff>
    </xdr:to>
    <xdr:graphicFrame macro="">
      <xdr:nvGraphicFramePr>
        <xdr:cNvPr id="3" name="Gráfico 2">
          <a:extLst>
            <a:ext uri="{FF2B5EF4-FFF2-40B4-BE49-F238E27FC236}">
              <a16:creationId xmlns:a16="http://schemas.microsoft.com/office/drawing/2014/main" id="{C5FB30D9-6771-4BFE-B70C-F2575E942D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47626</xdr:colOff>
      <xdr:row>58</xdr:row>
      <xdr:rowOff>438149</xdr:rowOff>
    </xdr:from>
    <xdr:to>
      <xdr:col>3</xdr:col>
      <xdr:colOff>1500187</xdr:colOff>
      <xdr:row>92</xdr:row>
      <xdr:rowOff>119062</xdr:rowOff>
    </xdr:to>
    <xdr:graphicFrame macro="">
      <xdr:nvGraphicFramePr>
        <xdr:cNvPr id="4" name="Gráfico 3">
          <a:extLst>
            <a:ext uri="{FF2B5EF4-FFF2-40B4-BE49-F238E27FC236}">
              <a16:creationId xmlns:a16="http://schemas.microsoft.com/office/drawing/2014/main" id="{60BB4A4C-72E1-43BB-AB72-3A5A74510A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746125</xdr:colOff>
      <xdr:row>91</xdr:row>
      <xdr:rowOff>0</xdr:rowOff>
    </xdr:from>
    <xdr:to>
      <xdr:col>2</xdr:col>
      <xdr:colOff>4762501</xdr:colOff>
      <xdr:row>91</xdr:row>
      <xdr:rowOff>0</xdr:rowOff>
    </xdr:to>
    <xdr:graphicFrame macro="">
      <xdr:nvGraphicFramePr>
        <xdr:cNvPr id="2" name="Gráfico 1">
          <a:extLst>
            <a:ext uri="{FF2B5EF4-FFF2-40B4-BE49-F238E27FC236}">
              <a16:creationId xmlns:a16="http://schemas.microsoft.com/office/drawing/2014/main" id="{993C3B45-76E7-4ED4-ACA9-F2B45599AE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759731</xdr:colOff>
      <xdr:row>6</xdr:row>
      <xdr:rowOff>0</xdr:rowOff>
    </xdr:from>
    <xdr:to>
      <xdr:col>3</xdr:col>
      <xdr:colOff>46489</xdr:colOff>
      <xdr:row>6</xdr:row>
      <xdr:rowOff>0</xdr:rowOff>
    </xdr:to>
    <xdr:graphicFrame macro="">
      <xdr:nvGraphicFramePr>
        <xdr:cNvPr id="3" name="Gráfico 2">
          <a:extLst>
            <a:ext uri="{FF2B5EF4-FFF2-40B4-BE49-F238E27FC236}">
              <a16:creationId xmlns:a16="http://schemas.microsoft.com/office/drawing/2014/main" id="{576D9959-36DB-4426-ADDB-CE6DA244C1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47626</xdr:colOff>
      <xdr:row>40</xdr:row>
      <xdr:rowOff>438149</xdr:rowOff>
    </xdr:from>
    <xdr:to>
      <xdr:col>3</xdr:col>
      <xdr:colOff>1500187</xdr:colOff>
      <xdr:row>74</xdr:row>
      <xdr:rowOff>119062</xdr:rowOff>
    </xdr:to>
    <xdr:graphicFrame macro="">
      <xdr:nvGraphicFramePr>
        <xdr:cNvPr id="4" name="Gráfico 3">
          <a:extLst>
            <a:ext uri="{FF2B5EF4-FFF2-40B4-BE49-F238E27FC236}">
              <a16:creationId xmlns:a16="http://schemas.microsoft.com/office/drawing/2014/main" id="{885A6541-AE45-4BE6-87EC-D8C986D18A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746125</xdr:colOff>
      <xdr:row>104</xdr:row>
      <xdr:rowOff>0</xdr:rowOff>
    </xdr:from>
    <xdr:to>
      <xdr:col>2</xdr:col>
      <xdr:colOff>4762501</xdr:colOff>
      <xdr:row>104</xdr:row>
      <xdr:rowOff>0</xdr:rowOff>
    </xdr:to>
    <xdr:graphicFrame macro="">
      <xdr:nvGraphicFramePr>
        <xdr:cNvPr id="2" name="Gráfico 1">
          <a:extLst>
            <a:ext uri="{FF2B5EF4-FFF2-40B4-BE49-F238E27FC236}">
              <a16:creationId xmlns:a16="http://schemas.microsoft.com/office/drawing/2014/main" id="{B92A75D7-413A-4C7A-A411-F7B543B460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759731</xdr:colOff>
      <xdr:row>6</xdr:row>
      <xdr:rowOff>0</xdr:rowOff>
    </xdr:from>
    <xdr:to>
      <xdr:col>3</xdr:col>
      <xdr:colOff>46489</xdr:colOff>
      <xdr:row>6</xdr:row>
      <xdr:rowOff>0</xdr:rowOff>
    </xdr:to>
    <xdr:graphicFrame macro="">
      <xdr:nvGraphicFramePr>
        <xdr:cNvPr id="3" name="Gráfico 2">
          <a:extLst>
            <a:ext uri="{FF2B5EF4-FFF2-40B4-BE49-F238E27FC236}">
              <a16:creationId xmlns:a16="http://schemas.microsoft.com/office/drawing/2014/main" id="{ADF9A738-E5A7-4D09-8347-AE599F4491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200024</xdr:colOff>
      <xdr:row>57</xdr:row>
      <xdr:rowOff>9525</xdr:rowOff>
    </xdr:from>
    <xdr:to>
      <xdr:col>3</xdr:col>
      <xdr:colOff>19050</xdr:colOff>
      <xdr:row>87</xdr:row>
      <xdr:rowOff>0</xdr:rowOff>
    </xdr:to>
    <xdr:graphicFrame macro="">
      <xdr:nvGraphicFramePr>
        <xdr:cNvPr id="4" name="Gráfico 3">
          <a:extLst>
            <a:ext uri="{FF2B5EF4-FFF2-40B4-BE49-F238E27FC236}">
              <a16:creationId xmlns:a16="http://schemas.microsoft.com/office/drawing/2014/main" id="{C2438015-95C0-4873-BF82-20B1A12BB3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9524</xdr:colOff>
      <xdr:row>56</xdr:row>
      <xdr:rowOff>9525</xdr:rowOff>
    </xdr:from>
    <xdr:to>
      <xdr:col>9</xdr:col>
      <xdr:colOff>0</xdr:colOff>
      <xdr:row>83</xdr:row>
      <xdr:rowOff>261937</xdr:rowOff>
    </xdr:to>
    <xdr:graphicFrame macro="">
      <xdr:nvGraphicFramePr>
        <xdr:cNvPr id="5" name="Gráfico 4">
          <a:extLst>
            <a:ext uri="{FF2B5EF4-FFF2-40B4-BE49-F238E27FC236}">
              <a16:creationId xmlns:a16="http://schemas.microsoft.com/office/drawing/2014/main" id="{EC7C01AB-73D3-4375-825A-F3C421B9F3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746125</xdr:colOff>
      <xdr:row>104</xdr:row>
      <xdr:rowOff>0</xdr:rowOff>
    </xdr:from>
    <xdr:to>
      <xdr:col>2</xdr:col>
      <xdr:colOff>4762501</xdr:colOff>
      <xdr:row>104</xdr:row>
      <xdr:rowOff>0</xdr:rowOff>
    </xdr:to>
    <xdr:graphicFrame macro="">
      <xdr:nvGraphicFramePr>
        <xdr:cNvPr id="2" name="Gráfico 1">
          <a:extLst>
            <a:ext uri="{FF2B5EF4-FFF2-40B4-BE49-F238E27FC236}">
              <a16:creationId xmlns:a16="http://schemas.microsoft.com/office/drawing/2014/main" id="{9694DF0D-D39E-42D4-A0A1-08761CBD69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759731</xdr:colOff>
      <xdr:row>6</xdr:row>
      <xdr:rowOff>0</xdr:rowOff>
    </xdr:from>
    <xdr:to>
      <xdr:col>3</xdr:col>
      <xdr:colOff>46489</xdr:colOff>
      <xdr:row>6</xdr:row>
      <xdr:rowOff>0</xdr:rowOff>
    </xdr:to>
    <xdr:graphicFrame macro="">
      <xdr:nvGraphicFramePr>
        <xdr:cNvPr id="3" name="Gráfico 2">
          <a:extLst>
            <a:ext uri="{FF2B5EF4-FFF2-40B4-BE49-F238E27FC236}">
              <a16:creationId xmlns:a16="http://schemas.microsoft.com/office/drawing/2014/main" id="{1D4090E5-9633-4FF3-AB22-3777203A64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200024</xdr:colOff>
      <xdr:row>57</xdr:row>
      <xdr:rowOff>9525</xdr:rowOff>
    </xdr:from>
    <xdr:to>
      <xdr:col>3</xdr:col>
      <xdr:colOff>19050</xdr:colOff>
      <xdr:row>87</xdr:row>
      <xdr:rowOff>0</xdr:rowOff>
    </xdr:to>
    <xdr:graphicFrame macro="">
      <xdr:nvGraphicFramePr>
        <xdr:cNvPr id="4" name="Gráfico 3">
          <a:extLst>
            <a:ext uri="{FF2B5EF4-FFF2-40B4-BE49-F238E27FC236}">
              <a16:creationId xmlns:a16="http://schemas.microsoft.com/office/drawing/2014/main" id="{9AFB24E1-2980-446D-A965-1D1C9F5E57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9524</xdr:colOff>
      <xdr:row>56</xdr:row>
      <xdr:rowOff>9525</xdr:rowOff>
    </xdr:from>
    <xdr:to>
      <xdr:col>9</xdr:col>
      <xdr:colOff>0</xdr:colOff>
      <xdr:row>83</xdr:row>
      <xdr:rowOff>261937</xdr:rowOff>
    </xdr:to>
    <xdr:graphicFrame macro="">
      <xdr:nvGraphicFramePr>
        <xdr:cNvPr id="5" name="Gráfico 4">
          <a:extLst>
            <a:ext uri="{FF2B5EF4-FFF2-40B4-BE49-F238E27FC236}">
              <a16:creationId xmlns:a16="http://schemas.microsoft.com/office/drawing/2014/main" id="{832BCB64-2D16-426F-A23A-B3B3E36CBF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746125</xdr:colOff>
      <xdr:row>104</xdr:row>
      <xdr:rowOff>0</xdr:rowOff>
    </xdr:from>
    <xdr:to>
      <xdr:col>2</xdr:col>
      <xdr:colOff>4762501</xdr:colOff>
      <xdr:row>104</xdr:row>
      <xdr:rowOff>0</xdr:rowOff>
    </xdr:to>
    <xdr:graphicFrame macro="">
      <xdr:nvGraphicFramePr>
        <xdr:cNvPr id="2" name="Gráfico 1">
          <a:extLst>
            <a:ext uri="{FF2B5EF4-FFF2-40B4-BE49-F238E27FC236}">
              <a16:creationId xmlns:a16="http://schemas.microsoft.com/office/drawing/2014/main" id="{12E4757F-3D54-46FA-AB70-39EBBD81C1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759731</xdr:colOff>
      <xdr:row>6</xdr:row>
      <xdr:rowOff>0</xdr:rowOff>
    </xdr:from>
    <xdr:to>
      <xdr:col>3</xdr:col>
      <xdr:colOff>46489</xdr:colOff>
      <xdr:row>6</xdr:row>
      <xdr:rowOff>0</xdr:rowOff>
    </xdr:to>
    <xdr:graphicFrame macro="">
      <xdr:nvGraphicFramePr>
        <xdr:cNvPr id="3" name="Gráfico 2">
          <a:extLst>
            <a:ext uri="{FF2B5EF4-FFF2-40B4-BE49-F238E27FC236}">
              <a16:creationId xmlns:a16="http://schemas.microsoft.com/office/drawing/2014/main" id="{AFC80C3A-F47F-4F5B-B7ED-4290C41FE6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200024</xdr:colOff>
      <xdr:row>57</xdr:row>
      <xdr:rowOff>9525</xdr:rowOff>
    </xdr:from>
    <xdr:to>
      <xdr:col>3</xdr:col>
      <xdr:colOff>19050</xdr:colOff>
      <xdr:row>87</xdr:row>
      <xdr:rowOff>0</xdr:rowOff>
    </xdr:to>
    <xdr:graphicFrame macro="">
      <xdr:nvGraphicFramePr>
        <xdr:cNvPr id="4" name="Gráfico 3">
          <a:extLst>
            <a:ext uri="{FF2B5EF4-FFF2-40B4-BE49-F238E27FC236}">
              <a16:creationId xmlns:a16="http://schemas.microsoft.com/office/drawing/2014/main" id="{9983C5D3-E8A5-42D0-9CC5-B7B7CAA56D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9524</xdr:colOff>
      <xdr:row>56</xdr:row>
      <xdr:rowOff>9525</xdr:rowOff>
    </xdr:from>
    <xdr:to>
      <xdr:col>9</xdr:col>
      <xdr:colOff>0</xdr:colOff>
      <xdr:row>83</xdr:row>
      <xdr:rowOff>261937</xdr:rowOff>
    </xdr:to>
    <xdr:graphicFrame macro="">
      <xdr:nvGraphicFramePr>
        <xdr:cNvPr id="5" name="Gráfico 4">
          <a:extLst>
            <a:ext uri="{FF2B5EF4-FFF2-40B4-BE49-F238E27FC236}">
              <a16:creationId xmlns:a16="http://schemas.microsoft.com/office/drawing/2014/main" id="{4A4ED81B-6A6F-422C-BFFD-FA33DE49D2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746125</xdr:colOff>
      <xdr:row>110</xdr:row>
      <xdr:rowOff>0</xdr:rowOff>
    </xdr:from>
    <xdr:to>
      <xdr:col>2</xdr:col>
      <xdr:colOff>4762501</xdr:colOff>
      <xdr:row>110</xdr:row>
      <xdr:rowOff>0</xdr:rowOff>
    </xdr:to>
    <xdr:graphicFrame macro="">
      <xdr:nvGraphicFramePr>
        <xdr:cNvPr id="2" name="Gráfico 1">
          <a:extLst>
            <a:ext uri="{FF2B5EF4-FFF2-40B4-BE49-F238E27FC236}">
              <a16:creationId xmlns:a16="http://schemas.microsoft.com/office/drawing/2014/main" id="{2A472B92-2F34-4D5F-A87F-813B527960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759731</xdr:colOff>
      <xdr:row>6</xdr:row>
      <xdr:rowOff>0</xdr:rowOff>
    </xdr:from>
    <xdr:to>
      <xdr:col>3</xdr:col>
      <xdr:colOff>46489</xdr:colOff>
      <xdr:row>6</xdr:row>
      <xdr:rowOff>0</xdr:rowOff>
    </xdr:to>
    <xdr:graphicFrame macro="">
      <xdr:nvGraphicFramePr>
        <xdr:cNvPr id="3" name="Gráfico 2">
          <a:extLst>
            <a:ext uri="{FF2B5EF4-FFF2-40B4-BE49-F238E27FC236}">
              <a16:creationId xmlns:a16="http://schemas.microsoft.com/office/drawing/2014/main" id="{9A36B308-6DD7-4E5F-988A-BF89406A4F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200024</xdr:colOff>
      <xdr:row>57</xdr:row>
      <xdr:rowOff>9525</xdr:rowOff>
    </xdr:from>
    <xdr:to>
      <xdr:col>3</xdr:col>
      <xdr:colOff>19050</xdr:colOff>
      <xdr:row>87</xdr:row>
      <xdr:rowOff>0</xdr:rowOff>
    </xdr:to>
    <xdr:graphicFrame macro="">
      <xdr:nvGraphicFramePr>
        <xdr:cNvPr id="4" name="Gráfico 3">
          <a:extLst>
            <a:ext uri="{FF2B5EF4-FFF2-40B4-BE49-F238E27FC236}">
              <a16:creationId xmlns:a16="http://schemas.microsoft.com/office/drawing/2014/main" id="{BEBB0405-FA17-4870-B734-98B7C4243F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9524</xdr:colOff>
      <xdr:row>56</xdr:row>
      <xdr:rowOff>9525</xdr:rowOff>
    </xdr:from>
    <xdr:to>
      <xdr:col>10</xdr:col>
      <xdr:colOff>0</xdr:colOff>
      <xdr:row>83</xdr:row>
      <xdr:rowOff>261937</xdr:rowOff>
    </xdr:to>
    <xdr:graphicFrame macro="">
      <xdr:nvGraphicFramePr>
        <xdr:cNvPr id="5" name="Gráfico 4">
          <a:extLst>
            <a:ext uri="{FF2B5EF4-FFF2-40B4-BE49-F238E27FC236}">
              <a16:creationId xmlns:a16="http://schemas.microsoft.com/office/drawing/2014/main" id="{8F1EB391-0096-4C0F-8210-D04FE26ADA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A4AC9-AC1A-40F8-8AF8-556F8464CFB1}">
  <dimension ref="B2:K115"/>
  <sheetViews>
    <sheetView topLeftCell="B1" zoomScale="40" zoomScaleNormal="40" workbookViewId="0">
      <selection activeCell="F5" sqref="F5"/>
    </sheetView>
  </sheetViews>
  <sheetFormatPr baseColWidth="10" defaultRowHeight="15" x14ac:dyDescent="0.25"/>
  <cols>
    <col min="2" max="2" width="123" customWidth="1"/>
    <col min="3" max="3" width="129" customWidth="1"/>
    <col min="4" max="4" width="126.85546875" customWidth="1"/>
    <col min="5" max="5" width="69.42578125" customWidth="1"/>
    <col min="6" max="6" width="107.140625" customWidth="1"/>
    <col min="7" max="7" width="111.7109375" customWidth="1"/>
    <col min="8" max="8" width="113.5703125" customWidth="1"/>
    <col min="9" max="9" width="136.85546875" customWidth="1"/>
    <col min="10" max="10" width="93" customWidth="1"/>
    <col min="11" max="11" width="56.140625" customWidth="1"/>
    <col min="12" max="12" width="58.28515625" customWidth="1"/>
    <col min="13" max="13" width="66.85546875" customWidth="1"/>
    <col min="14" max="14" width="44.28515625" customWidth="1"/>
  </cols>
  <sheetData>
    <row r="2" spans="2:11" ht="15.75" thickBot="1" x14ac:dyDescent="0.3"/>
    <row r="3" spans="2:11" ht="24" thickBot="1" x14ac:dyDescent="0.4">
      <c r="B3" s="1" t="s">
        <v>0</v>
      </c>
      <c r="C3" s="2" t="s">
        <v>1</v>
      </c>
      <c r="D3" s="2" t="s">
        <v>2</v>
      </c>
      <c r="E3" s="2" t="s">
        <v>3</v>
      </c>
      <c r="F3" s="2" t="s">
        <v>4</v>
      </c>
      <c r="G3" s="2" t="s">
        <v>5</v>
      </c>
      <c r="H3" s="3" t="s">
        <v>6</v>
      </c>
      <c r="I3" s="4"/>
      <c r="J3" s="5"/>
    </row>
    <row r="4" spans="2:11" ht="183" customHeight="1" thickTop="1" thickBot="1" x14ac:dyDescent="0.3">
      <c r="B4" s="6" t="s">
        <v>7</v>
      </c>
      <c r="C4" s="7" t="s">
        <v>7</v>
      </c>
      <c r="D4" s="8" t="s">
        <v>32</v>
      </c>
      <c r="E4" s="9" t="s">
        <v>8</v>
      </c>
      <c r="F4" s="10">
        <v>2023</v>
      </c>
      <c r="G4" s="81" t="s">
        <v>33</v>
      </c>
      <c r="H4" s="125" t="s">
        <v>34</v>
      </c>
      <c r="I4" s="127"/>
      <c r="J4" s="12"/>
    </row>
    <row r="5" spans="2:11" ht="188.25" customHeight="1" thickTop="1" thickBot="1" x14ac:dyDescent="0.3">
      <c r="B5" s="6" t="s">
        <v>9</v>
      </c>
      <c r="C5" s="7" t="s">
        <v>9</v>
      </c>
      <c r="D5" s="8" t="s">
        <v>32</v>
      </c>
      <c r="E5" s="9" t="s">
        <v>8</v>
      </c>
      <c r="F5" s="13" t="s">
        <v>10</v>
      </c>
      <c r="G5" s="81" t="s">
        <v>33</v>
      </c>
      <c r="H5" s="126"/>
      <c r="I5" s="127"/>
      <c r="J5" s="14"/>
    </row>
    <row r="6" spans="2:11" ht="16.5" thickTop="1" thickBot="1" x14ac:dyDescent="0.3">
      <c r="B6" s="15"/>
      <c r="C6" s="15"/>
      <c r="D6" s="16"/>
      <c r="E6" s="16"/>
      <c r="F6" s="16"/>
      <c r="G6" s="17"/>
      <c r="H6" s="18"/>
      <c r="I6" s="19"/>
      <c r="J6" s="20"/>
      <c r="K6" s="21"/>
    </row>
    <row r="7" spans="2:11" ht="32.25" customHeight="1" thickTop="1" thickBot="1" x14ac:dyDescent="0.3">
      <c r="B7" s="128" t="s">
        <v>11</v>
      </c>
      <c r="C7" s="129"/>
      <c r="D7" s="130"/>
      <c r="E7" s="22"/>
      <c r="I7" s="23"/>
      <c r="J7" s="23"/>
    </row>
    <row r="8" spans="2:11" ht="32.25" customHeight="1" thickTop="1" thickBot="1" x14ac:dyDescent="0.3">
      <c r="B8" s="24"/>
      <c r="C8" s="24"/>
      <c r="D8" s="25"/>
      <c r="E8" s="26"/>
    </row>
    <row r="9" spans="2:11" ht="32.25" customHeight="1" thickBot="1" x14ac:dyDescent="0.4">
      <c r="B9" s="27" t="s">
        <v>12</v>
      </c>
      <c r="C9" s="28" t="s">
        <v>13</v>
      </c>
      <c r="D9" s="29"/>
      <c r="E9" s="30"/>
    </row>
    <row r="10" spans="2:11" ht="180.75" customHeight="1" thickBot="1" x14ac:dyDescent="0.4">
      <c r="B10" s="31" t="s">
        <v>14</v>
      </c>
      <c r="C10" s="32" t="s">
        <v>31</v>
      </c>
      <c r="D10" s="33"/>
      <c r="E10" s="33"/>
    </row>
    <row r="11" spans="2:11" ht="153.75" customHeight="1" thickBot="1" x14ac:dyDescent="0.4">
      <c r="B11" s="34" t="s">
        <v>15</v>
      </c>
      <c r="C11" s="35" t="s">
        <v>40</v>
      </c>
      <c r="D11" s="33"/>
      <c r="E11" s="33"/>
    </row>
    <row r="12" spans="2:11" ht="72.75" customHeight="1" thickBot="1" x14ac:dyDescent="0.3">
      <c r="B12" s="36"/>
      <c r="C12" s="16"/>
    </row>
    <row r="13" spans="2:11" ht="72.75" customHeight="1" thickBot="1" x14ac:dyDescent="0.3">
      <c r="B13" s="37" t="s">
        <v>16</v>
      </c>
      <c r="C13" s="38" t="s">
        <v>17</v>
      </c>
      <c r="D13" s="39" t="s">
        <v>18</v>
      </c>
      <c r="E13" s="40"/>
    </row>
    <row r="14" spans="2:11" ht="36.75" customHeight="1" thickBot="1" x14ac:dyDescent="0.3">
      <c r="B14" s="41">
        <v>2023</v>
      </c>
      <c r="C14" s="42">
        <f>SUM(C15:C17)</f>
        <v>1919</v>
      </c>
      <c r="D14" s="43">
        <f>(C14/(C$41/100))%</f>
        <v>6.9478638667632153E-2</v>
      </c>
      <c r="E14" s="44"/>
    </row>
    <row r="15" spans="2:11" ht="23.25" x14ac:dyDescent="0.25">
      <c r="B15" s="45" t="s">
        <v>10</v>
      </c>
      <c r="C15" s="46">
        <v>1899</v>
      </c>
      <c r="D15" s="47">
        <f>(C15/(C$14/100))%</f>
        <v>0.98957790515893695</v>
      </c>
      <c r="E15" s="48"/>
    </row>
    <row r="16" spans="2:11" ht="23.25" x14ac:dyDescent="0.25">
      <c r="B16" s="49" t="s">
        <v>19</v>
      </c>
      <c r="C16" s="50">
        <v>19</v>
      </c>
      <c r="D16" s="47">
        <f t="shared" ref="D16:D17" si="0">(C16/(C$14/100))%</f>
        <v>9.9009900990098994E-3</v>
      </c>
      <c r="E16" s="48"/>
    </row>
    <row r="17" spans="2:5" ht="30" customHeight="1" thickBot="1" x14ac:dyDescent="0.3">
      <c r="B17" s="51" t="s">
        <v>20</v>
      </c>
      <c r="C17" s="50">
        <v>1</v>
      </c>
      <c r="D17" s="47">
        <f t="shared" si="0"/>
        <v>5.2110474205315264E-4</v>
      </c>
      <c r="E17" s="48"/>
    </row>
    <row r="18" spans="2:5" ht="27.75" customHeight="1" thickBot="1" x14ac:dyDescent="0.3">
      <c r="B18" s="41">
        <v>2022</v>
      </c>
      <c r="C18" s="42">
        <f>SUM(C19:C21)</f>
        <v>12660</v>
      </c>
      <c r="D18" s="43">
        <f>(C18/(C$41/100))%</f>
        <v>0.45836350470673431</v>
      </c>
      <c r="E18" s="48"/>
    </row>
    <row r="19" spans="2:5" ht="27.75" customHeight="1" x14ac:dyDescent="0.25">
      <c r="B19" s="45" t="s">
        <v>10</v>
      </c>
      <c r="C19" s="46">
        <v>12494</v>
      </c>
      <c r="D19" s="47">
        <f>(C19/(C$18/100))%</f>
        <v>0.98688783570300165</v>
      </c>
      <c r="E19" s="48"/>
    </row>
    <row r="20" spans="2:5" ht="27.75" customHeight="1" x14ac:dyDescent="0.25">
      <c r="B20" s="49" t="s">
        <v>19</v>
      </c>
      <c r="C20" s="50">
        <v>147</v>
      </c>
      <c r="D20" s="47">
        <f t="shared" ref="D20:D21" si="1">(C20/(C$18/100))%</f>
        <v>1.161137440758294E-2</v>
      </c>
      <c r="E20" s="48"/>
    </row>
    <row r="21" spans="2:5" ht="27.75" customHeight="1" thickBot="1" x14ac:dyDescent="0.3">
      <c r="B21" s="51" t="s">
        <v>20</v>
      </c>
      <c r="C21" s="50">
        <v>19</v>
      </c>
      <c r="D21" s="47">
        <f t="shared" si="1"/>
        <v>1.500789889415482E-3</v>
      </c>
      <c r="E21" s="48"/>
    </row>
    <row r="22" spans="2:5" ht="27.75" customHeight="1" thickBot="1" x14ac:dyDescent="0.3">
      <c r="B22" s="41">
        <v>2021</v>
      </c>
      <c r="C22" s="42">
        <f>SUM(C23:C25)</f>
        <v>12175</v>
      </c>
      <c r="D22" s="43">
        <f>(C22/(C$41/100))%</f>
        <v>0.44080376538740046</v>
      </c>
      <c r="E22" s="48"/>
    </row>
    <row r="23" spans="2:5" ht="27.75" customHeight="1" x14ac:dyDescent="0.25">
      <c r="B23" s="45" t="s">
        <v>10</v>
      </c>
      <c r="C23" s="46">
        <v>11966</v>
      </c>
      <c r="D23" s="47">
        <f>(C23/(C$22/100))%</f>
        <v>0.98283367556468182</v>
      </c>
      <c r="E23" s="48"/>
    </row>
    <row r="24" spans="2:5" ht="27.75" customHeight="1" x14ac:dyDescent="0.25">
      <c r="B24" s="49" t="s">
        <v>19</v>
      </c>
      <c r="C24" s="50">
        <v>110</v>
      </c>
      <c r="D24" s="47">
        <f t="shared" ref="D24:D25" si="2">(C24/(C$22/100))%</f>
        <v>9.0349075975359339E-3</v>
      </c>
      <c r="E24" s="48"/>
    </row>
    <row r="25" spans="2:5" ht="27.75" customHeight="1" thickBot="1" x14ac:dyDescent="0.3">
      <c r="B25" s="51" t="s">
        <v>20</v>
      </c>
      <c r="C25" s="50">
        <v>99</v>
      </c>
      <c r="D25" s="47">
        <f t="shared" si="2"/>
        <v>8.1314168377823407E-3</v>
      </c>
      <c r="E25" s="48"/>
    </row>
    <row r="26" spans="2:5" ht="27.75" customHeight="1" thickBot="1" x14ac:dyDescent="0.3">
      <c r="B26" s="41">
        <v>2020</v>
      </c>
      <c r="C26" s="42">
        <f>SUM(C27:C29)</f>
        <v>852</v>
      </c>
      <c r="D26" s="43">
        <f>(C26/(C$41/100))%</f>
        <v>3.0847212165097754E-2</v>
      </c>
      <c r="E26" s="48"/>
    </row>
    <row r="27" spans="2:5" ht="27.75" customHeight="1" x14ac:dyDescent="0.25">
      <c r="B27" s="45" t="s">
        <v>10</v>
      </c>
      <c r="C27" s="46">
        <v>834</v>
      </c>
      <c r="D27" s="47">
        <f>(C27/(C$26/100))%</f>
        <v>0.97887323943661986</v>
      </c>
      <c r="E27" s="48"/>
    </row>
    <row r="28" spans="2:5" ht="27.75" customHeight="1" x14ac:dyDescent="0.25">
      <c r="B28" s="49" t="s">
        <v>19</v>
      </c>
      <c r="C28" s="50">
        <v>15</v>
      </c>
      <c r="D28" s="47">
        <f t="shared" ref="D28:D29" si="3">(C28/(C$26/100))%</f>
        <v>1.7605633802816902E-2</v>
      </c>
      <c r="E28" s="48"/>
    </row>
    <row r="29" spans="2:5" ht="27.75" customHeight="1" thickBot="1" x14ac:dyDescent="0.3">
      <c r="B29" s="51" t="s">
        <v>20</v>
      </c>
      <c r="C29" s="50">
        <v>3</v>
      </c>
      <c r="D29" s="47">
        <f t="shared" si="3"/>
        <v>3.5211267605633808E-3</v>
      </c>
      <c r="E29" s="48"/>
    </row>
    <row r="30" spans="2:5" ht="27.75" customHeight="1" thickBot="1" x14ac:dyDescent="0.3">
      <c r="B30" s="41">
        <v>2019</v>
      </c>
      <c r="C30" s="42">
        <f>SUM(C31:C33)</f>
        <v>2</v>
      </c>
      <c r="D30" s="43">
        <f>(C30/(C$41/100))%</f>
        <v>7.2411296162201298E-5</v>
      </c>
      <c r="E30" s="48"/>
    </row>
    <row r="31" spans="2:5" ht="27.75" customHeight="1" x14ac:dyDescent="0.25">
      <c r="B31" s="45" t="s">
        <v>10</v>
      </c>
      <c r="C31" s="50">
        <v>2</v>
      </c>
      <c r="D31" s="47">
        <f>(C31/(C$30/100))%</f>
        <v>1</v>
      </c>
      <c r="E31" s="48"/>
    </row>
    <row r="32" spans="2:5" ht="27.75" customHeight="1" x14ac:dyDescent="0.25">
      <c r="B32" s="49" t="s">
        <v>19</v>
      </c>
      <c r="C32" s="50">
        <v>0</v>
      </c>
      <c r="D32" s="47">
        <f t="shared" ref="D32:D33" si="4">(C32/(C$30/100))%</f>
        <v>0</v>
      </c>
      <c r="E32" s="48"/>
    </row>
    <row r="33" spans="2:5" ht="27.75" customHeight="1" thickBot="1" x14ac:dyDescent="0.3">
      <c r="B33" s="51" t="s">
        <v>20</v>
      </c>
      <c r="C33" s="50">
        <v>0</v>
      </c>
      <c r="D33" s="47">
        <f t="shared" si="4"/>
        <v>0</v>
      </c>
      <c r="E33" s="48"/>
    </row>
    <row r="34" spans="2:5" ht="27.75" customHeight="1" thickBot="1" x14ac:dyDescent="0.3">
      <c r="B34" s="41">
        <v>2018</v>
      </c>
      <c r="C34" s="42">
        <f>SUM(C35:C37)</f>
        <v>12</v>
      </c>
      <c r="D34" s="43">
        <f>(C34/(C$41/100))%</f>
        <v>4.3446777697320784E-4</v>
      </c>
      <c r="E34" s="48"/>
    </row>
    <row r="35" spans="2:5" ht="27.75" customHeight="1" x14ac:dyDescent="0.25">
      <c r="B35" s="45" t="s">
        <v>10</v>
      </c>
      <c r="C35" s="50">
        <v>12</v>
      </c>
      <c r="D35" s="47">
        <f>(C35/(C$34/100))%</f>
        <v>1</v>
      </c>
      <c r="E35" s="48"/>
    </row>
    <row r="36" spans="2:5" ht="27.75" customHeight="1" x14ac:dyDescent="0.25">
      <c r="B36" s="49" t="s">
        <v>19</v>
      </c>
      <c r="C36" s="50">
        <v>0</v>
      </c>
      <c r="D36" s="47">
        <f t="shared" ref="D36:D37" si="5">(C36/(C$34/100))%</f>
        <v>0</v>
      </c>
      <c r="E36" s="48"/>
    </row>
    <row r="37" spans="2:5" ht="27.75" customHeight="1" thickBot="1" x14ac:dyDescent="0.3">
      <c r="B37" s="51" t="s">
        <v>20</v>
      </c>
      <c r="C37" s="52">
        <v>0</v>
      </c>
      <c r="D37" s="47">
        <f t="shared" si="5"/>
        <v>0</v>
      </c>
      <c r="E37" s="48"/>
    </row>
    <row r="38" spans="2:5" ht="27.75" customHeight="1" thickBot="1" x14ac:dyDescent="0.3">
      <c r="B38" s="41" t="s">
        <v>10</v>
      </c>
      <c r="C38" s="42">
        <f>C15+C19+C23+C27+C34</f>
        <v>27205</v>
      </c>
      <c r="D38" s="43">
        <f>(C38/(C$41/100))%</f>
        <v>0.98497465604634327</v>
      </c>
      <c r="E38" s="48"/>
    </row>
    <row r="39" spans="2:5" ht="27.75" customHeight="1" thickBot="1" x14ac:dyDescent="0.3">
      <c r="B39" s="41" t="s">
        <v>19</v>
      </c>
      <c r="C39" s="42">
        <f>C16+C20+C24+C28+C35</f>
        <v>303</v>
      </c>
      <c r="D39" s="43">
        <f>(C39/(C$41/100))%</f>
        <v>1.0970311368573498E-2</v>
      </c>
      <c r="E39" s="48"/>
    </row>
    <row r="40" spans="2:5" ht="27.75" customHeight="1" thickBot="1" x14ac:dyDescent="0.3">
      <c r="B40" s="41" t="s">
        <v>20</v>
      </c>
      <c r="C40" s="42">
        <f>C17+C21+C25+C29+C36</f>
        <v>122</v>
      </c>
      <c r="D40" s="43">
        <f>(C40/(C$41/100))%</f>
        <v>4.4170890658942795E-3</v>
      </c>
      <c r="E40" s="48"/>
    </row>
    <row r="41" spans="2:5" ht="24" thickBot="1" x14ac:dyDescent="0.3">
      <c r="B41" s="53" t="s">
        <v>21</v>
      </c>
      <c r="C41" s="54">
        <f>C26+C18+C14+C22+C30+C34</f>
        <v>27620</v>
      </c>
      <c r="D41" s="55">
        <f>D14+D18+D26+D22+D30+D34</f>
        <v>1.0000000000000002</v>
      </c>
      <c r="E41" s="48"/>
    </row>
    <row r="42" spans="2:5" ht="23.25" x14ac:dyDescent="0.25">
      <c r="B42" s="56"/>
      <c r="C42" s="56"/>
      <c r="D42" s="57"/>
      <c r="E42" s="58"/>
    </row>
    <row r="43" spans="2:5" ht="24" thickBot="1" x14ac:dyDescent="0.3">
      <c r="B43" s="59"/>
      <c r="C43" s="59"/>
      <c r="D43" s="58"/>
      <c r="E43" s="58"/>
    </row>
    <row r="44" spans="2:5" ht="86.25" customHeight="1" thickBot="1" x14ac:dyDescent="0.3">
      <c r="B44" s="131" t="s">
        <v>26</v>
      </c>
      <c r="C44" s="132"/>
      <c r="D44" s="58"/>
      <c r="E44" s="58"/>
    </row>
    <row r="45" spans="2:5" ht="24" thickBot="1" x14ac:dyDescent="0.4">
      <c r="B45" s="60"/>
      <c r="C45" s="60"/>
      <c r="D45" s="58"/>
      <c r="E45" s="58"/>
    </row>
    <row r="46" spans="2:5" ht="24" thickBot="1" x14ac:dyDescent="0.3">
      <c r="B46" s="27" t="s">
        <v>12</v>
      </c>
      <c r="C46" s="28" t="s">
        <v>29</v>
      </c>
      <c r="D46" s="58"/>
      <c r="E46" s="58"/>
    </row>
    <row r="47" spans="2:5" ht="229.5" customHeight="1" thickBot="1" x14ac:dyDescent="0.3">
      <c r="B47" s="31" t="s">
        <v>14</v>
      </c>
      <c r="C47" s="32" t="s">
        <v>30</v>
      </c>
      <c r="D47" s="58"/>
      <c r="E47" s="58"/>
    </row>
    <row r="48" spans="2:5" ht="128.25" customHeight="1" thickBot="1" x14ac:dyDescent="0.3">
      <c r="B48" s="34" t="s">
        <v>15</v>
      </c>
      <c r="C48" s="35" t="s">
        <v>28</v>
      </c>
      <c r="D48" s="61"/>
      <c r="E48" s="58"/>
    </row>
    <row r="49" spans="2:8" ht="72.75" customHeight="1" x14ac:dyDescent="0.25">
      <c r="B49" s="59"/>
      <c r="C49" s="59"/>
      <c r="D49" s="58"/>
      <c r="E49" s="58"/>
    </row>
    <row r="50" spans="2:8" ht="23.25" x14ac:dyDescent="0.25">
      <c r="B50" s="59"/>
      <c r="C50" s="59"/>
      <c r="D50" s="58"/>
      <c r="E50" s="58"/>
    </row>
    <row r="51" spans="2:8" ht="24" thickBot="1" x14ac:dyDescent="0.3">
      <c r="B51" s="59"/>
      <c r="C51" s="62"/>
      <c r="D51" s="63"/>
      <c r="E51" s="63"/>
    </row>
    <row r="52" spans="2:8" ht="96" customHeight="1" thickBot="1" x14ac:dyDescent="0.3">
      <c r="B52" s="64" t="s">
        <v>22</v>
      </c>
      <c r="C52" s="133" t="s">
        <v>23</v>
      </c>
      <c r="D52" s="134"/>
      <c r="E52" s="134"/>
      <c r="F52" s="134"/>
      <c r="G52" s="135"/>
      <c r="H52" s="136"/>
    </row>
    <row r="53" spans="2:8" ht="49.5" customHeight="1" thickBot="1" x14ac:dyDescent="0.3">
      <c r="C53" s="137" t="s">
        <v>24</v>
      </c>
      <c r="D53" s="135"/>
      <c r="E53" s="135"/>
      <c r="F53" s="135"/>
      <c r="G53" s="135"/>
      <c r="H53" s="136"/>
    </row>
    <row r="54" spans="2:8" ht="33.75" customHeight="1" thickBot="1" x14ac:dyDescent="0.3">
      <c r="C54" s="76">
        <v>2023</v>
      </c>
      <c r="D54" s="77">
        <v>2022</v>
      </c>
      <c r="E54" s="78">
        <v>2021</v>
      </c>
      <c r="F54" s="78">
        <v>2020</v>
      </c>
      <c r="G54" s="78">
        <v>2019</v>
      </c>
      <c r="H54" s="78" t="s">
        <v>27</v>
      </c>
    </row>
    <row r="55" spans="2:8" ht="21" x14ac:dyDescent="0.25">
      <c r="B55" s="45" t="s">
        <v>10</v>
      </c>
      <c r="C55" s="68">
        <f>(C15/(C$41/100))%</f>
        <v>6.8754525706010136E-2</v>
      </c>
      <c r="D55" s="69">
        <f>(C19/(C$41/100))%</f>
        <v>0.45235336712527158</v>
      </c>
      <c r="E55" s="69">
        <f>(C23/(C$41/100))%</f>
        <v>0.43323678493845041</v>
      </c>
      <c r="F55" s="70">
        <f>(C27/(C$41/100))%</f>
        <v>3.0195510499637944E-2</v>
      </c>
      <c r="G55" s="69">
        <f>(C31/(C$41/100))%</f>
        <v>7.2411296162201298E-5</v>
      </c>
      <c r="H55" s="70">
        <f>(C35/(C$41/100))%</f>
        <v>4.3446777697320784E-4</v>
      </c>
    </row>
    <row r="56" spans="2:8" ht="21" x14ac:dyDescent="0.25">
      <c r="B56" s="49" t="s">
        <v>19</v>
      </c>
      <c r="C56" s="71">
        <f>(C16/(C$41/100))%</f>
        <v>6.8790731354091239E-4</v>
      </c>
      <c r="D56" s="69">
        <f>(C20/(C$41/100))%</f>
        <v>5.3222302679217957E-3</v>
      </c>
      <c r="E56" s="69">
        <f>(C24/(C$41/100))%</f>
        <v>3.9826212889210715E-3</v>
      </c>
      <c r="F56" s="70">
        <f>(C28/(C$41/100))%</f>
        <v>5.4308472121650979E-4</v>
      </c>
      <c r="G56" s="69">
        <f>(C32/(C$41/100))%</f>
        <v>0</v>
      </c>
      <c r="H56" s="70">
        <f>(C36/(C$41/100))%</f>
        <v>0</v>
      </c>
    </row>
    <row r="57" spans="2:8" ht="21.75" thickBot="1" x14ac:dyDescent="0.3">
      <c r="B57" s="51" t="s">
        <v>20</v>
      </c>
      <c r="C57" s="71">
        <f>(C17/(C$41/100))%</f>
        <v>3.6205648081100649E-5</v>
      </c>
      <c r="D57" s="69">
        <f>(C21/(C$41/100))%</f>
        <v>6.8790731354091239E-4</v>
      </c>
      <c r="E57" s="69">
        <f>(C25/(C$41/100))%</f>
        <v>3.584359160028965E-3</v>
      </c>
      <c r="F57" s="70">
        <f>(C29/(C$41/100))%</f>
        <v>1.0861694424330196E-4</v>
      </c>
      <c r="G57" s="69">
        <f>(C33/(C$41/100))%</f>
        <v>0</v>
      </c>
      <c r="H57" s="70">
        <f>(C37/(C$41/100))%</f>
        <v>0</v>
      </c>
    </row>
    <row r="58" spans="2:8" ht="24" thickBot="1" x14ac:dyDescent="0.3">
      <c r="B58" s="41" t="s">
        <v>25</v>
      </c>
      <c r="C58" s="72">
        <f t="shared" ref="C58:H58" si="6">SUM(C55:C57)</f>
        <v>6.9478638667632153E-2</v>
      </c>
      <c r="D58" s="73">
        <f t="shared" si="6"/>
        <v>0.45836350470673426</v>
      </c>
      <c r="E58" s="73">
        <f t="shared" si="6"/>
        <v>0.44080376538740046</v>
      </c>
      <c r="F58" s="74">
        <f t="shared" si="6"/>
        <v>3.0847212165097754E-2</v>
      </c>
      <c r="G58" s="73">
        <f t="shared" si="6"/>
        <v>7.2411296162201298E-5</v>
      </c>
      <c r="H58" s="74">
        <f t="shared" si="6"/>
        <v>4.3446777697320784E-4</v>
      </c>
    </row>
    <row r="59" spans="2:8" ht="23.25" x14ac:dyDescent="0.25">
      <c r="B59" s="59"/>
      <c r="C59" s="59"/>
      <c r="D59" s="58"/>
      <c r="E59" s="58"/>
      <c r="F59" s="23"/>
    </row>
    <row r="60" spans="2:8" ht="23.25" x14ac:dyDescent="0.25">
      <c r="B60" s="59"/>
      <c r="C60" s="59"/>
      <c r="D60" s="58"/>
      <c r="E60" s="58"/>
      <c r="F60" s="23"/>
    </row>
    <row r="61" spans="2:8" ht="23.25" x14ac:dyDescent="0.25">
      <c r="B61" s="59"/>
      <c r="C61" s="59"/>
      <c r="D61" s="58"/>
      <c r="E61" s="58"/>
      <c r="F61" s="23"/>
    </row>
    <row r="62" spans="2:8" ht="44.25" customHeight="1" x14ac:dyDescent="0.25">
      <c r="B62" s="59"/>
      <c r="C62" s="59"/>
      <c r="D62" s="58"/>
      <c r="E62" s="58"/>
      <c r="F62" s="23"/>
    </row>
    <row r="63" spans="2:8" ht="75" customHeight="1" x14ac:dyDescent="0.25">
      <c r="B63" s="59"/>
      <c r="C63" s="59"/>
      <c r="D63" s="58"/>
      <c r="E63" s="58"/>
      <c r="F63" s="23"/>
    </row>
    <row r="64" spans="2:8" ht="108.75" customHeight="1" x14ac:dyDescent="0.25">
      <c r="B64" s="59"/>
      <c r="C64" s="59"/>
      <c r="D64" s="58"/>
      <c r="E64" s="58"/>
    </row>
    <row r="65" spans="2:5" ht="23.25" x14ac:dyDescent="0.25">
      <c r="B65" s="59"/>
      <c r="C65" s="59"/>
      <c r="D65" s="58"/>
      <c r="E65" s="58"/>
    </row>
    <row r="66" spans="2:5" ht="23.25" x14ac:dyDescent="0.25">
      <c r="B66" s="59"/>
      <c r="C66" s="59"/>
      <c r="D66" s="58"/>
      <c r="E66" s="58"/>
    </row>
    <row r="67" spans="2:5" ht="23.25" x14ac:dyDescent="0.25">
      <c r="B67" s="59"/>
      <c r="C67" s="59"/>
      <c r="D67" s="58"/>
      <c r="E67" s="58"/>
    </row>
    <row r="68" spans="2:5" ht="23.25" x14ac:dyDescent="0.25">
      <c r="B68" s="59"/>
      <c r="C68" s="59"/>
      <c r="D68" s="58"/>
      <c r="E68" s="58"/>
    </row>
    <row r="69" spans="2:5" ht="42" customHeight="1" x14ac:dyDescent="0.25">
      <c r="B69" s="59"/>
      <c r="C69" s="59"/>
      <c r="D69" s="58"/>
      <c r="E69" s="58"/>
    </row>
    <row r="70" spans="2:5" ht="50.25" customHeight="1" x14ac:dyDescent="0.25">
      <c r="B70" s="59"/>
      <c r="C70" s="59"/>
      <c r="D70" s="58"/>
      <c r="E70" s="58"/>
    </row>
    <row r="71" spans="2:5" ht="23.25" x14ac:dyDescent="0.25">
      <c r="B71" s="59"/>
      <c r="C71" s="59"/>
      <c r="D71" s="58"/>
      <c r="E71" s="58"/>
    </row>
    <row r="72" spans="2:5" ht="23.25" x14ac:dyDescent="0.25">
      <c r="B72" s="59"/>
      <c r="C72" s="59"/>
      <c r="D72" s="58"/>
      <c r="E72" s="58"/>
    </row>
    <row r="73" spans="2:5" ht="23.25" x14ac:dyDescent="0.25">
      <c r="B73" s="59"/>
      <c r="C73" s="59"/>
      <c r="D73" s="58"/>
      <c r="E73" s="58"/>
    </row>
    <row r="74" spans="2:5" ht="23.25" x14ac:dyDescent="0.25">
      <c r="B74" s="59"/>
      <c r="C74" s="59"/>
      <c r="D74" s="58"/>
      <c r="E74" s="58"/>
    </row>
    <row r="75" spans="2:5" ht="23.25" x14ac:dyDescent="0.25">
      <c r="B75" s="59"/>
      <c r="C75" s="59"/>
      <c r="D75" s="58"/>
      <c r="E75" s="58"/>
    </row>
    <row r="76" spans="2:5" ht="23.25" x14ac:dyDescent="0.25">
      <c r="B76" s="59"/>
      <c r="C76" s="59"/>
      <c r="D76" s="58"/>
      <c r="E76" s="58"/>
    </row>
    <row r="77" spans="2:5" ht="23.25" x14ac:dyDescent="0.25">
      <c r="B77" s="59"/>
      <c r="C77" s="59"/>
      <c r="D77" s="58"/>
      <c r="E77" s="58"/>
    </row>
    <row r="78" spans="2:5" ht="23.25" x14ac:dyDescent="0.25">
      <c r="B78" s="59"/>
      <c r="C78" s="59"/>
      <c r="D78" s="58"/>
      <c r="E78" s="58"/>
    </row>
    <row r="79" spans="2:5" ht="23.25" x14ac:dyDescent="0.25">
      <c r="B79" s="59"/>
      <c r="C79" s="59"/>
      <c r="D79" s="58"/>
      <c r="E79" s="58"/>
    </row>
    <row r="80" spans="2:5" ht="23.25" x14ac:dyDescent="0.25">
      <c r="B80" s="59"/>
      <c r="C80" s="59"/>
      <c r="D80" s="58"/>
      <c r="E80" s="58"/>
    </row>
    <row r="81" spans="2:10" ht="23.25" x14ac:dyDescent="0.25">
      <c r="B81" s="59"/>
      <c r="C81" s="59"/>
      <c r="D81" s="58"/>
      <c r="E81" s="58"/>
    </row>
    <row r="82" spans="2:10" ht="23.25" x14ac:dyDescent="0.25">
      <c r="B82" s="59"/>
      <c r="C82" s="59"/>
      <c r="D82" s="58"/>
      <c r="E82" s="58"/>
    </row>
    <row r="83" spans="2:10" ht="23.25" x14ac:dyDescent="0.25">
      <c r="B83" s="59"/>
      <c r="C83" s="59"/>
      <c r="D83" s="58"/>
      <c r="E83" s="58"/>
    </row>
    <row r="84" spans="2:10" ht="23.25" x14ac:dyDescent="0.25">
      <c r="B84" s="59"/>
      <c r="C84" s="59"/>
      <c r="D84" s="58"/>
      <c r="E84" s="58"/>
    </row>
    <row r="85" spans="2:10" ht="23.25" x14ac:dyDescent="0.25">
      <c r="B85" s="59"/>
      <c r="C85" s="59"/>
      <c r="D85" s="58"/>
      <c r="E85" s="58"/>
    </row>
    <row r="86" spans="2:10" ht="23.25" x14ac:dyDescent="0.25">
      <c r="B86" s="59"/>
      <c r="C86" s="59"/>
      <c r="D86" s="58"/>
      <c r="E86" s="58"/>
    </row>
    <row r="87" spans="2:10" ht="23.25" x14ac:dyDescent="0.25">
      <c r="B87" s="59"/>
      <c r="C87" s="59"/>
      <c r="D87" s="58"/>
      <c r="E87" s="58"/>
    </row>
    <row r="88" spans="2:10" ht="23.25" x14ac:dyDescent="0.25">
      <c r="B88" s="59"/>
      <c r="C88" s="59"/>
      <c r="D88" s="58"/>
      <c r="E88" s="58"/>
    </row>
    <row r="89" spans="2:10" ht="23.25" x14ac:dyDescent="0.25">
      <c r="B89" s="59"/>
      <c r="C89" s="59"/>
      <c r="D89" s="58"/>
      <c r="E89" s="58"/>
    </row>
    <row r="91" spans="2:10" ht="23.25" x14ac:dyDescent="0.25">
      <c r="B91" s="23"/>
      <c r="C91" s="23"/>
      <c r="D91" s="23"/>
      <c r="E91" s="23"/>
      <c r="F91" s="58"/>
      <c r="G91" s="23"/>
      <c r="H91" s="23"/>
    </row>
    <row r="92" spans="2:10" ht="23.25" x14ac:dyDescent="0.25">
      <c r="B92" s="23"/>
      <c r="C92" s="23"/>
      <c r="D92" s="23"/>
      <c r="E92" s="23"/>
      <c r="F92" s="58"/>
      <c r="G92" s="23"/>
      <c r="H92" s="23"/>
      <c r="I92" s="23"/>
      <c r="J92" s="23"/>
    </row>
    <row r="93" spans="2:10" ht="23.25" x14ac:dyDescent="0.25">
      <c r="B93" s="23"/>
      <c r="C93" s="23"/>
      <c r="D93" s="23"/>
      <c r="E93" s="23"/>
      <c r="F93" s="58"/>
      <c r="G93" s="23"/>
      <c r="H93" s="23"/>
      <c r="I93" s="23"/>
      <c r="J93" s="23"/>
    </row>
    <row r="94" spans="2:10" x14ac:dyDescent="0.25">
      <c r="B94" s="23"/>
      <c r="C94" s="23"/>
      <c r="D94" s="23"/>
      <c r="E94" s="23"/>
      <c r="G94" s="23"/>
      <c r="H94" s="23"/>
      <c r="I94" s="23"/>
      <c r="J94" s="23"/>
    </row>
    <row r="95" spans="2:10" x14ac:dyDescent="0.25">
      <c r="B95" s="23"/>
      <c r="C95" s="23"/>
      <c r="D95" s="23"/>
      <c r="E95" s="23"/>
      <c r="F95" s="23"/>
      <c r="G95" s="23"/>
      <c r="H95" s="23"/>
      <c r="I95" s="23"/>
      <c r="J95" s="23"/>
    </row>
    <row r="96" spans="2:10" x14ac:dyDescent="0.25">
      <c r="B96" s="23"/>
      <c r="C96" s="23"/>
      <c r="D96" s="23"/>
      <c r="E96" s="23"/>
      <c r="F96" s="23"/>
      <c r="G96" s="23"/>
      <c r="H96" s="23"/>
      <c r="I96" s="23"/>
      <c r="J96" s="23"/>
    </row>
    <row r="97" spans="2:10" x14ac:dyDescent="0.25">
      <c r="B97" s="23"/>
      <c r="C97" s="23"/>
      <c r="D97" s="23"/>
      <c r="E97" s="23"/>
      <c r="F97" s="23"/>
      <c r="G97" s="23"/>
      <c r="H97" s="23"/>
      <c r="I97" s="23"/>
      <c r="J97" s="23"/>
    </row>
    <row r="98" spans="2:10" x14ac:dyDescent="0.25">
      <c r="B98" s="23"/>
      <c r="C98" s="23"/>
      <c r="D98" s="23"/>
      <c r="E98" s="23"/>
      <c r="F98" s="23"/>
      <c r="G98" s="23"/>
      <c r="H98" s="23"/>
      <c r="I98" s="23"/>
      <c r="J98" s="23"/>
    </row>
    <row r="99" spans="2:10" x14ac:dyDescent="0.25">
      <c r="B99" s="23"/>
      <c r="C99" s="23"/>
      <c r="D99" s="23"/>
      <c r="E99" s="23"/>
      <c r="F99" s="23"/>
      <c r="G99" s="23"/>
      <c r="H99" s="23"/>
      <c r="I99" s="23"/>
      <c r="J99" s="23"/>
    </row>
    <row r="100" spans="2:10" x14ac:dyDescent="0.25">
      <c r="B100" s="23"/>
      <c r="C100" s="23"/>
      <c r="D100" s="23"/>
      <c r="E100" s="23"/>
      <c r="F100" s="23"/>
      <c r="G100" s="23"/>
      <c r="H100" s="23"/>
      <c r="I100" s="23"/>
      <c r="J100" s="23"/>
    </row>
    <row r="101" spans="2:10" x14ac:dyDescent="0.25">
      <c r="B101" s="23"/>
      <c r="C101" s="23"/>
      <c r="D101" s="23"/>
      <c r="E101" s="23"/>
      <c r="F101" s="23"/>
      <c r="G101" s="23"/>
      <c r="H101" s="23"/>
      <c r="I101" s="23"/>
      <c r="J101" s="23"/>
    </row>
    <row r="102" spans="2:10" x14ac:dyDescent="0.25">
      <c r="B102" s="23"/>
      <c r="C102" s="23"/>
      <c r="D102" s="23"/>
      <c r="E102" s="23"/>
      <c r="F102" s="23"/>
      <c r="G102" s="23"/>
      <c r="H102" s="23"/>
      <c r="I102" s="23"/>
      <c r="J102" s="23"/>
    </row>
    <row r="103" spans="2:10" x14ac:dyDescent="0.25">
      <c r="B103" s="23"/>
      <c r="C103" s="23"/>
      <c r="D103" s="23"/>
      <c r="E103" s="23"/>
      <c r="F103" s="23"/>
      <c r="G103" s="23"/>
      <c r="H103" s="23"/>
      <c r="I103" s="23"/>
    </row>
    <row r="104" spans="2:10" x14ac:dyDescent="0.25">
      <c r="B104" s="23"/>
      <c r="C104" s="23"/>
      <c r="D104" s="23"/>
      <c r="E104" s="23"/>
      <c r="F104" s="23"/>
      <c r="G104" s="23"/>
      <c r="H104" s="23"/>
      <c r="I104" s="23"/>
    </row>
    <row r="105" spans="2:10" ht="23.25" x14ac:dyDescent="0.35">
      <c r="C105" s="75"/>
      <c r="D105" s="75"/>
      <c r="F105" s="23"/>
      <c r="G105" s="23"/>
      <c r="H105" s="23"/>
      <c r="I105" s="23"/>
    </row>
    <row r="106" spans="2:10" x14ac:dyDescent="0.25">
      <c r="F106" s="23"/>
      <c r="G106" s="23"/>
      <c r="H106" s="23"/>
      <c r="I106" s="23"/>
    </row>
    <row r="107" spans="2:10" x14ac:dyDescent="0.25">
      <c r="F107" s="23"/>
      <c r="G107" s="23"/>
      <c r="H107" s="23"/>
      <c r="I107" s="23"/>
    </row>
    <row r="108" spans="2:10" x14ac:dyDescent="0.25">
      <c r="F108" s="23"/>
      <c r="G108" s="23"/>
      <c r="H108" s="23"/>
      <c r="I108" s="23"/>
    </row>
    <row r="109" spans="2:10" x14ac:dyDescent="0.25">
      <c r="H109" s="23"/>
      <c r="I109" s="23"/>
    </row>
    <row r="110" spans="2:10" x14ac:dyDescent="0.25">
      <c r="H110" s="23"/>
      <c r="I110" s="23"/>
    </row>
    <row r="111" spans="2:10" x14ac:dyDescent="0.25">
      <c r="H111" s="23"/>
      <c r="I111" s="23"/>
    </row>
    <row r="112" spans="2:10" x14ac:dyDescent="0.25">
      <c r="H112" s="23"/>
      <c r="I112" s="23"/>
    </row>
    <row r="113" spans="8:9" x14ac:dyDescent="0.25">
      <c r="H113" s="23"/>
      <c r="I113" s="23"/>
    </row>
    <row r="114" spans="8:9" x14ac:dyDescent="0.25">
      <c r="H114" s="23"/>
    </row>
    <row r="115" spans="8:9" x14ac:dyDescent="0.25">
      <c r="H115" s="23"/>
    </row>
  </sheetData>
  <mergeCells count="6">
    <mergeCell ref="C53:H53"/>
    <mergeCell ref="H4:H5"/>
    <mergeCell ref="I4:I5"/>
    <mergeCell ref="B7:D7"/>
    <mergeCell ref="B44:C44"/>
    <mergeCell ref="C52:H52"/>
  </mergeCells>
  <dataValidations count="4">
    <dataValidation type="list" allowBlank="1" showInputMessage="1" showErrorMessage="1" promptTitle="VALORES POSIBLES ASIGNADOR IOT" sqref="F5" xr:uid="{842401E5-C2FC-4D1A-8C01-6BC66AAEBAA8}">
      <formula1>"MISMO DÍA,MISMO MES,MISMO AÑO"</formula1>
    </dataValidation>
    <dataValidation type="list" allowBlank="1" showInputMessage="1" showErrorMessage="1" promptTitle="VALORES POSIBLES ASIGNADOR IOT" sqref="H6" xr:uid="{C59358BC-BD89-42E7-9E5C-9DA067CD1D31}">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I6" xr:uid="{A8117408-EFD7-4F67-BCBF-227653B42328}">
      <formula1>"vultures@jpcert.or.jp,cve@mitre.org/cve@cert.org.tw,talos-cna@cisco.com/psirt@cisco.com,psirt@bosch.com,OTRO"</formula1>
    </dataValidation>
    <dataValidation type="list" allowBlank="1" showInputMessage="1" showErrorMessage="1" promptTitle="VALORES POSIBLES ASIGNADOR IOT" sqref="F4" xr:uid="{2D736629-55BD-4F26-847B-2C29BD245471}">
      <formula1>"2023,2022,2021,2020,2019,2018(O ANTERIOR)"</formula1>
    </dataValidation>
  </dataValidations>
  <hyperlinks>
    <hyperlink ref="F4" r:id="rId1" display="cve@mitre.org/cve@cert.org.tw" xr:uid="{34AA9C2D-A2CB-4670-B9C9-8A0B32B86D84}"/>
    <hyperlink ref="F5" r:id="rId2" display="cve@mitre.org/cve@cert.org.tw" xr:uid="{AAE5BCED-19CA-41ED-9846-5C4C7C61C33B}"/>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726FF-DAD7-4E38-BD33-A927D0E0A2AD}">
  <dimension ref="B2:K97"/>
  <sheetViews>
    <sheetView topLeftCell="A7" zoomScale="40" zoomScaleNormal="40" workbookViewId="0">
      <selection activeCell="F5" sqref="F5"/>
    </sheetView>
  </sheetViews>
  <sheetFormatPr baseColWidth="10" defaultRowHeight="15" x14ac:dyDescent="0.25"/>
  <cols>
    <col min="2" max="2" width="123" customWidth="1"/>
    <col min="3" max="3" width="129" customWidth="1"/>
    <col min="4" max="4" width="126.85546875" customWidth="1"/>
    <col min="5" max="5" width="69.42578125" customWidth="1"/>
    <col min="6" max="6" width="107.140625" customWidth="1"/>
    <col min="7" max="7" width="111.7109375" customWidth="1"/>
    <col min="8" max="8" width="113.5703125" customWidth="1"/>
    <col min="9" max="9" width="136.85546875" customWidth="1"/>
    <col min="10" max="10" width="93" customWidth="1"/>
    <col min="11" max="11" width="56.140625" customWidth="1"/>
    <col min="12" max="12" width="58.28515625" customWidth="1"/>
    <col min="13" max="13" width="66.85546875" customWidth="1"/>
    <col min="14" max="14" width="44.28515625" customWidth="1"/>
  </cols>
  <sheetData>
    <row r="2" spans="2:11" ht="15.75" thickBot="1" x14ac:dyDescent="0.3"/>
    <row r="3" spans="2:11" ht="24" thickBot="1" x14ac:dyDescent="0.4">
      <c r="B3" s="1" t="s">
        <v>0</v>
      </c>
      <c r="C3" s="2" t="s">
        <v>1</v>
      </c>
      <c r="D3" s="2" t="s">
        <v>2</v>
      </c>
      <c r="E3" s="2" t="s">
        <v>3</v>
      </c>
      <c r="F3" s="2" t="s">
        <v>4</v>
      </c>
      <c r="G3" s="2" t="s">
        <v>5</v>
      </c>
      <c r="H3" s="3" t="s">
        <v>6</v>
      </c>
      <c r="I3" s="4"/>
      <c r="J3" s="5"/>
    </row>
    <row r="4" spans="2:11" ht="183" customHeight="1" thickTop="1" thickBot="1" x14ac:dyDescent="0.3">
      <c r="B4" s="79" t="s">
        <v>43</v>
      </c>
      <c r="C4" s="7" t="s">
        <v>43</v>
      </c>
      <c r="D4" s="8" t="s">
        <v>47</v>
      </c>
      <c r="E4" s="9" t="s">
        <v>8</v>
      </c>
      <c r="F4" s="10">
        <v>2023</v>
      </c>
      <c r="G4" s="81" t="s">
        <v>45</v>
      </c>
      <c r="H4" s="125" t="s">
        <v>49</v>
      </c>
      <c r="I4" s="127"/>
      <c r="J4" s="12"/>
    </row>
    <row r="5" spans="2:11" ht="188.25" customHeight="1" thickTop="1" thickBot="1" x14ac:dyDescent="0.3">
      <c r="B5" s="79" t="s">
        <v>44</v>
      </c>
      <c r="C5" s="7" t="s">
        <v>44</v>
      </c>
      <c r="D5" s="8" t="s">
        <v>48</v>
      </c>
      <c r="E5" s="9" t="s">
        <v>8</v>
      </c>
      <c r="F5" s="10" t="s">
        <v>10</v>
      </c>
      <c r="G5" s="81" t="s">
        <v>46</v>
      </c>
      <c r="H5" s="126"/>
      <c r="I5" s="127"/>
      <c r="J5" s="14"/>
    </row>
    <row r="6" spans="2:11" ht="16.5" thickTop="1" thickBot="1" x14ac:dyDescent="0.3">
      <c r="B6" s="15"/>
      <c r="C6" s="15"/>
      <c r="D6" s="16"/>
      <c r="E6" s="16"/>
      <c r="F6" s="16"/>
      <c r="G6" s="17"/>
      <c r="H6" s="18"/>
      <c r="I6" s="19"/>
      <c r="J6" s="20"/>
      <c r="K6" s="21"/>
    </row>
    <row r="7" spans="2:11" ht="32.25" customHeight="1" thickTop="1" thickBot="1" x14ac:dyDescent="0.3">
      <c r="B7" s="128" t="s">
        <v>11</v>
      </c>
      <c r="C7" s="129"/>
      <c r="D7" s="130"/>
      <c r="E7" s="22"/>
      <c r="I7" s="23"/>
      <c r="J7" s="23"/>
    </row>
    <row r="8" spans="2:11" ht="32.25" customHeight="1" thickTop="1" thickBot="1" x14ac:dyDescent="0.3">
      <c r="B8" s="24"/>
      <c r="C8" s="24"/>
      <c r="D8" s="25"/>
      <c r="E8" s="26"/>
    </row>
    <row r="9" spans="2:11" ht="32.25" customHeight="1" thickBot="1" x14ac:dyDescent="0.4">
      <c r="B9" s="27" t="s">
        <v>12</v>
      </c>
      <c r="C9" s="28" t="s">
        <v>13</v>
      </c>
      <c r="D9" s="29"/>
      <c r="E9" s="30"/>
    </row>
    <row r="10" spans="2:11" ht="216.75" customHeight="1" thickBot="1" x14ac:dyDescent="0.4">
      <c r="B10" s="31" t="s">
        <v>14</v>
      </c>
      <c r="C10" s="32" t="s">
        <v>50</v>
      </c>
      <c r="D10" s="33"/>
      <c r="E10" s="33"/>
    </row>
    <row r="11" spans="2:11" ht="153.75" customHeight="1" thickBot="1" x14ac:dyDescent="0.4">
      <c r="B11" s="34" t="s">
        <v>15</v>
      </c>
      <c r="C11" s="35" t="s">
        <v>41</v>
      </c>
      <c r="D11" s="33"/>
      <c r="E11" s="33"/>
    </row>
    <row r="12" spans="2:11" ht="72.75" customHeight="1" thickBot="1" x14ac:dyDescent="0.3">
      <c r="B12" s="36"/>
      <c r="C12" s="16"/>
    </row>
    <row r="13" spans="2:11" ht="72.75" customHeight="1" thickBot="1" x14ac:dyDescent="0.3">
      <c r="B13" s="37" t="s">
        <v>35</v>
      </c>
      <c r="C13" s="38" t="s">
        <v>17</v>
      </c>
      <c r="D13" s="39" t="s">
        <v>36</v>
      </c>
      <c r="E13" s="40"/>
    </row>
    <row r="14" spans="2:11" ht="36.75" customHeight="1" thickBot="1" x14ac:dyDescent="0.3">
      <c r="B14" s="41">
        <v>2023</v>
      </c>
      <c r="C14" s="42">
        <f>SUM(C15:C17)</f>
        <v>29</v>
      </c>
      <c r="D14" s="43">
        <f>(C14/(C$24/100))%</f>
        <v>3.4037558685446008E-2</v>
      </c>
      <c r="E14" s="44"/>
    </row>
    <row r="15" spans="2:11" ht="23.25" x14ac:dyDescent="0.25">
      <c r="B15" s="45" t="s">
        <v>10</v>
      </c>
      <c r="C15" s="46">
        <v>0</v>
      </c>
      <c r="D15" s="47">
        <f>(C15/(C$14/100))%</f>
        <v>0</v>
      </c>
      <c r="E15" s="48"/>
    </row>
    <row r="16" spans="2:11" ht="23.25" x14ac:dyDescent="0.25">
      <c r="B16" s="49" t="s">
        <v>19</v>
      </c>
      <c r="C16" s="50">
        <v>29</v>
      </c>
      <c r="D16" s="47">
        <f t="shared" ref="D16:D17" si="0">(C16/(C$14/100))%</f>
        <v>1</v>
      </c>
      <c r="E16" s="48"/>
    </row>
    <row r="17" spans="2:5" ht="30" customHeight="1" thickBot="1" x14ac:dyDescent="0.3">
      <c r="B17" s="51" t="s">
        <v>20</v>
      </c>
      <c r="C17" s="50">
        <v>0</v>
      </c>
      <c r="D17" s="47">
        <f t="shared" si="0"/>
        <v>0</v>
      </c>
      <c r="E17" s="48"/>
    </row>
    <row r="18" spans="2:5" ht="27.75" customHeight="1" thickBot="1" x14ac:dyDescent="0.3">
      <c r="B18" s="41">
        <v>2022</v>
      </c>
      <c r="C18" s="42">
        <f>SUM(C19:C21)</f>
        <v>823</v>
      </c>
      <c r="D18" s="43">
        <f>(C18/(C$24/100))%</f>
        <v>0.96596244131455411</v>
      </c>
      <c r="E18" s="48"/>
    </row>
    <row r="19" spans="2:5" ht="27.75" customHeight="1" x14ac:dyDescent="0.25">
      <c r="B19" s="45" t="s">
        <v>10</v>
      </c>
      <c r="C19" s="46">
        <v>0</v>
      </c>
      <c r="D19" s="47">
        <f>(C19/(C$18/100))%</f>
        <v>0</v>
      </c>
      <c r="E19" s="48"/>
    </row>
    <row r="20" spans="2:5" ht="27.75" customHeight="1" x14ac:dyDescent="0.25">
      <c r="B20" s="49" t="s">
        <v>19</v>
      </c>
      <c r="C20" s="50">
        <v>35</v>
      </c>
      <c r="D20" s="47">
        <f t="shared" ref="D20:D21" si="1">(C20/(C$18/100))%</f>
        <v>4.25273390036452E-2</v>
      </c>
      <c r="E20" s="48"/>
    </row>
    <row r="21" spans="2:5" ht="27.75" customHeight="1" thickBot="1" x14ac:dyDescent="0.3">
      <c r="B21" s="51" t="s">
        <v>20</v>
      </c>
      <c r="C21" s="50">
        <v>788</v>
      </c>
      <c r="D21" s="47">
        <f t="shared" si="1"/>
        <v>0.95747266099635486</v>
      </c>
      <c r="E21" s="48"/>
    </row>
    <row r="22" spans="2:5" ht="27.75" customHeight="1" thickBot="1" x14ac:dyDescent="0.3">
      <c r="B22" s="41" t="s">
        <v>19</v>
      </c>
      <c r="C22" s="42">
        <f>C16+C20</f>
        <v>64</v>
      </c>
      <c r="D22" s="43">
        <f>(C22/(C$24/100))%</f>
        <v>7.5117370892018781E-2</v>
      </c>
      <c r="E22" s="48"/>
    </row>
    <row r="23" spans="2:5" ht="27.75" customHeight="1" thickBot="1" x14ac:dyDescent="0.3">
      <c r="B23" s="41" t="s">
        <v>20</v>
      </c>
      <c r="C23" s="42">
        <f>C17+C21</f>
        <v>788</v>
      </c>
      <c r="D23" s="43">
        <f>(C23/(C$24/100))%</f>
        <v>0.92488262910798125</v>
      </c>
      <c r="E23" s="48"/>
    </row>
    <row r="24" spans="2:5" ht="24" thickBot="1" x14ac:dyDescent="0.3">
      <c r="B24" s="53" t="s">
        <v>21</v>
      </c>
      <c r="C24" s="54">
        <f>C18+C14</f>
        <v>852</v>
      </c>
      <c r="D24" s="55">
        <f>D14+D18</f>
        <v>1.0000000000000002</v>
      </c>
      <c r="E24" s="48"/>
    </row>
    <row r="25" spans="2:5" ht="23.25" x14ac:dyDescent="0.25">
      <c r="B25" s="56"/>
      <c r="C25" s="56"/>
      <c r="D25" s="57"/>
      <c r="E25" s="58"/>
    </row>
    <row r="26" spans="2:5" ht="24" thickBot="1" x14ac:dyDescent="0.3">
      <c r="B26" s="59"/>
      <c r="C26" s="59"/>
      <c r="D26" s="58"/>
      <c r="E26" s="58"/>
    </row>
    <row r="27" spans="2:5" ht="86.25" customHeight="1" thickBot="1" x14ac:dyDescent="0.3">
      <c r="B27" s="131" t="s">
        <v>37</v>
      </c>
      <c r="C27" s="132"/>
      <c r="D27" s="58"/>
      <c r="E27" s="58"/>
    </row>
    <row r="28" spans="2:5" ht="24" thickBot="1" x14ac:dyDescent="0.4">
      <c r="B28" s="60"/>
      <c r="C28" s="60"/>
      <c r="D28" s="58"/>
      <c r="E28" s="58"/>
    </row>
    <row r="29" spans="2:5" ht="24" thickBot="1" x14ac:dyDescent="0.3">
      <c r="B29" s="27" t="s">
        <v>12</v>
      </c>
      <c r="C29" s="28" t="s">
        <v>29</v>
      </c>
      <c r="D29" s="58"/>
      <c r="E29" s="58"/>
    </row>
    <row r="30" spans="2:5" ht="229.5" customHeight="1" thickBot="1" x14ac:dyDescent="0.3">
      <c r="B30" s="31" t="s">
        <v>14</v>
      </c>
      <c r="C30" s="32" t="s">
        <v>50</v>
      </c>
      <c r="D30" s="58"/>
      <c r="E30" s="58"/>
    </row>
    <row r="31" spans="2:5" ht="128.25" customHeight="1" thickBot="1" x14ac:dyDescent="0.3">
      <c r="B31" s="34" t="s">
        <v>15</v>
      </c>
      <c r="C31" s="35" t="s">
        <v>42</v>
      </c>
      <c r="D31" s="61"/>
      <c r="E31" s="58"/>
    </row>
    <row r="32" spans="2:5" ht="72.75" customHeight="1" x14ac:dyDescent="0.25">
      <c r="B32" s="59"/>
      <c r="C32" s="59"/>
      <c r="D32" s="58"/>
      <c r="E32" s="58"/>
    </row>
    <row r="33" spans="2:8" ht="23.25" x14ac:dyDescent="0.25">
      <c r="B33" s="59"/>
      <c r="C33" s="59"/>
      <c r="D33" s="58"/>
      <c r="E33" s="58"/>
    </row>
    <row r="34" spans="2:8" ht="24" thickBot="1" x14ac:dyDescent="0.3">
      <c r="B34" s="59"/>
      <c r="C34" s="62"/>
      <c r="D34" s="63"/>
      <c r="E34" s="63"/>
    </row>
    <row r="35" spans="2:8" ht="96" customHeight="1" thickBot="1" x14ac:dyDescent="0.3">
      <c r="B35" s="64" t="s">
        <v>38</v>
      </c>
      <c r="C35" s="133" t="s">
        <v>39</v>
      </c>
      <c r="D35" s="136"/>
      <c r="E35" s="91"/>
      <c r="F35" s="87"/>
      <c r="G35" s="88"/>
      <c r="H35" s="88"/>
    </row>
    <row r="36" spans="2:8" ht="49.5" customHeight="1" thickBot="1" x14ac:dyDescent="0.3">
      <c r="C36" s="137" t="s">
        <v>24</v>
      </c>
      <c r="D36" s="136"/>
      <c r="E36" s="89"/>
      <c r="F36" s="88"/>
      <c r="G36" s="88"/>
      <c r="H36" s="88"/>
    </row>
    <row r="37" spans="2:8" ht="33.75" customHeight="1" thickBot="1" x14ac:dyDescent="0.3">
      <c r="C37" s="76">
        <v>2023</v>
      </c>
      <c r="D37" s="77">
        <v>2022</v>
      </c>
      <c r="E37" s="90"/>
    </row>
    <row r="38" spans="2:8" ht="21" x14ac:dyDescent="0.25">
      <c r="B38" s="84" t="s">
        <v>19</v>
      </c>
      <c r="C38" s="82">
        <f>(C16/(C$24/100))%</f>
        <v>3.4037558685446008E-2</v>
      </c>
      <c r="D38" s="69">
        <f>(C20/(C$24/100))%</f>
        <v>4.1079812206572773E-2</v>
      </c>
      <c r="F38" s="86"/>
    </row>
    <row r="39" spans="2:8" ht="21.75" thickBot="1" x14ac:dyDescent="0.3">
      <c r="B39" s="85" t="s">
        <v>20</v>
      </c>
      <c r="C39" s="82">
        <f>(C17/(C$24/100))%</f>
        <v>0</v>
      </c>
      <c r="D39" s="69">
        <f>(C21/(C$24/100))%</f>
        <v>0.92488262910798125</v>
      </c>
    </row>
    <row r="40" spans="2:8" ht="24" thickBot="1" x14ac:dyDescent="0.3">
      <c r="B40" s="83" t="s">
        <v>25</v>
      </c>
      <c r="C40" s="72">
        <f>SUM(C38:C39)</f>
        <v>3.4037558685446008E-2</v>
      </c>
      <c r="D40" s="73">
        <f>SUM(D38:D39)</f>
        <v>0.965962441314554</v>
      </c>
    </row>
    <row r="41" spans="2:8" ht="23.25" x14ac:dyDescent="0.25">
      <c r="B41" s="59"/>
      <c r="C41" s="59"/>
      <c r="D41" s="58"/>
      <c r="E41" s="58"/>
      <c r="F41" s="23"/>
    </row>
    <row r="42" spans="2:8" ht="23.25" x14ac:dyDescent="0.25">
      <c r="B42" s="59"/>
      <c r="C42" s="59"/>
      <c r="D42" s="58"/>
      <c r="E42" s="58"/>
      <c r="F42" s="23"/>
    </row>
    <row r="43" spans="2:8" ht="23.25" x14ac:dyDescent="0.25">
      <c r="B43" s="59"/>
      <c r="C43" s="59"/>
      <c r="D43" s="58"/>
      <c r="E43" s="58"/>
      <c r="F43" s="23"/>
    </row>
    <row r="44" spans="2:8" ht="44.25" customHeight="1" x14ac:dyDescent="0.25">
      <c r="B44" s="59"/>
      <c r="C44" s="59"/>
      <c r="D44" s="58"/>
      <c r="E44" s="58"/>
      <c r="F44" s="23"/>
    </row>
    <row r="45" spans="2:8" ht="75" customHeight="1" x14ac:dyDescent="0.25">
      <c r="B45" s="59"/>
      <c r="C45" s="59"/>
      <c r="D45" s="58"/>
      <c r="E45" s="58"/>
      <c r="F45" s="23"/>
    </row>
    <row r="46" spans="2:8" ht="108.75" customHeight="1" x14ac:dyDescent="0.25">
      <c r="B46" s="59"/>
      <c r="C46" s="59"/>
      <c r="D46" s="58"/>
      <c r="E46" s="58"/>
    </row>
    <row r="47" spans="2:8" ht="23.25" x14ac:dyDescent="0.25">
      <c r="B47" s="59"/>
      <c r="C47" s="59"/>
      <c r="D47" s="58"/>
      <c r="E47" s="58"/>
    </row>
    <row r="48" spans="2:8" ht="23.25" x14ac:dyDescent="0.25">
      <c r="B48" s="59"/>
      <c r="C48" s="59"/>
      <c r="D48" s="58"/>
      <c r="E48" s="58"/>
    </row>
    <row r="49" spans="2:5" ht="23.25" x14ac:dyDescent="0.25">
      <c r="B49" s="59"/>
      <c r="C49" s="59"/>
      <c r="D49" s="58"/>
      <c r="E49" s="58"/>
    </row>
    <row r="50" spans="2:5" ht="23.25" x14ac:dyDescent="0.25">
      <c r="B50" s="59"/>
      <c r="C50" s="59"/>
      <c r="D50" s="58"/>
      <c r="E50" s="58"/>
    </row>
    <row r="51" spans="2:5" ht="42" customHeight="1" x14ac:dyDescent="0.25">
      <c r="B51" s="59"/>
      <c r="C51" s="59"/>
      <c r="D51" s="58"/>
      <c r="E51" s="58"/>
    </row>
    <row r="52" spans="2:5" ht="50.25" customHeight="1" x14ac:dyDescent="0.25">
      <c r="B52" s="59"/>
      <c r="C52" s="59"/>
      <c r="D52" s="58"/>
      <c r="E52" s="58"/>
    </row>
    <row r="53" spans="2:5" ht="23.25" x14ac:dyDescent="0.25">
      <c r="B53" s="59"/>
      <c r="C53" s="59"/>
      <c r="D53" s="58"/>
      <c r="E53" s="58"/>
    </row>
    <row r="54" spans="2:5" ht="23.25" x14ac:dyDescent="0.25">
      <c r="B54" s="59"/>
      <c r="C54" s="59"/>
      <c r="D54" s="58"/>
      <c r="E54" s="58"/>
    </row>
    <row r="55" spans="2:5" ht="23.25" x14ac:dyDescent="0.25">
      <c r="B55" s="59"/>
      <c r="C55" s="59"/>
      <c r="D55" s="58"/>
      <c r="E55" s="58"/>
    </row>
    <row r="56" spans="2:5" ht="23.25" x14ac:dyDescent="0.25">
      <c r="B56" s="59"/>
      <c r="C56" s="59"/>
      <c r="D56" s="58"/>
      <c r="E56" s="58"/>
    </row>
    <row r="57" spans="2:5" ht="23.25" x14ac:dyDescent="0.25">
      <c r="B57" s="59"/>
      <c r="C57" s="59"/>
      <c r="D57" s="58"/>
      <c r="E57" s="58"/>
    </row>
    <row r="58" spans="2:5" ht="23.25" x14ac:dyDescent="0.25">
      <c r="B58" s="59"/>
      <c r="C58" s="59"/>
      <c r="D58" s="58"/>
      <c r="E58" s="58"/>
    </row>
    <row r="59" spans="2:5" ht="23.25" x14ac:dyDescent="0.25">
      <c r="B59" s="59"/>
      <c r="C59" s="59"/>
      <c r="D59" s="58"/>
      <c r="E59" s="58"/>
    </row>
    <row r="60" spans="2:5" ht="23.25" x14ac:dyDescent="0.25">
      <c r="B60" s="59"/>
      <c r="C60" s="59"/>
      <c r="D60" s="58"/>
      <c r="E60" s="58"/>
    </row>
    <row r="61" spans="2:5" ht="23.25" x14ac:dyDescent="0.25">
      <c r="B61" s="59"/>
      <c r="C61" s="59"/>
      <c r="D61" s="58"/>
      <c r="E61" s="58"/>
    </row>
    <row r="62" spans="2:5" ht="23.25" x14ac:dyDescent="0.25">
      <c r="B62" s="59"/>
      <c r="C62" s="59"/>
      <c r="D62" s="58"/>
      <c r="E62" s="58"/>
    </row>
    <row r="63" spans="2:5" ht="23.25" x14ac:dyDescent="0.25">
      <c r="B63" s="59"/>
      <c r="C63" s="59"/>
      <c r="D63" s="58"/>
      <c r="E63" s="58"/>
    </row>
    <row r="64" spans="2:5" ht="23.25" x14ac:dyDescent="0.25">
      <c r="B64" s="59"/>
      <c r="C64" s="59"/>
      <c r="D64" s="58"/>
      <c r="E64" s="58"/>
    </row>
    <row r="65" spans="2:10" ht="23.25" x14ac:dyDescent="0.25">
      <c r="B65" s="59"/>
      <c r="C65" s="59"/>
      <c r="D65" s="58"/>
      <c r="E65" s="58"/>
    </row>
    <row r="66" spans="2:10" ht="23.25" x14ac:dyDescent="0.25">
      <c r="B66" s="59"/>
      <c r="C66" s="59"/>
      <c r="D66" s="58"/>
      <c r="E66" s="58"/>
    </row>
    <row r="67" spans="2:10" ht="23.25" x14ac:dyDescent="0.25">
      <c r="B67" s="59"/>
      <c r="C67" s="59"/>
      <c r="D67" s="58"/>
      <c r="E67" s="58"/>
    </row>
    <row r="68" spans="2:10" ht="23.25" x14ac:dyDescent="0.25">
      <c r="B68" s="59"/>
      <c r="C68" s="59"/>
      <c r="D68" s="58"/>
      <c r="E68" s="58"/>
    </row>
    <row r="69" spans="2:10" ht="23.25" x14ac:dyDescent="0.25">
      <c r="B69" s="59"/>
      <c r="C69" s="59"/>
      <c r="D69" s="58"/>
      <c r="E69" s="58"/>
    </row>
    <row r="70" spans="2:10" ht="23.25" x14ac:dyDescent="0.25">
      <c r="B70" s="59"/>
      <c r="C70" s="59"/>
      <c r="D70" s="58"/>
      <c r="E70" s="58"/>
    </row>
    <row r="71" spans="2:10" ht="23.25" x14ac:dyDescent="0.25">
      <c r="B71" s="59"/>
      <c r="C71" s="59"/>
      <c r="D71" s="58"/>
      <c r="E71" s="58"/>
    </row>
    <row r="73" spans="2:10" ht="23.25" x14ac:dyDescent="0.25">
      <c r="B73" s="23"/>
      <c r="C73" s="23"/>
      <c r="D73" s="23"/>
      <c r="E73" s="23"/>
      <c r="F73" s="58"/>
      <c r="G73" s="23"/>
      <c r="H73" s="23"/>
    </row>
    <row r="74" spans="2:10" ht="23.25" x14ac:dyDescent="0.25">
      <c r="B74" s="23"/>
      <c r="C74" s="23"/>
      <c r="D74" s="23"/>
      <c r="E74" s="23"/>
      <c r="F74" s="58"/>
      <c r="G74" s="23"/>
      <c r="H74" s="23"/>
      <c r="I74" s="23"/>
      <c r="J74" s="23"/>
    </row>
    <row r="75" spans="2:10" ht="23.25" x14ac:dyDescent="0.25">
      <c r="B75" s="23"/>
      <c r="C75" s="23"/>
      <c r="D75" s="23"/>
      <c r="E75" s="23"/>
      <c r="F75" s="58"/>
      <c r="G75" s="23"/>
      <c r="H75" s="23"/>
      <c r="I75" s="23"/>
      <c r="J75" s="23"/>
    </row>
    <row r="76" spans="2:10" x14ac:dyDescent="0.25">
      <c r="B76" s="23"/>
      <c r="C76" s="23"/>
      <c r="D76" s="23"/>
      <c r="E76" s="23"/>
      <c r="G76" s="23"/>
      <c r="H76" s="23"/>
      <c r="I76" s="23"/>
      <c r="J76" s="23"/>
    </row>
    <row r="77" spans="2:10" x14ac:dyDescent="0.25">
      <c r="B77" s="23"/>
      <c r="C77" s="23"/>
      <c r="D77" s="23"/>
      <c r="E77" s="23"/>
      <c r="F77" s="23"/>
      <c r="G77" s="23"/>
      <c r="H77" s="23"/>
      <c r="I77" s="23"/>
      <c r="J77" s="23"/>
    </row>
    <row r="78" spans="2:10" x14ac:dyDescent="0.25">
      <c r="B78" s="23"/>
      <c r="C78" s="23"/>
      <c r="D78" s="23"/>
      <c r="E78" s="23"/>
      <c r="F78" s="23"/>
      <c r="G78" s="23"/>
      <c r="H78" s="23"/>
      <c r="I78" s="23"/>
      <c r="J78" s="23"/>
    </row>
    <row r="79" spans="2:10" x14ac:dyDescent="0.25">
      <c r="B79" s="23"/>
      <c r="C79" s="23"/>
      <c r="D79" s="23"/>
      <c r="E79" s="23"/>
      <c r="F79" s="23"/>
      <c r="G79" s="23"/>
      <c r="H79" s="23"/>
      <c r="I79" s="23"/>
      <c r="J79" s="23"/>
    </row>
    <row r="80" spans="2:10" x14ac:dyDescent="0.25">
      <c r="B80" s="23"/>
      <c r="C80" s="23"/>
      <c r="D80" s="23"/>
      <c r="E80" s="23"/>
      <c r="F80" s="23"/>
      <c r="G80" s="23"/>
      <c r="H80" s="23"/>
      <c r="I80" s="23"/>
      <c r="J80" s="23"/>
    </row>
    <row r="81" spans="2:10" x14ac:dyDescent="0.25">
      <c r="B81" s="23"/>
      <c r="C81" s="23"/>
      <c r="D81" s="23"/>
      <c r="E81" s="23"/>
      <c r="F81" s="23"/>
      <c r="G81" s="23"/>
      <c r="H81" s="23"/>
      <c r="I81" s="23"/>
      <c r="J81" s="23"/>
    </row>
    <row r="82" spans="2:10" x14ac:dyDescent="0.25">
      <c r="B82" s="23"/>
      <c r="C82" s="23"/>
      <c r="D82" s="23"/>
      <c r="E82" s="23"/>
      <c r="F82" s="23"/>
      <c r="G82" s="23"/>
      <c r="H82" s="23"/>
      <c r="I82" s="23"/>
      <c r="J82" s="23"/>
    </row>
    <row r="83" spans="2:10" x14ac:dyDescent="0.25">
      <c r="B83" s="23"/>
      <c r="C83" s="23"/>
      <c r="D83" s="23"/>
      <c r="E83" s="23"/>
      <c r="F83" s="23"/>
      <c r="G83" s="23"/>
      <c r="H83" s="23"/>
      <c r="I83" s="23"/>
      <c r="J83" s="23"/>
    </row>
    <row r="84" spans="2:10" x14ac:dyDescent="0.25">
      <c r="B84" s="23"/>
      <c r="C84" s="23"/>
      <c r="D84" s="23"/>
      <c r="E84" s="23"/>
      <c r="F84" s="23"/>
      <c r="G84" s="23"/>
      <c r="H84" s="23"/>
      <c r="I84" s="23"/>
      <c r="J84" s="23"/>
    </row>
    <row r="85" spans="2:10" x14ac:dyDescent="0.25">
      <c r="B85" s="23"/>
      <c r="C85" s="23"/>
      <c r="D85" s="23"/>
      <c r="E85" s="23"/>
      <c r="F85" s="23"/>
      <c r="G85" s="23"/>
      <c r="H85" s="23"/>
      <c r="I85" s="23"/>
    </row>
    <row r="86" spans="2:10" x14ac:dyDescent="0.25">
      <c r="B86" s="23"/>
      <c r="C86" s="23"/>
      <c r="D86" s="23"/>
      <c r="E86" s="23"/>
      <c r="F86" s="23"/>
      <c r="G86" s="23"/>
      <c r="H86" s="23"/>
      <c r="I86" s="23"/>
    </row>
    <row r="87" spans="2:10" ht="23.25" x14ac:dyDescent="0.35">
      <c r="C87" s="75"/>
      <c r="D87" s="75"/>
      <c r="F87" s="23"/>
      <c r="G87" s="23"/>
      <c r="H87" s="23"/>
      <c r="I87" s="23"/>
    </row>
    <row r="88" spans="2:10" x14ac:dyDescent="0.25">
      <c r="F88" s="23"/>
      <c r="G88" s="23"/>
      <c r="H88" s="23"/>
      <c r="I88" s="23"/>
    </row>
    <row r="89" spans="2:10" x14ac:dyDescent="0.25">
      <c r="F89" s="23"/>
      <c r="G89" s="23"/>
      <c r="H89" s="23"/>
      <c r="I89" s="23"/>
    </row>
    <row r="90" spans="2:10" x14ac:dyDescent="0.25">
      <c r="F90" s="23"/>
      <c r="G90" s="23"/>
      <c r="H90" s="23"/>
      <c r="I90" s="23"/>
    </row>
    <row r="91" spans="2:10" x14ac:dyDescent="0.25">
      <c r="H91" s="23"/>
      <c r="I91" s="23"/>
    </row>
    <row r="92" spans="2:10" x14ac:dyDescent="0.25">
      <c r="H92" s="23"/>
      <c r="I92" s="23"/>
    </row>
    <row r="93" spans="2:10" x14ac:dyDescent="0.25">
      <c r="H93" s="23"/>
      <c r="I93" s="23"/>
    </row>
    <row r="94" spans="2:10" x14ac:dyDescent="0.25">
      <c r="H94" s="23"/>
      <c r="I94" s="23"/>
    </row>
    <row r="95" spans="2:10" x14ac:dyDescent="0.25">
      <c r="H95" s="23"/>
      <c r="I95" s="23"/>
    </row>
    <row r="96" spans="2:10" x14ac:dyDescent="0.25">
      <c r="H96" s="23"/>
    </row>
    <row r="97" spans="8:8" x14ac:dyDescent="0.25">
      <c r="H97" s="23"/>
    </row>
  </sheetData>
  <mergeCells count="6">
    <mergeCell ref="C36:D36"/>
    <mergeCell ref="H4:H5"/>
    <mergeCell ref="I4:I5"/>
    <mergeCell ref="B7:D7"/>
    <mergeCell ref="B27:C27"/>
    <mergeCell ref="C35:D35"/>
  </mergeCells>
  <dataValidations count="4">
    <dataValidation type="list" allowBlank="1" showInputMessage="1" showErrorMessage="1" promptTitle="VALORES POSIBLES ASIGNADOR IOT" sqref="F4" xr:uid="{7F820FE7-84C9-4175-967B-AE136E8A4338}">
      <formula1>"2023,2022"</formula1>
    </dataValidation>
    <dataValidation type="list" allowBlank="1" showInputMessage="1" showErrorMessage="1" sqref="I6" xr:uid="{40E346E7-7457-4751-AE50-7B31E90626BF}">
      <formula1>"vultures@jpcert.or.jp,cve@mitre.org/cve@cert.org.tw,talos-cna@cisco.com/psirt@cisco.com,psirt@bosch.com,OTRO"</formula1>
    </dataValidation>
    <dataValidation type="list" allowBlank="1" showInputMessage="1" showErrorMessage="1" promptTitle="VALORES POSIBLES ASIGNADOR IOT" sqref="H6" xr:uid="{CD0D70D3-CBD3-4B4E-BB5A-82AD1D85BEFF}">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5" xr:uid="{6C29BA77-8B0E-4FFB-B4F8-A647479F93DD}">
      <formula1>"MISMO DÍA,MISMO MES,MISMO AÑO"</formula1>
    </dataValidation>
  </dataValidations>
  <hyperlinks>
    <hyperlink ref="F4" r:id="rId1" display="cve@mitre.org/cve@cert.org.tw" xr:uid="{1876C37A-0CE4-4220-AA19-99125C0BF63B}"/>
    <hyperlink ref="F5" r:id="rId2" display="cve@mitre.org/cve@cert.org.tw" xr:uid="{E66B9DF7-C06D-440B-841C-F9ACB4BBE323}"/>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ABAA4-6074-42E7-98CC-ACAF007D1D78}">
  <dimension ref="B2:M121"/>
  <sheetViews>
    <sheetView topLeftCell="A12" zoomScale="30" zoomScaleNormal="30" workbookViewId="0">
      <selection activeCell="F29" sqref="F29"/>
    </sheetView>
  </sheetViews>
  <sheetFormatPr baseColWidth="10" defaultRowHeight="15" x14ac:dyDescent="0.25"/>
  <cols>
    <col min="2" max="2" width="123" customWidth="1"/>
    <col min="3" max="3" width="129" customWidth="1"/>
    <col min="4" max="4" width="126.85546875" customWidth="1"/>
    <col min="5" max="6" width="69.42578125" customWidth="1"/>
    <col min="7" max="7" width="134.28515625" customWidth="1"/>
    <col min="8" max="8" width="111.7109375" customWidth="1"/>
    <col min="9" max="9" width="130.7109375" customWidth="1"/>
    <col min="10" max="10" width="61.85546875" customWidth="1"/>
    <col min="11" max="11" width="93" customWidth="1"/>
    <col min="12" max="12" width="56.140625" customWidth="1"/>
    <col min="13" max="13" width="58.28515625" customWidth="1"/>
    <col min="14" max="14" width="66.85546875" customWidth="1"/>
    <col min="15" max="15" width="44.28515625" customWidth="1"/>
  </cols>
  <sheetData>
    <row r="2" spans="2:12" ht="15.75" thickBot="1" x14ac:dyDescent="0.3"/>
    <row r="3" spans="2:12" ht="24" thickBot="1" x14ac:dyDescent="0.4">
      <c r="B3" s="1" t="s">
        <v>0</v>
      </c>
      <c r="C3" s="2" t="s">
        <v>1</v>
      </c>
      <c r="D3" s="2" t="s">
        <v>2</v>
      </c>
      <c r="E3" s="2" t="s">
        <v>3</v>
      </c>
      <c r="F3" s="2" t="s">
        <v>4</v>
      </c>
      <c r="G3" s="2" t="s">
        <v>5</v>
      </c>
      <c r="H3" s="3" t="s">
        <v>6</v>
      </c>
      <c r="I3" s="4"/>
      <c r="J3" s="5"/>
    </row>
    <row r="4" spans="2:12" ht="351.75" customHeight="1" thickTop="1" thickBot="1" x14ac:dyDescent="0.3">
      <c r="B4" s="115" t="s">
        <v>51</v>
      </c>
      <c r="C4" s="116" t="s">
        <v>51</v>
      </c>
      <c r="D4" s="114" t="s">
        <v>72</v>
      </c>
      <c r="E4" s="92" t="s">
        <v>52</v>
      </c>
      <c r="F4" s="80" t="s">
        <v>53</v>
      </c>
      <c r="G4" s="81" t="s">
        <v>75</v>
      </c>
      <c r="H4" s="125" t="s">
        <v>76</v>
      </c>
      <c r="I4" s="127"/>
      <c r="J4" s="12"/>
    </row>
    <row r="5" spans="2:12" ht="188.25" customHeight="1" thickTop="1" thickBot="1" x14ac:dyDescent="0.3">
      <c r="B5" s="115" t="s">
        <v>73</v>
      </c>
      <c r="C5" s="116" t="s">
        <v>73</v>
      </c>
      <c r="D5" s="114" t="s">
        <v>74</v>
      </c>
      <c r="E5" s="92" t="s">
        <v>8</v>
      </c>
      <c r="F5" s="80">
        <v>2023</v>
      </c>
      <c r="G5" s="11" t="s">
        <v>33</v>
      </c>
      <c r="H5" s="126"/>
      <c r="I5" s="127"/>
      <c r="J5" s="14"/>
    </row>
    <row r="6" spans="2:12" ht="16.5" thickTop="1" thickBot="1" x14ac:dyDescent="0.3">
      <c r="B6" s="15"/>
      <c r="C6" s="15"/>
      <c r="D6" s="16"/>
      <c r="E6" s="16"/>
      <c r="F6" s="16"/>
      <c r="G6" s="16"/>
      <c r="H6" s="17"/>
      <c r="I6" s="18"/>
      <c r="J6" s="19"/>
      <c r="K6" s="20"/>
      <c r="L6" s="21"/>
    </row>
    <row r="7" spans="2:12" ht="32.25" customHeight="1" thickTop="1" thickBot="1" x14ac:dyDescent="0.3">
      <c r="B7" s="128" t="s">
        <v>11</v>
      </c>
      <c r="C7" s="129"/>
      <c r="D7" s="130"/>
      <c r="E7" s="22"/>
      <c r="F7" s="22"/>
      <c r="G7" s="22"/>
      <c r="H7" s="128" t="s">
        <v>11</v>
      </c>
      <c r="I7" s="129"/>
      <c r="J7" s="130"/>
      <c r="K7" s="23"/>
      <c r="L7" s="23"/>
    </row>
    <row r="8" spans="2:12" ht="32.25" customHeight="1" thickTop="1" thickBot="1" x14ac:dyDescent="0.3">
      <c r="B8" s="24"/>
      <c r="C8" s="24"/>
      <c r="D8" s="25"/>
      <c r="E8" s="26"/>
      <c r="F8" s="26"/>
      <c r="G8" s="26"/>
      <c r="H8" s="24"/>
      <c r="I8" s="24"/>
      <c r="J8" s="25"/>
      <c r="K8" s="23"/>
      <c r="L8" s="23"/>
    </row>
    <row r="9" spans="2:12" ht="32.25" customHeight="1" thickBot="1" x14ac:dyDescent="0.4">
      <c r="B9" s="27" t="s">
        <v>12</v>
      </c>
      <c r="C9" s="28" t="s">
        <v>13</v>
      </c>
      <c r="D9" s="29"/>
      <c r="E9" s="30"/>
      <c r="F9" s="30"/>
      <c r="G9" s="30"/>
      <c r="H9" s="27" t="s">
        <v>12</v>
      </c>
      <c r="I9" s="28" t="s">
        <v>13</v>
      </c>
      <c r="J9" s="29"/>
      <c r="K9" s="23"/>
      <c r="L9" s="23"/>
    </row>
    <row r="10" spans="2:12" ht="180.75" customHeight="1" thickBot="1" x14ac:dyDescent="0.4">
      <c r="B10" s="31" t="s">
        <v>14</v>
      </c>
      <c r="C10" s="32" t="s">
        <v>79</v>
      </c>
      <c r="D10" s="33"/>
      <c r="E10" s="33"/>
      <c r="F10" s="33"/>
      <c r="G10" s="33"/>
      <c r="H10" s="31" t="s">
        <v>14</v>
      </c>
      <c r="I10" s="32" t="s">
        <v>79</v>
      </c>
      <c r="J10" s="33"/>
      <c r="K10" s="23"/>
      <c r="L10" s="23"/>
    </row>
    <row r="11" spans="2:12" ht="157.5" customHeight="1" thickBot="1" x14ac:dyDescent="0.4">
      <c r="B11" s="34" t="s">
        <v>15</v>
      </c>
      <c r="C11" s="35" t="s">
        <v>77</v>
      </c>
      <c r="D11" s="33"/>
      <c r="E11" s="33"/>
      <c r="F11" s="33"/>
      <c r="G11" s="33"/>
      <c r="H11" s="34" t="s">
        <v>15</v>
      </c>
      <c r="I11" s="35" t="s">
        <v>78</v>
      </c>
      <c r="J11" s="33"/>
      <c r="K11" s="23"/>
      <c r="L11" s="23"/>
    </row>
    <row r="12" spans="2:12" ht="72.75" customHeight="1" thickBot="1" x14ac:dyDescent="0.3">
      <c r="B12" s="36"/>
      <c r="C12" s="16"/>
      <c r="H12" s="36"/>
      <c r="I12" s="16"/>
      <c r="K12" s="23"/>
      <c r="L12" s="23"/>
    </row>
    <row r="13" spans="2:12" ht="127.5" customHeight="1" thickBot="1" x14ac:dyDescent="0.3">
      <c r="B13" s="37" t="s">
        <v>66</v>
      </c>
      <c r="C13" s="38" t="s">
        <v>17</v>
      </c>
      <c r="D13" s="39" t="s">
        <v>55</v>
      </c>
      <c r="E13" s="40"/>
      <c r="F13" s="104"/>
      <c r="G13" s="93"/>
      <c r="H13" s="37" t="s">
        <v>69</v>
      </c>
      <c r="I13" s="38" t="s">
        <v>17</v>
      </c>
      <c r="J13" s="39" t="s">
        <v>71</v>
      </c>
      <c r="K13" s="23"/>
      <c r="L13" s="23"/>
    </row>
    <row r="14" spans="2:12" ht="36.75" customHeight="1" thickBot="1" x14ac:dyDescent="0.3">
      <c r="B14" s="41" t="s">
        <v>53</v>
      </c>
      <c r="C14" s="42">
        <f>SUM(C15:C19)</f>
        <v>645</v>
      </c>
      <c r="D14" s="43">
        <f>(C14/(C$38/100))%</f>
        <v>2.3362793393219356E-2</v>
      </c>
      <c r="E14" s="44"/>
      <c r="F14" s="105"/>
      <c r="G14" s="94"/>
      <c r="H14" s="41">
        <v>2023</v>
      </c>
      <c r="I14" s="42">
        <f>SUM(I15:I18)</f>
        <v>1919</v>
      </c>
      <c r="J14" s="43">
        <f>(I14/(I$39/100))%</f>
        <v>6.9508838017965813E-2</v>
      </c>
      <c r="K14" s="23"/>
      <c r="L14" s="23"/>
    </row>
    <row r="15" spans="2:12" ht="23.25" x14ac:dyDescent="0.25">
      <c r="B15" s="45">
        <v>2023</v>
      </c>
      <c r="C15" s="46">
        <v>61</v>
      </c>
      <c r="D15" s="47">
        <f>(C15/(C$14/100))%</f>
        <v>9.4573643410852698E-2</v>
      </c>
      <c r="E15" s="48"/>
      <c r="F15" s="106"/>
      <c r="G15" s="95"/>
      <c r="H15" s="45" t="s">
        <v>58</v>
      </c>
      <c r="I15" s="46">
        <v>61</v>
      </c>
      <c r="J15" s="47">
        <f>(I15/(I$14/100))%</f>
        <v>3.1787389265242313E-2</v>
      </c>
      <c r="K15" s="23"/>
      <c r="L15" s="23"/>
    </row>
    <row r="16" spans="2:12" ht="23.25" x14ac:dyDescent="0.25">
      <c r="B16" s="49">
        <v>2022</v>
      </c>
      <c r="C16" s="50">
        <v>293</v>
      </c>
      <c r="D16" s="47">
        <f t="shared" ref="D16:D19" si="0">(C16/(C$14/100))%</f>
        <v>0.45426356589147282</v>
      </c>
      <c r="E16" s="48"/>
      <c r="F16" s="106"/>
      <c r="G16" s="95"/>
      <c r="H16" s="49" t="s">
        <v>59</v>
      </c>
      <c r="I16" s="46">
        <v>1789</v>
      </c>
      <c r="J16" s="47">
        <f t="shared" ref="J16:J18" si="1">(I16/(I$14/100))%</f>
        <v>0.93225638353309004</v>
      </c>
      <c r="K16" s="23"/>
      <c r="L16" s="23"/>
    </row>
    <row r="17" spans="2:12" ht="23.25" x14ac:dyDescent="0.25">
      <c r="B17" s="49">
        <v>2021</v>
      </c>
      <c r="C17" s="50">
        <v>272</v>
      </c>
      <c r="D17" s="47">
        <f t="shared" si="0"/>
        <v>0.42170542635658914</v>
      </c>
      <c r="E17" s="48"/>
      <c r="F17" s="106"/>
      <c r="G17" s="95"/>
      <c r="H17" s="49" t="s">
        <v>64</v>
      </c>
      <c r="I17" s="46">
        <v>61</v>
      </c>
      <c r="J17" s="47">
        <f t="shared" si="1"/>
        <v>3.1787389265242313E-2</v>
      </c>
      <c r="K17" s="23"/>
      <c r="L17" s="23"/>
    </row>
    <row r="18" spans="2:12" ht="24" thickBot="1" x14ac:dyDescent="0.3">
      <c r="B18" s="49">
        <v>2020</v>
      </c>
      <c r="C18" s="50">
        <v>18</v>
      </c>
      <c r="D18" s="47">
        <f t="shared" si="0"/>
        <v>2.7906976744186046E-2</v>
      </c>
      <c r="E18" s="48"/>
      <c r="F18" s="106"/>
      <c r="G18" s="95"/>
      <c r="H18" s="49" t="s">
        <v>65</v>
      </c>
      <c r="I18" s="46">
        <v>8</v>
      </c>
      <c r="J18" s="47">
        <f t="shared" si="1"/>
        <v>4.1688379364252211E-3</v>
      </c>
      <c r="K18" s="23"/>
      <c r="L18" s="23"/>
    </row>
    <row r="19" spans="2:12" ht="24" thickBot="1" x14ac:dyDescent="0.3">
      <c r="B19" s="49">
        <v>2019</v>
      </c>
      <c r="C19" s="50">
        <v>1</v>
      </c>
      <c r="D19" s="47">
        <f t="shared" si="0"/>
        <v>1.5503875968992248E-3</v>
      </c>
      <c r="E19" s="48"/>
      <c r="F19" s="106"/>
      <c r="G19" s="95"/>
      <c r="H19" s="41">
        <v>2022</v>
      </c>
      <c r="I19" s="42">
        <f>SUM(I20:I23)</f>
        <v>12513</v>
      </c>
      <c r="J19" s="43">
        <f>(I19/(I$39/100))%</f>
        <v>0.45323819182845554</v>
      </c>
      <c r="K19" s="23"/>
      <c r="L19" s="23"/>
    </row>
    <row r="20" spans="2:12" ht="30" customHeight="1" thickBot="1" x14ac:dyDescent="0.3">
      <c r="B20" s="41" t="s">
        <v>59</v>
      </c>
      <c r="C20" s="42">
        <f>SUM(C21:C25)</f>
        <v>26063</v>
      </c>
      <c r="D20" s="43">
        <f>(C20/(C$38/100))%</f>
        <v>0.9440379600115909</v>
      </c>
      <c r="E20" s="48"/>
      <c r="F20" s="106"/>
      <c r="G20" s="95"/>
      <c r="H20" s="45" t="s">
        <v>58</v>
      </c>
      <c r="I20" s="46">
        <v>293</v>
      </c>
      <c r="J20" s="47">
        <f>(I20/(I$19/100))%</f>
        <v>2.3415647726364584E-2</v>
      </c>
      <c r="K20" s="23"/>
      <c r="L20" s="23"/>
    </row>
    <row r="21" spans="2:12" ht="23.25" x14ac:dyDescent="0.25">
      <c r="B21" s="45">
        <v>2023</v>
      </c>
      <c r="C21" s="46">
        <v>1789</v>
      </c>
      <c r="D21" s="47">
        <f>(C21/(C$20/100))%</f>
        <v>6.8641368990522963E-2</v>
      </c>
      <c r="E21" s="58"/>
      <c r="F21" s="107"/>
      <c r="G21" s="95"/>
      <c r="H21" s="49" t="s">
        <v>59</v>
      </c>
      <c r="I21" s="46">
        <v>11750</v>
      </c>
      <c r="J21" s="47">
        <f t="shared" ref="J21:J23" si="2">(I21/(I$19/100))%</f>
        <v>0.9390234156477264</v>
      </c>
      <c r="K21" s="23"/>
      <c r="L21" s="23"/>
    </row>
    <row r="22" spans="2:12" ht="23.25" x14ac:dyDescent="0.25">
      <c r="B22" s="49">
        <v>2022</v>
      </c>
      <c r="C22" s="46">
        <v>11750</v>
      </c>
      <c r="D22" s="47">
        <f>(C22/(C$20/100))%</f>
        <v>0.45083067950734756</v>
      </c>
      <c r="E22" s="58"/>
      <c r="F22" s="107"/>
      <c r="G22" s="96"/>
      <c r="H22" s="49" t="s">
        <v>64</v>
      </c>
      <c r="I22" s="46">
        <v>293</v>
      </c>
      <c r="J22" s="47">
        <f t="shared" si="2"/>
        <v>2.3415647726364584E-2</v>
      </c>
      <c r="K22" s="23"/>
      <c r="L22" s="23"/>
    </row>
    <row r="23" spans="2:12" ht="24" thickBot="1" x14ac:dyDescent="0.3">
      <c r="B23" s="49">
        <v>2021</v>
      </c>
      <c r="C23" s="46">
        <v>11660</v>
      </c>
      <c r="D23" s="47">
        <f>(C23/(C$20/100))%</f>
        <v>0.4473775083451636</v>
      </c>
      <c r="E23" s="58"/>
      <c r="F23" s="107"/>
      <c r="G23" s="96"/>
      <c r="H23" s="49" t="s">
        <v>65</v>
      </c>
      <c r="I23" s="102">
        <v>177</v>
      </c>
      <c r="J23" s="47">
        <f t="shared" si="2"/>
        <v>1.4145288899544474E-2</v>
      </c>
      <c r="K23" s="23"/>
      <c r="L23" s="23"/>
    </row>
    <row r="24" spans="2:12" ht="24" thickBot="1" x14ac:dyDescent="0.3">
      <c r="B24" s="49">
        <v>2020</v>
      </c>
      <c r="C24" s="46">
        <v>864</v>
      </c>
      <c r="D24" s="47">
        <f>(C24/(C$20/100))%</f>
        <v>3.315044315696581E-2</v>
      </c>
      <c r="E24" s="58"/>
      <c r="F24" s="107"/>
      <c r="G24" s="96"/>
      <c r="H24" s="41">
        <v>2021</v>
      </c>
      <c r="I24" s="42">
        <f>SUM(I25:I28)</f>
        <v>12274</v>
      </c>
      <c r="J24" s="43">
        <f>(I24/(I$39/100))%</f>
        <v>0.44458128078817738</v>
      </c>
      <c r="K24" s="23"/>
      <c r="L24" s="23"/>
    </row>
    <row r="25" spans="2:12" ht="24" thickBot="1" x14ac:dyDescent="0.3">
      <c r="B25" s="49">
        <v>2019</v>
      </c>
      <c r="C25" s="50">
        <v>0</v>
      </c>
      <c r="D25" s="47">
        <f>(C25/(C$20/100))%</f>
        <v>0</v>
      </c>
      <c r="E25" s="58"/>
      <c r="F25" s="107"/>
      <c r="G25" s="96"/>
      <c r="H25" s="45" t="s">
        <v>58</v>
      </c>
      <c r="I25" s="46">
        <v>272</v>
      </c>
      <c r="J25" s="47">
        <f>(I25/(I$24/100))%</f>
        <v>2.2160664819944598E-2</v>
      </c>
      <c r="K25" s="23"/>
      <c r="L25" s="23"/>
    </row>
    <row r="26" spans="2:12" ht="24" thickBot="1" x14ac:dyDescent="0.3">
      <c r="B26" s="41" t="s">
        <v>64</v>
      </c>
      <c r="C26" s="42">
        <f>SUM(C27:C31)</f>
        <v>645</v>
      </c>
      <c r="D26" s="43">
        <f>(C26/(C$38/100))%</f>
        <v>2.3362793393219356E-2</v>
      </c>
      <c r="E26" s="58"/>
      <c r="F26" s="107"/>
      <c r="G26" s="96"/>
      <c r="H26" s="49" t="s">
        <v>59</v>
      </c>
      <c r="I26" s="46">
        <v>11660</v>
      </c>
      <c r="J26" s="47">
        <f t="shared" ref="J26:J28" si="3">(I26/(I$24/100))%</f>
        <v>0.94997555809027223</v>
      </c>
      <c r="K26" s="23"/>
      <c r="L26" s="23"/>
    </row>
    <row r="27" spans="2:12" ht="23.25" x14ac:dyDescent="0.25">
      <c r="B27" s="45">
        <v>2023</v>
      </c>
      <c r="C27" s="46">
        <v>61</v>
      </c>
      <c r="D27" s="47">
        <f>(C27/(C$26/100))%</f>
        <v>9.4573643410852698E-2</v>
      </c>
      <c r="E27" s="58"/>
      <c r="F27" s="107"/>
      <c r="G27" s="96"/>
      <c r="H27" s="49" t="s">
        <v>64</v>
      </c>
      <c r="I27" s="46">
        <v>272</v>
      </c>
      <c r="J27" s="47">
        <f t="shared" si="3"/>
        <v>2.2160664819944598E-2</v>
      </c>
      <c r="K27" s="23"/>
      <c r="L27" s="23"/>
    </row>
    <row r="28" spans="2:12" ht="24" thickBot="1" x14ac:dyDescent="0.3">
      <c r="B28" s="49">
        <v>2022</v>
      </c>
      <c r="C28" s="46">
        <v>293</v>
      </c>
      <c r="D28" s="47">
        <f>(C28/(C$26/100))%</f>
        <v>0.45426356589147282</v>
      </c>
      <c r="E28" s="58"/>
      <c r="F28" s="107"/>
      <c r="G28" s="96"/>
      <c r="H28" s="49" t="s">
        <v>65</v>
      </c>
      <c r="I28" s="102">
        <v>70</v>
      </c>
      <c r="J28" s="47">
        <f t="shared" si="3"/>
        <v>5.7031122698386841E-3</v>
      </c>
      <c r="K28" s="23"/>
      <c r="L28" s="23"/>
    </row>
    <row r="29" spans="2:12" ht="24" thickBot="1" x14ac:dyDescent="0.3">
      <c r="B29" s="49">
        <v>2021</v>
      </c>
      <c r="C29" s="46">
        <v>272</v>
      </c>
      <c r="D29" s="47">
        <f>(C29/(C$26/100))%</f>
        <v>0.42170542635658914</v>
      </c>
      <c r="E29" s="58"/>
      <c r="F29" s="107"/>
      <c r="G29" s="96"/>
      <c r="H29" s="41">
        <v>2020</v>
      </c>
      <c r="I29" s="42">
        <f>SUM(I30:I33)</f>
        <v>900</v>
      </c>
      <c r="J29" s="43">
        <f>(I29/(I$39/100))%</f>
        <v>3.2599246595189799E-2</v>
      </c>
      <c r="K29" s="23"/>
      <c r="L29" s="23"/>
    </row>
    <row r="30" spans="2:12" ht="23.25" x14ac:dyDescent="0.25">
      <c r="B30" s="49">
        <v>2020</v>
      </c>
      <c r="C30" s="46">
        <v>18</v>
      </c>
      <c r="D30" s="47">
        <f>(C30/(C$26/100))%</f>
        <v>2.7906976744186046E-2</v>
      </c>
      <c r="E30" s="58"/>
      <c r="F30" s="107"/>
      <c r="G30" s="96"/>
      <c r="H30" s="45" t="s">
        <v>58</v>
      </c>
      <c r="I30" s="46">
        <v>18</v>
      </c>
      <c r="J30" s="47">
        <f>(I30/(I$24/100))%</f>
        <v>1.4665145836728045E-3</v>
      </c>
      <c r="K30" s="23"/>
      <c r="L30" s="23"/>
    </row>
    <row r="31" spans="2:12" ht="24" thickBot="1" x14ac:dyDescent="0.3">
      <c r="B31" s="49">
        <v>2019</v>
      </c>
      <c r="C31" s="46">
        <v>1</v>
      </c>
      <c r="D31" s="47">
        <f>(C31/(C$26/100))%</f>
        <v>1.5503875968992248E-3</v>
      </c>
      <c r="E31" s="58"/>
      <c r="F31" s="107"/>
      <c r="G31" s="96"/>
      <c r="H31" s="49" t="s">
        <v>59</v>
      </c>
      <c r="I31" s="46">
        <v>864</v>
      </c>
      <c r="J31" s="47">
        <f t="shared" ref="J31:J33" si="4">(I31/(I$24/100))%</f>
        <v>7.0392700016294607E-2</v>
      </c>
      <c r="K31" s="23"/>
      <c r="L31" s="23"/>
    </row>
    <row r="32" spans="2:12" ht="24" thickBot="1" x14ac:dyDescent="0.3">
      <c r="B32" s="41" t="s">
        <v>65</v>
      </c>
      <c r="C32" s="42">
        <f>SUM(C33:C37)</f>
        <v>255</v>
      </c>
      <c r="D32" s="43">
        <f>(C32/(C$38/100))%</f>
        <v>9.2364532019704442E-3</v>
      </c>
      <c r="E32" s="58"/>
      <c r="F32" s="107"/>
      <c r="G32" s="96"/>
      <c r="H32" s="49" t="s">
        <v>64</v>
      </c>
      <c r="I32" s="46">
        <v>18</v>
      </c>
      <c r="J32" s="47">
        <f t="shared" si="4"/>
        <v>1.4665145836728045E-3</v>
      </c>
      <c r="K32" s="23"/>
      <c r="L32" s="23"/>
    </row>
    <row r="33" spans="2:13" ht="24" thickBot="1" x14ac:dyDescent="0.3">
      <c r="B33" s="45">
        <v>2023</v>
      </c>
      <c r="C33" s="46">
        <v>8</v>
      </c>
      <c r="D33" s="47">
        <f>(C33/(C$32/100))%</f>
        <v>3.137254901960785E-2</v>
      </c>
      <c r="E33" s="58"/>
      <c r="F33" s="107"/>
      <c r="G33" s="96"/>
      <c r="H33" s="49" t="s">
        <v>65</v>
      </c>
      <c r="I33" s="102">
        <v>0</v>
      </c>
      <c r="J33" s="47">
        <f t="shared" si="4"/>
        <v>0</v>
      </c>
      <c r="K33" s="23"/>
      <c r="L33" s="23"/>
    </row>
    <row r="34" spans="2:13" ht="24" thickBot="1" x14ac:dyDescent="0.3">
      <c r="B34" s="49">
        <v>2022</v>
      </c>
      <c r="C34" s="46">
        <v>177</v>
      </c>
      <c r="D34" s="47">
        <f>(C34/(C$32/100))%</f>
        <v>0.69411764705882362</v>
      </c>
      <c r="E34" s="58"/>
      <c r="F34" s="107"/>
      <c r="G34" s="96"/>
      <c r="H34" s="41">
        <v>2019</v>
      </c>
      <c r="I34" s="42">
        <f>SUM(I35:I38)</f>
        <v>2</v>
      </c>
      <c r="J34" s="43">
        <f>(I34/(I$39/100))%</f>
        <v>7.2442770211532894E-5</v>
      </c>
      <c r="K34" s="23"/>
      <c r="L34" s="23"/>
    </row>
    <row r="35" spans="2:13" ht="23.25" x14ac:dyDescent="0.25">
      <c r="B35" s="49">
        <v>2021</v>
      </c>
      <c r="C35" s="46">
        <v>70</v>
      </c>
      <c r="D35" s="47">
        <f>(C35/(C$32/100))%</f>
        <v>0.27450980392156865</v>
      </c>
      <c r="E35" s="58"/>
      <c r="F35" s="107"/>
      <c r="G35" s="96"/>
      <c r="H35" s="45" t="s">
        <v>58</v>
      </c>
      <c r="I35" s="46">
        <v>1</v>
      </c>
      <c r="J35" s="47">
        <f>(I35/(I$24/100))%</f>
        <v>8.147303242626691E-5</v>
      </c>
      <c r="K35" s="23"/>
      <c r="L35" s="23"/>
    </row>
    <row r="36" spans="2:13" ht="23.25" x14ac:dyDescent="0.25">
      <c r="B36" s="49">
        <v>2020</v>
      </c>
      <c r="C36" s="46">
        <v>0</v>
      </c>
      <c r="D36" s="47">
        <f>(C36/(C$32/100))%</f>
        <v>0</v>
      </c>
      <c r="E36" s="58"/>
      <c r="F36" s="107"/>
      <c r="G36" s="96"/>
      <c r="H36" s="49" t="s">
        <v>59</v>
      </c>
      <c r="I36" s="46">
        <v>0</v>
      </c>
      <c r="J36" s="47">
        <f t="shared" ref="J36:J38" si="5">(I36/(I$24/100))%</f>
        <v>0</v>
      </c>
      <c r="K36" s="23"/>
      <c r="L36" s="23"/>
    </row>
    <row r="37" spans="2:13" ht="24" thickBot="1" x14ac:dyDescent="0.3">
      <c r="B37" s="49">
        <v>2019</v>
      </c>
      <c r="C37" s="46">
        <v>0</v>
      </c>
      <c r="D37" s="47">
        <f>(C37/(C$32/100))%</f>
        <v>0</v>
      </c>
      <c r="E37" s="58"/>
      <c r="F37" s="107"/>
      <c r="G37" s="96"/>
      <c r="H37" s="49" t="s">
        <v>64</v>
      </c>
      <c r="I37" s="46">
        <v>1</v>
      </c>
      <c r="J37" s="47">
        <f t="shared" si="5"/>
        <v>8.147303242626691E-5</v>
      </c>
      <c r="K37" s="23"/>
      <c r="L37" s="23"/>
    </row>
    <row r="38" spans="2:13" ht="24" thickBot="1" x14ac:dyDescent="0.3">
      <c r="B38" s="53" t="s">
        <v>21</v>
      </c>
      <c r="C38" s="54">
        <f>C14+C20+C26+C32</f>
        <v>27608</v>
      </c>
      <c r="D38" s="55">
        <f>D14+D20+D26+D32</f>
        <v>1</v>
      </c>
      <c r="E38" s="58"/>
      <c r="F38" s="107"/>
      <c r="G38" s="96"/>
      <c r="H38" s="49" t="s">
        <v>65</v>
      </c>
      <c r="I38" s="102">
        <v>0</v>
      </c>
      <c r="J38" s="47">
        <f t="shared" si="5"/>
        <v>0</v>
      </c>
      <c r="K38" s="23"/>
      <c r="L38" s="23"/>
    </row>
    <row r="39" spans="2:13" ht="24" thickBot="1" x14ac:dyDescent="0.3">
      <c r="B39" s="56"/>
      <c r="C39" s="56"/>
      <c r="D39" s="57"/>
      <c r="E39" s="58"/>
      <c r="F39" s="57"/>
      <c r="G39" s="96"/>
      <c r="H39" s="53" t="s">
        <v>21</v>
      </c>
      <c r="I39" s="54">
        <f>I14+I19+I24+I29+I34</f>
        <v>27608</v>
      </c>
      <c r="J39" s="55">
        <f>J14+J19+J24+J32</f>
        <v>0.96879482521827154</v>
      </c>
      <c r="K39" s="113"/>
      <c r="L39" s="112"/>
      <c r="M39" s="23"/>
    </row>
    <row r="40" spans="2:13" ht="24" thickBot="1" x14ac:dyDescent="0.3">
      <c r="B40" s="59"/>
      <c r="C40" s="59"/>
      <c r="D40" s="58"/>
      <c r="E40" s="58"/>
      <c r="F40" s="58"/>
      <c r="G40" s="96"/>
      <c r="H40" s="56"/>
      <c r="I40" s="56"/>
      <c r="J40" s="111"/>
      <c r="K40" s="112"/>
      <c r="L40" s="112"/>
    </row>
    <row r="41" spans="2:13" ht="24" thickBot="1" x14ac:dyDescent="0.3">
      <c r="B41" s="131" t="s">
        <v>67</v>
      </c>
      <c r="C41" s="142"/>
      <c r="D41" s="58"/>
      <c r="E41" s="97"/>
      <c r="F41" s="107"/>
      <c r="G41" s="96"/>
      <c r="H41" s="56"/>
      <c r="I41" s="56"/>
      <c r="J41" s="111"/>
      <c r="K41" s="112"/>
      <c r="L41" s="112"/>
    </row>
    <row r="42" spans="2:13" ht="24" thickBot="1" x14ac:dyDescent="0.3">
      <c r="B42" s="27" t="s">
        <v>12</v>
      </c>
      <c r="C42" s="28" t="s">
        <v>13</v>
      </c>
      <c r="D42" s="58"/>
      <c r="E42" s="58"/>
      <c r="F42" s="107"/>
      <c r="G42" s="96"/>
      <c r="H42" s="131" t="s">
        <v>67</v>
      </c>
      <c r="I42" s="142"/>
      <c r="J42" s="58"/>
      <c r="K42" s="23"/>
      <c r="L42" s="23"/>
    </row>
    <row r="43" spans="2:13" ht="180.75" customHeight="1" thickBot="1" x14ac:dyDescent="0.3">
      <c r="B43" s="31" t="s">
        <v>14</v>
      </c>
      <c r="C43" s="32" t="s">
        <v>79</v>
      </c>
      <c r="D43" s="58"/>
      <c r="E43" s="58"/>
      <c r="F43" s="107"/>
      <c r="G43" s="57"/>
      <c r="H43" s="27" t="s">
        <v>12</v>
      </c>
      <c r="I43" s="28" t="s">
        <v>13</v>
      </c>
      <c r="J43" s="58"/>
      <c r="K43" s="23"/>
      <c r="L43" s="23"/>
    </row>
    <row r="44" spans="2:13" ht="126.75" thickBot="1" x14ac:dyDescent="0.3">
      <c r="B44" s="34" t="s">
        <v>15</v>
      </c>
      <c r="C44" s="35" t="s">
        <v>80</v>
      </c>
      <c r="D44" s="61"/>
      <c r="E44" s="63"/>
      <c r="F44" s="107"/>
      <c r="G44" s="58"/>
      <c r="H44" s="31" t="s">
        <v>14</v>
      </c>
      <c r="I44" s="32" t="s">
        <v>79</v>
      </c>
      <c r="J44" s="61"/>
      <c r="K44" s="23"/>
      <c r="L44" s="23"/>
    </row>
    <row r="45" spans="2:13" ht="84.75" customHeight="1" thickBot="1" x14ac:dyDescent="0.3">
      <c r="B45" s="59"/>
      <c r="C45" s="59"/>
      <c r="D45" s="58"/>
      <c r="E45" s="98"/>
      <c r="F45" s="98"/>
      <c r="G45" s="96"/>
      <c r="H45" s="34" t="s">
        <v>15</v>
      </c>
      <c r="I45" s="35" t="s">
        <v>81</v>
      </c>
      <c r="J45" s="61"/>
      <c r="K45" s="23"/>
      <c r="L45" s="23"/>
    </row>
    <row r="46" spans="2:13" ht="52.5" customHeight="1" x14ac:dyDescent="0.25">
      <c r="B46" s="59"/>
      <c r="C46" s="59"/>
      <c r="D46" s="58"/>
      <c r="E46" s="87"/>
      <c r="F46" s="87"/>
      <c r="G46" s="96"/>
      <c r="H46" s="59"/>
      <c r="I46" s="59"/>
      <c r="J46" s="99"/>
      <c r="K46" s="23"/>
      <c r="L46" s="23"/>
    </row>
    <row r="47" spans="2:13" ht="186.75" customHeight="1" thickBot="1" x14ac:dyDescent="0.3">
      <c r="B47" s="59"/>
      <c r="C47" s="62"/>
      <c r="D47" s="63"/>
      <c r="E47" s="23"/>
      <c r="F47" s="23"/>
      <c r="G47" s="96"/>
      <c r="H47" s="59"/>
      <c r="I47" s="62"/>
      <c r="J47" s="63"/>
      <c r="K47" s="23"/>
      <c r="L47" s="23"/>
    </row>
    <row r="48" spans="2:13" ht="173.25" customHeight="1" thickBot="1" x14ac:dyDescent="0.3">
      <c r="B48" s="64" t="s">
        <v>68</v>
      </c>
      <c r="C48" s="138" t="s">
        <v>61</v>
      </c>
      <c r="D48" s="139"/>
      <c r="E48" s="139"/>
      <c r="F48" s="132"/>
      <c r="G48" s="96"/>
      <c r="H48" s="64" t="s">
        <v>62</v>
      </c>
      <c r="I48" s="138" t="s">
        <v>70</v>
      </c>
      <c r="J48" s="139"/>
      <c r="K48" s="139"/>
      <c r="L48" s="139"/>
      <c r="M48" s="132"/>
    </row>
    <row r="49" spans="2:13" ht="48.75" customHeight="1" thickBot="1" x14ac:dyDescent="0.3">
      <c r="C49" s="140" t="s">
        <v>24</v>
      </c>
      <c r="D49" s="141"/>
      <c r="E49" s="139"/>
      <c r="F49" s="132"/>
      <c r="G49" s="98"/>
      <c r="I49" s="140" t="s">
        <v>24</v>
      </c>
      <c r="J49" s="139"/>
      <c r="K49" s="139"/>
      <c r="L49" s="139"/>
      <c r="M49" s="132"/>
    </row>
    <row r="50" spans="2:13" ht="34.5" customHeight="1" thickBot="1" x14ac:dyDescent="0.3">
      <c r="C50" s="65" t="s">
        <v>53</v>
      </c>
      <c r="D50" s="66" t="s">
        <v>59</v>
      </c>
      <c r="E50" s="66" t="s">
        <v>64</v>
      </c>
      <c r="F50" s="67" t="s">
        <v>65</v>
      </c>
      <c r="G50" s="87"/>
      <c r="I50" s="65">
        <v>2023</v>
      </c>
      <c r="J50" s="66">
        <v>2022</v>
      </c>
      <c r="K50" s="66">
        <v>2021</v>
      </c>
      <c r="L50" s="66">
        <v>2020</v>
      </c>
      <c r="M50" s="67">
        <v>2019</v>
      </c>
    </row>
    <row r="51" spans="2:13" ht="26.25" x14ac:dyDescent="0.25">
      <c r="B51" s="108">
        <v>2023</v>
      </c>
      <c r="C51" s="110">
        <f>(C15/(C$38/100))%</f>
        <v>2.2095044914517536E-3</v>
      </c>
      <c r="D51" s="69">
        <f>(C21/(C$38/100))%</f>
        <v>6.4800057954216173E-2</v>
      </c>
      <c r="E51" s="69">
        <f>(C27/(C$38/100))%</f>
        <v>2.2095044914517536E-3</v>
      </c>
      <c r="F51" s="69">
        <f>(C33/(C$38/100))%</f>
        <v>2.8977108084613158E-4</v>
      </c>
      <c r="G51" s="23"/>
      <c r="H51" s="100" t="s">
        <v>53</v>
      </c>
      <c r="I51" s="68">
        <f>(I15/(I$39/100))%</f>
        <v>2.2095044914517536E-3</v>
      </c>
      <c r="J51" s="69">
        <f>(I20/(I$39/100))%</f>
        <v>1.0612865835989568E-2</v>
      </c>
      <c r="K51" s="69">
        <f>(I25/(I$39/100))%</f>
        <v>9.852216748768473E-3</v>
      </c>
      <c r="L51" s="69">
        <f>(I30/(I$39/100))%</f>
        <v>6.5198493190379598E-4</v>
      </c>
      <c r="M51" s="70">
        <f>(I35/(I$39/100))%</f>
        <v>3.6221385105766447E-5</v>
      </c>
    </row>
    <row r="52" spans="2:13" ht="26.25" x14ac:dyDescent="0.25">
      <c r="B52" s="109">
        <v>2022</v>
      </c>
      <c r="C52" s="110">
        <f t="shared" ref="C52:C55" si="6">(C16/(C$38/100))%</f>
        <v>1.0612865835989568E-2</v>
      </c>
      <c r="D52" s="69">
        <f t="shared" ref="D52:D55" si="7">(C22/(C$38/100))%</f>
        <v>0.42560127499275574</v>
      </c>
      <c r="E52" s="69">
        <f t="shared" ref="E52:E55" si="8">(C28/(C$38/100))%</f>
        <v>1.0612865835989568E-2</v>
      </c>
      <c r="F52" s="69">
        <f t="shared" ref="F52:F55" si="9">(C34/(C$38/100))%</f>
        <v>6.411185163720661E-3</v>
      </c>
      <c r="G52" s="23"/>
      <c r="H52" s="101" t="s">
        <v>59</v>
      </c>
      <c r="I52" s="68">
        <f t="shared" ref="I52:I54" si="10">(I16/(I$39/100))%</f>
        <v>6.4800057954216173E-2</v>
      </c>
      <c r="J52" s="69">
        <f t="shared" ref="J52:J54" si="11">(I21/(I$39/100))%</f>
        <v>0.42560127499275574</v>
      </c>
      <c r="K52" s="69">
        <f t="shared" ref="K52:K54" si="12">(I26/(I$39/100))%</f>
        <v>0.42234135033323672</v>
      </c>
      <c r="L52" s="69">
        <f t="shared" ref="L52:L54" si="13">(I31/(I$39/100))%</f>
        <v>3.1295276731382209E-2</v>
      </c>
      <c r="M52" s="70">
        <f t="shared" ref="M52:M54" si="14">(I36/(I$39/100))%</f>
        <v>0</v>
      </c>
    </row>
    <row r="53" spans="2:13" ht="26.25" x14ac:dyDescent="0.25">
      <c r="B53" s="109">
        <v>2021</v>
      </c>
      <c r="C53" s="110">
        <f t="shared" si="6"/>
        <v>9.852216748768473E-3</v>
      </c>
      <c r="D53" s="69">
        <f t="shared" si="7"/>
        <v>0.42234135033323672</v>
      </c>
      <c r="E53" s="69">
        <f t="shared" si="8"/>
        <v>9.852216748768473E-3</v>
      </c>
      <c r="F53" s="69">
        <f t="shared" si="9"/>
        <v>2.5354969574036511E-3</v>
      </c>
      <c r="G53" s="23"/>
      <c r="H53" s="103" t="s">
        <v>64</v>
      </c>
      <c r="I53" s="68">
        <f t="shared" si="10"/>
        <v>2.2095044914517536E-3</v>
      </c>
      <c r="J53" s="69">
        <f t="shared" si="11"/>
        <v>1.0612865835989568E-2</v>
      </c>
      <c r="K53" s="69">
        <f t="shared" si="12"/>
        <v>9.852216748768473E-3</v>
      </c>
      <c r="L53" s="69">
        <f t="shared" si="13"/>
        <v>6.5198493190379598E-4</v>
      </c>
      <c r="M53" s="70">
        <f t="shared" si="14"/>
        <v>3.6221385105766447E-5</v>
      </c>
    </row>
    <row r="54" spans="2:13" ht="27" thickBot="1" x14ac:dyDescent="0.3">
      <c r="B54" s="109">
        <v>2020</v>
      </c>
      <c r="C54" s="110">
        <f t="shared" si="6"/>
        <v>6.5198493190379598E-4</v>
      </c>
      <c r="D54" s="69">
        <f t="shared" si="7"/>
        <v>3.1295276731382209E-2</v>
      </c>
      <c r="E54" s="69">
        <f t="shared" si="8"/>
        <v>6.5198493190379598E-4</v>
      </c>
      <c r="F54" s="69">
        <f t="shared" si="9"/>
        <v>0</v>
      </c>
      <c r="G54" s="23"/>
      <c r="H54" s="103" t="s">
        <v>65</v>
      </c>
      <c r="I54" s="68">
        <f t="shared" si="10"/>
        <v>2.8977108084613158E-4</v>
      </c>
      <c r="J54" s="69">
        <f t="shared" si="11"/>
        <v>6.411185163720661E-3</v>
      </c>
      <c r="K54" s="69">
        <f t="shared" si="12"/>
        <v>2.5354969574036511E-3</v>
      </c>
      <c r="L54" s="69">
        <f t="shared" si="13"/>
        <v>0</v>
      </c>
      <c r="M54" s="70">
        <f t="shared" si="14"/>
        <v>0</v>
      </c>
    </row>
    <row r="55" spans="2:13" ht="44.25" customHeight="1" thickBot="1" x14ac:dyDescent="0.3">
      <c r="B55" s="109">
        <v>2019</v>
      </c>
      <c r="C55" s="110">
        <f t="shared" si="6"/>
        <v>3.6221385105766447E-5</v>
      </c>
      <c r="D55" s="69">
        <f t="shared" si="7"/>
        <v>0</v>
      </c>
      <c r="E55" s="69">
        <f t="shared" si="8"/>
        <v>3.6221385105766447E-5</v>
      </c>
      <c r="F55" s="69">
        <f t="shared" si="9"/>
        <v>0</v>
      </c>
      <c r="G55" s="23"/>
      <c r="H55" s="83" t="s">
        <v>25</v>
      </c>
      <c r="I55" s="72">
        <f>SUM(I51:I54)</f>
        <v>6.9508838017965813E-2</v>
      </c>
      <c r="J55" s="73">
        <f>SUM(J51:J54)</f>
        <v>0.45323819182845554</v>
      </c>
      <c r="K55" s="73">
        <f>SUM(K51:K54)</f>
        <v>0.44458128078817727</v>
      </c>
      <c r="L55" s="74">
        <f>SUM(L51:L54)</f>
        <v>3.2599246595189806E-2</v>
      </c>
      <c r="M55" s="74">
        <f>SUM(M51:M54)</f>
        <v>7.2442770211532894E-5</v>
      </c>
    </row>
    <row r="56" spans="2:13" ht="75" customHeight="1" thickBot="1" x14ac:dyDescent="0.3">
      <c r="B56" s="41" t="s">
        <v>25</v>
      </c>
      <c r="C56" s="72">
        <f>SUM(C51:C55)</f>
        <v>2.3362793393219356E-2</v>
      </c>
      <c r="D56" s="73">
        <f>SUM(D51:D55)</f>
        <v>0.94403796001159079</v>
      </c>
      <c r="E56" s="73">
        <f>SUM(E51:E55)</f>
        <v>2.3362793393219356E-2</v>
      </c>
      <c r="F56" s="74">
        <f>SUM(F51:F55)</f>
        <v>9.2364532019704425E-3</v>
      </c>
      <c r="G56" s="86"/>
      <c r="H56" s="59"/>
      <c r="I56" s="59"/>
      <c r="J56" s="58"/>
      <c r="K56" s="23"/>
      <c r="L56" s="23"/>
    </row>
    <row r="57" spans="2:13" ht="52.5" customHeight="1" x14ac:dyDescent="0.25">
      <c r="B57" s="59"/>
      <c r="C57" s="59"/>
      <c r="D57" s="58"/>
      <c r="E57" s="58"/>
      <c r="F57" s="58"/>
      <c r="G57" s="96"/>
      <c r="H57" s="59"/>
      <c r="I57" s="59"/>
      <c r="J57" s="58"/>
      <c r="K57" s="23"/>
      <c r="L57" s="23"/>
    </row>
    <row r="58" spans="2:13" ht="52.5" customHeight="1" x14ac:dyDescent="0.25">
      <c r="B58" s="59"/>
      <c r="C58" s="59"/>
      <c r="D58" s="58"/>
      <c r="E58" s="58"/>
      <c r="F58" s="58"/>
      <c r="G58" s="96"/>
      <c r="H58" s="59"/>
      <c r="I58" s="59"/>
      <c r="J58" s="58"/>
      <c r="K58" s="23"/>
      <c r="L58" s="23"/>
    </row>
    <row r="59" spans="2:13" ht="52.5" customHeight="1" x14ac:dyDescent="0.25">
      <c r="B59" s="59"/>
      <c r="C59" s="59"/>
      <c r="D59" s="58"/>
      <c r="E59" s="58"/>
      <c r="F59" s="58"/>
      <c r="G59" s="96"/>
      <c r="H59" s="59"/>
      <c r="I59" s="59"/>
      <c r="J59" s="58"/>
      <c r="K59" s="23"/>
      <c r="L59" s="23"/>
    </row>
    <row r="60" spans="2:13" ht="23.25" x14ac:dyDescent="0.25">
      <c r="B60" s="59"/>
      <c r="C60" s="59"/>
      <c r="D60" s="58"/>
      <c r="E60" s="58"/>
      <c r="F60" s="58"/>
      <c r="G60" s="97"/>
      <c r="H60" s="59"/>
      <c r="I60" s="59"/>
      <c r="J60" s="58"/>
      <c r="K60" s="23"/>
      <c r="L60" s="23"/>
    </row>
    <row r="61" spans="2:13" ht="23.25" x14ac:dyDescent="0.25">
      <c r="B61" s="59"/>
      <c r="C61" s="59"/>
      <c r="D61" s="58"/>
      <c r="E61" s="58"/>
      <c r="F61" s="58"/>
      <c r="G61" s="97"/>
      <c r="H61" s="59"/>
      <c r="I61" s="59"/>
      <c r="J61" s="58"/>
      <c r="K61" s="23"/>
      <c r="L61" s="23"/>
    </row>
    <row r="62" spans="2:13" ht="23.25" x14ac:dyDescent="0.25">
      <c r="B62" s="59"/>
      <c r="C62" s="59"/>
      <c r="D62" s="58"/>
      <c r="E62" s="58"/>
      <c r="F62" s="58"/>
      <c r="G62" s="58"/>
      <c r="H62" s="59"/>
      <c r="I62" s="59"/>
      <c r="J62" s="58"/>
      <c r="K62" s="23"/>
      <c r="L62" s="23"/>
    </row>
    <row r="63" spans="2:13" ht="23.25" x14ac:dyDescent="0.25">
      <c r="B63" s="59"/>
      <c r="C63" s="59"/>
      <c r="D63" s="58"/>
      <c r="E63" s="58"/>
      <c r="F63" s="58"/>
      <c r="G63" s="58"/>
      <c r="H63" s="59"/>
      <c r="I63" s="59"/>
      <c r="J63" s="58"/>
      <c r="K63" s="23"/>
      <c r="L63" s="23"/>
    </row>
    <row r="64" spans="2:13" ht="42" customHeight="1" x14ac:dyDescent="0.25">
      <c r="B64" s="59"/>
      <c r="C64" s="59"/>
      <c r="D64" s="58"/>
      <c r="E64" s="58"/>
      <c r="F64" s="58"/>
      <c r="G64" s="58"/>
      <c r="H64" s="59"/>
      <c r="I64" s="59"/>
      <c r="J64" s="58"/>
      <c r="K64" s="23"/>
      <c r="L64" s="23"/>
    </row>
    <row r="65" spans="2:12" ht="50.25" customHeight="1" x14ac:dyDescent="0.25">
      <c r="B65" s="59"/>
      <c r="C65" s="59"/>
      <c r="D65" s="58"/>
      <c r="E65" s="58"/>
      <c r="F65" s="58"/>
      <c r="G65" s="58"/>
      <c r="H65" s="59"/>
      <c r="I65" s="59"/>
      <c r="J65" s="58"/>
      <c r="K65" s="23"/>
      <c r="L65" s="23"/>
    </row>
    <row r="66" spans="2:12" ht="23.25" x14ac:dyDescent="0.25">
      <c r="B66" s="59"/>
      <c r="C66" s="59"/>
      <c r="D66" s="58"/>
      <c r="E66" s="58"/>
      <c r="F66" s="58"/>
      <c r="G66" s="58"/>
      <c r="H66" s="59"/>
      <c r="I66" s="59"/>
      <c r="J66" s="58"/>
      <c r="K66" s="23"/>
      <c r="L66" s="23"/>
    </row>
    <row r="67" spans="2:12" ht="23.25" x14ac:dyDescent="0.25">
      <c r="B67" s="59"/>
      <c r="C67" s="59"/>
      <c r="D67" s="58"/>
      <c r="E67" s="58"/>
      <c r="F67" s="58"/>
      <c r="G67" s="58"/>
      <c r="H67" s="59"/>
      <c r="I67" s="59"/>
      <c r="J67" s="58"/>
      <c r="K67" s="23"/>
      <c r="L67" s="23"/>
    </row>
    <row r="68" spans="2:12" ht="23.25" x14ac:dyDescent="0.25">
      <c r="B68" s="59"/>
      <c r="C68" s="59"/>
      <c r="D68" s="58"/>
      <c r="E68" s="58"/>
      <c r="F68" s="58"/>
      <c r="G68" s="58"/>
      <c r="H68" s="59"/>
      <c r="I68" s="59"/>
      <c r="J68" s="58"/>
      <c r="K68" s="23"/>
      <c r="L68" s="23"/>
    </row>
    <row r="69" spans="2:12" ht="23.25" x14ac:dyDescent="0.25">
      <c r="B69" s="59"/>
      <c r="C69" s="59"/>
      <c r="D69" s="58"/>
      <c r="E69" s="58"/>
      <c r="F69" s="58"/>
      <c r="G69" s="58"/>
      <c r="H69" s="59"/>
      <c r="I69" s="59"/>
      <c r="J69" s="58"/>
      <c r="K69" s="23"/>
      <c r="L69" s="23"/>
    </row>
    <row r="70" spans="2:12" ht="23.25" x14ac:dyDescent="0.25">
      <c r="B70" s="59"/>
      <c r="C70" s="59"/>
      <c r="D70" s="58"/>
      <c r="E70" s="58"/>
      <c r="F70" s="58"/>
      <c r="G70" s="58"/>
      <c r="H70" s="59"/>
      <c r="I70" s="59"/>
      <c r="J70" s="58"/>
      <c r="K70" s="23"/>
      <c r="L70" s="23"/>
    </row>
    <row r="71" spans="2:12" ht="23.25" x14ac:dyDescent="0.25">
      <c r="B71" s="59"/>
      <c r="C71" s="59"/>
      <c r="D71" s="58"/>
      <c r="E71" s="58"/>
      <c r="F71" s="58"/>
      <c r="G71" s="58"/>
      <c r="H71" s="59"/>
      <c r="I71" s="59"/>
      <c r="J71" s="58"/>
      <c r="K71" s="23"/>
    </row>
    <row r="72" spans="2:12" ht="23.25" x14ac:dyDescent="0.25">
      <c r="B72" s="59"/>
      <c r="C72" s="59"/>
      <c r="D72" s="58"/>
      <c r="E72" s="58"/>
      <c r="F72" s="58"/>
      <c r="G72" s="58"/>
      <c r="H72" s="59"/>
      <c r="I72" s="59"/>
      <c r="J72" s="58"/>
      <c r="K72" s="23"/>
    </row>
    <row r="73" spans="2:12" ht="23.25" x14ac:dyDescent="0.25">
      <c r="B73" s="59"/>
      <c r="C73" s="59"/>
      <c r="D73" s="58"/>
      <c r="E73" s="58"/>
      <c r="F73" s="58"/>
      <c r="G73" s="58"/>
      <c r="H73" s="59"/>
      <c r="I73" s="59"/>
      <c r="J73" s="58"/>
      <c r="K73" s="23"/>
    </row>
    <row r="74" spans="2:12" ht="23.25" x14ac:dyDescent="0.25">
      <c r="B74" s="59"/>
      <c r="C74" s="59"/>
      <c r="D74" s="58"/>
      <c r="E74" s="58"/>
      <c r="F74" s="58"/>
      <c r="G74" s="58"/>
      <c r="H74" s="59"/>
      <c r="I74" s="59"/>
      <c r="J74" s="58"/>
    </row>
    <row r="75" spans="2:12" ht="23.25" x14ac:dyDescent="0.25">
      <c r="B75" s="59"/>
      <c r="C75" s="59"/>
      <c r="D75" s="58"/>
      <c r="E75" s="58"/>
      <c r="F75" s="58"/>
      <c r="G75" s="58"/>
      <c r="H75" s="59"/>
      <c r="I75" s="59"/>
      <c r="J75" s="58"/>
    </row>
    <row r="76" spans="2:12" ht="23.25" x14ac:dyDescent="0.25">
      <c r="B76" s="59"/>
      <c r="C76" s="59"/>
      <c r="D76" s="58"/>
      <c r="E76" s="58"/>
      <c r="F76" s="58"/>
      <c r="G76" s="58"/>
      <c r="H76" s="59"/>
      <c r="I76" s="59"/>
      <c r="J76" s="58"/>
    </row>
    <row r="77" spans="2:12" ht="23.25" x14ac:dyDescent="0.25">
      <c r="B77" s="59"/>
      <c r="C77" s="59"/>
      <c r="D77" s="58"/>
      <c r="E77" s="58"/>
      <c r="F77" s="58"/>
      <c r="G77" s="58"/>
      <c r="H77" s="59"/>
      <c r="I77" s="59"/>
      <c r="J77" s="58"/>
    </row>
    <row r="78" spans="2:12" ht="23.25" x14ac:dyDescent="0.25">
      <c r="B78" s="59"/>
      <c r="C78" s="59"/>
      <c r="D78" s="58"/>
      <c r="E78" s="58"/>
      <c r="F78" s="58"/>
      <c r="G78" s="58"/>
      <c r="H78" s="59"/>
      <c r="I78" s="59"/>
      <c r="J78" s="58"/>
    </row>
    <row r="79" spans="2:12" ht="23.25" x14ac:dyDescent="0.25">
      <c r="B79" s="59"/>
      <c r="C79" s="59"/>
      <c r="D79" s="58"/>
      <c r="E79" s="58"/>
      <c r="F79" s="58"/>
      <c r="G79" s="58"/>
      <c r="H79" s="59"/>
      <c r="I79" s="59"/>
      <c r="J79" s="58"/>
    </row>
    <row r="80" spans="2:12" ht="23.25" x14ac:dyDescent="0.25">
      <c r="B80" s="59"/>
      <c r="C80" s="59"/>
      <c r="D80" s="58"/>
      <c r="E80" s="58"/>
      <c r="F80" s="58"/>
      <c r="G80" s="58"/>
      <c r="H80" s="59"/>
      <c r="I80" s="59"/>
      <c r="J80" s="58"/>
    </row>
    <row r="81" spans="2:10" ht="23.25" x14ac:dyDescent="0.25">
      <c r="B81" s="59"/>
      <c r="C81" s="59"/>
      <c r="D81" s="58"/>
      <c r="E81" s="58"/>
      <c r="F81" s="58"/>
      <c r="G81" s="58"/>
      <c r="H81" s="59"/>
      <c r="I81" s="59"/>
      <c r="J81" s="58"/>
    </row>
    <row r="82" spans="2:10" ht="23.25" x14ac:dyDescent="0.25">
      <c r="B82" s="59"/>
      <c r="C82" s="59"/>
      <c r="D82" s="58"/>
      <c r="E82" s="58"/>
      <c r="F82" s="58"/>
      <c r="G82" s="58"/>
      <c r="H82" s="58"/>
      <c r="I82" s="23"/>
      <c r="J82" s="23"/>
    </row>
    <row r="83" spans="2:10" ht="23.25" x14ac:dyDescent="0.25">
      <c r="B83" s="59"/>
      <c r="C83" s="59"/>
      <c r="D83" s="58"/>
      <c r="E83" s="58"/>
      <c r="F83" s="58"/>
      <c r="G83" s="58"/>
      <c r="H83" s="58"/>
      <c r="I83" s="23"/>
      <c r="J83" s="23"/>
    </row>
    <row r="84" spans="2:10" ht="23.25" x14ac:dyDescent="0.25">
      <c r="B84" s="59"/>
      <c r="C84" s="59"/>
      <c r="D84" s="58"/>
      <c r="E84" s="58"/>
      <c r="F84" s="58"/>
      <c r="G84" s="58"/>
      <c r="H84" s="58"/>
      <c r="I84" s="23"/>
      <c r="J84" s="23"/>
    </row>
    <row r="85" spans="2:10" ht="23.25" x14ac:dyDescent="0.25">
      <c r="B85" s="59"/>
      <c r="C85" s="59"/>
      <c r="D85" s="58"/>
      <c r="E85" s="58"/>
      <c r="F85" s="107"/>
      <c r="G85" s="58"/>
      <c r="H85" s="58"/>
      <c r="I85" s="23"/>
      <c r="J85" s="23"/>
    </row>
    <row r="86" spans="2:10" ht="23.25" x14ac:dyDescent="0.25">
      <c r="B86" s="59"/>
      <c r="C86" s="59"/>
      <c r="D86" s="58"/>
      <c r="G86" s="58"/>
      <c r="H86" s="58"/>
      <c r="I86" s="23"/>
      <c r="J86" s="23"/>
    </row>
    <row r="87" spans="2:10" ht="23.25" x14ac:dyDescent="0.25">
      <c r="B87" s="59"/>
      <c r="C87" s="59"/>
      <c r="D87" s="58"/>
      <c r="E87" s="23"/>
      <c r="F87" s="23"/>
      <c r="G87" s="58"/>
      <c r="I87" s="23"/>
      <c r="J87" s="23"/>
    </row>
    <row r="88" spans="2:10" ht="23.25" x14ac:dyDescent="0.25">
      <c r="E88" s="23"/>
      <c r="F88" s="23"/>
      <c r="G88" s="58"/>
      <c r="H88" s="23"/>
      <c r="I88" s="23"/>
      <c r="J88" s="23"/>
    </row>
    <row r="89" spans="2:10" ht="23.25" x14ac:dyDescent="0.25">
      <c r="B89" s="23"/>
      <c r="C89" s="23"/>
      <c r="D89" s="23"/>
      <c r="E89" s="23"/>
      <c r="F89" s="23"/>
      <c r="G89" s="58"/>
      <c r="H89" s="23"/>
      <c r="I89" s="23"/>
      <c r="J89" s="23"/>
    </row>
    <row r="90" spans="2:10" x14ac:dyDescent="0.25">
      <c r="B90" s="23"/>
      <c r="C90" s="23"/>
      <c r="D90" s="23"/>
      <c r="E90" s="23"/>
      <c r="F90" s="23"/>
      <c r="H90" s="23"/>
      <c r="I90" s="23"/>
      <c r="J90" s="23"/>
    </row>
    <row r="91" spans="2:10" x14ac:dyDescent="0.25">
      <c r="B91" s="23"/>
      <c r="C91" s="23"/>
      <c r="D91" s="23"/>
      <c r="E91" s="23"/>
      <c r="F91" s="23"/>
      <c r="G91" s="23"/>
      <c r="H91" s="23"/>
      <c r="I91" s="23"/>
      <c r="J91" s="23"/>
    </row>
    <row r="92" spans="2:10" x14ac:dyDescent="0.25">
      <c r="B92" s="23"/>
      <c r="C92" s="23"/>
      <c r="D92" s="23"/>
      <c r="E92" s="23"/>
      <c r="F92" s="23"/>
      <c r="G92" s="23"/>
      <c r="H92" s="23"/>
      <c r="I92" s="23"/>
      <c r="J92" s="23"/>
    </row>
    <row r="93" spans="2:10" x14ac:dyDescent="0.25">
      <c r="B93" s="23"/>
      <c r="C93" s="23"/>
      <c r="D93" s="23"/>
      <c r="E93" s="23"/>
      <c r="F93" s="23"/>
      <c r="G93" s="23"/>
      <c r="H93" s="23"/>
      <c r="I93" s="23"/>
      <c r="J93" s="23"/>
    </row>
    <row r="94" spans="2:10" x14ac:dyDescent="0.25">
      <c r="B94" s="23"/>
      <c r="C94" s="23"/>
      <c r="D94" s="23"/>
      <c r="E94" s="23"/>
      <c r="F94" s="23"/>
      <c r="G94" s="23"/>
      <c r="H94" s="23"/>
      <c r="I94" s="23"/>
      <c r="J94" s="23"/>
    </row>
    <row r="95" spans="2:10" x14ac:dyDescent="0.25">
      <c r="B95" s="23"/>
      <c r="C95" s="23"/>
      <c r="D95" s="23"/>
      <c r="E95" s="23"/>
      <c r="F95" s="23"/>
      <c r="G95" s="23"/>
      <c r="H95" s="23"/>
      <c r="I95" s="23"/>
      <c r="J95" s="23"/>
    </row>
    <row r="96" spans="2:10" x14ac:dyDescent="0.25">
      <c r="B96" s="23"/>
      <c r="C96" s="23"/>
      <c r="D96" s="23"/>
      <c r="E96" s="23"/>
      <c r="F96" s="23"/>
      <c r="G96" s="23"/>
      <c r="H96" s="23"/>
      <c r="I96" s="23"/>
      <c r="J96" s="23"/>
    </row>
    <row r="97" spans="2:10" x14ac:dyDescent="0.25">
      <c r="B97" s="23"/>
      <c r="C97" s="23"/>
      <c r="D97" s="23"/>
      <c r="E97" s="23"/>
      <c r="F97" s="23"/>
      <c r="G97" s="23"/>
      <c r="H97" s="23"/>
      <c r="I97" s="23"/>
      <c r="J97" s="23"/>
    </row>
    <row r="98" spans="2:10" x14ac:dyDescent="0.25">
      <c r="B98" s="23"/>
      <c r="C98" s="23"/>
      <c r="D98" s="23"/>
      <c r="E98" s="23"/>
      <c r="F98" s="23"/>
      <c r="G98" s="23"/>
      <c r="H98" s="23"/>
      <c r="I98" s="23"/>
      <c r="J98" s="23"/>
    </row>
    <row r="99" spans="2:10" x14ac:dyDescent="0.25">
      <c r="B99" s="23"/>
      <c r="C99" s="23"/>
      <c r="D99" s="23"/>
      <c r="E99" s="23"/>
      <c r="F99" s="23"/>
      <c r="G99" s="23"/>
      <c r="H99" s="23"/>
      <c r="I99" s="23"/>
      <c r="J99" s="23"/>
    </row>
    <row r="100" spans="2:10" x14ac:dyDescent="0.25">
      <c r="B100" s="23"/>
      <c r="C100" s="23"/>
      <c r="D100" s="23"/>
      <c r="E100" s="23"/>
      <c r="G100" s="23"/>
      <c r="H100" s="23"/>
      <c r="I100" s="23"/>
      <c r="J100" s="23"/>
    </row>
    <row r="101" spans="2:10" x14ac:dyDescent="0.25">
      <c r="B101" s="23"/>
      <c r="C101" s="23"/>
      <c r="D101" s="23"/>
      <c r="G101" s="23"/>
      <c r="H101" s="23"/>
      <c r="I101" s="23"/>
      <c r="J101" s="23"/>
    </row>
    <row r="102" spans="2:10" x14ac:dyDescent="0.25">
      <c r="B102" s="23"/>
      <c r="C102" s="23"/>
      <c r="D102" s="23"/>
      <c r="G102" s="23"/>
      <c r="I102" s="23"/>
      <c r="J102" s="23"/>
    </row>
    <row r="103" spans="2:10" ht="23.25" x14ac:dyDescent="0.35">
      <c r="C103" s="75"/>
      <c r="D103" s="75"/>
      <c r="G103" s="23"/>
      <c r="I103" s="23"/>
      <c r="J103" s="23"/>
    </row>
    <row r="104" spans="2:10" x14ac:dyDescent="0.25">
      <c r="G104" s="23"/>
      <c r="I104" s="23"/>
      <c r="J104" s="23"/>
    </row>
    <row r="105" spans="2:10" x14ac:dyDescent="0.25">
      <c r="G105" s="23"/>
      <c r="I105" s="23"/>
    </row>
    <row r="106" spans="2:10" x14ac:dyDescent="0.25">
      <c r="G106" s="23"/>
      <c r="I106" s="23"/>
    </row>
    <row r="107" spans="2:10" x14ac:dyDescent="0.25">
      <c r="G107" s="23"/>
      <c r="I107" s="23"/>
    </row>
    <row r="108" spans="2:10" x14ac:dyDescent="0.25">
      <c r="I108" s="23"/>
    </row>
    <row r="115" spans="2:2" x14ac:dyDescent="0.25">
      <c r="B115" s="23"/>
    </row>
    <row r="116" spans="2:2" x14ac:dyDescent="0.25">
      <c r="B116" s="23"/>
    </row>
    <row r="117" spans="2:2" x14ac:dyDescent="0.25">
      <c r="B117" s="23"/>
    </row>
    <row r="118" spans="2:2" ht="23.25" x14ac:dyDescent="0.25">
      <c r="B118" s="96"/>
    </row>
    <row r="119" spans="2:2" ht="23.25" x14ac:dyDescent="0.25">
      <c r="B119" s="96"/>
    </row>
    <row r="120" spans="2:2" ht="23.25" x14ac:dyDescent="0.25">
      <c r="B120" s="96"/>
    </row>
    <row r="121" spans="2:2" ht="23.25" x14ac:dyDescent="0.25">
      <c r="B121" s="97"/>
    </row>
  </sheetData>
  <mergeCells count="10">
    <mergeCell ref="C48:F48"/>
    <mergeCell ref="C49:F49"/>
    <mergeCell ref="I48:M48"/>
    <mergeCell ref="I49:M49"/>
    <mergeCell ref="H4:H5"/>
    <mergeCell ref="I4:I5"/>
    <mergeCell ref="B7:D7"/>
    <mergeCell ref="H7:J7"/>
    <mergeCell ref="B41:C41"/>
    <mergeCell ref="H42:I42"/>
  </mergeCells>
  <dataValidations count="4">
    <dataValidation type="list" allowBlank="1" showInputMessage="1" showErrorMessage="1" sqref="J6" xr:uid="{7F6E2066-C3EA-4506-A308-EAE87D744586}">
      <formula1>"vultures@jpcert.or.jp,cve@mitre.org/cve@cert.org.tw,talos-cna@cisco.com/psirt@cisco.com,psirt@bosch.com,OTRO"</formula1>
    </dataValidation>
    <dataValidation type="list" allowBlank="1" showInputMessage="1" showErrorMessage="1" promptTitle="VALORES POSIBLES ASIGNADOR IOT" sqref="I6" xr:uid="{9CC2DFB8-1FC2-47F5-B254-271E5E66D889}">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 xr:uid="{A7F94E1A-923F-4B24-A672-A5814E91587D}">
      <formula1>"REPORTE,IDENTIDAD,INDICADOR,VULNERABILIDAD"</formula1>
    </dataValidation>
    <dataValidation type="list" allowBlank="1" showInputMessage="1" showErrorMessage="1" promptTitle="VALORES POSIBLES ASIGNADOR IOT" sqref="F5" xr:uid="{862AFBBC-52DA-48A5-B387-0E6F6A490F43}">
      <formula1>"2023,2022,2021,2020,2019"</formula1>
    </dataValidation>
  </dataValidations>
  <hyperlinks>
    <hyperlink ref="F4" r:id="rId1" display="cve@mitre.org/cve@cert.org.tw" xr:uid="{8443B855-AAD3-4367-9376-391E76186E9D}"/>
    <hyperlink ref="F5" r:id="rId2" display="cve@mitre.org/cve@cert.org.tw" xr:uid="{0797275E-4851-4866-9514-7AF00F102670}"/>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AEB7E-AFF2-4D81-B71E-F18E795A54CC}">
  <dimension ref="B2:M121"/>
  <sheetViews>
    <sheetView topLeftCell="A32" zoomScale="40" zoomScaleNormal="40" workbookViewId="0">
      <selection activeCell="I31" activeCellId="4" sqref="H38 I16 I21 I26 I31"/>
    </sheetView>
  </sheetViews>
  <sheetFormatPr baseColWidth="10" defaultRowHeight="15" x14ac:dyDescent="0.25"/>
  <cols>
    <col min="2" max="2" width="123" customWidth="1"/>
    <col min="3" max="3" width="129" customWidth="1"/>
    <col min="4" max="4" width="126.85546875" customWidth="1"/>
    <col min="5" max="6" width="69.42578125" customWidth="1"/>
    <col min="7" max="7" width="134.28515625" customWidth="1"/>
    <col min="8" max="8" width="111.7109375" customWidth="1"/>
    <col min="9" max="9" width="130.7109375" customWidth="1"/>
    <col min="10" max="10" width="61.85546875" customWidth="1"/>
    <col min="11" max="11" width="93" customWidth="1"/>
    <col min="12" max="12" width="56.140625" customWidth="1"/>
    <col min="13" max="13" width="58.28515625" customWidth="1"/>
    <col min="14" max="14" width="66.85546875" customWidth="1"/>
    <col min="15" max="15" width="44.28515625" customWidth="1"/>
  </cols>
  <sheetData>
    <row r="2" spans="2:12" ht="15.75" thickBot="1" x14ac:dyDescent="0.3"/>
    <row r="3" spans="2:12" ht="24" thickBot="1" x14ac:dyDescent="0.4">
      <c r="B3" s="1" t="s">
        <v>0</v>
      </c>
      <c r="C3" s="2" t="s">
        <v>1</v>
      </c>
      <c r="D3" s="2" t="s">
        <v>2</v>
      </c>
      <c r="E3" s="2" t="s">
        <v>3</v>
      </c>
      <c r="F3" s="2" t="s">
        <v>4</v>
      </c>
      <c r="G3" s="2" t="s">
        <v>5</v>
      </c>
      <c r="H3" s="3" t="s">
        <v>6</v>
      </c>
      <c r="I3" s="4"/>
      <c r="J3" s="5"/>
    </row>
    <row r="4" spans="2:12" ht="351.75" customHeight="1" thickTop="1" thickBot="1" x14ac:dyDescent="0.3">
      <c r="B4" s="115" t="s">
        <v>51</v>
      </c>
      <c r="C4" s="116" t="s">
        <v>51</v>
      </c>
      <c r="D4" s="114" t="s">
        <v>72</v>
      </c>
      <c r="E4" s="92" t="s">
        <v>52</v>
      </c>
      <c r="F4" s="80" t="s">
        <v>53</v>
      </c>
      <c r="G4" s="81" t="s">
        <v>75</v>
      </c>
      <c r="H4" s="125" t="s">
        <v>82</v>
      </c>
      <c r="I4" s="127"/>
      <c r="J4" s="12"/>
    </row>
    <row r="5" spans="2:12" ht="188.25" customHeight="1" thickTop="1" thickBot="1" x14ac:dyDescent="0.3">
      <c r="B5" s="115" t="s">
        <v>7</v>
      </c>
      <c r="C5" s="116" t="s">
        <v>7</v>
      </c>
      <c r="D5" s="114" t="s">
        <v>83</v>
      </c>
      <c r="E5" s="92" t="s">
        <v>8</v>
      </c>
      <c r="F5" s="80">
        <v>2023</v>
      </c>
      <c r="G5" s="11" t="s">
        <v>33</v>
      </c>
      <c r="H5" s="126"/>
      <c r="I5" s="127"/>
      <c r="J5" s="14"/>
    </row>
    <row r="6" spans="2:12" ht="16.5" thickTop="1" thickBot="1" x14ac:dyDescent="0.3">
      <c r="B6" s="15"/>
      <c r="C6" s="15"/>
      <c r="D6" s="16"/>
      <c r="E6" s="16"/>
      <c r="F6" s="16"/>
      <c r="G6" s="16"/>
      <c r="H6" s="17"/>
      <c r="I6" s="18"/>
      <c r="J6" s="19"/>
      <c r="K6" s="20"/>
      <c r="L6" s="21"/>
    </row>
    <row r="7" spans="2:12" ht="32.25" customHeight="1" thickTop="1" thickBot="1" x14ac:dyDescent="0.3">
      <c r="B7" s="128" t="s">
        <v>11</v>
      </c>
      <c r="C7" s="129"/>
      <c r="D7" s="130"/>
      <c r="E7" s="22"/>
      <c r="F7" s="22"/>
      <c r="G7" s="22"/>
      <c r="H7" s="128" t="s">
        <v>11</v>
      </c>
      <c r="I7" s="129"/>
      <c r="J7" s="130"/>
      <c r="K7" s="23"/>
      <c r="L7" s="23"/>
    </row>
    <row r="8" spans="2:12" ht="32.25" customHeight="1" thickTop="1" thickBot="1" x14ac:dyDescent="0.3">
      <c r="B8" s="24"/>
      <c r="C8" s="24"/>
      <c r="D8" s="25"/>
      <c r="E8" s="26"/>
      <c r="F8" s="26"/>
      <c r="G8" s="26"/>
      <c r="H8" s="24"/>
      <c r="I8" s="24"/>
      <c r="J8" s="25"/>
      <c r="K8" s="23"/>
      <c r="L8" s="23"/>
    </row>
    <row r="9" spans="2:12" ht="32.25" customHeight="1" thickBot="1" x14ac:dyDescent="0.4">
      <c r="B9" s="27" t="s">
        <v>12</v>
      </c>
      <c r="C9" s="28" t="s">
        <v>13</v>
      </c>
      <c r="D9" s="29"/>
      <c r="E9" s="30"/>
      <c r="F9" s="30"/>
      <c r="G9" s="30"/>
      <c r="H9" s="27" t="s">
        <v>12</v>
      </c>
      <c r="I9" s="28" t="s">
        <v>13</v>
      </c>
      <c r="J9" s="29"/>
      <c r="K9" s="23"/>
      <c r="L9" s="23"/>
    </row>
    <row r="10" spans="2:12" ht="180.75" customHeight="1" thickBot="1" x14ac:dyDescent="0.4">
      <c r="B10" s="31" t="s">
        <v>14</v>
      </c>
      <c r="C10" s="32" t="s">
        <v>85</v>
      </c>
      <c r="D10" s="33"/>
      <c r="E10" s="33"/>
      <c r="F10" s="33"/>
      <c r="G10" s="33"/>
      <c r="H10" s="31" t="s">
        <v>14</v>
      </c>
      <c r="I10" s="32" t="s">
        <v>85</v>
      </c>
      <c r="J10" s="33"/>
      <c r="K10" s="23"/>
      <c r="L10" s="23"/>
    </row>
    <row r="11" spans="2:12" ht="157.5" customHeight="1" thickBot="1" x14ac:dyDescent="0.4">
      <c r="B11" s="34" t="s">
        <v>15</v>
      </c>
      <c r="C11" s="35" t="s">
        <v>86</v>
      </c>
      <c r="D11" s="33"/>
      <c r="E11" s="33"/>
      <c r="F11" s="33"/>
      <c r="G11" s="33"/>
      <c r="H11" s="34" t="s">
        <v>15</v>
      </c>
      <c r="I11" s="35" t="s">
        <v>87</v>
      </c>
      <c r="J11" s="33"/>
      <c r="K11" s="23"/>
      <c r="L11" s="23"/>
    </row>
    <row r="12" spans="2:12" ht="72.75" customHeight="1" thickBot="1" x14ac:dyDescent="0.3">
      <c r="B12" s="36"/>
      <c r="C12" s="16"/>
      <c r="H12" s="36"/>
      <c r="I12" s="16"/>
      <c r="K12" s="23"/>
      <c r="L12" s="23"/>
    </row>
    <row r="13" spans="2:12" ht="127.5" customHeight="1" thickBot="1" x14ac:dyDescent="0.3">
      <c r="B13" s="37" t="s">
        <v>54</v>
      </c>
      <c r="C13" s="38" t="s">
        <v>17</v>
      </c>
      <c r="D13" s="39" t="s">
        <v>55</v>
      </c>
      <c r="E13" s="40"/>
      <c r="F13" s="104"/>
      <c r="G13" s="93"/>
      <c r="H13" s="37" t="s">
        <v>56</v>
      </c>
      <c r="I13" s="38" t="s">
        <v>17</v>
      </c>
      <c r="J13" s="39" t="s">
        <v>57</v>
      </c>
      <c r="K13" s="23"/>
      <c r="L13" s="23"/>
    </row>
    <row r="14" spans="2:12" ht="36.75" customHeight="1" thickBot="1" x14ac:dyDescent="0.3">
      <c r="B14" s="41" t="s">
        <v>53</v>
      </c>
      <c r="C14" s="42">
        <f>SUM(C15:C19)</f>
        <v>645</v>
      </c>
      <c r="D14" s="43">
        <f>(C14/(C$38/100))%</f>
        <v>2.3362793393219356E-2</v>
      </c>
      <c r="E14" s="44"/>
      <c r="F14" s="105"/>
      <c r="G14" s="94"/>
      <c r="H14" s="41">
        <v>2023</v>
      </c>
      <c r="I14" s="42">
        <f>SUM(I15:I18)</f>
        <v>1919</v>
      </c>
      <c r="J14" s="43">
        <f>(I14/(I$39/100))%</f>
        <v>6.9508838017965813E-2</v>
      </c>
      <c r="K14" s="23"/>
      <c r="L14" s="23"/>
    </row>
    <row r="15" spans="2:12" ht="23.25" x14ac:dyDescent="0.25">
      <c r="B15" s="45">
        <v>2023</v>
      </c>
      <c r="C15" s="46">
        <v>61</v>
      </c>
      <c r="D15" s="47">
        <f>(C15/(C$14/100))%</f>
        <v>9.4573643410852698E-2</v>
      </c>
      <c r="E15" s="48"/>
      <c r="F15" s="106"/>
      <c r="G15" s="95"/>
      <c r="H15" s="45" t="s">
        <v>58</v>
      </c>
      <c r="I15" s="46">
        <v>61</v>
      </c>
      <c r="J15" s="47">
        <f>(I15/(I$14/100))%</f>
        <v>3.1787389265242313E-2</v>
      </c>
      <c r="K15" s="23"/>
      <c r="L15" s="23"/>
    </row>
    <row r="16" spans="2:12" ht="23.25" x14ac:dyDescent="0.25">
      <c r="B16" s="49">
        <v>2022</v>
      </c>
      <c r="C16" s="50">
        <v>293</v>
      </c>
      <c r="D16" s="47">
        <f t="shared" ref="D16:D19" si="0">(C16/(C$14/100))%</f>
        <v>0.45426356589147282</v>
      </c>
      <c r="E16" s="48"/>
      <c r="F16" s="106"/>
      <c r="G16" s="95"/>
      <c r="H16" s="49" t="s">
        <v>59</v>
      </c>
      <c r="I16" s="46">
        <v>1789</v>
      </c>
      <c r="J16" s="47">
        <f t="shared" ref="J16:J18" si="1">(I16/(I$14/100))%</f>
        <v>0.93225638353309004</v>
      </c>
      <c r="K16" s="23"/>
      <c r="L16" s="23"/>
    </row>
    <row r="17" spans="2:12" ht="23.25" x14ac:dyDescent="0.25">
      <c r="B17" s="49">
        <v>2021</v>
      </c>
      <c r="C17" s="50">
        <v>272</v>
      </c>
      <c r="D17" s="47">
        <f t="shared" si="0"/>
        <v>0.42170542635658914</v>
      </c>
      <c r="E17" s="48"/>
      <c r="F17" s="106"/>
      <c r="G17" s="95"/>
      <c r="H17" s="49" t="s">
        <v>64</v>
      </c>
      <c r="I17" s="46">
        <v>61</v>
      </c>
      <c r="J17" s="47">
        <f t="shared" si="1"/>
        <v>3.1787389265242313E-2</v>
      </c>
      <c r="K17" s="23"/>
      <c r="L17" s="23"/>
    </row>
    <row r="18" spans="2:12" ht="24" thickBot="1" x14ac:dyDescent="0.3">
      <c r="B18" s="49">
        <v>2020</v>
      </c>
      <c r="C18" s="50">
        <v>18</v>
      </c>
      <c r="D18" s="47">
        <f t="shared" si="0"/>
        <v>2.7906976744186046E-2</v>
      </c>
      <c r="E18" s="48"/>
      <c r="F18" s="106"/>
      <c r="G18" s="95"/>
      <c r="H18" s="49" t="s">
        <v>65</v>
      </c>
      <c r="I18" s="46">
        <v>8</v>
      </c>
      <c r="J18" s="47">
        <f t="shared" si="1"/>
        <v>4.1688379364252211E-3</v>
      </c>
      <c r="K18" s="23"/>
      <c r="L18" s="23"/>
    </row>
    <row r="19" spans="2:12" ht="24" thickBot="1" x14ac:dyDescent="0.3">
      <c r="B19" s="49">
        <v>2019</v>
      </c>
      <c r="C19" s="50">
        <v>1</v>
      </c>
      <c r="D19" s="47">
        <f t="shared" si="0"/>
        <v>1.5503875968992248E-3</v>
      </c>
      <c r="E19" s="48"/>
      <c r="F19" s="106"/>
      <c r="G19" s="95"/>
      <c r="H19" s="41">
        <v>2022</v>
      </c>
      <c r="I19" s="42">
        <f>SUM(I20:I23)</f>
        <v>12660</v>
      </c>
      <c r="J19" s="43">
        <f>(I19/(I$39/100))%</f>
        <v>0.45856273543900322</v>
      </c>
      <c r="K19" s="23"/>
      <c r="L19" s="23"/>
    </row>
    <row r="20" spans="2:12" ht="30" customHeight="1" thickBot="1" x14ac:dyDescent="0.3">
      <c r="B20" s="41" t="s">
        <v>59</v>
      </c>
      <c r="C20" s="42">
        <f>SUM(C21:C25)</f>
        <v>26063</v>
      </c>
      <c r="D20" s="43">
        <f>(C20/(C$38/100))%</f>
        <v>0.9440379600115909</v>
      </c>
      <c r="E20" s="48"/>
      <c r="F20" s="106"/>
      <c r="G20" s="95"/>
      <c r="H20" s="45" t="s">
        <v>58</v>
      </c>
      <c r="I20" s="46">
        <v>293</v>
      </c>
      <c r="J20" s="47">
        <f>(I20/(I$19/100))%</f>
        <v>2.3143759873617692E-2</v>
      </c>
      <c r="K20" s="23"/>
      <c r="L20" s="23"/>
    </row>
    <row r="21" spans="2:12" ht="23.25" x14ac:dyDescent="0.25">
      <c r="B21" s="45">
        <v>2023</v>
      </c>
      <c r="C21" s="46">
        <v>1789</v>
      </c>
      <c r="D21" s="47">
        <f>(C21/(C$20/100))%</f>
        <v>6.8641368990522963E-2</v>
      </c>
      <c r="E21" s="58"/>
      <c r="F21" s="107"/>
      <c r="G21" s="95"/>
      <c r="H21" s="49" t="s">
        <v>59</v>
      </c>
      <c r="I21" s="46">
        <v>11897</v>
      </c>
      <c r="J21" s="47">
        <f t="shared" ref="J21:J23" si="2">(I21/(I$19/100))%</f>
        <v>0.93973143759873623</v>
      </c>
      <c r="K21" s="23"/>
      <c r="L21" s="23"/>
    </row>
    <row r="22" spans="2:12" ht="23.25" x14ac:dyDescent="0.25">
      <c r="B22" s="49">
        <v>2022</v>
      </c>
      <c r="C22" s="46">
        <v>11897</v>
      </c>
      <c r="D22" s="47">
        <f>(C22/(C$20/100))%</f>
        <v>0.45647085907224799</v>
      </c>
      <c r="E22" s="58"/>
      <c r="F22" s="107"/>
      <c r="G22" s="96"/>
      <c r="H22" s="49" t="s">
        <v>64</v>
      </c>
      <c r="I22" s="46">
        <v>293</v>
      </c>
      <c r="J22" s="47">
        <f t="shared" si="2"/>
        <v>2.3143759873617692E-2</v>
      </c>
      <c r="K22" s="23"/>
      <c r="L22" s="23"/>
    </row>
    <row r="23" spans="2:12" ht="24" thickBot="1" x14ac:dyDescent="0.3">
      <c r="B23" s="49">
        <v>2021</v>
      </c>
      <c r="C23" s="46">
        <v>11561</v>
      </c>
      <c r="D23" s="47">
        <f>(C23/(C$20/100))%</f>
        <v>0.44357902006676136</v>
      </c>
      <c r="E23" s="58"/>
      <c r="F23" s="107"/>
      <c r="G23" s="96"/>
      <c r="H23" s="49" t="s">
        <v>65</v>
      </c>
      <c r="I23" s="102">
        <v>177</v>
      </c>
      <c r="J23" s="47">
        <f t="shared" si="2"/>
        <v>1.3981042654028436E-2</v>
      </c>
      <c r="K23" s="23"/>
      <c r="L23" s="23"/>
    </row>
    <row r="24" spans="2:12" ht="24" thickBot="1" x14ac:dyDescent="0.3">
      <c r="B24" s="49">
        <v>2020</v>
      </c>
      <c r="C24" s="46">
        <v>816</v>
      </c>
      <c r="D24" s="47">
        <f>(C24/(C$20/100))%</f>
        <v>3.1308751870467715E-2</v>
      </c>
      <c r="E24" s="58"/>
      <c r="F24" s="107"/>
      <c r="G24" s="96"/>
      <c r="H24" s="41">
        <v>2021</v>
      </c>
      <c r="I24" s="42">
        <f>SUM(I25:I28)</f>
        <v>12175</v>
      </c>
      <c r="J24" s="43">
        <f>(I24/(I$39/100))%</f>
        <v>0.44099536366270647</v>
      </c>
      <c r="K24" s="23"/>
      <c r="L24" s="23"/>
    </row>
    <row r="25" spans="2:12" ht="24" thickBot="1" x14ac:dyDescent="0.3">
      <c r="B25" s="49">
        <v>2019</v>
      </c>
      <c r="C25" s="50">
        <v>0</v>
      </c>
      <c r="D25" s="47">
        <f>(C25/(C$20/100))%</f>
        <v>0</v>
      </c>
      <c r="E25" s="58"/>
      <c r="F25" s="107"/>
      <c r="G25" s="96"/>
      <c r="H25" s="45" t="s">
        <v>58</v>
      </c>
      <c r="I25" s="46">
        <v>272</v>
      </c>
      <c r="J25" s="47">
        <f>(I25/(I$24/100))%</f>
        <v>2.2340862422997945E-2</v>
      </c>
      <c r="K25" s="23"/>
      <c r="L25" s="23"/>
    </row>
    <row r="26" spans="2:12" ht="24" thickBot="1" x14ac:dyDescent="0.3">
      <c r="B26" s="41" t="s">
        <v>64</v>
      </c>
      <c r="C26" s="42">
        <f>SUM(C27:C31)</f>
        <v>645</v>
      </c>
      <c r="D26" s="43">
        <f>(C26/(C$38/100))%</f>
        <v>2.3362793393219356E-2</v>
      </c>
      <c r="E26" s="58"/>
      <c r="F26" s="107"/>
      <c r="G26" s="96"/>
      <c r="H26" s="49" t="s">
        <v>59</v>
      </c>
      <c r="I26" s="46">
        <v>11561</v>
      </c>
      <c r="J26" s="47">
        <f t="shared" ref="J26:J28" si="3">(I26/(I$24/100))%</f>
        <v>0.94956878850102666</v>
      </c>
      <c r="K26" s="23"/>
      <c r="L26" s="23"/>
    </row>
    <row r="27" spans="2:12" ht="23.25" x14ac:dyDescent="0.25">
      <c r="B27" s="45">
        <v>2023</v>
      </c>
      <c r="C27" s="46">
        <v>61</v>
      </c>
      <c r="D27" s="47">
        <f>(C27/(C$26/100))%</f>
        <v>9.4573643410852698E-2</v>
      </c>
      <c r="E27" s="58"/>
      <c r="F27" s="107"/>
      <c r="G27" s="96"/>
      <c r="H27" s="49" t="s">
        <v>64</v>
      </c>
      <c r="I27" s="46">
        <v>272</v>
      </c>
      <c r="J27" s="47">
        <f t="shared" si="3"/>
        <v>2.2340862422997945E-2</v>
      </c>
      <c r="K27" s="23"/>
      <c r="L27" s="23"/>
    </row>
    <row r="28" spans="2:12" ht="24" thickBot="1" x14ac:dyDescent="0.3">
      <c r="B28" s="49">
        <v>2022</v>
      </c>
      <c r="C28" s="46">
        <v>293</v>
      </c>
      <c r="D28" s="47">
        <f>(C28/(C$26/100))%</f>
        <v>0.45426356589147282</v>
      </c>
      <c r="E28" s="58"/>
      <c r="F28" s="107"/>
      <c r="G28" s="96"/>
      <c r="H28" s="49" t="s">
        <v>65</v>
      </c>
      <c r="I28" s="102">
        <v>70</v>
      </c>
      <c r="J28" s="47">
        <f t="shared" si="3"/>
        <v>5.7494866529774124E-3</v>
      </c>
      <c r="K28" s="23"/>
      <c r="L28" s="23"/>
    </row>
    <row r="29" spans="2:12" ht="24" thickBot="1" x14ac:dyDescent="0.3">
      <c r="B29" s="49">
        <v>2021</v>
      </c>
      <c r="C29" s="46">
        <v>272</v>
      </c>
      <c r="D29" s="47">
        <f>(C29/(C$26/100))%</f>
        <v>0.42170542635658914</v>
      </c>
      <c r="E29" s="58"/>
      <c r="F29" s="107"/>
      <c r="G29" s="96"/>
      <c r="H29" s="41">
        <v>2020</v>
      </c>
      <c r="I29" s="42">
        <f>SUM(I30:I33)</f>
        <v>852</v>
      </c>
      <c r="J29" s="43">
        <f>(I29/(I$39/100))%</f>
        <v>3.0860620110113014E-2</v>
      </c>
      <c r="K29" s="23"/>
      <c r="L29" s="23"/>
    </row>
    <row r="30" spans="2:12" ht="23.25" x14ac:dyDescent="0.25">
      <c r="B30" s="49">
        <v>2020</v>
      </c>
      <c r="C30" s="46">
        <v>18</v>
      </c>
      <c r="D30" s="47">
        <f>(C30/(C$26/100))%</f>
        <v>2.7906976744186046E-2</v>
      </c>
      <c r="E30" s="58"/>
      <c r="F30" s="107"/>
      <c r="G30" s="96"/>
      <c r="H30" s="45" t="s">
        <v>58</v>
      </c>
      <c r="I30" s="46">
        <v>18</v>
      </c>
      <c r="J30" s="47">
        <f>(I30/(I$24/100))%</f>
        <v>1.4784394250513346E-3</v>
      </c>
      <c r="K30" s="23"/>
      <c r="L30" s="23"/>
    </row>
    <row r="31" spans="2:12" ht="24" thickBot="1" x14ac:dyDescent="0.3">
      <c r="B31" s="49">
        <v>2019</v>
      </c>
      <c r="C31" s="46">
        <v>1</v>
      </c>
      <c r="D31" s="47">
        <f>(C31/(C$26/100))%</f>
        <v>1.5503875968992248E-3</v>
      </c>
      <c r="E31" s="58"/>
      <c r="F31" s="107"/>
      <c r="G31" s="96"/>
      <c r="H31" s="49" t="s">
        <v>59</v>
      </c>
      <c r="I31" s="46">
        <v>816</v>
      </c>
      <c r="J31" s="47">
        <f t="shared" ref="J31:J33" si="4">(I31/(I$24/100))%</f>
        <v>6.7022587268993836E-2</v>
      </c>
      <c r="K31" s="23"/>
      <c r="L31" s="23"/>
    </row>
    <row r="32" spans="2:12" ht="24" thickBot="1" x14ac:dyDescent="0.3">
      <c r="B32" s="41" t="s">
        <v>65</v>
      </c>
      <c r="C32" s="42">
        <f>SUM(C33:C37)</f>
        <v>255</v>
      </c>
      <c r="D32" s="43">
        <f>(C32/(C$38/100))%</f>
        <v>9.2364532019704442E-3</v>
      </c>
      <c r="E32" s="58"/>
      <c r="F32" s="107"/>
      <c r="G32" s="96"/>
      <c r="H32" s="49" t="s">
        <v>64</v>
      </c>
      <c r="I32" s="46">
        <v>18</v>
      </c>
      <c r="J32" s="47">
        <f t="shared" si="4"/>
        <v>1.4784394250513346E-3</v>
      </c>
      <c r="K32" s="23"/>
      <c r="L32" s="23"/>
    </row>
    <row r="33" spans="2:13" ht="24" thickBot="1" x14ac:dyDescent="0.3">
      <c r="B33" s="45">
        <v>2023</v>
      </c>
      <c r="C33" s="46">
        <v>8</v>
      </c>
      <c r="D33" s="47">
        <f>(C33/(C$32/100))%</f>
        <v>3.137254901960785E-2</v>
      </c>
      <c r="E33" s="58"/>
      <c r="F33" s="107"/>
      <c r="G33" s="96"/>
      <c r="H33" s="49" t="s">
        <v>65</v>
      </c>
      <c r="I33" s="102">
        <v>0</v>
      </c>
      <c r="J33" s="47">
        <f t="shared" si="4"/>
        <v>0</v>
      </c>
      <c r="K33" s="23"/>
      <c r="L33" s="23"/>
    </row>
    <row r="34" spans="2:13" ht="24" thickBot="1" x14ac:dyDescent="0.3">
      <c r="B34" s="49">
        <v>2022</v>
      </c>
      <c r="C34" s="46">
        <v>177</v>
      </c>
      <c r="D34" s="47">
        <f>(C34/(C$32/100))%</f>
        <v>0.69411764705882362</v>
      </c>
      <c r="E34" s="58"/>
      <c r="F34" s="107"/>
      <c r="G34" s="96"/>
      <c r="H34" s="41">
        <v>2019</v>
      </c>
      <c r="I34" s="42">
        <f>SUM(I35:I38)</f>
        <v>2</v>
      </c>
      <c r="J34" s="43">
        <f>(I34/(I$39/100))%</f>
        <v>7.2442770211532894E-5</v>
      </c>
      <c r="K34" s="23"/>
      <c r="L34" s="23"/>
    </row>
    <row r="35" spans="2:13" ht="23.25" x14ac:dyDescent="0.25">
      <c r="B35" s="49">
        <v>2021</v>
      </c>
      <c r="C35" s="46">
        <v>70</v>
      </c>
      <c r="D35" s="47">
        <f>(C35/(C$32/100))%</f>
        <v>0.27450980392156865</v>
      </c>
      <c r="E35" s="58"/>
      <c r="F35" s="107"/>
      <c r="G35" s="96"/>
      <c r="H35" s="45" t="s">
        <v>58</v>
      </c>
      <c r="I35" s="46">
        <v>1</v>
      </c>
      <c r="J35" s="47">
        <f>(I35/(I$24/100))%</f>
        <v>8.2135523613963046E-5</v>
      </c>
      <c r="K35" s="23"/>
      <c r="L35" s="23"/>
    </row>
    <row r="36" spans="2:13" ht="23.25" x14ac:dyDescent="0.25">
      <c r="B36" s="49">
        <v>2020</v>
      </c>
      <c r="C36" s="46">
        <v>0</v>
      </c>
      <c r="D36" s="47">
        <f>(C36/(C$32/100))%</f>
        <v>0</v>
      </c>
      <c r="E36" s="58"/>
      <c r="F36" s="107"/>
      <c r="G36" s="96"/>
      <c r="H36" s="49" t="s">
        <v>59</v>
      </c>
      <c r="I36" s="46">
        <v>0</v>
      </c>
      <c r="J36" s="47">
        <f t="shared" ref="J36:J38" si="5">(I36/(I$24/100))%</f>
        <v>0</v>
      </c>
      <c r="K36" s="23"/>
      <c r="L36" s="23"/>
    </row>
    <row r="37" spans="2:13" ht="24" thickBot="1" x14ac:dyDescent="0.3">
      <c r="B37" s="49">
        <v>2019</v>
      </c>
      <c r="C37" s="46">
        <v>0</v>
      </c>
      <c r="D37" s="47">
        <f>(C37/(C$32/100))%</f>
        <v>0</v>
      </c>
      <c r="E37" s="58"/>
      <c r="F37" s="107"/>
      <c r="G37" s="96"/>
      <c r="H37" s="49" t="s">
        <v>64</v>
      </c>
      <c r="I37" s="46">
        <v>1</v>
      </c>
      <c r="J37" s="47">
        <f t="shared" si="5"/>
        <v>8.2135523613963046E-5</v>
      </c>
      <c r="K37" s="23"/>
      <c r="L37" s="23"/>
    </row>
    <row r="38" spans="2:13" ht="24" thickBot="1" x14ac:dyDescent="0.3">
      <c r="B38" s="53" t="s">
        <v>21</v>
      </c>
      <c r="C38" s="54">
        <f>C14+C20+C26+C32</f>
        <v>27608</v>
      </c>
      <c r="D38" s="55">
        <f>D14+D20+D26+D32</f>
        <v>1</v>
      </c>
      <c r="E38" s="58"/>
      <c r="F38" s="107"/>
      <c r="G38" s="96"/>
      <c r="H38" s="49" t="s">
        <v>65</v>
      </c>
      <c r="I38" s="102">
        <v>0</v>
      </c>
      <c r="J38" s="47">
        <f t="shared" si="5"/>
        <v>0</v>
      </c>
      <c r="K38" s="23"/>
      <c r="L38" s="23"/>
    </row>
    <row r="39" spans="2:13" ht="24" thickBot="1" x14ac:dyDescent="0.3">
      <c r="B39" s="56"/>
      <c r="C39" s="56"/>
      <c r="D39" s="57"/>
      <c r="E39" s="58"/>
      <c r="F39" s="57"/>
      <c r="G39" s="96"/>
      <c r="H39" s="53" t="s">
        <v>21</v>
      </c>
      <c r="I39" s="54">
        <f>I14+I19+I24+I29+I34</f>
        <v>27608</v>
      </c>
      <c r="J39" s="55">
        <f>J14+J19+J24+J32</f>
        <v>0.97054537654472672</v>
      </c>
      <c r="K39" s="113"/>
      <c r="L39" s="112"/>
      <c r="M39" s="23"/>
    </row>
    <row r="40" spans="2:13" ht="24" thickBot="1" x14ac:dyDescent="0.3">
      <c r="B40" s="59"/>
      <c r="C40" s="59"/>
      <c r="D40" s="58"/>
      <c r="E40" s="58"/>
      <c r="F40" s="58"/>
      <c r="G40" s="96"/>
      <c r="H40" s="56"/>
      <c r="I40" s="56"/>
      <c r="J40" s="111"/>
      <c r="K40" s="112"/>
      <c r="L40" s="112"/>
    </row>
    <row r="41" spans="2:13" ht="24" thickBot="1" x14ac:dyDescent="0.3">
      <c r="B41" s="131" t="s">
        <v>84</v>
      </c>
      <c r="C41" s="142"/>
      <c r="D41" s="58"/>
      <c r="E41" s="97"/>
      <c r="F41" s="107"/>
      <c r="G41" s="96"/>
      <c r="H41" s="56"/>
      <c r="I41" s="56"/>
      <c r="J41" s="111"/>
      <c r="K41" s="112"/>
      <c r="L41" s="112"/>
    </row>
    <row r="42" spans="2:13" ht="24" thickBot="1" x14ac:dyDescent="0.3">
      <c r="B42" s="27" t="s">
        <v>12</v>
      </c>
      <c r="C42" s="28" t="s">
        <v>13</v>
      </c>
      <c r="D42" s="58"/>
      <c r="E42" s="58"/>
      <c r="F42" s="107"/>
      <c r="G42" s="96"/>
      <c r="H42" s="131" t="s">
        <v>84</v>
      </c>
      <c r="I42" s="142"/>
      <c r="J42" s="58"/>
      <c r="K42" s="23"/>
      <c r="L42" s="23"/>
    </row>
    <row r="43" spans="2:13" ht="180.75" customHeight="1" thickBot="1" x14ac:dyDescent="0.3">
      <c r="B43" s="31" t="s">
        <v>14</v>
      </c>
      <c r="C43" s="32" t="s">
        <v>85</v>
      </c>
      <c r="D43" s="58"/>
      <c r="E43" s="58"/>
      <c r="F43" s="107"/>
      <c r="G43" s="57"/>
      <c r="H43" s="27" t="s">
        <v>12</v>
      </c>
      <c r="I43" s="28" t="s">
        <v>13</v>
      </c>
      <c r="J43" s="58"/>
      <c r="K43" s="23"/>
      <c r="L43" s="23"/>
    </row>
    <row r="44" spans="2:13" ht="185.25" customHeight="1" thickBot="1" x14ac:dyDescent="0.3">
      <c r="B44" s="34" t="s">
        <v>15</v>
      </c>
      <c r="C44" s="35" t="s">
        <v>88</v>
      </c>
      <c r="D44" s="61"/>
      <c r="E44" s="63"/>
      <c r="F44" s="107"/>
      <c r="G44" s="58"/>
      <c r="H44" s="31" t="s">
        <v>14</v>
      </c>
      <c r="I44" s="32" t="s">
        <v>85</v>
      </c>
      <c r="J44" s="61"/>
      <c r="K44" s="23"/>
      <c r="L44" s="23"/>
    </row>
    <row r="45" spans="2:13" ht="105.75" customHeight="1" thickBot="1" x14ac:dyDescent="0.3">
      <c r="B45" s="59"/>
      <c r="C45" s="59"/>
      <c r="D45" s="58"/>
      <c r="E45" s="98"/>
      <c r="F45" s="98"/>
      <c r="G45" s="96"/>
      <c r="H45" s="34" t="s">
        <v>15</v>
      </c>
      <c r="I45" s="35" t="s">
        <v>89</v>
      </c>
      <c r="J45" s="61"/>
      <c r="K45" s="23"/>
      <c r="L45" s="23"/>
    </row>
    <row r="46" spans="2:13" ht="52.5" customHeight="1" x14ac:dyDescent="0.25">
      <c r="B46" s="59"/>
      <c r="C46" s="59"/>
      <c r="D46" s="58"/>
      <c r="E46" s="87"/>
      <c r="F46" s="87"/>
      <c r="G46" s="96"/>
      <c r="H46" s="59"/>
      <c r="I46" s="59"/>
      <c r="J46" s="99"/>
      <c r="K46" s="23"/>
      <c r="L46" s="23"/>
    </row>
    <row r="47" spans="2:13" ht="186.75" customHeight="1" thickBot="1" x14ac:dyDescent="0.3">
      <c r="B47" s="59"/>
      <c r="C47" s="62"/>
      <c r="D47" s="63"/>
      <c r="E47" s="23"/>
      <c r="F47" s="23"/>
      <c r="G47" s="96"/>
      <c r="H47" s="59"/>
      <c r="I47" s="62"/>
      <c r="J47" s="63"/>
      <c r="K47" s="23"/>
      <c r="L47" s="23"/>
    </row>
    <row r="48" spans="2:13" ht="173.25" customHeight="1" thickBot="1" x14ac:dyDescent="0.3">
      <c r="B48" s="64" t="s">
        <v>60</v>
      </c>
      <c r="C48" s="138" t="s">
        <v>61</v>
      </c>
      <c r="D48" s="139"/>
      <c r="E48" s="139"/>
      <c r="F48" s="132"/>
      <c r="G48" s="96"/>
      <c r="H48" s="64" t="s">
        <v>62</v>
      </c>
      <c r="I48" s="138" t="s">
        <v>63</v>
      </c>
      <c r="J48" s="139"/>
      <c r="K48" s="139"/>
      <c r="L48" s="139"/>
      <c r="M48" s="132"/>
    </row>
    <row r="49" spans="2:13" ht="48.75" customHeight="1" thickBot="1" x14ac:dyDescent="0.3">
      <c r="C49" s="140" t="s">
        <v>24</v>
      </c>
      <c r="D49" s="141"/>
      <c r="E49" s="139"/>
      <c r="F49" s="132"/>
      <c r="G49" s="98"/>
      <c r="I49" s="140" t="s">
        <v>24</v>
      </c>
      <c r="J49" s="139"/>
      <c r="K49" s="139"/>
      <c r="L49" s="139"/>
      <c r="M49" s="132"/>
    </row>
    <row r="50" spans="2:13" ht="34.5" customHeight="1" thickBot="1" x14ac:dyDescent="0.3">
      <c r="C50" s="65" t="s">
        <v>53</v>
      </c>
      <c r="D50" s="66" t="s">
        <v>59</v>
      </c>
      <c r="E50" s="66" t="s">
        <v>64</v>
      </c>
      <c r="F50" s="67" t="s">
        <v>65</v>
      </c>
      <c r="G50" s="87"/>
      <c r="I50" s="65">
        <v>2023</v>
      </c>
      <c r="J50" s="66">
        <v>2022</v>
      </c>
      <c r="K50" s="66">
        <v>2021</v>
      </c>
      <c r="L50" s="66">
        <v>2020</v>
      </c>
      <c r="M50" s="67">
        <v>2019</v>
      </c>
    </row>
    <row r="51" spans="2:13" ht="26.25" x14ac:dyDescent="0.25">
      <c r="B51" s="108">
        <v>2023</v>
      </c>
      <c r="C51" s="110">
        <f>(C15/(C$38/100))%</f>
        <v>2.2095044914517536E-3</v>
      </c>
      <c r="D51" s="69">
        <f>(C21/(C$38/100))%</f>
        <v>6.4800057954216173E-2</v>
      </c>
      <c r="E51" s="69">
        <f>(C27/(C$38/100))%</f>
        <v>2.2095044914517536E-3</v>
      </c>
      <c r="F51" s="69">
        <f>(C33/(C$38/100))%</f>
        <v>2.8977108084613158E-4</v>
      </c>
      <c r="G51" s="23"/>
      <c r="H51" s="100" t="s">
        <v>53</v>
      </c>
      <c r="I51" s="68">
        <f>(I15/(I$39/100))%</f>
        <v>2.2095044914517536E-3</v>
      </c>
      <c r="J51" s="69">
        <f>(I20/(I$39/100))%</f>
        <v>1.0612865835989568E-2</v>
      </c>
      <c r="K51" s="69">
        <f>(I25/(I$39/100))%</f>
        <v>9.852216748768473E-3</v>
      </c>
      <c r="L51" s="69">
        <f>(I30/(I$39/100))%</f>
        <v>6.5198493190379598E-4</v>
      </c>
      <c r="M51" s="70">
        <f>(I35/(I$39/100))%</f>
        <v>3.6221385105766447E-5</v>
      </c>
    </row>
    <row r="52" spans="2:13" ht="26.25" x14ac:dyDescent="0.25">
      <c r="B52" s="109">
        <v>2022</v>
      </c>
      <c r="C52" s="110">
        <f t="shared" ref="C52:C55" si="6">(C16/(C$38/100))%</f>
        <v>1.0612865835989568E-2</v>
      </c>
      <c r="D52" s="69">
        <f t="shared" ref="D52:D55" si="7">(C22/(C$38/100))%</f>
        <v>0.43092581860330342</v>
      </c>
      <c r="E52" s="69">
        <f t="shared" ref="E52:E55" si="8">(C28/(C$38/100))%</f>
        <v>1.0612865835989568E-2</v>
      </c>
      <c r="F52" s="69">
        <f t="shared" ref="F52:F55" si="9">(C34/(C$38/100))%</f>
        <v>6.411185163720661E-3</v>
      </c>
      <c r="G52" s="23"/>
      <c r="H52" s="101" t="s">
        <v>59</v>
      </c>
      <c r="I52" s="68">
        <f t="shared" ref="I52:I54" si="10">(I16/(I$39/100))%</f>
        <v>6.4800057954216173E-2</v>
      </c>
      <c r="J52" s="69">
        <f t="shared" ref="J52:J54" si="11">(I21/(I$39/100))%</f>
        <v>0.43092581860330342</v>
      </c>
      <c r="K52" s="69">
        <f t="shared" ref="K52:K54" si="12">(I26/(I$39/100))%</f>
        <v>0.41875543320776587</v>
      </c>
      <c r="L52" s="69">
        <f t="shared" ref="L52:L54" si="13">(I31/(I$39/100))%</f>
        <v>2.9556650246305424E-2</v>
      </c>
      <c r="M52" s="70">
        <f t="shared" ref="M52:M54" si="14">(I36/(I$39/100))%</f>
        <v>0</v>
      </c>
    </row>
    <row r="53" spans="2:13" ht="26.25" x14ac:dyDescent="0.25">
      <c r="B53" s="109">
        <v>2021</v>
      </c>
      <c r="C53" s="110">
        <f t="shared" si="6"/>
        <v>9.852216748768473E-3</v>
      </c>
      <c r="D53" s="69">
        <f t="shared" si="7"/>
        <v>0.41875543320776587</v>
      </c>
      <c r="E53" s="69">
        <f t="shared" si="8"/>
        <v>9.852216748768473E-3</v>
      </c>
      <c r="F53" s="69">
        <f t="shared" si="9"/>
        <v>2.5354969574036511E-3</v>
      </c>
      <c r="G53" s="23"/>
      <c r="H53" s="103" t="s">
        <v>64</v>
      </c>
      <c r="I53" s="68">
        <f t="shared" si="10"/>
        <v>2.2095044914517536E-3</v>
      </c>
      <c r="J53" s="69">
        <f t="shared" si="11"/>
        <v>1.0612865835989568E-2</v>
      </c>
      <c r="K53" s="69">
        <f t="shared" si="12"/>
        <v>9.852216748768473E-3</v>
      </c>
      <c r="L53" s="69">
        <f t="shared" si="13"/>
        <v>6.5198493190379598E-4</v>
      </c>
      <c r="M53" s="70">
        <f t="shared" si="14"/>
        <v>3.6221385105766447E-5</v>
      </c>
    </row>
    <row r="54" spans="2:13" ht="27" thickBot="1" x14ac:dyDescent="0.3">
      <c r="B54" s="109">
        <v>2020</v>
      </c>
      <c r="C54" s="110">
        <f t="shared" si="6"/>
        <v>6.5198493190379598E-4</v>
      </c>
      <c r="D54" s="69">
        <f t="shared" si="7"/>
        <v>2.9556650246305424E-2</v>
      </c>
      <c r="E54" s="69">
        <f t="shared" si="8"/>
        <v>6.5198493190379598E-4</v>
      </c>
      <c r="F54" s="69">
        <f t="shared" si="9"/>
        <v>0</v>
      </c>
      <c r="G54" s="23"/>
      <c r="H54" s="103" t="s">
        <v>65</v>
      </c>
      <c r="I54" s="68">
        <f t="shared" si="10"/>
        <v>2.8977108084613158E-4</v>
      </c>
      <c r="J54" s="69">
        <f t="shared" si="11"/>
        <v>6.411185163720661E-3</v>
      </c>
      <c r="K54" s="69">
        <f t="shared" si="12"/>
        <v>2.5354969574036511E-3</v>
      </c>
      <c r="L54" s="69">
        <f t="shared" si="13"/>
        <v>0</v>
      </c>
      <c r="M54" s="70">
        <f t="shared" si="14"/>
        <v>0</v>
      </c>
    </row>
    <row r="55" spans="2:13" ht="44.25" customHeight="1" thickBot="1" x14ac:dyDescent="0.3">
      <c r="B55" s="109">
        <v>2019</v>
      </c>
      <c r="C55" s="110">
        <f t="shared" si="6"/>
        <v>3.6221385105766447E-5</v>
      </c>
      <c r="D55" s="69">
        <f t="shared" si="7"/>
        <v>0</v>
      </c>
      <c r="E55" s="69">
        <f t="shared" si="8"/>
        <v>3.6221385105766447E-5</v>
      </c>
      <c r="F55" s="69">
        <f t="shared" si="9"/>
        <v>0</v>
      </c>
      <c r="G55" s="23"/>
      <c r="H55" s="83" t="s">
        <v>25</v>
      </c>
      <c r="I55" s="72">
        <f>SUM(I51:I54)</f>
        <v>6.9508838017965813E-2</v>
      </c>
      <c r="J55" s="73">
        <f>SUM(J51:J54)</f>
        <v>0.45856273543900322</v>
      </c>
      <c r="K55" s="73">
        <f>SUM(K51:K54)</f>
        <v>0.44099536366270642</v>
      </c>
      <c r="L55" s="74">
        <f>SUM(L51:L54)</f>
        <v>3.0860620110113014E-2</v>
      </c>
      <c r="M55" s="74">
        <f>SUM(M51:M54)</f>
        <v>7.2442770211532894E-5</v>
      </c>
    </row>
    <row r="56" spans="2:13" ht="75" customHeight="1" thickBot="1" x14ac:dyDescent="0.3">
      <c r="B56" s="41" t="s">
        <v>25</v>
      </c>
      <c r="C56" s="72">
        <f>SUM(C51:C55)</f>
        <v>2.3362793393219356E-2</v>
      </c>
      <c r="D56" s="73">
        <f>SUM(D51:D55)</f>
        <v>0.9440379600115909</v>
      </c>
      <c r="E56" s="73">
        <f>SUM(E51:E55)</f>
        <v>2.3362793393219356E-2</v>
      </c>
      <c r="F56" s="74">
        <f>SUM(F51:F55)</f>
        <v>9.2364532019704425E-3</v>
      </c>
      <c r="G56" s="86"/>
      <c r="H56" s="59"/>
      <c r="I56" s="59"/>
      <c r="J56" s="58"/>
      <c r="K56" s="23"/>
      <c r="L56" s="23"/>
    </row>
    <row r="57" spans="2:13" ht="52.5" customHeight="1" x14ac:dyDescent="0.25">
      <c r="B57" s="59"/>
      <c r="C57" s="59"/>
      <c r="D57" s="58"/>
      <c r="E57" s="58"/>
      <c r="F57" s="58"/>
      <c r="G57" s="96"/>
      <c r="H57" s="59"/>
      <c r="I57" s="59"/>
      <c r="J57" s="58"/>
      <c r="K57" s="23"/>
      <c r="L57" s="23"/>
    </row>
    <row r="58" spans="2:13" ht="52.5" customHeight="1" x14ac:dyDescent="0.25">
      <c r="B58" s="59"/>
      <c r="C58" s="59"/>
      <c r="D58" s="58"/>
      <c r="E58" s="58"/>
      <c r="F58" s="58"/>
      <c r="G58" s="96"/>
      <c r="H58" s="59"/>
      <c r="I58" s="59"/>
      <c r="J58" s="58"/>
      <c r="K58" s="23"/>
      <c r="L58" s="23"/>
    </row>
    <row r="59" spans="2:13" ht="52.5" customHeight="1" x14ac:dyDescent="0.25">
      <c r="B59" s="59"/>
      <c r="C59" s="59"/>
      <c r="D59" s="58"/>
      <c r="E59" s="58"/>
      <c r="F59" s="58"/>
      <c r="G59" s="96"/>
      <c r="H59" s="59"/>
      <c r="I59" s="59"/>
      <c r="J59" s="58"/>
      <c r="K59" s="23"/>
      <c r="L59" s="23"/>
    </row>
    <row r="60" spans="2:13" ht="23.25" x14ac:dyDescent="0.25">
      <c r="B60" s="59"/>
      <c r="C60" s="59"/>
      <c r="D60" s="58"/>
      <c r="E60" s="58"/>
      <c r="F60" s="58"/>
      <c r="G60" s="97"/>
      <c r="H60" s="59"/>
      <c r="I60" s="59"/>
      <c r="J60" s="58"/>
      <c r="K60" s="23"/>
      <c r="L60" s="23"/>
    </row>
    <row r="61" spans="2:13" ht="23.25" x14ac:dyDescent="0.25">
      <c r="B61" s="59"/>
      <c r="C61" s="59"/>
      <c r="D61" s="58"/>
      <c r="E61" s="58"/>
      <c r="F61" s="58"/>
      <c r="G61" s="97"/>
      <c r="H61" s="59"/>
      <c r="I61" s="59"/>
      <c r="J61" s="58"/>
      <c r="K61" s="23"/>
      <c r="L61" s="23"/>
    </row>
    <row r="62" spans="2:13" ht="23.25" x14ac:dyDescent="0.25">
      <c r="B62" s="59"/>
      <c r="C62" s="59"/>
      <c r="D62" s="58"/>
      <c r="E62" s="58"/>
      <c r="F62" s="58"/>
      <c r="G62" s="58"/>
      <c r="H62" s="59"/>
      <c r="I62" s="59"/>
      <c r="J62" s="58"/>
      <c r="K62" s="23"/>
      <c r="L62" s="23"/>
    </row>
    <row r="63" spans="2:13" ht="23.25" x14ac:dyDescent="0.25">
      <c r="B63" s="59"/>
      <c r="C63" s="59"/>
      <c r="D63" s="58"/>
      <c r="E63" s="58"/>
      <c r="F63" s="58"/>
      <c r="G63" s="58"/>
      <c r="H63" s="59"/>
      <c r="I63" s="59"/>
      <c r="J63" s="58"/>
      <c r="K63" s="23"/>
      <c r="L63" s="23"/>
    </row>
    <row r="64" spans="2:13" ht="42" customHeight="1" x14ac:dyDescent="0.25">
      <c r="B64" s="59"/>
      <c r="C64" s="59"/>
      <c r="D64" s="58"/>
      <c r="E64" s="58"/>
      <c r="F64" s="58"/>
      <c r="G64" s="58"/>
      <c r="H64" s="59"/>
      <c r="I64" s="59"/>
      <c r="J64" s="58"/>
      <c r="K64" s="23"/>
      <c r="L64" s="23"/>
    </row>
    <row r="65" spans="2:12" ht="50.25" customHeight="1" x14ac:dyDescent="0.25">
      <c r="B65" s="59"/>
      <c r="C65" s="59"/>
      <c r="D65" s="58"/>
      <c r="E65" s="58"/>
      <c r="F65" s="58"/>
      <c r="G65" s="58"/>
      <c r="H65" s="59"/>
      <c r="I65" s="59"/>
      <c r="J65" s="58"/>
      <c r="K65" s="23"/>
      <c r="L65" s="23"/>
    </row>
    <row r="66" spans="2:12" ht="23.25" x14ac:dyDescent="0.25">
      <c r="B66" s="59"/>
      <c r="C66" s="59"/>
      <c r="D66" s="58"/>
      <c r="E66" s="58"/>
      <c r="F66" s="58"/>
      <c r="G66" s="58"/>
      <c r="H66" s="59"/>
      <c r="I66" s="59"/>
      <c r="J66" s="58"/>
      <c r="K66" s="23"/>
      <c r="L66" s="23"/>
    </row>
    <row r="67" spans="2:12" ht="23.25" x14ac:dyDescent="0.25">
      <c r="B67" s="59"/>
      <c r="C67" s="59"/>
      <c r="D67" s="58"/>
      <c r="E67" s="58"/>
      <c r="F67" s="58"/>
      <c r="G67" s="58"/>
      <c r="H67" s="59"/>
      <c r="I67" s="59"/>
      <c r="J67" s="58"/>
      <c r="K67" s="23"/>
      <c r="L67" s="23"/>
    </row>
    <row r="68" spans="2:12" ht="23.25" x14ac:dyDescent="0.25">
      <c r="B68" s="59"/>
      <c r="C68" s="59"/>
      <c r="D68" s="58"/>
      <c r="E68" s="58"/>
      <c r="F68" s="58"/>
      <c r="G68" s="58"/>
      <c r="H68" s="59"/>
      <c r="I68" s="59"/>
      <c r="J68" s="58"/>
      <c r="K68" s="23"/>
      <c r="L68" s="23"/>
    </row>
    <row r="69" spans="2:12" ht="23.25" x14ac:dyDescent="0.25">
      <c r="B69" s="59"/>
      <c r="C69" s="59"/>
      <c r="D69" s="58"/>
      <c r="E69" s="58"/>
      <c r="F69" s="58"/>
      <c r="G69" s="58"/>
      <c r="H69" s="59"/>
      <c r="I69" s="59"/>
      <c r="J69" s="58"/>
      <c r="K69" s="23"/>
      <c r="L69" s="23"/>
    </row>
    <row r="70" spans="2:12" ht="23.25" x14ac:dyDescent="0.25">
      <c r="B70" s="59"/>
      <c r="C70" s="59"/>
      <c r="D70" s="58"/>
      <c r="E70" s="58"/>
      <c r="F70" s="58"/>
      <c r="G70" s="58"/>
      <c r="H70" s="59"/>
      <c r="I70" s="59"/>
      <c r="J70" s="58"/>
      <c r="K70" s="23"/>
      <c r="L70" s="23"/>
    </row>
    <row r="71" spans="2:12" ht="23.25" x14ac:dyDescent="0.25">
      <c r="B71" s="59"/>
      <c r="C71" s="59"/>
      <c r="D71" s="58"/>
      <c r="E71" s="58"/>
      <c r="F71" s="58"/>
      <c r="G71" s="58"/>
      <c r="H71" s="59"/>
      <c r="I71" s="59"/>
      <c r="J71" s="58"/>
      <c r="K71" s="23"/>
    </row>
    <row r="72" spans="2:12" ht="23.25" x14ac:dyDescent="0.25">
      <c r="B72" s="59"/>
      <c r="C72" s="59"/>
      <c r="D72" s="58"/>
      <c r="E72" s="58"/>
      <c r="F72" s="58"/>
      <c r="G72" s="58"/>
      <c r="H72" s="59"/>
      <c r="I72" s="59"/>
      <c r="J72" s="58"/>
      <c r="K72" s="23"/>
    </row>
    <row r="73" spans="2:12" ht="23.25" x14ac:dyDescent="0.25">
      <c r="B73" s="59"/>
      <c r="C73" s="59"/>
      <c r="D73" s="58"/>
      <c r="E73" s="58"/>
      <c r="F73" s="58"/>
      <c r="G73" s="58"/>
      <c r="H73" s="59"/>
      <c r="I73" s="59"/>
      <c r="J73" s="58"/>
      <c r="K73" s="23"/>
    </row>
    <row r="74" spans="2:12" ht="23.25" x14ac:dyDescent="0.25">
      <c r="B74" s="59"/>
      <c r="C74" s="59"/>
      <c r="D74" s="58"/>
      <c r="E74" s="58"/>
      <c r="F74" s="58"/>
      <c r="G74" s="58"/>
      <c r="H74" s="59"/>
      <c r="I74" s="59"/>
      <c r="J74" s="58"/>
    </row>
    <row r="75" spans="2:12" ht="23.25" x14ac:dyDescent="0.25">
      <c r="B75" s="59"/>
      <c r="C75" s="59"/>
      <c r="D75" s="58"/>
      <c r="E75" s="58"/>
      <c r="F75" s="58"/>
      <c r="G75" s="58"/>
      <c r="H75" s="59"/>
      <c r="I75" s="59"/>
      <c r="J75" s="58"/>
    </row>
    <row r="76" spans="2:12" ht="23.25" x14ac:dyDescent="0.25">
      <c r="B76" s="59"/>
      <c r="C76" s="59"/>
      <c r="D76" s="58"/>
      <c r="E76" s="58"/>
      <c r="F76" s="58"/>
      <c r="G76" s="58"/>
      <c r="H76" s="59"/>
      <c r="I76" s="59"/>
      <c r="J76" s="58"/>
    </row>
    <row r="77" spans="2:12" ht="23.25" x14ac:dyDescent="0.25">
      <c r="B77" s="59"/>
      <c r="C77" s="59"/>
      <c r="D77" s="58"/>
      <c r="E77" s="58"/>
      <c r="F77" s="58"/>
      <c r="G77" s="58"/>
      <c r="H77" s="59"/>
      <c r="I77" s="59"/>
      <c r="J77" s="58"/>
    </row>
    <row r="78" spans="2:12" ht="23.25" x14ac:dyDescent="0.25">
      <c r="B78" s="59"/>
      <c r="C78" s="59"/>
      <c r="D78" s="58"/>
      <c r="E78" s="58"/>
      <c r="F78" s="58"/>
      <c r="G78" s="58"/>
      <c r="H78" s="59"/>
      <c r="I78" s="59"/>
      <c r="J78" s="58"/>
    </row>
    <row r="79" spans="2:12" ht="23.25" x14ac:dyDescent="0.25">
      <c r="B79" s="59"/>
      <c r="C79" s="59"/>
      <c r="D79" s="58"/>
      <c r="E79" s="58"/>
      <c r="F79" s="58"/>
      <c r="G79" s="58"/>
      <c r="H79" s="59"/>
      <c r="I79" s="59"/>
      <c r="J79" s="58"/>
    </row>
    <row r="80" spans="2:12" ht="23.25" x14ac:dyDescent="0.25">
      <c r="B80" s="59"/>
      <c r="C80" s="59"/>
      <c r="D80" s="58"/>
      <c r="E80" s="58"/>
      <c r="F80" s="58"/>
      <c r="G80" s="58"/>
      <c r="H80" s="59"/>
      <c r="I80" s="59"/>
      <c r="J80" s="58"/>
    </row>
    <row r="81" spans="2:10" ht="23.25" x14ac:dyDescent="0.25">
      <c r="B81" s="59"/>
      <c r="C81" s="59"/>
      <c r="D81" s="58"/>
      <c r="E81" s="58"/>
      <c r="F81" s="58"/>
      <c r="G81" s="58"/>
      <c r="H81" s="59"/>
      <c r="I81" s="59"/>
      <c r="J81" s="58"/>
    </row>
    <row r="82" spans="2:10" ht="23.25" x14ac:dyDescent="0.25">
      <c r="B82" s="59"/>
      <c r="C82" s="59"/>
      <c r="D82" s="58"/>
      <c r="E82" s="58"/>
      <c r="F82" s="58"/>
      <c r="G82" s="58"/>
      <c r="H82" s="58"/>
      <c r="I82" s="23"/>
      <c r="J82" s="23"/>
    </row>
    <row r="83" spans="2:10" ht="23.25" x14ac:dyDescent="0.25">
      <c r="B83" s="59"/>
      <c r="C83" s="59"/>
      <c r="D83" s="58"/>
      <c r="E83" s="58"/>
      <c r="F83" s="58"/>
      <c r="G83" s="58"/>
      <c r="H83" s="58"/>
      <c r="I83" s="23"/>
      <c r="J83" s="23"/>
    </row>
    <row r="84" spans="2:10" ht="23.25" x14ac:dyDescent="0.25">
      <c r="B84" s="59"/>
      <c r="C84" s="59"/>
      <c r="D84" s="58"/>
      <c r="E84" s="58"/>
      <c r="F84" s="58"/>
      <c r="G84" s="58"/>
      <c r="H84" s="58"/>
      <c r="I84" s="23"/>
      <c r="J84" s="23"/>
    </row>
    <row r="85" spans="2:10" ht="23.25" x14ac:dyDescent="0.25">
      <c r="B85" s="59"/>
      <c r="C85" s="59"/>
      <c r="D85" s="58"/>
      <c r="E85" s="58"/>
      <c r="F85" s="107"/>
      <c r="G85" s="58"/>
      <c r="H85" s="58"/>
      <c r="I85" s="23"/>
      <c r="J85" s="23"/>
    </row>
    <row r="86" spans="2:10" ht="23.25" x14ac:dyDescent="0.25">
      <c r="B86" s="59"/>
      <c r="C86" s="59"/>
      <c r="D86" s="58"/>
      <c r="G86" s="58"/>
      <c r="H86" s="58"/>
      <c r="I86" s="23"/>
      <c r="J86" s="23"/>
    </row>
    <row r="87" spans="2:10" ht="23.25" x14ac:dyDescent="0.25">
      <c r="B87" s="59"/>
      <c r="C87" s="59"/>
      <c r="D87" s="58"/>
      <c r="E87" s="23"/>
      <c r="F87" s="23"/>
      <c r="G87" s="58"/>
      <c r="I87" s="23"/>
      <c r="J87" s="23"/>
    </row>
    <row r="88" spans="2:10" ht="23.25" x14ac:dyDescent="0.25">
      <c r="E88" s="23"/>
      <c r="F88" s="23"/>
      <c r="G88" s="58"/>
      <c r="H88" s="23"/>
      <c r="I88" s="23"/>
      <c r="J88" s="23"/>
    </row>
    <row r="89" spans="2:10" ht="23.25" x14ac:dyDescent="0.25">
      <c r="B89" s="23"/>
      <c r="C89" s="23"/>
      <c r="D89" s="23"/>
      <c r="E89" s="23"/>
      <c r="F89" s="23"/>
      <c r="G89" s="58"/>
      <c r="H89" s="23"/>
      <c r="I89" s="23"/>
      <c r="J89" s="23"/>
    </row>
    <row r="90" spans="2:10" x14ac:dyDescent="0.25">
      <c r="B90" s="23"/>
      <c r="C90" s="23"/>
      <c r="D90" s="23"/>
      <c r="E90" s="23"/>
      <c r="F90" s="23"/>
      <c r="H90" s="23"/>
      <c r="I90" s="23"/>
      <c r="J90" s="23"/>
    </row>
    <row r="91" spans="2:10" x14ac:dyDescent="0.25">
      <c r="B91" s="23"/>
      <c r="C91" s="23"/>
      <c r="D91" s="23"/>
      <c r="E91" s="23"/>
      <c r="F91" s="23"/>
      <c r="G91" s="23"/>
      <c r="H91" s="23"/>
      <c r="I91" s="23"/>
      <c r="J91" s="23"/>
    </row>
    <row r="92" spans="2:10" x14ac:dyDescent="0.25">
      <c r="B92" s="23"/>
      <c r="C92" s="23"/>
      <c r="D92" s="23"/>
      <c r="E92" s="23"/>
      <c r="F92" s="23"/>
      <c r="G92" s="23"/>
      <c r="H92" s="23"/>
      <c r="I92" s="23"/>
      <c r="J92" s="23"/>
    </row>
    <row r="93" spans="2:10" x14ac:dyDescent="0.25">
      <c r="B93" s="23"/>
      <c r="C93" s="23"/>
      <c r="D93" s="23"/>
      <c r="E93" s="23"/>
      <c r="F93" s="23"/>
      <c r="G93" s="23"/>
      <c r="H93" s="23"/>
      <c r="I93" s="23"/>
      <c r="J93" s="23"/>
    </row>
    <row r="94" spans="2:10" x14ac:dyDescent="0.25">
      <c r="B94" s="23"/>
      <c r="C94" s="23"/>
      <c r="D94" s="23"/>
      <c r="E94" s="23"/>
      <c r="F94" s="23"/>
      <c r="G94" s="23"/>
      <c r="H94" s="23"/>
      <c r="I94" s="23"/>
      <c r="J94" s="23"/>
    </row>
    <row r="95" spans="2:10" x14ac:dyDescent="0.25">
      <c r="B95" s="23"/>
      <c r="C95" s="23"/>
      <c r="D95" s="23"/>
      <c r="E95" s="23"/>
      <c r="F95" s="23"/>
      <c r="G95" s="23"/>
      <c r="H95" s="23"/>
      <c r="I95" s="23"/>
      <c r="J95" s="23"/>
    </row>
    <row r="96" spans="2:10" x14ac:dyDescent="0.25">
      <c r="B96" s="23"/>
      <c r="C96" s="23"/>
      <c r="D96" s="23"/>
      <c r="E96" s="23"/>
      <c r="F96" s="23"/>
      <c r="G96" s="23"/>
      <c r="H96" s="23"/>
      <c r="I96" s="23"/>
      <c r="J96" s="23"/>
    </row>
    <row r="97" spans="2:10" x14ac:dyDescent="0.25">
      <c r="B97" s="23"/>
      <c r="C97" s="23"/>
      <c r="D97" s="23"/>
      <c r="E97" s="23"/>
      <c r="F97" s="23"/>
      <c r="G97" s="23"/>
      <c r="H97" s="23"/>
      <c r="I97" s="23"/>
      <c r="J97" s="23"/>
    </row>
    <row r="98" spans="2:10" x14ac:dyDescent="0.25">
      <c r="B98" s="23"/>
      <c r="C98" s="23"/>
      <c r="D98" s="23"/>
      <c r="E98" s="23"/>
      <c r="F98" s="23"/>
      <c r="G98" s="23"/>
      <c r="H98" s="23"/>
      <c r="I98" s="23"/>
      <c r="J98" s="23"/>
    </row>
    <row r="99" spans="2:10" x14ac:dyDescent="0.25">
      <c r="B99" s="23"/>
      <c r="C99" s="23"/>
      <c r="D99" s="23"/>
      <c r="E99" s="23"/>
      <c r="F99" s="23"/>
      <c r="G99" s="23"/>
      <c r="H99" s="23"/>
      <c r="I99" s="23"/>
      <c r="J99" s="23"/>
    </row>
    <row r="100" spans="2:10" x14ac:dyDescent="0.25">
      <c r="B100" s="23"/>
      <c r="C100" s="23"/>
      <c r="D100" s="23"/>
      <c r="E100" s="23"/>
      <c r="G100" s="23"/>
      <c r="H100" s="23"/>
      <c r="I100" s="23"/>
      <c r="J100" s="23"/>
    </row>
    <row r="101" spans="2:10" x14ac:dyDescent="0.25">
      <c r="B101" s="23"/>
      <c r="C101" s="23"/>
      <c r="D101" s="23"/>
      <c r="G101" s="23"/>
      <c r="H101" s="23"/>
      <c r="I101" s="23"/>
      <c r="J101" s="23"/>
    </row>
    <row r="102" spans="2:10" x14ac:dyDescent="0.25">
      <c r="B102" s="23"/>
      <c r="C102" s="23"/>
      <c r="D102" s="23"/>
      <c r="G102" s="23"/>
      <c r="I102" s="23"/>
      <c r="J102" s="23"/>
    </row>
    <row r="103" spans="2:10" ht="23.25" x14ac:dyDescent="0.35">
      <c r="C103" s="75"/>
      <c r="D103" s="75"/>
      <c r="G103" s="23"/>
      <c r="I103" s="23"/>
      <c r="J103" s="23"/>
    </row>
    <row r="104" spans="2:10" x14ac:dyDescent="0.25">
      <c r="G104" s="23"/>
      <c r="I104" s="23"/>
      <c r="J104" s="23"/>
    </row>
    <row r="105" spans="2:10" x14ac:dyDescent="0.25">
      <c r="G105" s="23"/>
      <c r="I105" s="23"/>
    </row>
    <row r="106" spans="2:10" x14ac:dyDescent="0.25">
      <c r="G106" s="23"/>
      <c r="I106" s="23"/>
    </row>
    <row r="107" spans="2:10" x14ac:dyDescent="0.25">
      <c r="G107" s="23"/>
      <c r="I107" s="23"/>
    </row>
    <row r="108" spans="2:10" x14ac:dyDescent="0.25">
      <c r="I108" s="23"/>
    </row>
    <row r="115" spans="2:2" x14ac:dyDescent="0.25">
      <c r="B115" s="23"/>
    </row>
    <row r="116" spans="2:2" x14ac:dyDescent="0.25">
      <c r="B116" s="23"/>
    </row>
    <row r="117" spans="2:2" x14ac:dyDescent="0.25">
      <c r="B117" s="23"/>
    </row>
    <row r="118" spans="2:2" ht="23.25" x14ac:dyDescent="0.25">
      <c r="B118" s="96"/>
    </row>
    <row r="119" spans="2:2" ht="23.25" x14ac:dyDescent="0.25">
      <c r="B119" s="96"/>
    </row>
    <row r="120" spans="2:2" ht="23.25" x14ac:dyDescent="0.25">
      <c r="B120" s="96"/>
    </row>
    <row r="121" spans="2:2" ht="23.25" x14ac:dyDescent="0.25">
      <c r="B121" s="97"/>
    </row>
  </sheetData>
  <mergeCells count="10">
    <mergeCell ref="C48:F48"/>
    <mergeCell ref="I48:M48"/>
    <mergeCell ref="C49:F49"/>
    <mergeCell ref="I49:M49"/>
    <mergeCell ref="H4:H5"/>
    <mergeCell ref="I4:I5"/>
    <mergeCell ref="B7:D7"/>
    <mergeCell ref="H7:J7"/>
    <mergeCell ref="B41:C41"/>
    <mergeCell ref="H42:I42"/>
  </mergeCells>
  <dataValidations count="4">
    <dataValidation type="list" allowBlank="1" showInputMessage="1" showErrorMessage="1" promptTitle="VALORES POSIBLES ASIGNADOR IOT" sqref="F5" xr:uid="{577E400C-D62D-4B80-8EBC-12F2195EF0B6}">
      <formula1>"2023,2022,2021,2020,2019"</formula1>
    </dataValidation>
    <dataValidation type="list" allowBlank="1" showInputMessage="1" showErrorMessage="1" promptTitle="VALORES POSIBLES ASIGNADOR IOT" sqref="F4" xr:uid="{D2C408A0-3E71-4970-B697-ADDD98032357}">
      <formula1>"REPORTE,IDENTIDAD,INDICADOR,VULNERABILIDAD"</formula1>
    </dataValidation>
    <dataValidation type="list" allowBlank="1" showInputMessage="1" showErrorMessage="1" promptTitle="VALORES POSIBLES ASIGNADOR IOT" sqref="I6" xr:uid="{587CE51E-542E-46FE-AD8D-C04315005672}">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J6" xr:uid="{09F9E2C0-2F3C-4FAA-8F59-CF2F8B515EE0}">
      <formula1>"vultures@jpcert.or.jp,cve@mitre.org/cve@cert.org.tw,talos-cna@cisco.com/psirt@cisco.com,psirt@bosch.com,OTRO"</formula1>
    </dataValidation>
  </dataValidations>
  <hyperlinks>
    <hyperlink ref="F4" r:id="rId1" display="cve@mitre.org/cve@cert.org.tw" xr:uid="{C83100C5-6840-4B4D-9E5E-8191027A4D0D}"/>
    <hyperlink ref="F5" r:id="rId2" display="cve@mitre.org/cve@cert.org.tw" xr:uid="{1BB8602E-2438-4ACE-A1A9-E6331054DDF8}"/>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E7EE3-AFE5-437C-9FFB-4ED587CC3FC2}">
  <dimension ref="B2:M121"/>
  <sheetViews>
    <sheetView topLeftCell="F52" zoomScale="40" zoomScaleNormal="40" workbookViewId="0">
      <selection activeCell="G57" sqref="G57"/>
    </sheetView>
  </sheetViews>
  <sheetFormatPr baseColWidth="10" defaultRowHeight="15" x14ac:dyDescent="0.25"/>
  <cols>
    <col min="2" max="2" width="123" customWidth="1"/>
    <col min="3" max="3" width="129" customWidth="1"/>
    <col min="4" max="4" width="126.85546875" customWidth="1"/>
    <col min="5" max="6" width="69.42578125" customWidth="1"/>
    <col min="7" max="7" width="134.28515625" customWidth="1"/>
    <col min="8" max="8" width="111.7109375" customWidth="1"/>
    <col min="9" max="9" width="130.7109375" customWidth="1"/>
    <col min="10" max="10" width="61.85546875" customWidth="1"/>
    <col min="11" max="11" width="93" customWidth="1"/>
    <col min="12" max="12" width="56.140625" customWidth="1"/>
    <col min="13" max="13" width="58.28515625" customWidth="1"/>
    <col min="14" max="14" width="66.85546875" customWidth="1"/>
    <col min="15" max="15" width="44.28515625" customWidth="1"/>
  </cols>
  <sheetData>
    <row r="2" spans="2:12" ht="15.75" thickBot="1" x14ac:dyDescent="0.3"/>
    <row r="3" spans="2:12" ht="24" thickBot="1" x14ac:dyDescent="0.4">
      <c r="B3" s="1" t="s">
        <v>0</v>
      </c>
      <c r="C3" s="2" t="s">
        <v>1</v>
      </c>
      <c r="D3" s="2" t="s">
        <v>2</v>
      </c>
      <c r="E3" s="2" t="s">
        <v>3</v>
      </c>
      <c r="F3" s="2" t="s">
        <v>4</v>
      </c>
      <c r="G3" s="2" t="s">
        <v>5</v>
      </c>
      <c r="H3" s="3" t="s">
        <v>6</v>
      </c>
      <c r="I3" s="4"/>
      <c r="J3" s="5"/>
    </row>
    <row r="4" spans="2:12" ht="351.75" customHeight="1" thickTop="1" thickBot="1" x14ac:dyDescent="0.3">
      <c r="B4" s="115" t="s">
        <v>51</v>
      </c>
      <c r="C4" s="116" t="s">
        <v>51</v>
      </c>
      <c r="D4" s="114" t="s">
        <v>72</v>
      </c>
      <c r="E4" s="92" t="s">
        <v>52</v>
      </c>
      <c r="F4" s="80" t="s">
        <v>53</v>
      </c>
      <c r="G4" s="81" t="s">
        <v>75</v>
      </c>
      <c r="H4" s="125" t="s">
        <v>90</v>
      </c>
      <c r="I4" s="127"/>
      <c r="J4" s="12"/>
    </row>
    <row r="5" spans="2:12" ht="188.25" customHeight="1" thickTop="1" thickBot="1" x14ac:dyDescent="0.3">
      <c r="B5" s="115" t="s">
        <v>9</v>
      </c>
      <c r="C5" s="116" t="s">
        <v>9</v>
      </c>
      <c r="D5" s="114" t="s">
        <v>91</v>
      </c>
      <c r="E5" s="92" t="s">
        <v>8</v>
      </c>
      <c r="F5" s="80">
        <v>2023</v>
      </c>
      <c r="G5" s="11" t="s">
        <v>33</v>
      </c>
      <c r="H5" s="126"/>
      <c r="I5" s="127"/>
      <c r="J5" s="14"/>
    </row>
    <row r="6" spans="2:12" ht="16.5" thickTop="1" thickBot="1" x14ac:dyDescent="0.3">
      <c r="B6" s="15"/>
      <c r="C6" s="15"/>
      <c r="D6" s="16"/>
      <c r="E6" s="16"/>
      <c r="F6" s="16"/>
      <c r="G6" s="16"/>
      <c r="H6" s="17"/>
      <c r="I6" s="18"/>
      <c r="J6" s="19"/>
      <c r="K6" s="20"/>
      <c r="L6" s="21"/>
    </row>
    <row r="7" spans="2:12" ht="32.25" customHeight="1" thickTop="1" thickBot="1" x14ac:dyDescent="0.3">
      <c r="B7" s="128" t="s">
        <v>11</v>
      </c>
      <c r="C7" s="129"/>
      <c r="D7" s="130"/>
      <c r="E7" s="22"/>
      <c r="F7" s="22"/>
      <c r="G7" s="22"/>
      <c r="H7" s="128" t="s">
        <v>11</v>
      </c>
      <c r="I7" s="129"/>
      <c r="J7" s="130"/>
      <c r="K7" s="23"/>
      <c r="L7" s="23"/>
    </row>
    <row r="8" spans="2:12" ht="32.25" customHeight="1" thickTop="1" thickBot="1" x14ac:dyDescent="0.3">
      <c r="B8" s="24"/>
      <c r="C8" s="24"/>
      <c r="D8" s="25"/>
      <c r="E8" s="26"/>
      <c r="F8" s="26"/>
      <c r="G8" s="26"/>
      <c r="H8" s="24"/>
      <c r="I8" s="24"/>
      <c r="J8" s="25"/>
      <c r="K8" s="23"/>
      <c r="L8" s="23"/>
    </row>
    <row r="9" spans="2:12" ht="32.25" customHeight="1" thickBot="1" x14ac:dyDescent="0.4">
      <c r="B9" s="27" t="s">
        <v>12</v>
      </c>
      <c r="C9" s="28" t="s">
        <v>13</v>
      </c>
      <c r="D9" s="29"/>
      <c r="E9" s="30"/>
      <c r="F9" s="30"/>
      <c r="G9" s="30"/>
      <c r="H9" s="27" t="s">
        <v>12</v>
      </c>
      <c r="I9" s="28" t="s">
        <v>13</v>
      </c>
      <c r="J9" s="29"/>
      <c r="K9" s="23"/>
      <c r="L9" s="23"/>
    </row>
    <row r="10" spans="2:12" ht="180.75" customHeight="1" thickBot="1" x14ac:dyDescent="0.4">
      <c r="B10" s="31" t="s">
        <v>14</v>
      </c>
      <c r="C10" s="32" t="s">
        <v>95</v>
      </c>
      <c r="D10" s="33"/>
      <c r="E10" s="33"/>
      <c r="F10" s="33"/>
      <c r="G10" s="33"/>
      <c r="H10" s="31" t="s">
        <v>14</v>
      </c>
      <c r="I10" s="32" t="s">
        <v>95</v>
      </c>
      <c r="J10" s="33"/>
      <c r="K10" s="23"/>
      <c r="L10" s="23"/>
    </row>
    <row r="11" spans="2:12" ht="157.5" customHeight="1" thickBot="1" x14ac:dyDescent="0.4">
      <c r="B11" s="34" t="s">
        <v>15</v>
      </c>
      <c r="C11" s="35" t="s">
        <v>96</v>
      </c>
      <c r="D11" s="33"/>
      <c r="E11" s="33"/>
      <c r="F11" s="33"/>
      <c r="G11" s="33"/>
      <c r="H11" s="34" t="s">
        <v>15</v>
      </c>
      <c r="I11" s="35" t="s">
        <v>97</v>
      </c>
      <c r="J11" s="33"/>
      <c r="K11" s="23"/>
      <c r="L11" s="23"/>
    </row>
    <row r="12" spans="2:12" ht="72.75" customHeight="1" thickBot="1" x14ac:dyDescent="0.3">
      <c r="B12" s="36"/>
      <c r="C12" s="16"/>
      <c r="H12" s="36"/>
      <c r="I12" s="16"/>
      <c r="K12" s="23"/>
      <c r="L12" s="23"/>
    </row>
    <row r="13" spans="2:12" ht="127.5" customHeight="1" thickBot="1" x14ac:dyDescent="0.3">
      <c r="B13" s="37" t="s">
        <v>101</v>
      </c>
      <c r="C13" s="38" t="s">
        <v>17</v>
      </c>
      <c r="D13" s="39" t="s">
        <v>55</v>
      </c>
      <c r="E13" s="40"/>
      <c r="F13" s="104"/>
      <c r="G13" s="93"/>
      <c r="H13" s="37" t="s">
        <v>105</v>
      </c>
      <c r="I13" s="38" t="s">
        <v>17</v>
      </c>
      <c r="J13" s="39" t="s">
        <v>100</v>
      </c>
      <c r="K13" s="23"/>
      <c r="L13" s="23"/>
    </row>
    <row r="14" spans="2:12" ht="36.75" customHeight="1" thickBot="1" x14ac:dyDescent="0.3">
      <c r="B14" s="41" t="s">
        <v>53</v>
      </c>
      <c r="C14" s="42">
        <f>SUM(C15:C19)</f>
        <v>645</v>
      </c>
      <c r="D14" s="43">
        <f>(C14/(C$38/100))%</f>
        <v>2.3362793393219356E-2</v>
      </c>
      <c r="E14" s="44"/>
      <c r="F14" s="105"/>
      <c r="G14" s="94"/>
      <c r="H14" s="41">
        <v>2023</v>
      </c>
      <c r="I14" s="42">
        <f>SUM(I15:I18)</f>
        <v>1933</v>
      </c>
      <c r="J14" s="43">
        <f>(I14/(I$39/100))%</f>
        <v>7.0015937409446533E-2</v>
      </c>
      <c r="K14" s="23"/>
      <c r="L14" s="23"/>
    </row>
    <row r="15" spans="2:12" ht="23.25" x14ac:dyDescent="0.25">
      <c r="B15" s="45">
        <v>2023</v>
      </c>
      <c r="C15" s="46">
        <v>75</v>
      </c>
      <c r="D15" s="47">
        <f>(C15/(C$14/100))%</f>
        <v>0.11627906976744186</v>
      </c>
      <c r="E15" s="48"/>
      <c r="F15" s="106"/>
      <c r="G15" s="95"/>
      <c r="H15" s="45" t="s">
        <v>58</v>
      </c>
      <c r="I15" s="46">
        <v>75</v>
      </c>
      <c r="J15" s="47">
        <f>(I15/(I$14/100))%</f>
        <v>3.8799793067770309E-2</v>
      </c>
      <c r="K15" s="23"/>
      <c r="L15" s="23"/>
    </row>
    <row r="16" spans="2:12" ht="23.25" x14ac:dyDescent="0.25">
      <c r="B16" s="49">
        <v>2022</v>
      </c>
      <c r="C16" s="50">
        <v>308</v>
      </c>
      <c r="D16" s="47">
        <f t="shared" ref="D16:D19" si="0">(C16/(C$14/100))%</f>
        <v>0.47751937984496123</v>
      </c>
      <c r="E16" s="48"/>
      <c r="F16" s="106"/>
      <c r="G16" s="95"/>
      <c r="H16" s="49" t="s">
        <v>59</v>
      </c>
      <c r="I16" s="46">
        <v>1789</v>
      </c>
      <c r="J16" s="47">
        <f t="shared" ref="J16:J18" si="1">(I16/(I$14/100))%</f>
        <v>0.92550439730988099</v>
      </c>
      <c r="K16" s="23"/>
      <c r="L16" s="23"/>
    </row>
    <row r="17" spans="2:12" ht="23.25" x14ac:dyDescent="0.25">
      <c r="B17" s="49">
        <v>2021</v>
      </c>
      <c r="C17" s="50">
        <v>262</v>
      </c>
      <c r="D17" s="47">
        <f t="shared" si="0"/>
        <v>0.40620155038759692</v>
      </c>
      <c r="E17" s="48"/>
      <c r="F17" s="106"/>
      <c r="G17" s="95"/>
      <c r="H17" s="49" t="s">
        <v>64</v>
      </c>
      <c r="I17" s="46">
        <v>61</v>
      </c>
      <c r="J17" s="47">
        <f t="shared" si="1"/>
        <v>3.1557165028453182E-2</v>
      </c>
      <c r="K17" s="23"/>
      <c r="L17" s="23"/>
    </row>
    <row r="18" spans="2:12" ht="24" thickBot="1" x14ac:dyDescent="0.3">
      <c r="B18" s="49">
        <v>2020</v>
      </c>
      <c r="C18" s="50">
        <v>0</v>
      </c>
      <c r="D18" s="47">
        <f t="shared" si="0"/>
        <v>0</v>
      </c>
      <c r="E18" s="48"/>
      <c r="F18" s="106"/>
      <c r="G18" s="95"/>
      <c r="H18" s="49" t="s">
        <v>65</v>
      </c>
      <c r="I18" s="46">
        <v>8</v>
      </c>
      <c r="J18" s="47">
        <f t="shared" si="1"/>
        <v>4.1386445938955E-3</v>
      </c>
      <c r="K18" s="23"/>
      <c r="L18" s="23"/>
    </row>
    <row r="19" spans="2:12" ht="24" thickBot="1" x14ac:dyDescent="0.3">
      <c r="B19" s="49">
        <v>2019</v>
      </c>
      <c r="C19" s="50">
        <v>0</v>
      </c>
      <c r="D19" s="47">
        <f t="shared" si="0"/>
        <v>0</v>
      </c>
      <c r="E19" s="48"/>
      <c r="F19" s="106"/>
      <c r="G19" s="95"/>
      <c r="H19" s="41">
        <v>2022</v>
      </c>
      <c r="I19" s="42">
        <f>SUM(I20:I23)</f>
        <v>12675</v>
      </c>
      <c r="J19" s="43">
        <f>(I19/(I$39/100))%</f>
        <v>0.4591060562155897</v>
      </c>
      <c r="K19" s="23"/>
      <c r="L19" s="23"/>
    </row>
    <row r="20" spans="2:12" ht="30" customHeight="1" thickBot="1" x14ac:dyDescent="0.3">
      <c r="B20" s="41" t="s">
        <v>59</v>
      </c>
      <c r="C20" s="42">
        <f>SUM(C21:C25)</f>
        <v>26063</v>
      </c>
      <c r="D20" s="43">
        <f>(C20/(C$38/100))%</f>
        <v>0.9440379600115909</v>
      </c>
      <c r="E20" s="48"/>
      <c r="F20" s="106"/>
      <c r="G20" s="95"/>
      <c r="H20" s="45" t="s">
        <v>58</v>
      </c>
      <c r="I20" s="46">
        <v>308</v>
      </c>
      <c r="J20" s="47">
        <f>(I20/(I$19/100))%</f>
        <v>2.4299802761341222E-2</v>
      </c>
      <c r="K20" s="23"/>
      <c r="L20" s="23"/>
    </row>
    <row r="21" spans="2:12" ht="23.25" x14ac:dyDescent="0.25">
      <c r="B21" s="45">
        <v>2023</v>
      </c>
      <c r="C21" s="46">
        <v>1789</v>
      </c>
      <c r="D21" s="47">
        <f>(C21/(C$20/100))%</f>
        <v>6.8641368990522963E-2</v>
      </c>
      <c r="E21" s="58"/>
      <c r="F21" s="107"/>
      <c r="G21" s="95"/>
      <c r="H21" s="49" t="s">
        <v>59</v>
      </c>
      <c r="I21" s="46">
        <v>11897</v>
      </c>
      <c r="J21" s="47">
        <f t="shared" ref="J21:J23" si="2">(I21/(I$19/100))%</f>
        <v>0.93861932938856019</v>
      </c>
      <c r="K21" s="23"/>
      <c r="L21" s="23"/>
    </row>
    <row r="22" spans="2:12" ht="23.25" x14ac:dyDescent="0.25">
      <c r="B22" s="49">
        <v>2022</v>
      </c>
      <c r="C22" s="46">
        <v>11897</v>
      </c>
      <c r="D22" s="47">
        <f>(C22/(C$20/100))%</f>
        <v>0.45647085907224799</v>
      </c>
      <c r="E22" s="58"/>
      <c r="F22" s="107"/>
      <c r="G22" s="96"/>
      <c r="H22" s="49" t="s">
        <v>64</v>
      </c>
      <c r="I22" s="46">
        <v>293</v>
      </c>
      <c r="J22" s="47">
        <f t="shared" si="2"/>
        <v>2.31163708086785E-2</v>
      </c>
      <c r="K22" s="23"/>
      <c r="L22" s="23"/>
    </row>
    <row r="23" spans="2:12" ht="24" thickBot="1" x14ac:dyDescent="0.3">
      <c r="B23" s="49">
        <v>2021</v>
      </c>
      <c r="C23" s="46">
        <v>11561</v>
      </c>
      <c r="D23" s="47">
        <f>(C23/(C$20/100))%</f>
        <v>0.44357902006676136</v>
      </c>
      <c r="E23" s="58"/>
      <c r="F23" s="107"/>
      <c r="G23" s="96"/>
      <c r="H23" s="49" t="s">
        <v>65</v>
      </c>
      <c r="I23" s="102">
        <v>177</v>
      </c>
      <c r="J23" s="47">
        <f t="shared" si="2"/>
        <v>1.3964497041420118E-2</v>
      </c>
      <c r="K23" s="23"/>
      <c r="L23" s="23"/>
    </row>
    <row r="24" spans="2:12" ht="24" thickBot="1" x14ac:dyDescent="0.3">
      <c r="B24" s="49">
        <v>2020</v>
      </c>
      <c r="C24" s="46">
        <v>816</v>
      </c>
      <c r="D24" s="47">
        <f>(C24/(C$20/100))%</f>
        <v>3.1308751870467715E-2</v>
      </c>
      <c r="E24" s="58"/>
      <c r="F24" s="107"/>
      <c r="G24" s="96"/>
      <c r="H24" s="41">
        <v>2021</v>
      </c>
      <c r="I24" s="42">
        <f>SUM(I25:I28)</f>
        <v>12165</v>
      </c>
      <c r="J24" s="43">
        <f>(I24/(I$39/100))%</f>
        <v>0.44063314981164881</v>
      </c>
      <c r="K24" s="23"/>
      <c r="L24" s="23"/>
    </row>
    <row r="25" spans="2:12" ht="24" thickBot="1" x14ac:dyDescent="0.3">
      <c r="B25" s="49">
        <v>2019</v>
      </c>
      <c r="C25" s="50">
        <v>0</v>
      </c>
      <c r="D25" s="47">
        <f>(C25/(C$20/100))%</f>
        <v>0</v>
      </c>
      <c r="E25" s="58"/>
      <c r="F25" s="107"/>
      <c r="G25" s="96"/>
      <c r="H25" s="45" t="s">
        <v>58</v>
      </c>
      <c r="I25" s="46">
        <v>262</v>
      </c>
      <c r="J25" s="47">
        <f>(I25/(I$24/100))%</f>
        <v>2.1537196876284425E-2</v>
      </c>
      <c r="K25" s="23"/>
      <c r="L25" s="23"/>
    </row>
    <row r="26" spans="2:12" ht="24" thickBot="1" x14ac:dyDescent="0.3">
      <c r="B26" s="41" t="s">
        <v>64</v>
      </c>
      <c r="C26" s="42">
        <f>SUM(C27:C31)</f>
        <v>645</v>
      </c>
      <c r="D26" s="43">
        <f>(C26/(C$38/100))%</f>
        <v>2.3362793393219356E-2</v>
      </c>
      <c r="E26" s="58"/>
      <c r="F26" s="107"/>
      <c r="G26" s="96"/>
      <c r="H26" s="49" t="s">
        <v>59</v>
      </c>
      <c r="I26" s="46">
        <v>11561</v>
      </c>
      <c r="J26" s="47">
        <f t="shared" ref="J26:J28" si="3">(I26/(I$24/100))%</f>
        <v>0.95034936292642824</v>
      </c>
      <c r="K26" s="23"/>
      <c r="L26" s="23"/>
    </row>
    <row r="27" spans="2:12" ht="23.25" x14ac:dyDescent="0.25">
      <c r="B27" s="45">
        <v>2023</v>
      </c>
      <c r="C27" s="46">
        <v>61</v>
      </c>
      <c r="D27" s="47">
        <f>(C27/(C$26/100))%</f>
        <v>9.4573643410852698E-2</v>
      </c>
      <c r="E27" s="58"/>
      <c r="F27" s="107"/>
      <c r="G27" s="96"/>
      <c r="H27" s="49" t="s">
        <v>64</v>
      </c>
      <c r="I27" s="46">
        <v>272</v>
      </c>
      <c r="J27" s="47">
        <f t="shared" si="3"/>
        <v>2.2359227291409781E-2</v>
      </c>
      <c r="K27" s="23"/>
      <c r="L27" s="23"/>
    </row>
    <row r="28" spans="2:12" ht="24" thickBot="1" x14ac:dyDescent="0.3">
      <c r="B28" s="49">
        <v>2022</v>
      </c>
      <c r="C28" s="46">
        <v>293</v>
      </c>
      <c r="D28" s="47">
        <f>(C28/(C$26/100))%</f>
        <v>0.45426356589147282</v>
      </c>
      <c r="E28" s="58"/>
      <c r="F28" s="107"/>
      <c r="G28" s="96"/>
      <c r="H28" s="49" t="s">
        <v>65</v>
      </c>
      <c r="I28" s="102">
        <v>70</v>
      </c>
      <c r="J28" s="47">
        <f t="shared" si="3"/>
        <v>5.754212905877517E-3</v>
      </c>
      <c r="K28" s="23"/>
      <c r="L28" s="23"/>
    </row>
    <row r="29" spans="2:12" ht="24" thickBot="1" x14ac:dyDescent="0.3">
      <c r="B29" s="49">
        <v>2021</v>
      </c>
      <c r="C29" s="46">
        <v>272</v>
      </c>
      <c r="D29" s="47">
        <f>(C29/(C$26/100))%</f>
        <v>0.42170542635658914</v>
      </c>
      <c r="E29" s="58"/>
      <c r="F29" s="107"/>
      <c r="G29" s="96"/>
      <c r="H29" s="41">
        <v>2020</v>
      </c>
      <c r="I29" s="42">
        <f>SUM(I30:I33)</f>
        <v>834</v>
      </c>
      <c r="J29" s="43">
        <f>(I29/(I$39/100))%</f>
        <v>3.0208635178209216E-2</v>
      </c>
      <c r="K29" s="23"/>
      <c r="L29" s="23"/>
    </row>
    <row r="30" spans="2:12" ht="23.25" x14ac:dyDescent="0.25">
      <c r="B30" s="49">
        <v>2020</v>
      </c>
      <c r="C30" s="46">
        <v>18</v>
      </c>
      <c r="D30" s="47">
        <f>(C30/(C$26/100))%</f>
        <v>2.7906976744186046E-2</v>
      </c>
      <c r="E30" s="58"/>
      <c r="F30" s="107"/>
      <c r="G30" s="96"/>
      <c r="H30" s="45" t="s">
        <v>58</v>
      </c>
      <c r="I30" s="46">
        <v>0</v>
      </c>
      <c r="J30" s="47">
        <f>(I30/(I$24/100))%</f>
        <v>0</v>
      </c>
      <c r="K30" s="23"/>
      <c r="L30" s="23"/>
    </row>
    <row r="31" spans="2:12" ht="24" thickBot="1" x14ac:dyDescent="0.3">
      <c r="B31" s="49">
        <v>2019</v>
      </c>
      <c r="C31" s="46">
        <v>1</v>
      </c>
      <c r="D31" s="47">
        <f>(C31/(C$26/100))%</f>
        <v>1.5503875968992248E-3</v>
      </c>
      <c r="E31" s="58"/>
      <c r="F31" s="107"/>
      <c r="G31" s="96"/>
      <c r="H31" s="49" t="s">
        <v>59</v>
      </c>
      <c r="I31" s="46">
        <v>816</v>
      </c>
      <c r="J31" s="47">
        <f t="shared" ref="J31:J33" si="4">(I31/(I$24/100))%</f>
        <v>6.7077681874229342E-2</v>
      </c>
      <c r="K31" s="23"/>
      <c r="L31" s="23"/>
    </row>
    <row r="32" spans="2:12" ht="24" thickBot="1" x14ac:dyDescent="0.3">
      <c r="B32" s="41" t="s">
        <v>65</v>
      </c>
      <c r="C32" s="42">
        <f>SUM(C33:C37)</f>
        <v>255</v>
      </c>
      <c r="D32" s="43">
        <f>(C32/(C$38/100))%</f>
        <v>9.2364532019704442E-3</v>
      </c>
      <c r="E32" s="58"/>
      <c r="F32" s="107"/>
      <c r="G32" s="96"/>
      <c r="H32" s="49" t="s">
        <v>64</v>
      </c>
      <c r="I32" s="46">
        <v>18</v>
      </c>
      <c r="J32" s="47">
        <f t="shared" si="4"/>
        <v>1.4796547472256472E-3</v>
      </c>
      <c r="K32" s="23"/>
      <c r="L32" s="23"/>
    </row>
    <row r="33" spans="2:13" ht="24" thickBot="1" x14ac:dyDescent="0.3">
      <c r="B33" s="45">
        <v>2023</v>
      </c>
      <c r="C33" s="46">
        <v>8</v>
      </c>
      <c r="D33" s="47">
        <f>(C33/(C$32/100))%</f>
        <v>3.137254901960785E-2</v>
      </c>
      <c r="E33" s="58"/>
      <c r="F33" s="107"/>
      <c r="G33" s="96"/>
      <c r="H33" s="49" t="s">
        <v>65</v>
      </c>
      <c r="I33" s="102">
        <v>0</v>
      </c>
      <c r="J33" s="47">
        <f t="shared" si="4"/>
        <v>0</v>
      </c>
      <c r="K33" s="23"/>
      <c r="L33" s="23"/>
    </row>
    <row r="34" spans="2:13" ht="24" thickBot="1" x14ac:dyDescent="0.3">
      <c r="B34" s="49">
        <v>2022</v>
      </c>
      <c r="C34" s="46">
        <v>177</v>
      </c>
      <c r="D34" s="47">
        <f>(C34/(C$32/100))%</f>
        <v>0.69411764705882362</v>
      </c>
      <c r="E34" s="58"/>
      <c r="F34" s="107"/>
      <c r="G34" s="96"/>
      <c r="H34" s="41">
        <v>2019</v>
      </c>
      <c r="I34" s="42">
        <f>SUM(I35:I38)</f>
        <v>1</v>
      </c>
      <c r="J34" s="43">
        <f>(I34/(I$39/100))%</f>
        <v>3.6221385105766447E-5</v>
      </c>
      <c r="K34" s="23"/>
      <c r="L34" s="23"/>
    </row>
    <row r="35" spans="2:13" ht="23.25" x14ac:dyDescent="0.25">
      <c r="B35" s="49">
        <v>2021</v>
      </c>
      <c r="C35" s="46">
        <v>70</v>
      </c>
      <c r="D35" s="47">
        <f>(C35/(C$32/100))%</f>
        <v>0.27450980392156865</v>
      </c>
      <c r="E35" s="58"/>
      <c r="F35" s="107"/>
      <c r="G35" s="96"/>
      <c r="H35" s="45" t="s">
        <v>58</v>
      </c>
      <c r="I35" s="46">
        <v>0</v>
      </c>
      <c r="J35" s="47">
        <f>(I35/(I$24/100))%</f>
        <v>0</v>
      </c>
      <c r="K35" s="23"/>
      <c r="L35" s="23"/>
    </row>
    <row r="36" spans="2:13" ht="23.25" x14ac:dyDescent="0.25">
      <c r="B36" s="49">
        <v>2020</v>
      </c>
      <c r="C36" s="46">
        <v>0</v>
      </c>
      <c r="D36" s="47">
        <f>(C36/(C$32/100))%</f>
        <v>0</v>
      </c>
      <c r="E36" s="58"/>
      <c r="F36" s="107"/>
      <c r="G36" s="96"/>
      <c r="H36" s="49" t="s">
        <v>59</v>
      </c>
      <c r="I36" s="46">
        <v>0</v>
      </c>
      <c r="J36" s="47">
        <f t="shared" ref="J36:J38" si="5">(I36/(I$24/100))%</f>
        <v>0</v>
      </c>
      <c r="K36" s="23"/>
      <c r="L36" s="23"/>
    </row>
    <row r="37" spans="2:13" ht="24" thickBot="1" x14ac:dyDescent="0.3">
      <c r="B37" s="49">
        <v>2019</v>
      </c>
      <c r="C37" s="46">
        <v>0</v>
      </c>
      <c r="D37" s="47">
        <f>(C37/(C$32/100))%</f>
        <v>0</v>
      </c>
      <c r="E37" s="58"/>
      <c r="F37" s="107"/>
      <c r="G37" s="96"/>
      <c r="H37" s="49" t="s">
        <v>64</v>
      </c>
      <c r="I37" s="46">
        <v>1</v>
      </c>
      <c r="J37" s="47">
        <f t="shared" si="5"/>
        <v>8.2203041512535961E-5</v>
      </c>
      <c r="K37" s="23"/>
      <c r="L37" s="23"/>
    </row>
    <row r="38" spans="2:13" ht="24" thickBot="1" x14ac:dyDescent="0.3">
      <c r="B38" s="53" t="s">
        <v>21</v>
      </c>
      <c r="C38" s="54">
        <f>C14+C20+C26+C32</f>
        <v>27608</v>
      </c>
      <c r="D38" s="55">
        <f>D14+D20+D26+D32</f>
        <v>1</v>
      </c>
      <c r="E38" s="58"/>
      <c r="F38" s="107"/>
      <c r="G38" s="96"/>
      <c r="H38" s="49" t="s">
        <v>65</v>
      </c>
      <c r="I38" s="102">
        <v>0</v>
      </c>
      <c r="J38" s="47">
        <f t="shared" si="5"/>
        <v>0</v>
      </c>
      <c r="K38" s="23"/>
      <c r="L38" s="23"/>
    </row>
    <row r="39" spans="2:13" ht="24" thickBot="1" x14ac:dyDescent="0.3">
      <c r="B39" s="56"/>
      <c r="C39" s="56"/>
      <c r="D39" s="57"/>
      <c r="E39" s="58"/>
      <c r="F39" s="57"/>
      <c r="G39" s="96"/>
      <c r="H39" s="53" t="s">
        <v>21</v>
      </c>
      <c r="I39" s="54">
        <f>I14+I19+I24+I29+I34</f>
        <v>27608</v>
      </c>
      <c r="J39" s="55">
        <f>J14+J19+J24+J32</f>
        <v>0.97123479818391067</v>
      </c>
      <c r="K39" s="113"/>
      <c r="L39" s="112"/>
      <c r="M39" s="23"/>
    </row>
    <row r="40" spans="2:13" ht="24" thickBot="1" x14ac:dyDescent="0.3">
      <c r="B40" s="59"/>
      <c r="C40" s="59"/>
      <c r="D40" s="58"/>
      <c r="E40" s="58"/>
      <c r="F40" s="58"/>
      <c r="G40" s="96"/>
      <c r="H40" s="56"/>
      <c r="I40" s="56"/>
      <c r="J40" s="111"/>
      <c r="K40" s="112"/>
      <c r="L40" s="112"/>
    </row>
    <row r="41" spans="2:13" ht="60" customHeight="1" thickBot="1" x14ac:dyDescent="0.3">
      <c r="B41" s="131" t="s">
        <v>92</v>
      </c>
      <c r="C41" s="142"/>
      <c r="D41" s="58"/>
      <c r="E41" s="97"/>
      <c r="F41" s="107"/>
      <c r="G41" s="96"/>
      <c r="H41" s="56"/>
      <c r="I41" s="56"/>
      <c r="J41" s="111"/>
      <c r="K41" s="112"/>
      <c r="L41" s="112"/>
    </row>
    <row r="42" spans="2:13" ht="63.75" customHeight="1" thickBot="1" x14ac:dyDescent="0.3">
      <c r="B42" s="27" t="s">
        <v>12</v>
      </c>
      <c r="C42" s="28" t="s">
        <v>13</v>
      </c>
      <c r="D42" s="58"/>
      <c r="E42" s="58"/>
      <c r="F42" s="107"/>
      <c r="G42" s="96"/>
      <c r="H42" s="131" t="s">
        <v>92</v>
      </c>
      <c r="I42" s="142"/>
      <c r="J42" s="58"/>
      <c r="K42" s="23"/>
      <c r="L42" s="23"/>
    </row>
    <row r="43" spans="2:13" ht="180.75" customHeight="1" thickBot="1" x14ac:dyDescent="0.3">
      <c r="B43" s="31" t="s">
        <v>14</v>
      </c>
      <c r="C43" s="32" t="s">
        <v>95</v>
      </c>
      <c r="D43" s="58"/>
      <c r="E43" s="58"/>
      <c r="F43" s="107"/>
      <c r="G43" s="57"/>
      <c r="H43" s="27" t="s">
        <v>12</v>
      </c>
      <c r="I43" s="28" t="s">
        <v>13</v>
      </c>
      <c r="J43" s="58"/>
      <c r="K43" s="23"/>
      <c r="L43" s="23"/>
    </row>
    <row r="44" spans="2:13" ht="185.25" customHeight="1" thickBot="1" x14ac:dyDescent="0.3">
      <c r="B44" s="34" t="s">
        <v>15</v>
      </c>
      <c r="C44" s="35" t="s">
        <v>98</v>
      </c>
      <c r="D44" s="61"/>
      <c r="E44" s="63"/>
      <c r="F44" s="107"/>
      <c r="G44" s="58"/>
      <c r="H44" s="31" t="s">
        <v>14</v>
      </c>
      <c r="I44" s="32" t="s">
        <v>95</v>
      </c>
      <c r="J44" s="61"/>
      <c r="K44" s="23"/>
      <c r="L44" s="23"/>
    </row>
    <row r="45" spans="2:13" ht="105.75" customHeight="1" thickBot="1" x14ac:dyDescent="0.3">
      <c r="B45" s="59"/>
      <c r="C45" s="59"/>
      <c r="D45" s="58"/>
      <c r="E45" s="98"/>
      <c r="F45" s="98"/>
      <c r="G45" s="96"/>
      <c r="H45" s="34" t="s">
        <v>15</v>
      </c>
      <c r="I45" s="35" t="s">
        <v>99</v>
      </c>
      <c r="J45" s="61"/>
      <c r="K45" s="23"/>
      <c r="L45" s="23"/>
    </row>
    <row r="46" spans="2:13" ht="52.5" customHeight="1" x14ac:dyDescent="0.25">
      <c r="B46" s="59"/>
      <c r="C46" s="59"/>
      <c r="D46" s="58"/>
      <c r="E46" s="87"/>
      <c r="F46" s="87"/>
      <c r="G46" s="96"/>
      <c r="H46" s="59"/>
      <c r="I46" s="59"/>
      <c r="J46" s="99"/>
      <c r="K46" s="23"/>
      <c r="L46" s="23"/>
    </row>
    <row r="47" spans="2:13" ht="186.75" customHeight="1" thickBot="1" x14ac:dyDescent="0.3">
      <c r="B47" s="59"/>
      <c r="C47" s="62"/>
      <c r="D47" s="63"/>
      <c r="E47" s="23"/>
      <c r="F47" s="23"/>
      <c r="G47" s="96"/>
      <c r="H47" s="59"/>
      <c r="I47" s="62"/>
      <c r="J47" s="63"/>
      <c r="K47" s="23"/>
      <c r="L47" s="23"/>
    </row>
    <row r="48" spans="2:13" ht="173.25" customHeight="1" thickBot="1" x14ac:dyDescent="0.3">
      <c r="B48" s="64" t="s">
        <v>93</v>
      </c>
      <c r="C48" s="138" t="s">
        <v>61</v>
      </c>
      <c r="D48" s="139"/>
      <c r="E48" s="139"/>
      <c r="F48" s="132"/>
      <c r="G48" s="96"/>
      <c r="H48" s="64" t="s">
        <v>62</v>
      </c>
      <c r="I48" s="138" t="s">
        <v>94</v>
      </c>
      <c r="J48" s="139"/>
      <c r="K48" s="139"/>
      <c r="L48" s="139"/>
      <c r="M48" s="132"/>
    </row>
    <row r="49" spans="2:13" ht="48.75" customHeight="1" thickBot="1" x14ac:dyDescent="0.3">
      <c r="C49" s="140" t="s">
        <v>24</v>
      </c>
      <c r="D49" s="141"/>
      <c r="E49" s="139"/>
      <c r="F49" s="132"/>
      <c r="G49" s="98"/>
      <c r="I49" s="140" t="s">
        <v>24</v>
      </c>
      <c r="J49" s="139"/>
      <c r="K49" s="139"/>
      <c r="L49" s="139"/>
      <c r="M49" s="132"/>
    </row>
    <row r="50" spans="2:13" ht="34.5" customHeight="1" thickBot="1" x14ac:dyDescent="0.3">
      <c r="C50" s="65" t="s">
        <v>53</v>
      </c>
      <c r="D50" s="66" t="s">
        <v>59</v>
      </c>
      <c r="E50" s="66" t="s">
        <v>64</v>
      </c>
      <c r="F50" s="67" t="s">
        <v>65</v>
      </c>
      <c r="G50" s="87"/>
      <c r="I50" s="65">
        <v>2023</v>
      </c>
      <c r="J50" s="66">
        <v>2022</v>
      </c>
      <c r="K50" s="66">
        <v>2021</v>
      </c>
      <c r="L50" s="66">
        <v>2020</v>
      </c>
      <c r="M50" s="67">
        <v>2019</v>
      </c>
    </row>
    <row r="51" spans="2:13" ht="26.25" x14ac:dyDescent="0.25">
      <c r="B51" s="108">
        <v>2023</v>
      </c>
      <c r="C51" s="110">
        <f>(C15/(C$38/100))%</f>
        <v>2.7166038829324834E-3</v>
      </c>
      <c r="D51" s="69">
        <f>(C21/(C$38/100))%</f>
        <v>6.4800057954216173E-2</v>
      </c>
      <c r="E51" s="69">
        <f>(C27/(C$38/100))%</f>
        <v>2.2095044914517536E-3</v>
      </c>
      <c r="F51" s="69">
        <f>(C33/(C$38/100))%</f>
        <v>2.8977108084613158E-4</v>
      </c>
      <c r="G51" s="23"/>
      <c r="H51" s="100" t="s">
        <v>53</v>
      </c>
      <c r="I51" s="68">
        <f>(I15/(I$39/100))%</f>
        <v>2.7166038829324834E-3</v>
      </c>
      <c r="J51" s="69">
        <f>(I20/(I$39/100))%</f>
        <v>1.1156186612576065E-2</v>
      </c>
      <c r="K51" s="69">
        <f>(I25/(I$39/100))%</f>
        <v>9.4900028977108093E-3</v>
      </c>
      <c r="L51" s="69">
        <f>(I30/(I$39/100))%</f>
        <v>0</v>
      </c>
      <c r="M51" s="70">
        <f>(I35/(I$39/100))%</f>
        <v>0</v>
      </c>
    </row>
    <row r="52" spans="2:13" ht="26.25" x14ac:dyDescent="0.25">
      <c r="B52" s="109">
        <v>2022</v>
      </c>
      <c r="C52" s="110">
        <f t="shared" ref="C52:C55" si="6">(C16/(C$38/100))%</f>
        <v>1.1156186612576065E-2</v>
      </c>
      <c r="D52" s="69">
        <f t="shared" ref="D52:D55" si="7">(C22/(C$38/100))%</f>
        <v>0.43092581860330342</v>
      </c>
      <c r="E52" s="69">
        <f t="shared" ref="E52:E55" si="8">(C28/(C$38/100))%</f>
        <v>1.0612865835989568E-2</v>
      </c>
      <c r="F52" s="69">
        <f t="shared" ref="F52:F55" si="9">(C34/(C$38/100))%</f>
        <v>6.411185163720661E-3</v>
      </c>
      <c r="G52" s="23"/>
      <c r="H52" s="101" t="s">
        <v>59</v>
      </c>
      <c r="I52" s="68">
        <f t="shared" ref="I52:I54" si="10">(I16/(I$39/100))%</f>
        <v>6.4800057954216173E-2</v>
      </c>
      <c r="J52" s="69">
        <f t="shared" ref="J52:J54" si="11">(I21/(I$39/100))%</f>
        <v>0.43092581860330342</v>
      </c>
      <c r="K52" s="69">
        <f t="shared" ref="K52:K54" si="12">(I26/(I$39/100))%</f>
        <v>0.41875543320776587</v>
      </c>
      <c r="L52" s="69">
        <f t="shared" ref="L52:L54" si="13">(I31/(I$39/100))%</f>
        <v>2.9556650246305424E-2</v>
      </c>
      <c r="M52" s="70">
        <f t="shared" ref="M52:M54" si="14">(I36/(I$39/100))%</f>
        <v>0</v>
      </c>
    </row>
    <row r="53" spans="2:13" ht="26.25" x14ac:dyDescent="0.25">
      <c r="B53" s="109">
        <v>2021</v>
      </c>
      <c r="C53" s="110">
        <f t="shared" si="6"/>
        <v>9.4900028977108093E-3</v>
      </c>
      <c r="D53" s="69">
        <f t="shared" si="7"/>
        <v>0.41875543320776587</v>
      </c>
      <c r="E53" s="69">
        <f t="shared" si="8"/>
        <v>9.852216748768473E-3</v>
      </c>
      <c r="F53" s="69">
        <f t="shared" si="9"/>
        <v>2.5354969574036511E-3</v>
      </c>
      <c r="G53" s="23"/>
      <c r="H53" s="103" t="s">
        <v>64</v>
      </c>
      <c r="I53" s="68">
        <f t="shared" si="10"/>
        <v>2.2095044914517536E-3</v>
      </c>
      <c r="J53" s="69">
        <f t="shared" si="11"/>
        <v>1.0612865835989568E-2</v>
      </c>
      <c r="K53" s="69">
        <f t="shared" si="12"/>
        <v>9.852216748768473E-3</v>
      </c>
      <c r="L53" s="69">
        <f t="shared" si="13"/>
        <v>6.5198493190379598E-4</v>
      </c>
      <c r="M53" s="70">
        <f t="shared" si="14"/>
        <v>3.6221385105766447E-5</v>
      </c>
    </row>
    <row r="54" spans="2:13" ht="27" thickBot="1" x14ac:dyDescent="0.3">
      <c r="B54" s="109">
        <v>2020</v>
      </c>
      <c r="C54" s="110">
        <f t="shared" si="6"/>
        <v>0</v>
      </c>
      <c r="D54" s="69">
        <f t="shared" si="7"/>
        <v>2.9556650246305424E-2</v>
      </c>
      <c r="E54" s="69">
        <f t="shared" si="8"/>
        <v>6.5198493190379598E-4</v>
      </c>
      <c r="F54" s="69">
        <f t="shared" si="9"/>
        <v>0</v>
      </c>
      <c r="G54" s="23"/>
      <c r="H54" s="103" t="s">
        <v>65</v>
      </c>
      <c r="I54" s="68">
        <f t="shared" si="10"/>
        <v>2.8977108084613158E-4</v>
      </c>
      <c r="J54" s="69">
        <f t="shared" si="11"/>
        <v>6.411185163720661E-3</v>
      </c>
      <c r="K54" s="69">
        <f t="shared" si="12"/>
        <v>2.5354969574036511E-3</v>
      </c>
      <c r="L54" s="69">
        <f t="shared" si="13"/>
        <v>0</v>
      </c>
      <c r="M54" s="70">
        <f t="shared" si="14"/>
        <v>0</v>
      </c>
    </row>
    <row r="55" spans="2:13" ht="44.25" customHeight="1" thickBot="1" x14ac:dyDescent="0.3">
      <c r="B55" s="109">
        <v>2019</v>
      </c>
      <c r="C55" s="110">
        <f t="shared" si="6"/>
        <v>0</v>
      </c>
      <c r="D55" s="69">
        <f t="shared" si="7"/>
        <v>0</v>
      </c>
      <c r="E55" s="69">
        <f t="shared" si="8"/>
        <v>3.6221385105766447E-5</v>
      </c>
      <c r="F55" s="69">
        <f t="shared" si="9"/>
        <v>0</v>
      </c>
      <c r="G55" s="23"/>
      <c r="H55" s="83" t="s">
        <v>25</v>
      </c>
      <c r="I55" s="72">
        <f>SUM(I51:I54)</f>
        <v>7.0015937409446546E-2</v>
      </c>
      <c r="J55" s="73">
        <f>SUM(J51:J54)</f>
        <v>0.4591060562155897</v>
      </c>
      <c r="K55" s="73">
        <f>SUM(K51:K54)</f>
        <v>0.44063314981164875</v>
      </c>
      <c r="L55" s="74">
        <f>SUM(L51:L54)</f>
        <v>3.0208635178209219E-2</v>
      </c>
      <c r="M55" s="74">
        <f>SUM(M51:M54)</f>
        <v>3.6221385105766447E-5</v>
      </c>
    </row>
    <row r="56" spans="2:13" ht="75" customHeight="1" thickBot="1" x14ac:dyDescent="0.3">
      <c r="B56" s="41" t="s">
        <v>25</v>
      </c>
      <c r="C56" s="72">
        <f>SUM(C51:C55)</f>
        <v>2.336279339321936E-2</v>
      </c>
      <c r="D56" s="73">
        <f>SUM(D51:D55)</f>
        <v>0.9440379600115909</v>
      </c>
      <c r="E56" s="73">
        <f>SUM(E51:E55)</f>
        <v>2.3362793393219356E-2</v>
      </c>
      <c r="F56" s="74">
        <f>SUM(F51:F55)</f>
        <v>9.2364532019704425E-3</v>
      </c>
      <c r="G56" s="86"/>
      <c r="H56" s="59"/>
      <c r="I56" s="59"/>
      <c r="J56" s="58"/>
      <c r="K56" s="23"/>
      <c r="L56" s="23"/>
    </row>
    <row r="57" spans="2:13" ht="52.5" customHeight="1" x14ac:dyDescent="0.25">
      <c r="B57" s="59"/>
      <c r="C57" s="59"/>
      <c r="D57" s="58"/>
      <c r="E57" s="58"/>
      <c r="F57" s="58"/>
      <c r="G57" s="96"/>
      <c r="H57" s="59"/>
      <c r="I57" s="59"/>
      <c r="J57" s="58"/>
      <c r="K57" s="23"/>
      <c r="L57" s="23"/>
    </row>
    <row r="58" spans="2:13" ht="52.5" customHeight="1" x14ac:dyDescent="0.25">
      <c r="B58" s="59"/>
      <c r="C58" s="59"/>
      <c r="D58" s="58"/>
      <c r="E58" s="58"/>
      <c r="F58" s="58"/>
      <c r="G58" s="96"/>
      <c r="H58" s="59"/>
      <c r="I58" s="59"/>
      <c r="J58" s="58"/>
      <c r="K58" s="23"/>
      <c r="L58" s="23"/>
    </row>
    <row r="59" spans="2:13" ht="52.5" customHeight="1" x14ac:dyDescent="0.25">
      <c r="B59" s="59"/>
      <c r="C59" s="59"/>
      <c r="D59" s="58"/>
      <c r="E59" s="58"/>
      <c r="F59" s="58"/>
      <c r="G59" s="96"/>
      <c r="H59" s="59"/>
      <c r="I59" s="59"/>
      <c r="J59" s="58"/>
      <c r="K59" s="23"/>
      <c r="L59" s="23"/>
    </row>
    <row r="60" spans="2:13" ht="23.25" x14ac:dyDescent="0.25">
      <c r="B60" s="59"/>
      <c r="C60" s="59"/>
      <c r="D60" s="58"/>
      <c r="E60" s="58"/>
      <c r="F60" s="58"/>
      <c r="G60" s="97"/>
      <c r="H60" s="59"/>
      <c r="I60" s="59"/>
      <c r="J60" s="58"/>
      <c r="K60" s="23"/>
      <c r="L60" s="23"/>
    </row>
    <row r="61" spans="2:13" ht="23.25" x14ac:dyDescent="0.25">
      <c r="B61" s="59"/>
      <c r="C61" s="59"/>
      <c r="D61" s="58"/>
      <c r="E61" s="58"/>
      <c r="F61" s="58"/>
      <c r="G61" s="97"/>
      <c r="H61" s="59"/>
      <c r="I61" s="59"/>
      <c r="J61" s="58"/>
      <c r="K61" s="23"/>
      <c r="L61" s="23"/>
    </row>
    <row r="62" spans="2:13" ht="23.25" x14ac:dyDescent="0.25">
      <c r="B62" s="59"/>
      <c r="C62" s="59"/>
      <c r="D62" s="58"/>
      <c r="E62" s="58"/>
      <c r="F62" s="58"/>
      <c r="G62" s="58"/>
      <c r="H62" s="59"/>
      <c r="I62" s="59"/>
      <c r="J62" s="58"/>
      <c r="K62" s="23"/>
      <c r="L62" s="23"/>
    </row>
    <row r="63" spans="2:13" ht="23.25" x14ac:dyDescent="0.25">
      <c r="B63" s="59"/>
      <c r="C63" s="59"/>
      <c r="D63" s="58"/>
      <c r="E63" s="58"/>
      <c r="F63" s="58"/>
      <c r="G63" s="58"/>
      <c r="H63" s="59"/>
      <c r="I63" s="59"/>
      <c r="J63" s="58"/>
      <c r="K63" s="23"/>
      <c r="L63" s="23"/>
    </row>
    <row r="64" spans="2:13" ht="42" customHeight="1" x14ac:dyDescent="0.25">
      <c r="B64" s="59"/>
      <c r="C64" s="59"/>
      <c r="D64" s="58"/>
      <c r="E64" s="58"/>
      <c r="F64" s="58"/>
      <c r="G64" s="58"/>
      <c r="H64" s="59"/>
      <c r="I64" s="59"/>
      <c r="J64" s="58"/>
      <c r="K64" s="23"/>
      <c r="L64" s="23"/>
    </row>
    <row r="65" spans="2:12" ht="50.25" customHeight="1" x14ac:dyDescent="0.25">
      <c r="B65" s="59"/>
      <c r="C65" s="59"/>
      <c r="D65" s="58"/>
      <c r="E65" s="58"/>
      <c r="F65" s="58"/>
      <c r="G65" s="58"/>
      <c r="H65" s="59"/>
      <c r="I65" s="59"/>
      <c r="J65" s="58"/>
      <c r="K65" s="23"/>
      <c r="L65" s="23"/>
    </row>
    <row r="66" spans="2:12" ht="23.25" x14ac:dyDescent="0.25">
      <c r="B66" s="59"/>
      <c r="C66" s="59"/>
      <c r="D66" s="58"/>
      <c r="E66" s="58"/>
      <c r="F66" s="58"/>
      <c r="G66" s="58"/>
      <c r="H66" s="59"/>
      <c r="I66" s="59"/>
      <c r="J66" s="58"/>
      <c r="K66" s="23"/>
      <c r="L66" s="23"/>
    </row>
    <row r="67" spans="2:12" ht="23.25" x14ac:dyDescent="0.25">
      <c r="B67" s="59"/>
      <c r="C67" s="59"/>
      <c r="D67" s="58"/>
      <c r="E67" s="58"/>
      <c r="F67" s="58"/>
      <c r="G67" s="58"/>
      <c r="H67" s="59"/>
      <c r="I67" s="59"/>
      <c r="J67" s="58"/>
      <c r="K67" s="23"/>
      <c r="L67" s="23"/>
    </row>
    <row r="68" spans="2:12" ht="23.25" x14ac:dyDescent="0.25">
      <c r="B68" s="59"/>
      <c r="C68" s="59"/>
      <c r="D68" s="58"/>
      <c r="E68" s="58"/>
      <c r="F68" s="58"/>
      <c r="G68" s="58"/>
      <c r="H68" s="59"/>
      <c r="I68" s="59"/>
      <c r="J68" s="58"/>
      <c r="K68" s="23"/>
      <c r="L68" s="23"/>
    </row>
    <row r="69" spans="2:12" ht="23.25" x14ac:dyDescent="0.25">
      <c r="B69" s="59"/>
      <c r="C69" s="59"/>
      <c r="D69" s="58"/>
      <c r="E69" s="58"/>
      <c r="F69" s="58"/>
      <c r="G69" s="58"/>
      <c r="H69" s="59"/>
      <c r="I69" s="59"/>
      <c r="J69" s="58"/>
      <c r="K69" s="23"/>
      <c r="L69" s="23"/>
    </row>
    <row r="70" spans="2:12" ht="23.25" x14ac:dyDescent="0.25">
      <c r="B70" s="59"/>
      <c r="C70" s="59"/>
      <c r="D70" s="58"/>
      <c r="E70" s="58"/>
      <c r="F70" s="58"/>
      <c r="G70" s="58"/>
      <c r="H70" s="59"/>
      <c r="I70" s="59"/>
      <c r="J70" s="58"/>
      <c r="K70" s="23"/>
      <c r="L70" s="23"/>
    </row>
    <row r="71" spans="2:12" ht="23.25" x14ac:dyDescent="0.25">
      <c r="B71" s="59"/>
      <c r="C71" s="59"/>
      <c r="D71" s="58"/>
      <c r="E71" s="58"/>
      <c r="F71" s="58"/>
      <c r="G71" s="58"/>
      <c r="H71" s="59"/>
      <c r="I71" s="59"/>
      <c r="J71" s="58"/>
      <c r="K71" s="23"/>
    </row>
    <row r="72" spans="2:12" ht="23.25" x14ac:dyDescent="0.25">
      <c r="B72" s="59"/>
      <c r="C72" s="59"/>
      <c r="D72" s="58"/>
      <c r="E72" s="58"/>
      <c r="F72" s="58"/>
      <c r="G72" s="58"/>
      <c r="H72" s="59"/>
      <c r="I72" s="59"/>
      <c r="J72" s="58"/>
      <c r="K72" s="23"/>
    </row>
    <row r="73" spans="2:12" ht="23.25" x14ac:dyDescent="0.25">
      <c r="B73" s="59"/>
      <c r="C73" s="59"/>
      <c r="D73" s="58"/>
      <c r="E73" s="58"/>
      <c r="F73" s="58"/>
      <c r="G73" s="58"/>
      <c r="H73" s="59"/>
      <c r="I73" s="59"/>
      <c r="J73" s="58"/>
      <c r="K73" s="23"/>
    </row>
    <row r="74" spans="2:12" ht="23.25" x14ac:dyDescent="0.25">
      <c r="B74" s="59"/>
      <c r="C74" s="59"/>
      <c r="D74" s="58"/>
      <c r="E74" s="58"/>
      <c r="F74" s="58"/>
      <c r="G74" s="58"/>
      <c r="H74" s="59"/>
      <c r="I74" s="59"/>
      <c r="J74" s="58"/>
    </row>
    <row r="75" spans="2:12" ht="23.25" x14ac:dyDescent="0.25">
      <c r="B75" s="59"/>
      <c r="C75" s="59"/>
      <c r="D75" s="58"/>
      <c r="E75" s="58"/>
      <c r="F75" s="58"/>
      <c r="G75" s="58"/>
      <c r="H75" s="59"/>
      <c r="I75" s="59"/>
      <c r="J75" s="58"/>
    </row>
    <row r="76" spans="2:12" ht="23.25" x14ac:dyDescent="0.25">
      <c r="B76" s="59"/>
      <c r="C76" s="59"/>
      <c r="D76" s="58"/>
      <c r="E76" s="58"/>
      <c r="F76" s="58"/>
      <c r="G76" s="58"/>
      <c r="H76" s="59"/>
      <c r="I76" s="59"/>
      <c r="J76" s="58"/>
    </row>
    <row r="77" spans="2:12" ht="23.25" x14ac:dyDescent="0.25">
      <c r="B77" s="59"/>
      <c r="C77" s="59"/>
      <c r="D77" s="58"/>
      <c r="E77" s="58"/>
      <c r="F77" s="58"/>
      <c r="G77" s="58"/>
      <c r="H77" s="59"/>
      <c r="I77" s="59"/>
      <c r="J77" s="58"/>
    </row>
    <row r="78" spans="2:12" ht="23.25" x14ac:dyDescent="0.25">
      <c r="B78" s="59"/>
      <c r="C78" s="59"/>
      <c r="D78" s="58"/>
      <c r="E78" s="58"/>
      <c r="F78" s="58"/>
      <c r="G78" s="58"/>
      <c r="H78" s="59"/>
      <c r="I78" s="59"/>
      <c r="J78" s="58"/>
    </row>
    <row r="79" spans="2:12" ht="23.25" x14ac:dyDescent="0.25">
      <c r="B79" s="59"/>
      <c r="C79" s="59"/>
      <c r="D79" s="58"/>
      <c r="E79" s="58"/>
      <c r="F79" s="58"/>
      <c r="G79" s="58"/>
      <c r="H79" s="59"/>
      <c r="I79" s="59"/>
      <c r="J79" s="58"/>
    </row>
    <row r="80" spans="2:12" ht="23.25" x14ac:dyDescent="0.25">
      <c r="B80" s="59"/>
      <c r="C80" s="59"/>
      <c r="D80" s="58"/>
      <c r="E80" s="58"/>
      <c r="F80" s="58"/>
      <c r="G80" s="58"/>
      <c r="H80" s="59"/>
      <c r="I80" s="59"/>
      <c r="J80" s="58"/>
    </row>
    <row r="81" spans="2:10" ht="23.25" x14ac:dyDescent="0.25">
      <c r="B81" s="59"/>
      <c r="C81" s="59"/>
      <c r="D81" s="58"/>
      <c r="E81" s="58"/>
      <c r="F81" s="58"/>
      <c r="G81" s="58"/>
      <c r="H81" s="59"/>
      <c r="I81" s="59"/>
      <c r="J81" s="58"/>
    </row>
    <row r="82" spans="2:10" ht="23.25" x14ac:dyDescent="0.25">
      <c r="B82" s="59"/>
      <c r="C82" s="59"/>
      <c r="D82" s="58"/>
      <c r="E82" s="58"/>
      <c r="F82" s="58"/>
      <c r="G82" s="58"/>
      <c r="H82" s="58"/>
      <c r="I82" s="23"/>
      <c r="J82" s="23"/>
    </row>
    <row r="83" spans="2:10" ht="23.25" x14ac:dyDescent="0.25">
      <c r="B83" s="59"/>
      <c r="C83" s="59"/>
      <c r="D83" s="58"/>
      <c r="E83" s="58"/>
      <c r="F83" s="58"/>
      <c r="G83" s="58"/>
      <c r="H83" s="58"/>
      <c r="I83" s="23"/>
      <c r="J83" s="23"/>
    </row>
    <row r="84" spans="2:10" ht="23.25" x14ac:dyDescent="0.25">
      <c r="B84" s="59"/>
      <c r="C84" s="59"/>
      <c r="D84" s="58"/>
      <c r="E84" s="58"/>
      <c r="F84" s="58"/>
      <c r="G84" s="58"/>
      <c r="H84" s="58"/>
      <c r="I84" s="23"/>
      <c r="J84" s="23"/>
    </row>
    <row r="85" spans="2:10" ht="23.25" x14ac:dyDescent="0.25">
      <c r="B85" s="59"/>
      <c r="C85" s="59"/>
      <c r="D85" s="58"/>
      <c r="E85" s="58"/>
      <c r="F85" s="107"/>
      <c r="G85" s="58"/>
      <c r="H85" s="58"/>
      <c r="I85" s="23"/>
      <c r="J85" s="23"/>
    </row>
    <row r="86" spans="2:10" ht="23.25" x14ac:dyDescent="0.25">
      <c r="B86" s="59"/>
      <c r="C86" s="59"/>
      <c r="D86" s="58"/>
      <c r="G86" s="58"/>
      <c r="H86" s="58"/>
      <c r="I86" s="23"/>
      <c r="J86" s="23"/>
    </row>
    <row r="87" spans="2:10" ht="23.25" x14ac:dyDescent="0.25">
      <c r="B87" s="59"/>
      <c r="C87" s="59"/>
      <c r="D87" s="58"/>
      <c r="E87" s="23"/>
      <c r="F87" s="23"/>
      <c r="G87" s="58"/>
      <c r="I87" s="23"/>
      <c r="J87" s="23"/>
    </row>
    <row r="88" spans="2:10" ht="23.25" x14ac:dyDescent="0.25">
      <c r="E88" s="23"/>
      <c r="F88" s="23"/>
      <c r="G88" s="58"/>
      <c r="H88" s="23"/>
      <c r="I88" s="23"/>
      <c r="J88" s="23"/>
    </row>
    <row r="89" spans="2:10" ht="23.25" x14ac:dyDescent="0.25">
      <c r="B89" s="23"/>
      <c r="C89" s="23"/>
      <c r="D89" s="23"/>
      <c r="E89" s="23"/>
      <c r="F89" s="23"/>
      <c r="G89" s="58"/>
      <c r="H89" s="23"/>
      <c r="I89" s="23"/>
      <c r="J89" s="23"/>
    </row>
    <row r="90" spans="2:10" x14ac:dyDescent="0.25">
      <c r="B90" s="23"/>
      <c r="C90" s="23"/>
      <c r="D90" s="23"/>
      <c r="E90" s="23"/>
      <c r="F90" s="23"/>
      <c r="H90" s="23"/>
      <c r="I90" s="23"/>
      <c r="J90" s="23"/>
    </row>
    <row r="91" spans="2:10" x14ac:dyDescent="0.25">
      <c r="B91" s="23"/>
      <c r="C91" s="23"/>
      <c r="D91" s="23"/>
      <c r="E91" s="23"/>
      <c r="F91" s="23"/>
      <c r="G91" s="23"/>
      <c r="H91" s="23"/>
      <c r="I91" s="23"/>
      <c r="J91" s="23"/>
    </row>
    <row r="92" spans="2:10" x14ac:dyDescent="0.25">
      <c r="B92" s="23"/>
      <c r="C92" s="23"/>
      <c r="D92" s="23"/>
      <c r="E92" s="23"/>
      <c r="F92" s="23"/>
      <c r="G92" s="23"/>
      <c r="H92" s="23"/>
      <c r="I92" s="23"/>
      <c r="J92" s="23"/>
    </row>
    <row r="93" spans="2:10" x14ac:dyDescent="0.25">
      <c r="B93" s="23"/>
      <c r="C93" s="23"/>
      <c r="D93" s="23"/>
      <c r="E93" s="23"/>
      <c r="F93" s="23"/>
      <c r="G93" s="23"/>
      <c r="H93" s="23"/>
      <c r="I93" s="23"/>
      <c r="J93" s="23"/>
    </row>
    <row r="94" spans="2:10" x14ac:dyDescent="0.25">
      <c r="B94" s="23"/>
      <c r="C94" s="23"/>
      <c r="D94" s="23"/>
      <c r="E94" s="23"/>
      <c r="F94" s="23"/>
      <c r="G94" s="23"/>
      <c r="H94" s="23"/>
      <c r="I94" s="23"/>
      <c r="J94" s="23"/>
    </row>
    <row r="95" spans="2:10" x14ac:dyDescent="0.25">
      <c r="B95" s="23"/>
      <c r="C95" s="23"/>
      <c r="D95" s="23"/>
      <c r="E95" s="23"/>
      <c r="F95" s="23"/>
      <c r="G95" s="23"/>
      <c r="H95" s="23"/>
      <c r="I95" s="23"/>
      <c r="J95" s="23"/>
    </row>
    <row r="96" spans="2:10" x14ac:dyDescent="0.25">
      <c r="B96" s="23"/>
      <c r="C96" s="23"/>
      <c r="D96" s="23"/>
      <c r="E96" s="23"/>
      <c r="F96" s="23"/>
      <c r="G96" s="23"/>
      <c r="H96" s="23"/>
      <c r="I96" s="23"/>
      <c r="J96" s="23"/>
    </row>
    <row r="97" spans="2:10" x14ac:dyDescent="0.25">
      <c r="B97" s="23"/>
      <c r="C97" s="23"/>
      <c r="D97" s="23"/>
      <c r="E97" s="23"/>
      <c r="F97" s="23"/>
      <c r="G97" s="23"/>
      <c r="H97" s="23"/>
      <c r="I97" s="23"/>
      <c r="J97" s="23"/>
    </row>
    <row r="98" spans="2:10" x14ac:dyDescent="0.25">
      <c r="B98" s="23"/>
      <c r="C98" s="23"/>
      <c r="D98" s="23"/>
      <c r="E98" s="23"/>
      <c r="F98" s="23"/>
      <c r="G98" s="23"/>
      <c r="H98" s="23"/>
      <c r="I98" s="23"/>
      <c r="J98" s="23"/>
    </row>
    <row r="99" spans="2:10" x14ac:dyDescent="0.25">
      <c r="B99" s="23"/>
      <c r="C99" s="23"/>
      <c r="D99" s="23"/>
      <c r="E99" s="23"/>
      <c r="F99" s="23"/>
      <c r="G99" s="23"/>
      <c r="H99" s="23"/>
      <c r="I99" s="23"/>
      <c r="J99" s="23"/>
    </row>
    <row r="100" spans="2:10" x14ac:dyDescent="0.25">
      <c r="B100" s="23"/>
      <c r="C100" s="23"/>
      <c r="D100" s="23"/>
      <c r="E100" s="23"/>
      <c r="G100" s="23"/>
      <c r="H100" s="23"/>
      <c r="I100" s="23"/>
      <c r="J100" s="23"/>
    </row>
    <row r="101" spans="2:10" x14ac:dyDescent="0.25">
      <c r="B101" s="23"/>
      <c r="C101" s="23"/>
      <c r="D101" s="23"/>
      <c r="G101" s="23"/>
      <c r="H101" s="23"/>
      <c r="I101" s="23"/>
      <c r="J101" s="23"/>
    </row>
    <row r="102" spans="2:10" x14ac:dyDescent="0.25">
      <c r="B102" s="23"/>
      <c r="C102" s="23"/>
      <c r="D102" s="23"/>
      <c r="G102" s="23"/>
      <c r="I102" s="23"/>
      <c r="J102" s="23"/>
    </row>
    <row r="103" spans="2:10" ht="23.25" x14ac:dyDescent="0.35">
      <c r="C103" s="75"/>
      <c r="D103" s="75"/>
      <c r="G103" s="23"/>
      <c r="I103" s="23"/>
      <c r="J103" s="23"/>
    </row>
    <row r="104" spans="2:10" x14ac:dyDescent="0.25">
      <c r="G104" s="23"/>
      <c r="I104" s="23"/>
      <c r="J104" s="23"/>
    </row>
    <row r="105" spans="2:10" x14ac:dyDescent="0.25">
      <c r="G105" s="23"/>
      <c r="I105" s="23"/>
    </row>
    <row r="106" spans="2:10" x14ac:dyDescent="0.25">
      <c r="G106" s="23"/>
      <c r="I106" s="23"/>
    </row>
    <row r="107" spans="2:10" x14ac:dyDescent="0.25">
      <c r="G107" s="23"/>
      <c r="I107" s="23"/>
    </row>
    <row r="108" spans="2:10" x14ac:dyDescent="0.25">
      <c r="I108" s="23"/>
    </row>
    <row r="115" spans="2:2" x14ac:dyDescent="0.25">
      <c r="B115" s="23"/>
    </row>
    <row r="116" spans="2:2" x14ac:dyDescent="0.25">
      <c r="B116" s="23"/>
    </row>
    <row r="117" spans="2:2" x14ac:dyDescent="0.25">
      <c r="B117" s="23"/>
    </row>
    <row r="118" spans="2:2" ht="23.25" x14ac:dyDescent="0.25">
      <c r="B118" s="96"/>
    </row>
    <row r="119" spans="2:2" ht="23.25" x14ac:dyDescent="0.25">
      <c r="B119" s="96"/>
    </row>
    <row r="120" spans="2:2" ht="23.25" x14ac:dyDescent="0.25">
      <c r="B120" s="96"/>
    </row>
    <row r="121" spans="2:2" ht="23.25" x14ac:dyDescent="0.25">
      <c r="B121" s="97"/>
    </row>
  </sheetData>
  <mergeCells count="10">
    <mergeCell ref="C48:F48"/>
    <mergeCell ref="I48:M48"/>
    <mergeCell ref="C49:F49"/>
    <mergeCell ref="I49:M49"/>
    <mergeCell ref="H4:H5"/>
    <mergeCell ref="I4:I5"/>
    <mergeCell ref="B7:D7"/>
    <mergeCell ref="H7:J7"/>
    <mergeCell ref="B41:C41"/>
    <mergeCell ref="H42:I42"/>
  </mergeCells>
  <dataValidations count="4">
    <dataValidation type="list" allowBlank="1" showInputMessage="1" showErrorMessage="1" sqref="J6" xr:uid="{0B76C2E0-9A25-4E2E-9F3B-0F8A23A8281C}">
      <formula1>"vultures@jpcert.or.jp,cve@mitre.org/cve@cert.org.tw,talos-cna@cisco.com/psirt@cisco.com,psirt@bosch.com,OTRO"</formula1>
    </dataValidation>
    <dataValidation type="list" allowBlank="1" showInputMessage="1" showErrorMessage="1" promptTitle="VALORES POSIBLES ASIGNADOR IOT" sqref="I6" xr:uid="{DFD58933-3F4C-4FD4-BFA9-F823151E8BB8}">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 xr:uid="{BDE67372-A622-4CDF-8467-148AFED6DDDA}">
      <formula1>"REPORTE,IDENTIDAD,INDICADOR,VULNERABILIDAD"</formula1>
    </dataValidation>
    <dataValidation type="list" allowBlank="1" showInputMessage="1" showErrorMessage="1" promptTitle="VALORES POSIBLES ASIGNADOR IOT" sqref="F5" xr:uid="{21A39FB7-484D-423E-9A6D-ED93A2DFC759}">
      <formula1>"2023,2022,2021,2020,2019"</formula1>
    </dataValidation>
  </dataValidations>
  <hyperlinks>
    <hyperlink ref="F4" r:id="rId1" display="cve@mitre.org/cve@cert.org.tw" xr:uid="{854CF2D1-A7EB-418C-B6D7-A0257DBD1029}"/>
    <hyperlink ref="F5" r:id="rId2" display="cve@mitre.org/cve@cert.org.tw" xr:uid="{77C57844-FAC5-46ED-A5AD-0D2514963ADC}"/>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D5D49-7EAB-4858-9381-B49E85F90789}">
  <dimension ref="B2:N121"/>
  <sheetViews>
    <sheetView tabSelected="1" topLeftCell="A59" zoomScale="20" zoomScaleNormal="20" workbookViewId="0">
      <selection activeCell="G11" sqref="G11"/>
    </sheetView>
  </sheetViews>
  <sheetFormatPr baseColWidth="10" defaultRowHeight="15" x14ac:dyDescent="0.25"/>
  <cols>
    <col min="2" max="2" width="123" customWidth="1"/>
    <col min="3" max="3" width="129" customWidth="1"/>
    <col min="4" max="4" width="126.85546875" customWidth="1"/>
    <col min="5" max="6" width="69.42578125" customWidth="1"/>
    <col min="7" max="7" width="134.28515625" customWidth="1"/>
    <col min="8" max="8" width="111.7109375" customWidth="1"/>
    <col min="9" max="9" width="130.7109375" customWidth="1"/>
    <col min="10" max="10" width="110.85546875" customWidth="1"/>
    <col min="11" max="11" width="93" customWidth="1"/>
    <col min="12" max="12" width="69.42578125" customWidth="1"/>
    <col min="13" max="13" width="79.7109375" customWidth="1"/>
    <col min="14" max="14" width="66.85546875" customWidth="1"/>
    <col min="15" max="15" width="44.28515625" customWidth="1"/>
  </cols>
  <sheetData>
    <row r="2" spans="2:13" ht="15.75" thickBot="1" x14ac:dyDescent="0.3"/>
    <row r="3" spans="2:13" ht="24" thickBot="1" x14ac:dyDescent="0.4">
      <c r="B3" s="1" t="s">
        <v>0</v>
      </c>
      <c r="C3" s="2" t="s">
        <v>1</v>
      </c>
      <c r="D3" s="2" t="s">
        <v>2</v>
      </c>
      <c r="E3" s="2" t="s">
        <v>3</v>
      </c>
      <c r="F3" s="2" t="s">
        <v>4</v>
      </c>
      <c r="G3" s="2" t="s">
        <v>5</v>
      </c>
      <c r="H3" s="3" t="s">
        <v>6</v>
      </c>
      <c r="I3" s="4"/>
      <c r="J3" s="5"/>
    </row>
    <row r="4" spans="2:13" ht="351.75" customHeight="1" thickTop="1" thickBot="1" x14ac:dyDescent="0.3">
      <c r="B4" s="6" t="s">
        <v>114</v>
      </c>
      <c r="C4" s="7" t="s">
        <v>114</v>
      </c>
      <c r="D4" s="122" t="s">
        <v>115</v>
      </c>
      <c r="E4" s="123" t="s">
        <v>116</v>
      </c>
      <c r="F4" s="13" t="s">
        <v>109</v>
      </c>
      <c r="G4" s="124" t="s">
        <v>117</v>
      </c>
      <c r="H4" s="125" t="s">
        <v>118</v>
      </c>
      <c r="I4" s="127"/>
      <c r="J4" s="12"/>
    </row>
    <row r="5" spans="2:13" ht="188.25" customHeight="1" thickTop="1" thickBot="1" x14ac:dyDescent="0.3">
      <c r="B5" s="115" t="s">
        <v>7</v>
      </c>
      <c r="C5" s="116" t="s">
        <v>7</v>
      </c>
      <c r="D5" s="114" t="s">
        <v>83</v>
      </c>
      <c r="E5" s="92" t="s">
        <v>8</v>
      </c>
      <c r="F5" s="80">
        <v>2023</v>
      </c>
      <c r="G5" s="11" t="s">
        <v>33</v>
      </c>
      <c r="H5" s="126"/>
      <c r="I5" s="127"/>
      <c r="J5" s="14"/>
    </row>
    <row r="6" spans="2:13" ht="16.5" thickTop="1" thickBot="1" x14ac:dyDescent="0.3">
      <c r="B6" s="15"/>
      <c r="C6" s="15"/>
      <c r="D6" s="16"/>
      <c r="E6" s="16"/>
      <c r="F6" s="16"/>
      <c r="G6" s="16"/>
      <c r="H6" s="17"/>
      <c r="I6" s="18"/>
      <c r="J6" s="19"/>
      <c r="K6" s="20"/>
      <c r="L6" s="21"/>
    </row>
    <row r="7" spans="2:13" ht="32.25" customHeight="1" thickTop="1" thickBot="1" x14ac:dyDescent="0.3">
      <c r="B7" s="128" t="s">
        <v>11</v>
      </c>
      <c r="C7" s="129"/>
      <c r="D7" s="130"/>
      <c r="E7" s="22"/>
      <c r="F7" s="22"/>
      <c r="G7" s="22"/>
      <c r="H7" s="22"/>
      <c r="I7" s="128" t="s">
        <v>11</v>
      </c>
      <c r="J7" s="129"/>
      <c r="K7" s="130"/>
      <c r="L7" s="23"/>
      <c r="M7" s="23"/>
    </row>
    <row r="8" spans="2:13" ht="32.25" customHeight="1" thickTop="1" thickBot="1" x14ac:dyDescent="0.3">
      <c r="B8" s="24"/>
      <c r="C8" s="24"/>
      <c r="D8" s="25"/>
      <c r="E8" s="26"/>
      <c r="F8" s="26"/>
      <c r="G8" s="26"/>
      <c r="H8" s="26"/>
      <c r="I8" s="24"/>
      <c r="J8" s="24"/>
      <c r="K8" s="25"/>
      <c r="L8" s="23"/>
      <c r="M8" s="23"/>
    </row>
    <row r="9" spans="2:13" ht="32.25" customHeight="1" thickBot="1" x14ac:dyDescent="0.4">
      <c r="B9" s="27" t="s">
        <v>12</v>
      </c>
      <c r="C9" s="28" t="s">
        <v>13</v>
      </c>
      <c r="D9" s="29"/>
      <c r="E9" s="30"/>
      <c r="F9" s="30"/>
      <c r="G9" s="30"/>
      <c r="H9" s="30"/>
      <c r="I9" s="27" t="s">
        <v>12</v>
      </c>
      <c r="J9" s="28" t="s">
        <v>13</v>
      </c>
      <c r="K9" s="29"/>
      <c r="L9" s="23"/>
      <c r="M9" s="23"/>
    </row>
    <row r="10" spans="2:13" ht="180.75" customHeight="1" thickBot="1" x14ac:dyDescent="0.4">
      <c r="B10" s="31" t="s">
        <v>14</v>
      </c>
      <c r="C10" s="32" t="s">
        <v>119</v>
      </c>
      <c r="D10" s="33"/>
      <c r="E10" s="33"/>
      <c r="F10" s="33"/>
      <c r="G10" s="33"/>
      <c r="H10" s="33"/>
      <c r="I10" s="31" t="s">
        <v>14</v>
      </c>
      <c r="J10" s="32" t="s">
        <v>119</v>
      </c>
      <c r="K10" s="33"/>
      <c r="L10" s="23"/>
      <c r="M10" s="23"/>
    </row>
    <row r="11" spans="2:13" ht="157.5" customHeight="1" thickBot="1" x14ac:dyDescent="0.4">
      <c r="B11" s="34" t="s">
        <v>15</v>
      </c>
      <c r="C11" s="35" t="s">
        <v>121</v>
      </c>
      <c r="D11" s="33"/>
      <c r="E11" s="33"/>
      <c r="F11" s="33"/>
      <c r="G11" s="33"/>
      <c r="H11" s="33"/>
      <c r="I11" s="34" t="s">
        <v>15</v>
      </c>
      <c r="J11" s="35" t="s">
        <v>122</v>
      </c>
      <c r="K11" s="33"/>
      <c r="L11" s="23"/>
      <c r="M11" s="23"/>
    </row>
    <row r="12" spans="2:13" ht="72.75" customHeight="1" thickBot="1" x14ac:dyDescent="0.3">
      <c r="B12" s="36"/>
      <c r="C12" s="16"/>
      <c r="I12" s="36"/>
      <c r="J12" s="16"/>
      <c r="L12" s="23"/>
      <c r="M12" s="23"/>
    </row>
    <row r="13" spans="2:13" ht="127.5" customHeight="1" thickBot="1" x14ac:dyDescent="0.3">
      <c r="B13" s="37" t="s">
        <v>102</v>
      </c>
      <c r="C13" s="38" t="s">
        <v>17</v>
      </c>
      <c r="D13" s="39" t="s">
        <v>103</v>
      </c>
      <c r="E13" s="40"/>
      <c r="F13" s="104"/>
      <c r="G13" s="104"/>
      <c r="H13" s="93"/>
      <c r="I13" s="37" t="s">
        <v>104</v>
      </c>
      <c r="J13" s="38" t="s">
        <v>17</v>
      </c>
      <c r="K13" s="39" t="s">
        <v>57</v>
      </c>
      <c r="L13" s="23"/>
      <c r="M13" s="23"/>
    </row>
    <row r="14" spans="2:13" ht="36.75" customHeight="1" thickBot="1" x14ac:dyDescent="0.3">
      <c r="B14" s="41" t="s">
        <v>109</v>
      </c>
      <c r="C14" s="42">
        <f>SUM(C15:C18)</f>
        <v>11221</v>
      </c>
      <c r="D14" s="43">
        <f>(C14/(C$39/100))%</f>
        <v>0.43053370678739972</v>
      </c>
      <c r="E14" s="44"/>
      <c r="F14" s="105"/>
      <c r="G14" s="105"/>
      <c r="H14" s="94"/>
      <c r="I14" s="41">
        <v>2023</v>
      </c>
      <c r="J14" s="42">
        <f>SUM(J15:J19)</f>
        <v>1789</v>
      </c>
      <c r="K14" s="43">
        <f>(J14/(J$38/100))%</f>
        <v>6.8641368990522963E-2</v>
      </c>
      <c r="L14" s="23"/>
      <c r="M14" s="23"/>
    </row>
    <row r="15" spans="2:13" ht="23.25" x14ac:dyDescent="0.25">
      <c r="B15" s="45">
        <v>2023</v>
      </c>
      <c r="C15" s="46">
        <v>760</v>
      </c>
      <c r="D15" s="47">
        <f>(C15/(C$14/100))%</f>
        <v>6.7730148828090198E-2</v>
      </c>
      <c r="E15" s="48"/>
      <c r="F15" s="106"/>
      <c r="G15" s="106"/>
      <c r="H15" s="95"/>
      <c r="I15" s="117" t="s">
        <v>109</v>
      </c>
      <c r="J15" s="46">
        <v>760</v>
      </c>
      <c r="K15" s="47">
        <f>(J15/(J$14/100))%</f>
        <v>0.42481833426495252</v>
      </c>
      <c r="L15" s="23"/>
      <c r="M15" s="23"/>
    </row>
    <row r="16" spans="2:13" ht="23.25" x14ac:dyDescent="0.25">
      <c r="B16" s="49">
        <v>2022</v>
      </c>
      <c r="C16" s="50">
        <v>5975</v>
      </c>
      <c r="D16" s="47">
        <f t="shared" ref="D16:D18" si="0">(C16/(C$14/100))%</f>
        <v>0.53248373585241959</v>
      </c>
      <c r="E16" s="48"/>
      <c r="F16" s="106"/>
      <c r="G16" s="106"/>
      <c r="H16" s="95"/>
      <c r="I16" s="118" t="s">
        <v>110</v>
      </c>
      <c r="J16" s="46">
        <v>298</v>
      </c>
      <c r="K16" s="47">
        <f t="shared" ref="K16:K19" si="1">(J16/(J$14/100))%</f>
        <v>0.16657350475125768</v>
      </c>
      <c r="L16" s="23"/>
      <c r="M16" s="23"/>
    </row>
    <row r="17" spans="2:13" ht="23.25" x14ac:dyDescent="0.25">
      <c r="B17" s="49">
        <v>2021</v>
      </c>
      <c r="C17" s="50">
        <v>4039</v>
      </c>
      <c r="D17" s="47">
        <f t="shared" si="0"/>
        <v>0.35995009357454777</v>
      </c>
      <c r="E17" s="48"/>
      <c r="F17" s="106"/>
      <c r="G17" s="106"/>
      <c r="H17" s="95"/>
      <c r="I17" s="118" t="s">
        <v>111</v>
      </c>
      <c r="J17" s="46">
        <v>702</v>
      </c>
      <c r="K17" s="47">
        <f t="shared" si="1"/>
        <v>0.39239798770262718</v>
      </c>
      <c r="L17" s="23"/>
      <c r="M17" s="23"/>
    </row>
    <row r="18" spans="2:13" ht="24" thickBot="1" x14ac:dyDescent="0.3">
      <c r="B18" s="49">
        <v>2020</v>
      </c>
      <c r="C18" s="50">
        <v>447</v>
      </c>
      <c r="D18" s="47">
        <f t="shared" si="0"/>
        <v>3.9836021744942524E-2</v>
      </c>
      <c r="E18" s="48"/>
      <c r="F18" s="106"/>
      <c r="G18" s="106"/>
      <c r="H18" s="95"/>
      <c r="I18" s="118" t="s">
        <v>112</v>
      </c>
      <c r="J18" s="46">
        <v>0</v>
      </c>
      <c r="K18" s="47">
        <f t="shared" si="1"/>
        <v>0</v>
      </c>
      <c r="L18" s="23"/>
      <c r="M18" s="23"/>
    </row>
    <row r="19" spans="2:13" ht="24" thickBot="1" x14ac:dyDescent="0.3">
      <c r="B19" s="41" t="s">
        <v>110</v>
      </c>
      <c r="C19" s="42">
        <f>SUM(C20:C23)</f>
        <v>9978</v>
      </c>
      <c r="D19" s="43">
        <f>(C19/(C$39/100))%</f>
        <v>0.38284157618079268</v>
      </c>
      <c r="E19" s="48"/>
      <c r="F19" s="106"/>
      <c r="G19" s="106"/>
      <c r="H19" s="95"/>
      <c r="I19" s="118" t="s">
        <v>113</v>
      </c>
      <c r="J19" s="46">
        <v>29</v>
      </c>
      <c r="K19" s="47">
        <f t="shared" si="1"/>
        <v>1.621017328116266E-2</v>
      </c>
      <c r="L19" s="23"/>
      <c r="M19" s="23"/>
    </row>
    <row r="20" spans="2:13" ht="30" customHeight="1" thickBot="1" x14ac:dyDescent="0.3">
      <c r="B20" s="45">
        <v>2023</v>
      </c>
      <c r="C20" s="46">
        <v>298</v>
      </c>
      <c r="D20" s="47">
        <f>(C20/(C$19/100))%</f>
        <v>2.986570455001002E-2</v>
      </c>
      <c r="E20" s="58"/>
      <c r="F20" s="107"/>
      <c r="G20" s="107"/>
      <c r="H20" s="95"/>
      <c r="I20" s="41">
        <v>2022</v>
      </c>
      <c r="J20" s="42">
        <v>11897</v>
      </c>
      <c r="K20" s="43">
        <f>(J20/(J$38/100))%</f>
        <v>0.45647085907224799</v>
      </c>
      <c r="L20" s="23"/>
      <c r="M20" s="23"/>
    </row>
    <row r="21" spans="2:13" ht="23.25" x14ac:dyDescent="0.25">
      <c r="B21" s="49">
        <v>2022</v>
      </c>
      <c r="C21" s="46">
        <v>3668</v>
      </c>
      <c r="D21" s="47">
        <f>(C21/(C$19/100))%</f>
        <v>0.36760873922629783</v>
      </c>
      <c r="E21" s="58"/>
      <c r="F21" s="107"/>
      <c r="G21" s="107"/>
      <c r="H21" s="95"/>
      <c r="I21" s="120" t="s">
        <v>109</v>
      </c>
      <c r="J21" s="102">
        <v>5975</v>
      </c>
      <c r="K21" s="47">
        <f>(J21/(J$20/100))%</f>
        <v>0.50222745229889887</v>
      </c>
      <c r="L21" s="23"/>
      <c r="M21" s="23"/>
    </row>
    <row r="22" spans="2:13" ht="23.25" x14ac:dyDescent="0.25">
      <c r="B22" s="49">
        <v>2021</v>
      </c>
      <c r="C22" s="46">
        <v>5826</v>
      </c>
      <c r="D22" s="47">
        <f>(C22/(C$19/100))%</f>
        <v>0.58388454600120265</v>
      </c>
      <c r="E22" s="58"/>
      <c r="F22" s="107"/>
      <c r="G22" s="107"/>
      <c r="H22" s="96"/>
      <c r="I22" s="121" t="s">
        <v>110</v>
      </c>
      <c r="J22" s="50">
        <v>3668</v>
      </c>
      <c r="K22" s="47">
        <f t="shared" ref="K22:K25" si="2">(J22/(J$20/100))%</f>
        <v>0.30831302008909811</v>
      </c>
      <c r="L22" s="23"/>
      <c r="M22" s="23"/>
    </row>
    <row r="23" spans="2:13" ht="24" thickBot="1" x14ac:dyDescent="0.3">
      <c r="B23" s="49">
        <v>2020</v>
      </c>
      <c r="C23" s="46">
        <v>186</v>
      </c>
      <c r="D23" s="47">
        <f>(C23/(C$19/100))%</f>
        <v>1.8641010222489474E-2</v>
      </c>
      <c r="E23" s="58"/>
      <c r="F23" s="107"/>
      <c r="G23" s="107"/>
      <c r="H23" s="96"/>
      <c r="I23" s="121" t="s">
        <v>111</v>
      </c>
      <c r="J23" s="50">
        <v>2153</v>
      </c>
      <c r="K23" s="47">
        <f t="shared" si="2"/>
        <v>0.18096999243506764</v>
      </c>
      <c r="L23" s="23"/>
      <c r="M23" s="23"/>
    </row>
    <row r="24" spans="2:13" ht="24" thickBot="1" x14ac:dyDescent="0.3">
      <c r="B24" s="41" t="s">
        <v>111</v>
      </c>
      <c r="C24" s="42">
        <f>SUM(C25:C28)</f>
        <v>4640</v>
      </c>
      <c r="D24" s="43">
        <f>(C24/(C$39/100))%</f>
        <v>0.17803015769481639</v>
      </c>
      <c r="E24" s="58"/>
      <c r="F24" s="107"/>
      <c r="G24" s="107"/>
      <c r="H24" s="96"/>
      <c r="I24" s="121" t="s">
        <v>112</v>
      </c>
      <c r="J24" s="50">
        <v>52</v>
      </c>
      <c r="K24" s="47">
        <f t="shared" si="2"/>
        <v>4.3708497940657311E-3</v>
      </c>
      <c r="L24" s="23"/>
      <c r="M24" s="23"/>
    </row>
    <row r="25" spans="2:13" ht="24" thickBot="1" x14ac:dyDescent="0.3">
      <c r="B25" s="45">
        <v>2023</v>
      </c>
      <c r="C25" s="46">
        <v>702</v>
      </c>
      <c r="D25" s="47">
        <f>(C25/(C$24/100))%</f>
        <v>0.15129310344827587</v>
      </c>
      <c r="E25" s="58"/>
      <c r="F25" s="107"/>
      <c r="G25" s="107"/>
      <c r="H25" s="96"/>
      <c r="I25" s="118" t="s">
        <v>113</v>
      </c>
      <c r="J25" s="102">
        <v>44</v>
      </c>
      <c r="K25" s="47">
        <f t="shared" si="2"/>
        <v>3.6984113642094646E-3</v>
      </c>
      <c r="L25" s="23"/>
      <c r="M25" s="23"/>
    </row>
    <row r="26" spans="2:13" ht="24" thickBot="1" x14ac:dyDescent="0.3">
      <c r="B26" s="49">
        <v>2022</v>
      </c>
      <c r="C26" s="46">
        <v>2153</v>
      </c>
      <c r="D26" s="47">
        <f>(C26/(C$24/100))%</f>
        <v>0.46400862068965515</v>
      </c>
      <c r="E26" s="58"/>
      <c r="F26" s="107"/>
      <c r="G26" s="107"/>
      <c r="H26" s="96"/>
      <c r="I26" s="41">
        <v>2021</v>
      </c>
      <c r="J26" s="42">
        <v>11561</v>
      </c>
      <c r="K26" s="43">
        <f>(J26/(J$38/100))%</f>
        <v>0.44357902006676136</v>
      </c>
      <c r="L26" s="23"/>
      <c r="M26" s="23"/>
    </row>
    <row r="27" spans="2:13" ht="23.25" x14ac:dyDescent="0.25">
      <c r="B27" s="49">
        <v>2021</v>
      </c>
      <c r="C27" s="46">
        <v>1610</v>
      </c>
      <c r="D27" s="47">
        <f>(C27/(C$24/100))%</f>
        <v>0.34698275862068967</v>
      </c>
      <c r="E27" s="58"/>
      <c r="F27" s="107"/>
      <c r="G27" s="107"/>
      <c r="H27" s="96"/>
      <c r="I27" s="120" t="s">
        <v>109</v>
      </c>
      <c r="J27" s="102">
        <v>4039</v>
      </c>
      <c r="K27" s="47">
        <f>(J27/(J$26/100))%</f>
        <v>0.34936424184759107</v>
      </c>
      <c r="L27" s="23"/>
      <c r="M27" s="23"/>
    </row>
    <row r="28" spans="2:13" ht="24" thickBot="1" x14ac:dyDescent="0.3">
      <c r="B28" s="49">
        <v>2020</v>
      </c>
      <c r="C28" s="46">
        <v>175</v>
      </c>
      <c r="D28" s="47">
        <f>(C28/(C$24/100))%</f>
        <v>3.7715517241379309E-2</v>
      </c>
      <c r="E28" s="58"/>
      <c r="F28" s="107"/>
      <c r="G28" s="107"/>
      <c r="H28" s="96"/>
      <c r="I28" s="121" t="s">
        <v>110</v>
      </c>
      <c r="J28" s="50">
        <v>5826</v>
      </c>
      <c r="K28" s="47">
        <f t="shared" ref="K28:K31" si="3">(J28/(J$26/100))%</f>
        <v>0.50393564570538874</v>
      </c>
      <c r="L28" s="23"/>
      <c r="M28" s="23"/>
    </row>
    <row r="29" spans="2:13" ht="24" thickBot="1" x14ac:dyDescent="0.3">
      <c r="B29" s="41" t="s">
        <v>112</v>
      </c>
      <c r="C29" s="42">
        <f>SUM(C30:C33)</f>
        <v>138</v>
      </c>
      <c r="D29" s="43">
        <f>(C29/(C$39/100))%</f>
        <v>5.2948624486820394E-3</v>
      </c>
      <c r="E29" s="58"/>
      <c r="F29" s="107"/>
      <c r="G29" s="107"/>
      <c r="H29" s="96"/>
      <c r="I29" s="121" t="s">
        <v>111</v>
      </c>
      <c r="J29" s="50">
        <v>1610</v>
      </c>
      <c r="K29" s="47">
        <f t="shared" si="3"/>
        <v>0.13926130957529625</v>
      </c>
      <c r="L29" s="23"/>
      <c r="M29" s="23"/>
    </row>
    <row r="30" spans="2:13" ht="23.25" x14ac:dyDescent="0.25">
      <c r="B30" s="45">
        <v>2023</v>
      </c>
      <c r="C30" s="46">
        <v>0</v>
      </c>
      <c r="D30" s="47">
        <f>(C30/(C$29/100))%</f>
        <v>0</v>
      </c>
      <c r="E30" s="58"/>
      <c r="F30" s="107"/>
      <c r="G30" s="107"/>
      <c r="H30" s="96"/>
      <c r="I30" s="121" t="s">
        <v>112</v>
      </c>
      <c r="J30" s="50">
        <v>78</v>
      </c>
      <c r="K30" s="47">
        <f t="shared" si="3"/>
        <v>6.7468212092379552E-3</v>
      </c>
      <c r="L30" s="23"/>
      <c r="M30" s="23"/>
    </row>
    <row r="31" spans="2:13" ht="24" thickBot="1" x14ac:dyDescent="0.3">
      <c r="B31" s="49">
        <v>2022</v>
      </c>
      <c r="C31" s="46">
        <v>52</v>
      </c>
      <c r="D31" s="47">
        <f t="shared" ref="D31:D33" si="4">(C31/(C$29/100))%</f>
        <v>0.37681159420289861</v>
      </c>
      <c r="E31" s="58"/>
      <c r="F31" s="107"/>
      <c r="G31" s="107"/>
      <c r="H31" s="96"/>
      <c r="I31" s="118" t="s">
        <v>113</v>
      </c>
      <c r="J31" s="102">
        <v>13</v>
      </c>
      <c r="K31" s="47">
        <f t="shared" si="3"/>
        <v>1.1244702015396591E-3</v>
      </c>
      <c r="L31" s="23"/>
      <c r="M31" s="23"/>
    </row>
    <row r="32" spans="2:13" ht="24" thickBot="1" x14ac:dyDescent="0.3">
      <c r="B32" s="49">
        <v>2021</v>
      </c>
      <c r="C32" s="46">
        <v>78</v>
      </c>
      <c r="D32" s="47">
        <f t="shared" si="4"/>
        <v>0.56521739130434789</v>
      </c>
      <c r="E32" s="58"/>
      <c r="F32" s="107"/>
      <c r="G32" s="107"/>
      <c r="H32" s="96"/>
      <c r="I32" s="41">
        <v>2020</v>
      </c>
      <c r="J32" s="42">
        <f>SUM(J33:J37)</f>
        <v>816</v>
      </c>
      <c r="K32" s="43">
        <f>(J32/(J$38/100))%</f>
        <v>3.1308751870467715E-2</v>
      </c>
      <c r="L32" s="23"/>
      <c r="M32" s="23"/>
    </row>
    <row r="33" spans="2:14" ht="24" thickBot="1" x14ac:dyDescent="0.3">
      <c r="B33" s="49">
        <v>2020</v>
      </c>
      <c r="C33" s="46">
        <v>8</v>
      </c>
      <c r="D33" s="47">
        <f t="shared" si="4"/>
        <v>5.7971014492753631E-2</v>
      </c>
      <c r="E33" s="58"/>
      <c r="F33" s="107"/>
      <c r="G33" s="107"/>
      <c r="H33" s="96"/>
      <c r="I33" s="117" t="s">
        <v>109</v>
      </c>
      <c r="J33" s="46">
        <v>447</v>
      </c>
      <c r="K33" s="47">
        <f>(J33/(J$32/100))%</f>
        <v>0.54779411764705888</v>
      </c>
      <c r="L33" s="23"/>
      <c r="M33" s="23"/>
    </row>
    <row r="34" spans="2:14" ht="24" thickBot="1" x14ac:dyDescent="0.3">
      <c r="B34" s="41" t="s">
        <v>113</v>
      </c>
      <c r="C34" s="42">
        <f>SUM(C35:C38)</f>
        <v>86</v>
      </c>
      <c r="D34" s="43">
        <f>(C34/(C$39/100))%</f>
        <v>3.2996968883090973E-3</v>
      </c>
      <c r="E34" s="58"/>
      <c r="F34" s="107"/>
      <c r="G34" s="107"/>
      <c r="H34" s="96"/>
      <c r="I34" s="118" t="s">
        <v>110</v>
      </c>
      <c r="J34" s="46">
        <v>186</v>
      </c>
      <c r="K34" s="47">
        <f t="shared" ref="K34:K37" si="5">(J34/(J$32/100))%</f>
        <v>0.22794117647058823</v>
      </c>
      <c r="L34" s="23"/>
      <c r="M34" s="23"/>
    </row>
    <row r="35" spans="2:14" ht="23.25" x14ac:dyDescent="0.25">
      <c r="B35" s="45">
        <v>2023</v>
      </c>
      <c r="C35" s="46">
        <v>29</v>
      </c>
      <c r="D35" s="47">
        <f>(C35/(C$34/100))%</f>
        <v>0.33720930232558138</v>
      </c>
      <c r="E35" s="58"/>
      <c r="F35" s="107"/>
      <c r="G35" s="107"/>
      <c r="H35" s="96"/>
      <c r="I35" s="118" t="s">
        <v>111</v>
      </c>
      <c r="J35" s="46">
        <v>175</v>
      </c>
      <c r="K35" s="47">
        <f t="shared" si="5"/>
        <v>0.21446078431372548</v>
      </c>
      <c r="L35" s="23"/>
      <c r="M35" s="23"/>
    </row>
    <row r="36" spans="2:14" ht="23.25" x14ac:dyDescent="0.25">
      <c r="B36" s="49">
        <v>2022</v>
      </c>
      <c r="C36" s="46">
        <v>44</v>
      </c>
      <c r="D36" s="47">
        <f>(C36/(C$34/100))%</f>
        <v>0.51162790697674421</v>
      </c>
      <c r="E36" s="58"/>
      <c r="F36" s="107"/>
      <c r="G36" s="107"/>
      <c r="H36" s="96"/>
      <c r="I36" s="118" t="s">
        <v>112</v>
      </c>
      <c r="J36" s="46">
        <v>8</v>
      </c>
      <c r="K36" s="47">
        <f t="shared" si="5"/>
        <v>9.8039215686274508E-3</v>
      </c>
      <c r="L36" s="23"/>
      <c r="M36" s="23"/>
    </row>
    <row r="37" spans="2:14" ht="24" thickBot="1" x14ac:dyDescent="0.3">
      <c r="B37" s="49">
        <v>2021</v>
      </c>
      <c r="C37" s="46">
        <v>13</v>
      </c>
      <c r="D37" s="47">
        <f>(C37/(C$34/100))%</f>
        <v>0.15116279069767441</v>
      </c>
      <c r="E37" s="58"/>
      <c r="F37" s="107"/>
      <c r="G37" s="107"/>
      <c r="H37" s="96"/>
      <c r="I37" s="118" t="s">
        <v>113</v>
      </c>
      <c r="J37" s="46">
        <v>0</v>
      </c>
      <c r="K37" s="47">
        <f t="shared" si="5"/>
        <v>0</v>
      </c>
      <c r="L37" s="23"/>
      <c r="M37" s="23"/>
    </row>
    <row r="38" spans="2:14" ht="24" thickBot="1" x14ac:dyDescent="0.3">
      <c r="B38" s="49">
        <v>2020</v>
      </c>
      <c r="C38" s="46">
        <v>0</v>
      </c>
      <c r="D38" s="47">
        <f>(C38/(C$34/100))%</f>
        <v>0</v>
      </c>
      <c r="E38" s="58"/>
      <c r="F38" s="107"/>
      <c r="G38" s="107"/>
      <c r="H38" s="96"/>
      <c r="I38" s="53" t="s">
        <v>21</v>
      </c>
      <c r="J38" s="54">
        <f>J14+J20+J26+J32</f>
        <v>26063</v>
      </c>
      <c r="K38" s="55">
        <f>K14+K20+K26+K32</f>
        <v>0.99999999999999989</v>
      </c>
      <c r="L38" s="113"/>
      <c r="M38" s="112"/>
      <c r="N38" s="23"/>
    </row>
    <row r="39" spans="2:14" ht="24" thickBot="1" x14ac:dyDescent="0.3">
      <c r="B39" s="53" t="s">
        <v>21</v>
      </c>
      <c r="C39" s="54">
        <f>C14+C19+C24+C34+C29</f>
        <v>26063</v>
      </c>
      <c r="D39" s="55">
        <f>D14+D19+D24+D34+D29</f>
        <v>1</v>
      </c>
      <c r="E39" s="58"/>
      <c r="F39" s="107"/>
      <c r="G39" s="107"/>
      <c r="H39" s="96"/>
      <c r="I39" s="56"/>
      <c r="J39" s="56"/>
      <c r="K39" s="111"/>
      <c r="L39" s="112"/>
      <c r="M39" s="112"/>
    </row>
    <row r="40" spans="2:14" ht="24" thickBot="1" x14ac:dyDescent="0.3">
      <c r="B40" s="56"/>
      <c r="C40" s="56"/>
      <c r="D40" s="57"/>
      <c r="E40" s="58"/>
      <c r="F40" s="57"/>
      <c r="G40" s="107"/>
      <c r="H40" s="96"/>
      <c r="I40" s="56"/>
      <c r="J40" s="56"/>
      <c r="K40" s="111"/>
      <c r="L40" s="112"/>
      <c r="M40" s="112"/>
    </row>
    <row r="41" spans="2:14" ht="65.25" customHeight="1" thickBot="1" x14ac:dyDescent="0.3">
      <c r="B41" s="59"/>
      <c r="C41" s="59"/>
      <c r="D41" s="58"/>
      <c r="E41" s="58"/>
      <c r="F41" s="58"/>
      <c r="G41" s="107"/>
      <c r="H41" s="96"/>
      <c r="I41" s="131" t="s">
        <v>106</v>
      </c>
      <c r="J41" s="142"/>
      <c r="K41" s="58"/>
      <c r="L41" s="23"/>
      <c r="M41" s="23"/>
    </row>
    <row r="42" spans="2:14" ht="102.75" customHeight="1" thickBot="1" x14ac:dyDescent="0.3">
      <c r="B42" s="131" t="s">
        <v>106</v>
      </c>
      <c r="C42" s="142"/>
      <c r="D42" s="58"/>
      <c r="E42" s="97"/>
      <c r="F42" s="107"/>
      <c r="G42" s="107"/>
      <c r="H42" s="96"/>
      <c r="I42" s="27" t="s">
        <v>12</v>
      </c>
      <c r="J42" s="28" t="s">
        <v>13</v>
      </c>
      <c r="K42" s="58"/>
      <c r="L42" s="23"/>
      <c r="M42" s="23"/>
    </row>
    <row r="43" spans="2:14" ht="147.75" thickBot="1" x14ac:dyDescent="0.3">
      <c r="B43" s="27" t="s">
        <v>12</v>
      </c>
      <c r="C43" s="28" t="s">
        <v>13</v>
      </c>
      <c r="D43" s="58"/>
      <c r="E43" s="58"/>
      <c r="F43" s="107"/>
      <c r="G43" s="107"/>
      <c r="H43" s="96"/>
      <c r="I43" s="31" t="s">
        <v>14</v>
      </c>
      <c r="J43" s="32" t="s">
        <v>119</v>
      </c>
      <c r="K43" s="61"/>
      <c r="L43" s="23"/>
      <c r="M43" s="23"/>
    </row>
    <row r="44" spans="2:14" ht="160.5" customHeight="1" thickBot="1" x14ac:dyDescent="0.3">
      <c r="B44" s="31" t="s">
        <v>14</v>
      </c>
      <c r="C44" s="32" t="s">
        <v>119</v>
      </c>
      <c r="D44" s="58"/>
      <c r="E44" s="58"/>
      <c r="F44" s="107"/>
      <c r="G44" s="107"/>
      <c r="H44" s="96"/>
      <c r="I44" s="34" t="s">
        <v>15</v>
      </c>
      <c r="J44" s="35" t="s">
        <v>123</v>
      </c>
      <c r="K44" s="61"/>
      <c r="L44" s="23"/>
      <c r="M44" s="23"/>
    </row>
    <row r="45" spans="2:14" ht="129.75" customHeight="1" thickBot="1" x14ac:dyDescent="0.3">
      <c r="B45" s="34" t="s">
        <v>15</v>
      </c>
      <c r="C45" s="35" t="s">
        <v>120</v>
      </c>
      <c r="D45" s="61"/>
      <c r="E45" s="63"/>
      <c r="F45" s="107"/>
      <c r="G45" s="107"/>
      <c r="H45" s="96"/>
      <c r="I45" s="59"/>
      <c r="J45" s="59"/>
      <c r="K45" s="99"/>
      <c r="L45" s="23"/>
      <c r="M45" s="23"/>
    </row>
    <row r="46" spans="2:14" ht="24" thickBot="1" x14ac:dyDescent="0.3">
      <c r="B46" s="59"/>
      <c r="C46" s="59"/>
      <c r="D46" s="58"/>
      <c r="E46" s="98"/>
      <c r="F46" s="98"/>
      <c r="G46" s="119"/>
      <c r="H46" s="96"/>
      <c r="I46" s="59"/>
      <c r="J46" s="62"/>
      <c r="K46" s="63"/>
      <c r="L46" s="23"/>
      <c r="M46" s="23"/>
    </row>
    <row r="47" spans="2:14" ht="91.5" customHeight="1" thickBot="1" x14ac:dyDescent="0.3">
      <c r="B47" s="59"/>
      <c r="C47" s="59"/>
      <c r="D47" s="58"/>
      <c r="E47" s="87"/>
      <c r="F47" s="87"/>
      <c r="G47" s="119"/>
      <c r="H47" s="96"/>
      <c r="I47" s="64" t="s">
        <v>108</v>
      </c>
      <c r="J47" s="138" t="s">
        <v>63</v>
      </c>
      <c r="K47" s="139"/>
      <c r="L47" s="139"/>
      <c r="M47" s="139"/>
      <c r="N47" s="132"/>
    </row>
    <row r="48" spans="2:14" ht="56.25" customHeight="1" thickBot="1" x14ac:dyDescent="0.3">
      <c r="B48" s="59"/>
      <c r="C48" s="62"/>
      <c r="D48" s="63"/>
      <c r="E48" s="23"/>
      <c r="F48" s="23"/>
      <c r="G48" s="23"/>
      <c r="H48" s="96"/>
      <c r="J48" s="140" t="s">
        <v>24</v>
      </c>
      <c r="K48" s="139"/>
      <c r="L48" s="139"/>
      <c r="M48" s="139"/>
      <c r="N48" s="132"/>
    </row>
    <row r="49" spans="2:13" ht="180.75" customHeight="1" thickBot="1" x14ac:dyDescent="0.3">
      <c r="B49" s="64" t="s">
        <v>60</v>
      </c>
      <c r="C49" s="138" t="s">
        <v>107</v>
      </c>
      <c r="D49" s="139"/>
      <c r="E49" s="139"/>
      <c r="F49" s="139"/>
      <c r="G49" s="132"/>
      <c r="H49" s="57"/>
      <c r="J49" s="65">
        <v>2023</v>
      </c>
      <c r="K49" s="66">
        <v>2022</v>
      </c>
      <c r="L49" s="66">
        <v>2021</v>
      </c>
      <c r="M49" s="67">
        <v>2020</v>
      </c>
    </row>
    <row r="50" spans="2:13" ht="185.25" customHeight="1" thickBot="1" x14ac:dyDescent="0.3">
      <c r="C50" s="140" t="s">
        <v>24</v>
      </c>
      <c r="D50" s="141"/>
      <c r="E50" s="139"/>
      <c r="F50" s="139"/>
      <c r="G50" s="132"/>
      <c r="H50" s="58"/>
      <c r="I50" s="100" t="s">
        <v>109</v>
      </c>
      <c r="J50" s="68">
        <f>(J15/(J$38/100))%</f>
        <v>2.9160112036219928E-2</v>
      </c>
      <c r="K50" s="69">
        <f>(J21/(J$38/100))%</f>
        <v>0.22925219660054486</v>
      </c>
      <c r="L50" s="69">
        <f>(J27/(J$38/100))%</f>
        <v>0.15497064804512145</v>
      </c>
      <c r="M50" s="70">
        <f>(J33/(J$38/100))%</f>
        <v>1.7150750105513562E-2</v>
      </c>
    </row>
    <row r="51" spans="2:13" ht="105.75" customHeight="1" thickBot="1" x14ac:dyDescent="0.3">
      <c r="C51" s="41" t="s">
        <v>109</v>
      </c>
      <c r="D51" s="41" t="s">
        <v>110</v>
      </c>
      <c r="E51" s="41" t="s">
        <v>111</v>
      </c>
      <c r="F51" s="67" t="s">
        <v>112</v>
      </c>
      <c r="G51" s="67" t="s">
        <v>113</v>
      </c>
      <c r="H51" s="96"/>
      <c r="I51" s="101" t="s">
        <v>110</v>
      </c>
      <c r="J51" s="68">
        <f t="shared" ref="J51:J54" si="6">(J16/(J$38/100))%</f>
        <v>1.1433833403675708E-2</v>
      </c>
      <c r="K51" s="69">
        <f t="shared" ref="K51:K54" si="7">(J22/(J$38/100))%</f>
        <v>0.14073590914322986</v>
      </c>
      <c r="L51" s="69">
        <f t="shared" ref="L51:L54" si="8">(J28/(J$38/100))%</f>
        <v>0.223535279898707</v>
      </c>
      <c r="M51" s="70">
        <f t="shared" ref="M51:M54" si="9">(J34/(J$38/100))%</f>
        <v>7.1365537351801402E-3</v>
      </c>
    </row>
    <row r="52" spans="2:13" ht="52.5" customHeight="1" x14ac:dyDescent="0.25">
      <c r="B52" s="108">
        <v>2023</v>
      </c>
      <c r="C52" s="110">
        <f>(C15/(C$39/100))%</f>
        <v>2.9160112036219928E-2</v>
      </c>
      <c r="D52" s="69">
        <f>(C20/(C$39/100))%</f>
        <v>1.1433833403675708E-2</v>
      </c>
      <c r="E52" s="69">
        <f>(C25/(C$39/100))%</f>
        <v>2.6934735065034725E-2</v>
      </c>
      <c r="F52" s="69">
        <f>(C30/(C$39/100))%</f>
        <v>0</v>
      </c>
      <c r="G52" s="69">
        <f>(C35/(C$39/100))%</f>
        <v>1.1126884855926025E-3</v>
      </c>
      <c r="H52" s="96"/>
      <c r="I52" s="103" t="s">
        <v>111</v>
      </c>
      <c r="J52" s="68">
        <f t="shared" si="6"/>
        <v>2.6934735065034725E-2</v>
      </c>
      <c r="K52" s="69">
        <f t="shared" si="7"/>
        <v>8.2607527913133569E-2</v>
      </c>
      <c r="L52" s="69">
        <f t="shared" si="8"/>
        <v>6.1773395234623801E-2</v>
      </c>
      <c r="M52" s="70">
        <f t="shared" si="9"/>
        <v>6.7144994820243255E-3</v>
      </c>
    </row>
    <row r="53" spans="2:13" ht="186.75" customHeight="1" x14ac:dyDescent="0.25">
      <c r="B53" s="109">
        <v>2022</v>
      </c>
      <c r="C53" s="110">
        <f>(C16/(C$39/100))%</f>
        <v>0.22925219660054486</v>
      </c>
      <c r="D53" s="69">
        <f>(C21/(C$39/100))%</f>
        <v>0.14073590914322986</v>
      </c>
      <c r="E53" s="69">
        <f>(C26/(C$39/100))%</f>
        <v>8.2607527913133569E-2</v>
      </c>
      <c r="F53" s="69">
        <f t="shared" ref="F53:F55" si="10">(C31/(C$39/100))%</f>
        <v>1.9951655603729426E-3</v>
      </c>
      <c r="G53" s="69">
        <f t="shared" ref="G53:G55" si="11">(C36/(C$39/100))%</f>
        <v>1.6882170126232591E-3</v>
      </c>
      <c r="H53" s="96"/>
      <c r="I53" s="103" t="s">
        <v>112</v>
      </c>
      <c r="J53" s="68">
        <f t="shared" si="6"/>
        <v>0</v>
      </c>
      <c r="K53" s="69">
        <f t="shared" si="7"/>
        <v>1.9951655603729426E-3</v>
      </c>
      <c r="L53" s="69">
        <f t="shared" si="8"/>
        <v>2.9927483405594135E-3</v>
      </c>
      <c r="M53" s="70">
        <f t="shared" si="9"/>
        <v>3.0694854774968348E-4</v>
      </c>
    </row>
    <row r="54" spans="2:13" ht="173.25" customHeight="1" thickBot="1" x14ac:dyDescent="0.3">
      <c r="B54" s="109">
        <v>2021</v>
      </c>
      <c r="C54" s="110">
        <f>(C17/(C$39/100))%</f>
        <v>0.15497064804512145</v>
      </c>
      <c r="D54" s="69">
        <f>(C22/(C$39/100))%</f>
        <v>0.223535279898707</v>
      </c>
      <c r="E54" s="69">
        <f>(C27/(C$39/100))%</f>
        <v>6.1773395234623801E-2</v>
      </c>
      <c r="F54" s="69">
        <f t="shared" si="10"/>
        <v>2.9927483405594135E-3</v>
      </c>
      <c r="G54" s="69">
        <f t="shared" si="11"/>
        <v>4.9879139009323566E-4</v>
      </c>
      <c r="H54" s="96"/>
      <c r="I54" s="103" t="s">
        <v>113</v>
      </c>
      <c r="J54" s="68">
        <f t="shared" si="6"/>
        <v>1.1126884855926025E-3</v>
      </c>
      <c r="K54" s="69">
        <f t="shared" si="7"/>
        <v>1.6882170126232591E-3</v>
      </c>
      <c r="L54" s="69">
        <f t="shared" si="8"/>
        <v>4.9879139009323566E-4</v>
      </c>
      <c r="M54" s="70">
        <f t="shared" si="9"/>
        <v>0</v>
      </c>
    </row>
    <row r="55" spans="2:13" ht="48.75" customHeight="1" thickBot="1" x14ac:dyDescent="0.3">
      <c r="B55" s="109">
        <v>2020</v>
      </c>
      <c r="C55" s="110">
        <f>(C18/(C$39/100))%</f>
        <v>1.7150750105513562E-2</v>
      </c>
      <c r="D55" s="69">
        <f>(C23/(C$39/100))%</f>
        <v>7.1365537351801402E-3</v>
      </c>
      <c r="E55" s="69">
        <f>(C28/(C$39/100))%</f>
        <v>6.7144994820243255E-3</v>
      </c>
      <c r="F55" s="69">
        <f t="shared" si="10"/>
        <v>3.0694854774968348E-4</v>
      </c>
      <c r="G55" s="69">
        <f t="shared" si="11"/>
        <v>0</v>
      </c>
      <c r="H55" s="98"/>
      <c r="I55" s="83" t="s">
        <v>25</v>
      </c>
      <c r="J55" s="72">
        <f>SUM(J50:J54)</f>
        <v>6.8641368990522977E-2</v>
      </c>
      <c r="K55" s="73">
        <f>SUM(K50:K54)</f>
        <v>0.45627901622990452</v>
      </c>
      <c r="L55" s="73">
        <f>SUM(L50:L54)</f>
        <v>0.44377086290910484</v>
      </c>
      <c r="M55" s="74">
        <f>SUM(M50:M54)</f>
        <v>3.1308751870467708E-2</v>
      </c>
    </row>
    <row r="56" spans="2:13" ht="34.5" customHeight="1" thickBot="1" x14ac:dyDescent="0.3">
      <c r="B56" s="41" t="s">
        <v>25</v>
      </c>
      <c r="C56" s="72">
        <f>SUM(C52:C55)</f>
        <v>0.43053370678739977</v>
      </c>
      <c r="D56" s="73">
        <f>SUM(D52:D55)</f>
        <v>0.38284157618079268</v>
      </c>
      <c r="E56" s="73">
        <f>SUM(E52:E55)</f>
        <v>0.17803015769481642</v>
      </c>
      <c r="F56" s="74">
        <f>SUM(F52:F55)</f>
        <v>5.2948624486820403E-3</v>
      </c>
      <c r="G56" s="74">
        <f>SUM(G52:G55)</f>
        <v>3.2996968883090973E-3</v>
      </c>
      <c r="H56" s="23"/>
      <c r="I56" s="59"/>
      <c r="J56" s="59"/>
      <c r="K56" s="58"/>
      <c r="L56" s="23"/>
      <c r="M56" s="23"/>
    </row>
    <row r="57" spans="2:13" ht="23.25" x14ac:dyDescent="0.25">
      <c r="B57" s="59"/>
      <c r="C57" s="59"/>
      <c r="D57" s="58"/>
      <c r="E57" s="58"/>
      <c r="F57" s="58"/>
      <c r="G57" s="107"/>
      <c r="H57" s="23"/>
      <c r="I57" s="59"/>
      <c r="J57" s="59"/>
      <c r="K57" s="58"/>
      <c r="L57" s="23"/>
      <c r="M57" s="23"/>
    </row>
    <row r="58" spans="2:13" ht="23.25" x14ac:dyDescent="0.25">
      <c r="B58" s="59"/>
      <c r="C58" s="59"/>
      <c r="D58" s="58"/>
      <c r="E58" s="58"/>
      <c r="F58" s="58"/>
      <c r="G58" s="107"/>
      <c r="H58" s="23"/>
      <c r="I58" s="59"/>
      <c r="J58" s="59"/>
      <c r="K58" s="58"/>
      <c r="L58" s="23"/>
      <c r="M58" s="23"/>
    </row>
    <row r="59" spans="2:13" ht="23.25" x14ac:dyDescent="0.25">
      <c r="B59" s="59"/>
      <c r="C59" s="59"/>
      <c r="D59" s="58"/>
      <c r="E59" s="58"/>
      <c r="F59" s="58"/>
      <c r="G59" s="107"/>
      <c r="H59" s="23"/>
      <c r="I59" s="59"/>
      <c r="J59" s="59"/>
      <c r="K59" s="58"/>
      <c r="L59" s="23"/>
      <c r="M59" s="23"/>
    </row>
    <row r="60" spans="2:13" ht="23.25" x14ac:dyDescent="0.25">
      <c r="B60" s="59"/>
      <c r="C60" s="59"/>
      <c r="D60" s="58"/>
      <c r="E60" s="58"/>
      <c r="F60" s="58"/>
      <c r="G60" s="97"/>
      <c r="H60" s="23"/>
      <c r="I60" s="59"/>
      <c r="J60" s="59"/>
      <c r="K60" s="58"/>
      <c r="L60" s="23"/>
      <c r="M60" s="23"/>
    </row>
    <row r="61" spans="2:13" ht="44.25" customHeight="1" x14ac:dyDescent="0.25">
      <c r="B61" s="59"/>
      <c r="C61" s="59"/>
      <c r="D61" s="58"/>
      <c r="E61" s="58"/>
      <c r="F61" s="58"/>
      <c r="G61" s="97"/>
      <c r="H61" s="86"/>
      <c r="I61" s="59"/>
      <c r="J61" s="59"/>
      <c r="K61" s="58"/>
      <c r="L61" s="23"/>
      <c r="M61" s="23"/>
    </row>
    <row r="62" spans="2:13" ht="75" customHeight="1" x14ac:dyDescent="0.25">
      <c r="B62" s="59"/>
      <c r="C62" s="59"/>
      <c r="D62" s="58"/>
      <c r="E62" s="58"/>
      <c r="F62" s="58"/>
      <c r="G62" s="58"/>
      <c r="H62" s="96"/>
      <c r="I62" s="59"/>
      <c r="J62" s="59"/>
      <c r="K62" s="58"/>
      <c r="L62" s="23"/>
      <c r="M62" s="23"/>
    </row>
    <row r="63" spans="2:13" ht="52.5" customHeight="1" x14ac:dyDescent="0.25">
      <c r="B63" s="59"/>
      <c r="C63" s="59"/>
      <c r="D63" s="58"/>
      <c r="E63" s="58"/>
      <c r="F63" s="58"/>
      <c r="G63" s="58"/>
      <c r="H63" s="96"/>
      <c r="I63" s="59"/>
      <c r="J63" s="59"/>
      <c r="K63" s="58"/>
      <c r="L63" s="23"/>
      <c r="M63" s="23"/>
    </row>
    <row r="64" spans="2:13" ht="52.5" customHeight="1" x14ac:dyDescent="0.25">
      <c r="B64" s="59"/>
      <c r="C64" s="59"/>
      <c r="D64" s="58"/>
      <c r="E64" s="58"/>
      <c r="F64" s="58"/>
      <c r="G64" s="58"/>
      <c r="H64" s="96"/>
      <c r="I64" s="59"/>
      <c r="J64" s="59"/>
      <c r="K64" s="58"/>
      <c r="L64" s="23"/>
      <c r="M64" s="23"/>
    </row>
    <row r="65" spans="2:13" ht="52.5" customHeight="1" x14ac:dyDescent="0.25">
      <c r="B65" s="59"/>
      <c r="C65" s="59"/>
      <c r="D65" s="58"/>
      <c r="E65" s="58"/>
      <c r="F65" s="58"/>
      <c r="G65" s="58"/>
      <c r="H65" s="97"/>
      <c r="I65" s="59"/>
      <c r="J65" s="59"/>
      <c r="K65" s="58"/>
      <c r="L65" s="23"/>
      <c r="M65" s="23"/>
    </row>
    <row r="66" spans="2:13" ht="23.25" x14ac:dyDescent="0.25">
      <c r="B66" s="59"/>
      <c r="C66" s="59"/>
      <c r="D66" s="58"/>
      <c r="E66" s="58"/>
      <c r="F66" s="58"/>
      <c r="G66" s="58"/>
      <c r="H66" s="97"/>
      <c r="I66" s="59"/>
      <c r="J66" s="59"/>
      <c r="K66" s="58"/>
      <c r="L66" s="23"/>
      <c r="M66" s="23"/>
    </row>
    <row r="67" spans="2:13" ht="23.25" x14ac:dyDescent="0.25">
      <c r="B67" s="59"/>
      <c r="C67" s="59"/>
      <c r="D67" s="58"/>
      <c r="E67" s="58"/>
      <c r="F67" s="58"/>
      <c r="G67" s="58"/>
      <c r="H67" s="58"/>
      <c r="I67" s="59"/>
      <c r="J67" s="59"/>
      <c r="K67" s="58"/>
      <c r="L67" s="23"/>
      <c r="M67" s="23"/>
    </row>
    <row r="68" spans="2:13" ht="23.25" x14ac:dyDescent="0.25">
      <c r="B68" s="59"/>
      <c r="C68" s="59"/>
      <c r="D68" s="58"/>
      <c r="E68" s="58"/>
      <c r="F68" s="58"/>
      <c r="G68" s="58"/>
      <c r="H68" s="58"/>
      <c r="I68" s="59"/>
      <c r="J68" s="59"/>
      <c r="K68" s="58"/>
      <c r="L68" s="23"/>
      <c r="M68" s="23"/>
    </row>
    <row r="69" spans="2:13" ht="23.25" x14ac:dyDescent="0.25">
      <c r="B69" s="59"/>
      <c r="C69" s="59"/>
      <c r="D69" s="58"/>
      <c r="E69" s="58"/>
      <c r="F69" s="58"/>
      <c r="G69" s="58"/>
      <c r="H69" s="58"/>
      <c r="I69" s="59"/>
      <c r="J69" s="59"/>
      <c r="K69" s="58"/>
      <c r="L69" s="23"/>
      <c r="M69" s="23"/>
    </row>
    <row r="70" spans="2:13" ht="42" customHeight="1" x14ac:dyDescent="0.25">
      <c r="B70" s="59"/>
      <c r="C70" s="59"/>
      <c r="D70" s="58"/>
      <c r="E70" s="58"/>
      <c r="F70" s="58"/>
      <c r="G70" s="58"/>
      <c r="H70" s="58"/>
      <c r="I70" s="59"/>
      <c r="J70" s="59"/>
      <c r="K70" s="58"/>
      <c r="L70" s="23"/>
      <c r="M70" s="23"/>
    </row>
    <row r="71" spans="2:13" ht="50.25" customHeight="1" x14ac:dyDescent="0.25">
      <c r="B71" s="59"/>
      <c r="C71" s="59"/>
      <c r="D71" s="58"/>
      <c r="E71" s="58"/>
      <c r="F71" s="58"/>
      <c r="G71" s="58"/>
      <c r="H71" s="58"/>
      <c r="I71" s="59"/>
      <c r="J71" s="59"/>
      <c r="K71" s="58"/>
      <c r="L71" s="23"/>
    </row>
    <row r="72" spans="2:13" ht="23.25" x14ac:dyDescent="0.25">
      <c r="B72" s="59"/>
      <c r="C72" s="59"/>
      <c r="D72" s="58"/>
      <c r="E72" s="58"/>
      <c r="F72" s="58"/>
      <c r="G72" s="58"/>
      <c r="H72" s="58"/>
      <c r="I72" s="59"/>
      <c r="J72" s="59"/>
      <c r="K72" s="58"/>
      <c r="L72" s="23"/>
    </row>
    <row r="73" spans="2:13" ht="23.25" x14ac:dyDescent="0.25">
      <c r="B73" s="59"/>
      <c r="C73" s="59"/>
      <c r="D73" s="58"/>
      <c r="E73" s="58"/>
      <c r="F73" s="58"/>
      <c r="G73" s="58"/>
      <c r="H73" s="58"/>
      <c r="I73" s="59"/>
      <c r="J73" s="59"/>
      <c r="K73" s="58"/>
      <c r="L73" s="23"/>
    </row>
    <row r="74" spans="2:13" ht="23.25" x14ac:dyDescent="0.25">
      <c r="B74" s="59"/>
      <c r="C74" s="59"/>
      <c r="D74" s="58"/>
      <c r="E74" s="58"/>
      <c r="F74" s="58"/>
      <c r="G74" s="58"/>
      <c r="H74" s="58"/>
      <c r="I74" s="59"/>
      <c r="J74" s="59"/>
      <c r="K74" s="58"/>
    </row>
    <row r="75" spans="2:13" ht="23.25" x14ac:dyDescent="0.25">
      <c r="B75" s="59"/>
      <c r="C75" s="59"/>
      <c r="D75" s="58"/>
      <c r="E75" s="58"/>
      <c r="F75" s="58"/>
      <c r="G75" s="58"/>
      <c r="H75" s="58"/>
      <c r="I75" s="59"/>
      <c r="J75" s="59"/>
      <c r="K75" s="58"/>
    </row>
    <row r="76" spans="2:13" ht="23.25" x14ac:dyDescent="0.25">
      <c r="B76" s="59"/>
      <c r="C76" s="59"/>
      <c r="D76" s="58"/>
      <c r="E76" s="58"/>
      <c r="F76" s="58"/>
      <c r="G76" s="58"/>
      <c r="H76" s="58"/>
      <c r="I76" s="59"/>
      <c r="J76" s="59"/>
      <c r="K76" s="58"/>
    </row>
    <row r="77" spans="2:13" ht="23.25" x14ac:dyDescent="0.25">
      <c r="B77" s="59"/>
      <c r="C77" s="59"/>
      <c r="D77" s="58"/>
      <c r="E77" s="58"/>
      <c r="F77" s="58"/>
      <c r="G77" s="58"/>
      <c r="H77" s="58"/>
      <c r="I77" s="59"/>
      <c r="J77" s="59"/>
      <c r="K77" s="58"/>
    </row>
    <row r="78" spans="2:13" ht="23.25" x14ac:dyDescent="0.25">
      <c r="B78" s="59"/>
      <c r="C78" s="59"/>
      <c r="D78" s="58"/>
      <c r="E78" s="58"/>
      <c r="F78" s="58"/>
      <c r="G78" s="58"/>
      <c r="H78" s="58"/>
      <c r="I78" s="59"/>
      <c r="J78" s="59"/>
      <c r="K78" s="58"/>
    </row>
    <row r="79" spans="2:13" ht="23.25" x14ac:dyDescent="0.25">
      <c r="B79" s="59"/>
      <c r="C79" s="59"/>
      <c r="D79" s="58"/>
      <c r="E79" s="58"/>
      <c r="F79" s="58"/>
      <c r="G79" s="58"/>
      <c r="H79" s="58"/>
      <c r="I79" s="59"/>
      <c r="J79" s="59"/>
      <c r="K79" s="58"/>
    </row>
    <row r="80" spans="2:13" ht="23.25" x14ac:dyDescent="0.25">
      <c r="B80" s="59"/>
      <c r="C80" s="59"/>
      <c r="D80" s="58"/>
      <c r="E80" s="58"/>
      <c r="F80" s="58"/>
      <c r="G80" s="58"/>
      <c r="H80" s="58"/>
      <c r="I80" s="59"/>
      <c r="J80" s="59"/>
      <c r="K80" s="58"/>
    </row>
    <row r="81" spans="2:11" ht="23.25" x14ac:dyDescent="0.25">
      <c r="B81" s="59"/>
      <c r="C81" s="59"/>
      <c r="D81" s="58"/>
      <c r="E81" s="58"/>
      <c r="F81" s="58"/>
      <c r="G81" s="58"/>
      <c r="H81" s="58"/>
      <c r="I81" s="59"/>
      <c r="J81" s="59"/>
      <c r="K81" s="58"/>
    </row>
    <row r="82" spans="2:11" ht="23.25" x14ac:dyDescent="0.25">
      <c r="B82" s="59"/>
      <c r="C82" s="59"/>
      <c r="D82" s="58"/>
      <c r="E82" s="58"/>
      <c r="F82" s="58"/>
      <c r="G82" s="58"/>
      <c r="H82" s="58"/>
      <c r="I82" s="58"/>
      <c r="J82" s="23"/>
      <c r="K82" s="23"/>
    </row>
    <row r="83" spans="2:11" ht="23.25" x14ac:dyDescent="0.25">
      <c r="B83" s="59"/>
      <c r="C83" s="59"/>
      <c r="D83" s="58"/>
      <c r="E83" s="58"/>
      <c r="F83" s="58"/>
      <c r="G83" s="58"/>
      <c r="H83" s="58"/>
      <c r="I83" s="58"/>
      <c r="J83" s="23"/>
      <c r="K83" s="23"/>
    </row>
    <row r="84" spans="2:11" ht="23.25" x14ac:dyDescent="0.25">
      <c r="B84" s="59"/>
      <c r="C84" s="59"/>
      <c r="D84" s="58"/>
      <c r="E84" s="58"/>
      <c r="F84" s="58"/>
      <c r="G84" s="58"/>
      <c r="H84" s="58"/>
      <c r="I84" s="58"/>
      <c r="J84" s="23"/>
      <c r="K84" s="23"/>
    </row>
    <row r="85" spans="2:11" ht="23.25" x14ac:dyDescent="0.25">
      <c r="B85" s="59"/>
      <c r="C85" s="59"/>
      <c r="D85" s="58"/>
      <c r="E85" s="58"/>
      <c r="F85" s="107"/>
      <c r="G85" s="107"/>
      <c r="H85" s="58"/>
      <c r="I85" s="58"/>
      <c r="J85" s="23"/>
      <c r="K85" s="23"/>
    </row>
    <row r="86" spans="2:11" ht="23.25" x14ac:dyDescent="0.25">
      <c r="B86" s="59"/>
      <c r="C86" s="59"/>
      <c r="D86" s="58"/>
      <c r="H86" s="58"/>
      <c r="I86" s="58"/>
      <c r="J86" s="23"/>
      <c r="K86" s="23"/>
    </row>
    <row r="87" spans="2:11" ht="23.25" x14ac:dyDescent="0.25">
      <c r="B87" s="59"/>
      <c r="C87" s="59"/>
      <c r="D87" s="58"/>
      <c r="E87" s="23"/>
      <c r="F87" s="23"/>
      <c r="G87" s="23"/>
      <c r="H87" s="58"/>
      <c r="J87" s="23"/>
      <c r="K87" s="23"/>
    </row>
    <row r="88" spans="2:11" ht="23.25" x14ac:dyDescent="0.25">
      <c r="E88" s="23"/>
      <c r="F88" s="23"/>
      <c r="G88" s="23"/>
      <c r="H88" s="58"/>
      <c r="I88" s="23"/>
      <c r="J88" s="23"/>
      <c r="K88" s="23"/>
    </row>
    <row r="89" spans="2:11" ht="23.25" x14ac:dyDescent="0.25">
      <c r="B89" s="23"/>
      <c r="C89" s="23"/>
      <c r="D89" s="23"/>
      <c r="E89" s="23"/>
      <c r="F89" s="23"/>
      <c r="G89" s="23"/>
      <c r="H89" s="58"/>
      <c r="I89" s="23"/>
      <c r="J89" s="23"/>
      <c r="K89" s="23"/>
    </row>
    <row r="90" spans="2:11" ht="23.25" x14ac:dyDescent="0.25">
      <c r="B90" s="23"/>
      <c r="C90" s="23"/>
      <c r="D90" s="23"/>
      <c r="E90" s="23"/>
      <c r="F90" s="23"/>
      <c r="G90" s="23"/>
      <c r="H90" s="58"/>
      <c r="I90" s="23"/>
      <c r="J90" s="23"/>
      <c r="K90" s="23"/>
    </row>
    <row r="91" spans="2:11" ht="23.25" x14ac:dyDescent="0.25">
      <c r="B91" s="23"/>
      <c r="C91" s="23"/>
      <c r="D91" s="23"/>
      <c r="E91" s="23"/>
      <c r="F91" s="23"/>
      <c r="G91" s="23"/>
      <c r="H91" s="58"/>
      <c r="I91" s="23"/>
      <c r="J91" s="23"/>
      <c r="K91" s="23"/>
    </row>
    <row r="92" spans="2:11" ht="23.25" x14ac:dyDescent="0.25">
      <c r="B92" s="23"/>
      <c r="C92" s="23"/>
      <c r="D92" s="23"/>
      <c r="E92" s="23"/>
      <c r="F92" s="23"/>
      <c r="G92" s="23"/>
      <c r="H92" s="58"/>
      <c r="I92" s="23"/>
      <c r="J92" s="23"/>
      <c r="K92" s="23"/>
    </row>
    <row r="93" spans="2:11" ht="23.25" x14ac:dyDescent="0.25">
      <c r="B93" s="23"/>
      <c r="C93" s="23"/>
      <c r="D93" s="23"/>
      <c r="E93" s="23"/>
      <c r="F93" s="23"/>
      <c r="G93" s="23"/>
      <c r="H93" s="58"/>
      <c r="I93" s="23"/>
      <c r="J93" s="23"/>
      <c r="K93" s="23"/>
    </row>
    <row r="94" spans="2:11" ht="23.25" x14ac:dyDescent="0.25">
      <c r="B94" s="23"/>
      <c r="C94" s="23"/>
      <c r="D94" s="23"/>
      <c r="E94" s="23"/>
      <c r="F94" s="23"/>
      <c r="G94" s="23"/>
      <c r="H94" s="58"/>
      <c r="I94" s="23"/>
      <c r="J94" s="23"/>
      <c r="K94" s="23"/>
    </row>
    <row r="95" spans="2:11" x14ac:dyDescent="0.25">
      <c r="B95" s="23"/>
      <c r="C95" s="23"/>
      <c r="D95" s="23"/>
      <c r="E95" s="23"/>
      <c r="F95" s="23"/>
      <c r="G95" s="23"/>
      <c r="I95" s="23"/>
      <c r="J95" s="23"/>
      <c r="K95" s="23"/>
    </row>
    <row r="96" spans="2:11" x14ac:dyDescent="0.25">
      <c r="B96" s="23"/>
      <c r="C96" s="23"/>
      <c r="D96" s="23"/>
      <c r="E96" s="23"/>
      <c r="F96" s="23"/>
      <c r="G96" s="23"/>
      <c r="H96" s="23"/>
      <c r="I96" s="23"/>
      <c r="J96" s="23"/>
      <c r="K96" s="23"/>
    </row>
    <row r="97" spans="2:11" x14ac:dyDescent="0.25">
      <c r="B97" s="23"/>
      <c r="C97" s="23"/>
      <c r="D97" s="23"/>
      <c r="E97" s="23"/>
      <c r="F97" s="23"/>
      <c r="G97" s="23"/>
      <c r="H97" s="23"/>
      <c r="I97" s="23"/>
      <c r="J97" s="23"/>
      <c r="K97" s="23"/>
    </row>
    <row r="98" spans="2:11" x14ac:dyDescent="0.25">
      <c r="B98" s="23"/>
      <c r="C98" s="23"/>
      <c r="D98" s="23"/>
      <c r="E98" s="23"/>
      <c r="F98" s="23"/>
      <c r="G98" s="23"/>
      <c r="H98" s="23"/>
      <c r="I98" s="23"/>
      <c r="J98" s="23"/>
      <c r="K98" s="23"/>
    </row>
    <row r="99" spans="2:11" x14ac:dyDescent="0.25">
      <c r="B99" s="23"/>
      <c r="C99" s="23"/>
      <c r="D99" s="23"/>
      <c r="E99" s="23"/>
      <c r="F99" s="23"/>
      <c r="G99" s="23"/>
      <c r="H99" s="23"/>
      <c r="I99" s="23"/>
      <c r="J99" s="23"/>
      <c r="K99" s="23"/>
    </row>
    <row r="100" spans="2:11" x14ac:dyDescent="0.25">
      <c r="B100" s="23"/>
      <c r="C100" s="23"/>
      <c r="D100" s="23"/>
      <c r="E100" s="23"/>
      <c r="H100" s="23"/>
      <c r="I100" s="23"/>
      <c r="J100" s="23"/>
      <c r="K100" s="23"/>
    </row>
    <row r="101" spans="2:11" x14ac:dyDescent="0.25">
      <c r="B101" s="23"/>
      <c r="C101" s="23"/>
      <c r="D101" s="23"/>
      <c r="H101" s="23"/>
      <c r="I101" s="23"/>
      <c r="J101" s="23"/>
      <c r="K101" s="23"/>
    </row>
    <row r="102" spans="2:11" x14ac:dyDescent="0.25">
      <c r="B102" s="23"/>
      <c r="C102" s="23"/>
      <c r="D102" s="23"/>
      <c r="H102" s="23"/>
      <c r="J102" s="23"/>
      <c r="K102" s="23"/>
    </row>
    <row r="103" spans="2:11" ht="23.25" x14ac:dyDescent="0.35">
      <c r="C103" s="75"/>
      <c r="D103" s="75"/>
      <c r="H103" s="23"/>
      <c r="J103" s="23"/>
      <c r="K103" s="23"/>
    </row>
    <row r="104" spans="2:11" x14ac:dyDescent="0.25">
      <c r="H104" s="23"/>
      <c r="J104" s="23"/>
      <c r="K104" s="23"/>
    </row>
    <row r="105" spans="2:11" x14ac:dyDescent="0.25">
      <c r="B105" s="87"/>
      <c r="H105" s="23"/>
      <c r="J105" s="23"/>
    </row>
    <row r="106" spans="2:11" x14ac:dyDescent="0.25">
      <c r="B106" s="23"/>
      <c r="H106" s="23"/>
      <c r="J106" s="23"/>
    </row>
    <row r="107" spans="2:11" x14ac:dyDescent="0.25">
      <c r="B107" s="23"/>
      <c r="H107" s="23"/>
      <c r="J107" s="23"/>
    </row>
    <row r="108" spans="2:11" x14ac:dyDescent="0.25">
      <c r="B108" s="23"/>
      <c r="H108" s="23"/>
      <c r="J108" s="23"/>
    </row>
    <row r="109" spans="2:11" x14ac:dyDescent="0.25">
      <c r="B109" s="23"/>
      <c r="H109" s="23"/>
    </row>
    <row r="110" spans="2:11" x14ac:dyDescent="0.25">
      <c r="B110" s="23"/>
      <c r="H110" s="23"/>
    </row>
    <row r="111" spans="2:11" x14ac:dyDescent="0.25">
      <c r="B111" s="86"/>
      <c r="H111" s="23"/>
    </row>
    <row r="112" spans="2:11" x14ac:dyDescent="0.25">
      <c r="H112" s="23"/>
    </row>
    <row r="115" spans="2:2" x14ac:dyDescent="0.25">
      <c r="B115" s="23"/>
    </row>
    <row r="116" spans="2:2" x14ac:dyDescent="0.25">
      <c r="B116" s="23"/>
    </row>
    <row r="117" spans="2:2" x14ac:dyDescent="0.25">
      <c r="B117" s="23"/>
    </row>
    <row r="118" spans="2:2" ht="23.25" x14ac:dyDescent="0.25">
      <c r="B118" s="96"/>
    </row>
    <row r="119" spans="2:2" ht="23.25" x14ac:dyDescent="0.25">
      <c r="B119" s="96"/>
    </row>
    <row r="120" spans="2:2" ht="23.25" x14ac:dyDescent="0.25">
      <c r="B120" s="96"/>
    </row>
    <row r="121" spans="2:2" ht="23.25" x14ac:dyDescent="0.25">
      <c r="B121" s="97"/>
    </row>
  </sheetData>
  <mergeCells count="10">
    <mergeCell ref="J47:N47"/>
    <mergeCell ref="J48:N48"/>
    <mergeCell ref="C49:G49"/>
    <mergeCell ref="C50:G50"/>
    <mergeCell ref="H4:H5"/>
    <mergeCell ref="I4:I5"/>
    <mergeCell ref="B7:D7"/>
    <mergeCell ref="I7:K7"/>
    <mergeCell ref="B42:C42"/>
    <mergeCell ref="I41:J41"/>
  </mergeCells>
  <dataValidations count="4">
    <dataValidation type="list" allowBlank="1" showInputMessage="1" showErrorMessage="1" sqref="J6" xr:uid="{D639396B-4970-41E3-B562-20A222FE9704}">
      <formula1>"vultures@jpcert.or.jp,cve@mitre.org/cve@cert.org.tw,talos-cna@cisco.com/psirt@cisco.com,psirt@bosch.com,OTRO"</formula1>
    </dataValidation>
    <dataValidation type="list" allowBlank="1" showInputMessage="1" showErrorMessage="1" promptTitle="VALORES POSIBLES ASIGNADOR IOT" sqref="I6" xr:uid="{57B30EA3-9901-4943-87C9-18AF74B2EF08}">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5" xr:uid="{3FCC429E-9BA0-4536-9DA9-70561413D458}">
      <formula1>"2023,2022,2021,2020"</formula1>
    </dataValidation>
    <dataValidation type="list" allowBlank="1" showInputMessage="1" showErrorMessage="1" promptTitle="VALORES POSIBLES ASIGNADOR IOT" sqref="F4" xr:uid="{2B1C81C9-E18F-4D86-8B44-B3E662DCE5F0}">
      <formula1>"NOMBRE DE DOMINIO,URL,HASH,EMAIL,IPV4"</formula1>
    </dataValidation>
  </dataValidations>
  <hyperlinks>
    <hyperlink ref="F5" r:id="rId1" display="cve@mitre.org/cve@cert.org.tw" xr:uid="{2D39DECE-3FA6-4240-AE7E-771FB9C719DE}"/>
    <hyperlink ref="F4" r:id="rId2" display="cve@mitre.org/cve@cert.org.tw" xr:uid="{231A2FB4-2C30-41FA-8C1F-660C8F93F34B}"/>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0CF9E-AFBA-4505-AC76-D0F49B7EAFE1}">
  <dimension ref="A1"/>
  <sheetViews>
    <sheetView workbookViewId="0"/>
  </sheetViews>
  <sheetFormatPr baseColWidth="10" defaultRowHeight="15" x14ac:dyDescent="0.25"/>
  <sheetData/>
  <pageMargins left="0.7" right="0.7" top="0.75" bottom="0.75" header="0.3" footer="0.3"/>
  <pageSetup paperSize="9" orientation="portrait" r:id="rId1"/>
  <headerFooter>
    <oddFooter>&amp;C&amp;1#&amp;"Calibri"&amp;12&amp;K008000Internal Use</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created_modified</vt:lpstr>
      <vt:lpstr>validfrom_validuntil</vt:lpstr>
      <vt:lpstr>type_published</vt:lpstr>
      <vt:lpstr>type_created</vt:lpstr>
      <vt:lpstr>type_modified</vt:lpstr>
      <vt:lpstr>pattern_created</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TORREJON DEL VISO, IVAN</dc:creator>
  <cp:lastModifiedBy>TORREJON DEL VISO, IVAN</cp:lastModifiedBy>
  <dcterms:created xsi:type="dcterms:W3CDTF">2023-08-15T07:05:58Z</dcterms:created>
  <dcterms:modified xsi:type="dcterms:W3CDTF">2023-09-06T08:54:33Z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19c027e-33b7-45fc-a572-8ffa5d09ec36_Enabled">
    <vt:lpwstr>true</vt:lpwstr>
  </property>
  <property fmtid="{D5CDD505-2E9C-101B-9397-08002B2CF9AE}" pid="3" name="MSIP_Label_019c027e-33b7-45fc-a572-8ffa5d09ec36_SetDate">
    <vt:lpwstr>2023-09-06T08:54:33Z</vt:lpwstr>
  </property>
  <property fmtid="{D5CDD505-2E9C-101B-9397-08002B2CF9AE}" pid="4" name="MSIP_Label_019c027e-33b7-45fc-a572-8ffa5d09ec36_Method">
    <vt:lpwstr>Standard</vt:lpwstr>
  </property>
  <property fmtid="{D5CDD505-2E9C-101B-9397-08002B2CF9AE}" pid="5" name="MSIP_Label_019c027e-33b7-45fc-a572-8ffa5d09ec36_Name">
    <vt:lpwstr>Internal Use</vt:lpwstr>
  </property>
  <property fmtid="{D5CDD505-2E9C-101B-9397-08002B2CF9AE}" pid="6" name="MSIP_Label_019c027e-33b7-45fc-a572-8ffa5d09ec36_SiteId">
    <vt:lpwstr>031a09bc-a2bf-44df-888e-4e09355b7a24</vt:lpwstr>
  </property>
  <property fmtid="{D5CDD505-2E9C-101B-9397-08002B2CF9AE}" pid="7" name="MSIP_Label_019c027e-33b7-45fc-a572-8ffa5d09ec36_ActionId">
    <vt:lpwstr>c3ec0dd4-32a7-4263-acb8-d2f827d6725c</vt:lpwstr>
  </property>
  <property fmtid="{D5CDD505-2E9C-101B-9397-08002B2CF9AE}" pid="8" name="MSIP_Label_019c027e-33b7-45fc-a572-8ffa5d09ec36_ContentBits">
    <vt:lpwstr>2</vt:lpwstr>
  </property>
</Properties>
</file>