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355032\AppData\Roaming\Microsoft\Windows\Start Menu\Programs\Python 3.9\TFM\CPES\"/>
    </mc:Choice>
  </mc:AlternateContent>
  <xr:revisionPtr revIDLastSave="0" documentId="13_ncr:1_{40DE6708-40A9-42AA-BE67-31730469D12D}" xr6:coauthVersionLast="47" xr6:coauthVersionMax="47" xr10:uidLastSave="{00000000-0000-0000-0000-000000000000}"/>
  <bookViews>
    <workbookView xWindow="-120" yWindow="-120" windowWidth="20730" windowHeight="11160" activeTab="2" xr2:uid="{5EC2B358-8264-42EC-9210-97837D39FE03}"/>
  </bookViews>
  <sheets>
    <sheet name="reftype_modified" sheetId="2" r:id="rId1"/>
    <sheet name="refsref_modified" sheetId="3" r:id="rId2"/>
    <sheet name="type_refsref" sheetId="4" r:id="rId3"/>
    <sheet name="Hoja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7" i="4" l="1"/>
  <c r="C200" i="4"/>
  <c r="C193" i="4"/>
  <c r="C186" i="4"/>
  <c r="C179" i="4"/>
  <c r="C172" i="4"/>
  <c r="C165" i="4"/>
  <c r="C158" i="4"/>
  <c r="C70" i="4"/>
  <c r="D188" i="4" s="1"/>
  <c r="C63" i="4"/>
  <c r="C56" i="4"/>
  <c r="C49" i="4"/>
  <c r="C42" i="4"/>
  <c r="C35" i="4"/>
  <c r="D209" i="4" s="1"/>
  <c r="C28" i="4"/>
  <c r="D174" i="4" s="1"/>
  <c r="C21" i="4"/>
  <c r="D167" i="4" s="1"/>
  <c r="C14" i="4"/>
  <c r="D160" i="4" s="1"/>
  <c r="K235" i="3"/>
  <c r="J230" i="3"/>
  <c r="J231" i="3"/>
  <c r="J232" i="3"/>
  <c r="J233" i="3"/>
  <c r="J234" i="3"/>
  <c r="J229" i="3"/>
  <c r="I230" i="3"/>
  <c r="I231" i="3"/>
  <c r="I232" i="3"/>
  <c r="I233" i="3"/>
  <c r="I234" i="3"/>
  <c r="I229" i="3"/>
  <c r="H230" i="3"/>
  <c r="H231" i="3"/>
  <c r="H232" i="3"/>
  <c r="H233" i="3"/>
  <c r="H234" i="3"/>
  <c r="H229" i="3"/>
  <c r="G230" i="3"/>
  <c r="G231" i="3"/>
  <c r="G232" i="3"/>
  <c r="G233" i="3"/>
  <c r="G234" i="3"/>
  <c r="G229" i="3"/>
  <c r="F230" i="3"/>
  <c r="F231" i="3"/>
  <c r="F232" i="3"/>
  <c r="F233" i="3"/>
  <c r="F234" i="3"/>
  <c r="F229" i="3"/>
  <c r="E230" i="3"/>
  <c r="E231" i="3"/>
  <c r="E232" i="3"/>
  <c r="E233" i="3"/>
  <c r="E234" i="3"/>
  <c r="E229" i="3"/>
  <c r="D230" i="3"/>
  <c r="D231" i="3"/>
  <c r="D232" i="3"/>
  <c r="D233" i="3"/>
  <c r="D234" i="3"/>
  <c r="D229" i="3"/>
  <c r="C230" i="3"/>
  <c r="C231" i="3"/>
  <c r="C232" i="3"/>
  <c r="C233" i="3"/>
  <c r="C234" i="3"/>
  <c r="C229" i="3"/>
  <c r="C207" i="3"/>
  <c r="C200" i="3"/>
  <c r="D200" i="3" s="1"/>
  <c r="C193" i="3"/>
  <c r="D193" i="3" s="1"/>
  <c r="C186" i="3"/>
  <c r="C179" i="3"/>
  <c r="D177" i="3"/>
  <c r="C172" i="3"/>
  <c r="C215" i="3" s="1"/>
  <c r="D169" i="3"/>
  <c r="C165" i="3"/>
  <c r="C158" i="3"/>
  <c r="C63" i="3"/>
  <c r="C70" i="3"/>
  <c r="D47" i="3" s="1"/>
  <c r="C56" i="3"/>
  <c r="C49" i="3"/>
  <c r="C42" i="3"/>
  <c r="C35" i="3"/>
  <c r="D40" i="3" s="1"/>
  <c r="C28" i="3"/>
  <c r="D33" i="3" s="1"/>
  <c r="C21" i="3"/>
  <c r="D26" i="3" s="1"/>
  <c r="C14" i="3"/>
  <c r="D19" i="3" s="1"/>
  <c r="H70" i="2"/>
  <c r="G65" i="2"/>
  <c r="G66" i="2"/>
  <c r="G67" i="2"/>
  <c r="G68" i="2"/>
  <c r="G69" i="2"/>
  <c r="G64" i="2"/>
  <c r="G70" i="2"/>
  <c r="F65" i="2"/>
  <c r="F66" i="2"/>
  <c r="F67" i="2"/>
  <c r="F68" i="2"/>
  <c r="F69" i="2"/>
  <c r="F64" i="2"/>
  <c r="D39" i="2"/>
  <c r="D27" i="2"/>
  <c r="C35" i="2"/>
  <c r="D37" i="2" s="1"/>
  <c r="C42" i="2"/>
  <c r="D47" i="2" s="1"/>
  <c r="C28" i="2"/>
  <c r="C21" i="2"/>
  <c r="D25" i="2" s="1"/>
  <c r="C14" i="2"/>
  <c r="D20" i="2" s="1"/>
  <c r="C215" i="4" l="1"/>
  <c r="H229" i="4" s="1"/>
  <c r="D48" i="4"/>
  <c r="D76" i="4"/>
  <c r="D189" i="4"/>
  <c r="D196" i="4"/>
  <c r="D182" i="4"/>
  <c r="D62" i="4"/>
  <c r="D55" i="4"/>
  <c r="D203" i="4"/>
  <c r="D210" i="4"/>
  <c r="D41" i="4"/>
  <c r="D69" i="4"/>
  <c r="D34" i="4"/>
  <c r="D175" i="4"/>
  <c r="D168" i="4"/>
  <c r="D27" i="4"/>
  <c r="D161" i="4"/>
  <c r="D20" i="4"/>
  <c r="D176" i="4"/>
  <c r="D204" i="4"/>
  <c r="D170" i="4"/>
  <c r="D191" i="4"/>
  <c r="D22" i="4"/>
  <c r="D43" i="4"/>
  <c r="D57" i="4"/>
  <c r="D164" i="4"/>
  <c r="D178" i="4"/>
  <c r="D192" i="4"/>
  <c r="D206" i="4"/>
  <c r="D213" i="4"/>
  <c r="D16" i="4"/>
  <c r="D23" i="4"/>
  <c r="D30" i="4"/>
  <c r="D37" i="4"/>
  <c r="D44" i="4"/>
  <c r="D51" i="4"/>
  <c r="D58" i="4"/>
  <c r="D65" i="4"/>
  <c r="D72" i="4"/>
  <c r="D183" i="4"/>
  <c r="C78" i="4"/>
  <c r="D21" i="4" s="1"/>
  <c r="D163" i="4"/>
  <c r="D184" i="4"/>
  <c r="D205" i="4"/>
  <c r="D15" i="4"/>
  <c r="D29" i="4"/>
  <c r="D36" i="4"/>
  <c r="D50" i="4"/>
  <c r="D64" i="4"/>
  <c r="D71" i="4"/>
  <c r="D171" i="4"/>
  <c r="D185" i="4"/>
  <c r="D199" i="4"/>
  <c r="D17" i="4"/>
  <c r="D24" i="4"/>
  <c r="D31" i="4"/>
  <c r="D38" i="4"/>
  <c r="D45" i="4"/>
  <c r="D52" i="4"/>
  <c r="D59" i="4"/>
  <c r="D66" i="4"/>
  <c r="D73" i="4"/>
  <c r="D162" i="4"/>
  <c r="D197" i="4"/>
  <c r="D177" i="4"/>
  <c r="D198" i="4"/>
  <c r="D212" i="4"/>
  <c r="D18" i="4"/>
  <c r="D25" i="4"/>
  <c r="D32" i="4"/>
  <c r="D39" i="4"/>
  <c r="D46" i="4"/>
  <c r="D53" i="4"/>
  <c r="D60" i="4"/>
  <c r="D67" i="4"/>
  <c r="D74" i="4"/>
  <c r="D159" i="4"/>
  <c r="D166" i="4"/>
  <c r="D173" i="4"/>
  <c r="D180" i="4"/>
  <c r="D187" i="4"/>
  <c r="D194" i="4"/>
  <c r="D201" i="4"/>
  <c r="D208" i="4"/>
  <c r="D169" i="4"/>
  <c r="D190" i="4"/>
  <c r="D211" i="4"/>
  <c r="D19" i="4"/>
  <c r="D26" i="4"/>
  <c r="D33" i="4"/>
  <c r="D40" i="4"/>
  <c r="D47" i="4"/>
  <c r="D54" i="4"/>
  <c r="D61" i="4"/>
  <c r="D68" i="4"/>
  <c r="D75" i="4"/>
  <c r="D181" i="4"/>
  <c r="D195" i="4"/>
  <c r="D202" i="4"/>
  <c r="D214" i="3"/>
  <c r="D207" i="3"/>
  <c r="D179" i="3"/>
  <c r="D165" i="3"/>
  <c r="D158" i="3"/>
  <c r="D186" i="3"/>
  <c r="D172" i="3"/>
  <c r="D161" i="3"/>
  <c r="D209" i="3"/>
  <c r="D160" i="3"/>
  <c r="D168" i="3"/>
  <c r="D176" i="3"/>
  <c r="D184" i="3"/>
  <c r="D192" i="3"/>
  <c r="D208" i="3"/>
  <c r="D185" i="3"/>
  <c r="D162" i="3"/>
  <c r="D170" i="3"/>
  <c r="D178" i="3"/>
  <c r="D194" i="3"/>
  <c r="D202" i="3"/>
  <c r="D210" i="3"/>
  <c r="D163" i="3"/>
  <c r="D171" i="3"/>
  <c r="D187" i="3"/>
  <c r="D195" i="3"/>
  <c r="D203" i="3"/>
  <c r="D211" i="3"/>
  <c r="D164" i="3"/>
  <c r="D180" i="3"/>
  <c r="D188" i="3"/>
  <c r="D196" i="3"/>
  <c r="D204" i="3"/>
  <c r="D212" i="3"/>
  <c r="D201" i="3"/>
  <c r="D173" i="3"/>
  <c r="D181" i="3"/>
  <c r="D189" i="3"/>
  <c r="D197" i="3"/>
  <c r="D205" i="3"/>
  <c r="D213" i="3"/>
  <c r="D166" i="3"/>
  <c r="D174" i="3"/>
  <c r="D182" i="3"/>
  <c r="D190" i="3"/>
  <c r="D198" i="3"/>
  <c r="D206" i="3"/>
  <c r="D159" i="3"/>
  <c r="D167" i="3"/>
  <c r="D175" i="3"/>
  <c r="D183" i="3"/>
  <c r="D191" i="3"/>
  <c r="D199" i="3"/>
  <c r="D54" i="3"/>
  <c r="D59" i="3"/>
  <c r="D57" i="3"/>
  <c r="D69" i="3"/>
  <c r="D51" i="3"/>
  <c r="D65" i="3"/>
  <c r="D53" i="3"/>
  <c r="D52" i="3"/>
  <c r="D62" i="3"/>
  <c r="D68" i="3"/>
  <c r="D61" i="3"/>
  <c r="D66" i="3"/>
  <c r="D58" i="3"/>
  <c r="D64" i="3"/>
  <c r="D55" i="3"/>
  <c r="D50" i="3"/>
  <c r="D60" i="3"/>
  <c r="D67" i="3"/>
  <c r="D45" i="3"/>
  <c r="D48" i="3"/>
  <c r="D75" i="3"/>
  <c r="D44" i="3"/>
  <c r="D43" i="3"/>
  <c r="D46" i="3"/>
  <c r="D29" i="3"/>
  <c r="D71" i="3"/>
  <c r="D20" i="3"/>
  <c r="D27" i="3"/>
  <c r="D34" i="3"/>
  <c r="D41" i="3"/>
  <c r="D76" i="3"/>
  <c r="C78" i="3"/>
  <c r="D16" i="3"/>
  <c r="D23" i="3"/>
  <c r="D30" i="3"/>
  <c r="D37" i="3"/>
  <c r="D72" i="3"/>
  <c r="D15" i="3"/>
  <c r="D17" i="3"/>
  <c r="D24" i="3"/>
  <c r="D31" i="3"/>
  <c r="D38" i="3"/>
  <c r="D73" i="3"/>
  <c r="D18" i="3"/>
  <c r="D25" i="3"/>
  <c r="D32" i="3"/>
  <c r="D39" i="3"/>
  <c r="D74" i="3"/>
  <c r="D22" i="3"/>
  <c r="D36" i="3"/>
  <c r="D15" i="2"/>
  <c r="D26" i="2"/>
  <c r="D19" i="2"/>
  <c r="D24" i="2"/>
  <c r="D23" i="2"/>
  <c r="C50" i="2"/>
  <c r="D17" i="2"/>
  <c r="D36" i="2"/>
  <c r="D18" i="2"/>
  <c r="D14" i="2"/>
  <c r="D16" i="2"/>
  <c r="D41" i="2"/>
  <c r="D35" i="2"/>
  <c r="D22" i="2"/>
  <c r="D40" i="2"/>
  <c r="D38" i="2"/>
  <c r="D43" i="2"/>
  <c r="D46" i="2"/>
  <c r="D45" i="2"/>
  <c r="D48" i="2"/>
  <c r="D44" i="2"/>
  <c r="D29" i="2"/>
  <c r="I232" i="4" l="1"/>
  <c r="I234" i="4"/>
  <c r="G234" i="4"/>
  <c r="E233" i="4"/>
  <c r="C232" i="4"/>
  <c r="G230" i="4"/>
  <c r="E229" i="4"/>
  <c r="D193" i="4"/>
  <c r="D165" i="4"/>
  <c r="F234" i="4"/>
  <c r="D233" i="4"/>
  <c r="J231" i="4"/>
  <c r="F230" i="4"/>
  <c r="D229" i="4"/>
  <c r="G232" i="4"/>
  <c r="F232" i="4"/>
  <c r="E234" i="4"/>
  <c r="C233" i="4"/>
  <c r="G231" i="4"/>
  <c r="E230" i="4"/>
  <c r="C229" i="4"/>
  <c r="D186" i="4"/>
  <c r="D234" i="4"/>
  <c r="J232" i="4"/>
  <c r="F231" i="4"/>
  <c r="D230" i="4"/>
  <c r="E231" i="4"/>
  <c r="C230" i="4"/>
  <c r="D179" i="4"/>
  <c r="J233" i="4"/>
  <c r="G233" i="4"/>
  <c r="E232" i="4"/>
  <c r="C231" i="4"/>
  <c r="G229" i="4"/>
  <c r="D200" i="4"/>
  <c r="D172" i="4"/>
  <c r="J234" i="4"/>
  <c r="F233" i="4"/>
  <c r="D232" i="4"/>
  <c r="J230" i="4"/>
  <c r="F229" i="4"/>
  <c r="C234" i="4"/>
  <c r="D207" i="4"/>
  <c r="D231" i="4"/>
  <c r="J229" i="4"/>
  <c r="I231" i="4"/>
  <c r="D214" i="4"/>
  <c r="D158" i="4"/>
  <c r="I230" i="4"/>
  <c r="I229" i="4"/>
  <c r="H234" i="4"/>
  <c r="H233" i="4"/>
  <c r="H232" i="4"/>
  <c r="H231" i="4"/>
  <c r="I233" i="4"/>
  <c r="H230" i="4"/>
  <c r="D70" i="4"/>
  <c r="I97" i="4"/>
  <c r="J96" i="4"/>
  <c r="K95" i="4"/>
  <c r="C95" i="4"/>
  <c r="D94" i="4"/>
  <c r="E93" i="4"/>
  <c r="F92" i="4"/>
  <c r="C97" i="4"/>
  <c r="F94" i="4"/>
  <c r="J97" i="4"/>
  <c r="E94" i="4"/>
  <c r="H97" i="4"/>
  <c r="I96" i="4"/>
  <c r="J95" i="4"/>
  <c r="K94" i="4"/>
  <c r="C94" i="4"/>
  <c r="D93" i="4"/>
  <c r="E92" i="4"/>
  <c r="E97" i="4"/>
  <c r="E96" i="4"/>
  <c r="H93" i="4"/>
  <c r="D96" i="4"/>
  <c r="H92" i="4"/>
  <c r="K96" i="4"/>
  <c r="G92" i="4"/>
  <c r="G97" i="4"/>
  <c r="H96" i="4"/>
  <c r="I95" i="4"/>
  <c r="J94" i="4"/>
  <c r="K93" i="4"/>
  <c r="C93" i="4"/>
  <c r="D92" i="4"/>
  <c r="F96" i="4"/>
  <c r="H94" i="4"/>
  <c r="J92" i="4"/>
  <c r="D97" i="4"/>
  <c r="G94" i="4"/>
  <c r="G93" i="4"/>
  <c r="C96" i="4"/>
  <c r="F93" i="4"/>
  <c r="F97" i="4"/>
  <c r="G96" i="4"/>
  <c r="H95" i="4"/>
  <c r="I94" i="4"/>
  <c r="J93" i="4"/>
  <c r="K92" i="4"/>
  <c r="C92" i="4"/>
  <c r="G95" i="4"/>
  <c r="I93" i="4"/>
  <c r="F95" i="4"/>
  <c r="I92" i="4"/>
  <c r="K97" i="4"/>
  <c r="E95" i="4"/>
  <c r="D77" i="4"/>
  <c r="L98" i="4" s="1"/>
  <c r="D95" i="4"/>
  <c r="D35" i="4"/>
  <c r="D14" i="4"/>
  <c r="D63" i="4"/>
  <c r="D28" i="4"/>
  <c r="D56" i="4"/>
  <c r="D49" i="4"/>
  <c r="D42" i="4"/>
  <c r="D215" i="3"/>
  <c r="J93" i="3"/>
  <c r="I96" i="3"/>
  <c r="H96" i="3"/>
  <c r="F93" i="3"/>
  <c r="E95" i="3"/>
  <c r="D97" i="3"/>
  <c r="D95" i="3"/>
  <c r="J94" i="3"/>
  <c r="I97" i="3"/>
  <c r="H97" i="3"/>
  <c r="F94" i="3"/>
  <c r="E96" i="3"/>
  <c r="D92" i="3"/>
  <c r="E93" i="3"/>
  <c r="K93" i="3"/>
  <c r="J95" i="3"/>
  <c r="J92" i="3"/>
  <c r="G93" i="3"/>
  <c r="F95" i="3"/>
  <c r="E97" i="3"/>
  <c r="C93" i="3"/>
  <c r="I94" i="3"/>
  <c r="C97" i="3"/>
  <c r="K94" i="3"/>
  <c r="J96" i="3"/>
  <c r="I92" i="3"/>
  <c r="G94" i="3"/>
  <c r="F96" i="3"/>
  <c r="E92" i="3"/>
  <c r="C94" i="3"/>
  <c r="K97" i="3"/>
  <c r="K95" i="3"/>
  <c r="J97" i="3"/>
  <c r="H92" i="3"/>
  <c r="G95" i="3"/>
  <c r="F97" i="3"/>
  <c r="D93" i="3"/>
  <c r="C95" i="3"/>
  <c r="G97" i="3"/>
  <c r="K96" i="3"/>
  <c r="I93" i="3"/>
  <c r="H93" i="3"/>
  <c r="G96" i="3"/>
  <c r="F92" i="3"/>
  <c r="D94" i="3"/>
  <c r="C96" i="3"/>
  <c r="H94" i="3"/>
  <c r="K92" i="3"/>
  <c r="I95" i="3"/>
  <c r="H95" i="3"/>
  <c r="G92" i="3"/>
  <c r="E94" i="3"/>
  <c r="D96" i="3"/>
  <c r="C92" i="3"/>
  <c r="C98" i="3" s="1"/>
  <c r="D21" i="3"/>
  <c r="D49" i="3"/>
  <c r="D42" i="3"/>
  <c r="D70" i="3"/>
  <c r="D56" i="3"/>
  <c r="D63" i="3"/>
  <c r="D14" i="3"/>
  <c r="D28" i="3"/>
  <c r="D77" i="3"/>
  <c r="D35" i="3"/>
  <c r="D33" i="2"/>
  <c r="D32" i="2"/>
  <c r="D30" i="2"/>
  <c r="D31" i="2"/>
  <c r="D34" i="2"/>
  <c r="I235" i="4" l="1"/>
  <c r="D215" i="4"/>
  <c r="H235" i="4"/>
  <c r="C235" i="4"/>
  <c r="K235" i="4"/>
  <c r="G235" i="4"/>
  <c r="F235" i="4"/>
  <c r="E235" i="4"/>
  <c r="D235" i="4"/>
  <c r="J235" i="4"/>
  <c r="D98" i="4"/>
  <c r="H98" i="4"/>
  <c r="K98" i="4"/>
  <c r="D78" i="4"/>
  <c r="I98" i="4"/>
  <c r="J98" i="4"/>
  <c r="C98" i="4"/>
  <c r="E98" i="4"/>
  <c r="F98" i="4"/>
  <c r="G98" i="4"/>
  <c r="D235" i="3"/>
  <c r="D98" i="3"/>
  <c r="C235" i="3"/>
  <c r="F235" i="3"/>
  <c r="G235" i="3"/>
  <c r="E235" i="3"/>
  <c r="H235" i="3"/>
  <c r="J235" i="3"/>
  <c r="I235" i="3"/>
  <c r="E98" i="3"/>
  <c r="F98" i="3"/>
  <c r="L98" i="3"/>
  <c r="K98" i="3"/>
  <c r="H98" i="3"/>
  <c r="D78" i="3"/>
  <c r="J98" i="3"/>
  <c r="G98" i="3"/>
  <c r="I98" i="3"/>
  <c r="D42" i="2"/>
  <c r="C65" i="2"/>
  <c r="C67" i="2"/>
  <c r="C69" i="2"/>
  <c r="E65" i="2"/>
  <c r="E67" i="2"/>
  <c r="E69" i="2"/>
  <c r="D64" i="2"/>
  <c r="D66" i="2"/>
  <c r="D68" i="2"/>
  <c r="E66" i="2"/>
  <c r="C66" i="2"/>
  <c r="D49" i="2"/>
  <c r="D65" i="2"/>
  <c r="D67" i="2"/>
  <c r="D69" i="2"/>
  <c r="E68" i="2"/>
  <c r="E64" i="2"/>
  <c r="D21" i="2"/>
  <c r="D50" i="2" s="1"/>
  <c r="C68" i="2"/>
  <c r="C64" i="2"/>
  <c r="D28" i="2"/>
  <c r="E70" i="2" l="1"/>
  <c r="C70" i="2"/>
  <c r="F70" i="2"/>
  <c r="D70" i="2"/>
</calcChain>
</file>

<file path=xl/sharedStrings.xml><?xml version="1.0" encoding="utf-8"?>
<sst xmlns="http://schemas.openxmlformats.org/spreadsheetml/2006/main" count="402" uniqueCount="91">
  <si>
    <t xml:space="preserve">TOTAL </t>
  </si>
  <si>
    <t>2018(0 ANTERIOR)</t>
  </si>
  <si>
    <t>PORCENTAJE RESPECTO DEL TOTAL</t>
  </si>
  <si>
    <t>EXPLICACIÓN ANÁLISIS</t>
  </si>
  <si>
    <t>CRITERIO</t>
  </si>
  <si>
    <t>MAYOR QUE 0</t>
  </si>
  <si>
    <t>UMBRAL DE APARICIONES</t>
  </si>
  <si>
    <t>TOTAL VALORES</t>
  </si>
  <si>
    <t>NÚMERO DE APARICIONES</t>
  </si>
  <si>
    <t>ESTADÍSTICAS PARTE IOT Y SMART HOME CONJUNTAS</t>
  </si>
  <si>
    <t>ESTADÍSTICAS PARTE SMART HOME</t>
  </si>
  <si>
    <t>OBJETIVO BÚSQUEDA RELACIÓN</t>
  </si>
  <si>
    <t>REFERENCIAS</t>
  </si>
  <si>
    <t>POSIBLES VALORES PARTE SMART HOME</t>
  </si>
  <si>
    <t>POSIBLES VALORES PARTE IOT</t>
  </si>
  <si>
    <t>FORMATO DATOS COLUMNA</t>
  </si>
  <si>
    <t>DEFINICIÓN COLUMNA</t>
  </si>
  <si>
    <t>NOMBRE EN COLUMNA FICHERO EXCEL FUENTE</t>
  </si>
  <si>
    <t>NOMBRE COLUMNA</t>
  </si>
  <si>
    <r>
      <t>PORCENTAJE TOTAL/</t>
    </r>
    <r>
      <rPr>
        <b/>
        <u/>
        <sz val="18"/>
        <color theme="1"/>
        <rFont val="Calibri Light"/>
        <family val="2"/>
        <scheme val="major"/>
      </rPr>
      <t>PORCENTAJE RESPECTO A TIPO DE REFERENCIA</t>
    </r>
  </si>
  <si>
    <t>REFS TYPE</t>
  </si>
  <si>
    <t>cpes.refs.type</t>
  </si>
  <si>
    <t>Tipo de referencia o recurso de internet con información de la CPE actual , acorde al esquema JSON de  la versión 2.0 de la API para CPES elaborada por NVD. (9)</t>
  </si>
  <si>
    <t>TEXTO PLANO</t>
  </si>
  <si>
    <t>VERSION</t>
  </si>
  <si>
    <t>(9) https://csrc.nist.gov/schema/nvd/api/2.0/cpe_api_json_2.0.schema</t>
  </si>
  <si>
    <t>LAST MODIFIED DATE</t>
  </si>
  <si>
    <t>cpes.lastModifiedDate</t>
  </si>
  <si>
    <t>Fecha de ultima modificación de la CPE correspondiente. (8)</t>
  </si>
  <si>
    <t>Fecha y hora (YYYY-MM-DD T HH:mmZ)</t>
  </si>
  <si>
    <t>(8) https://nvd.nist.gov/developers/products</t>
  </si>
  <si>
    <t>PRODUCTO</t>
  </si>
  <si>
    <t>AVISO</t>
  </si>
  <si>
    <t>REGISTRO DE CAMBIO</t>
  </si>
  <si>
    <t>VENDEDOR</t>
  </si>
  <si>
    <t>NO ESPECIFICADO</t>
  </si>
  <si>
    <r>
      <t>TIPO DE REFERENCIA/</t>
    </r>
    <r>
      <rPr>
        <b/>
        <u/>
        <sz val="18"/>
        <color theme="1"/>
        <rFont val="Calibri Light"/>
        <family val="2"/>
        <scheme val="major"/>
      </rPr>
      <t>VALOR AÑO ÚLTIMA MODIFICACIÓN</t>
    </r>
  </si>
  <si>
    <t>ESTADÍSTICAS AÑO DE MODIFICACIÓN Y TIPO DE REFERENCIA DE CPE RESPECTO DEL TOTAL DE REGISTROS PARTE IOT Y SMART HOME CONJUNTAS</t>
  </si>
  <si>
    <t>VALOR DE TIPO DE REFERENCIA</t>
  </si>
  <si>
    <t>AÑO ÚLTIMA MODIFICACIÓN</t>
  </si>
  <si>
    <t>El objetivo de la búsqueda de la relación entre el año de última modificación del registro de CPE(8) y de tipo de referencia de registro de CPE(9), es comprobar qué tipos de referencias tienen las CPES según el año en que fueron modificadas, si existe alguna relación entre ellas, y ver si se han añadido un tipo específico de referencias a las CPES según el año en que se modificaron.</t>
  </si>
  <si>
    <t>En el gráfico y en la tabla aparecen los tipos de referencia y los años de modificación de CPES que tienen al menos una aparición en los registros que se han estudiado para elaborar el estudio, debido a que el objetivo es establecer una relación significativa entre ambos parámetros, y es necesario descartar los valores que no aparecen.</t>
  </si>
  <si>
    <t>En la siguiente gráfica y tabla se representa el porcentaje que representa un tipo de referencia de CPES respecto del total de registros estudiados, y el porcentaje del total que representan los CPES simultáneamente modificados en un determinado año y con un determinado tipo de referencia.</t>
  </si>
  <si>
    <t>GITHUB.COM</t>
  </si>
  <si>
    <t>PTC.COM</t>
  </si>
  <si>
    <t>SYMBIOTE.COM</t>
  </si>
  <si>
    <t>ASUS.COM</t>
  </si>
  <si>
    <t>IOT.KONKER</t>
  </si>
  <si>
    <t>VULNCHECK.COM</t>
  </si>
  <si>
    <t>XIONGMAITECH.COM</t>
  </si>
  <si>
    <t>MICROSOFT.COM</t>
  </si>
  <si>
    <t>RIOT-OS.ORG</t>
  </si>
  <si>
    <t>REFERENCIA DISTINTA</t>
  </si>
  <si>
    <t>VALOR FUENTE DE REFERENCIA</t>
  </si>
  <si>
    <t>REFS REF</t>
  </si>
  <si>
    <t>cpes.refs.ref</t>
  </si>
  <si>
    <t>Fuente de referencia o recurso de internet con información de la CPE actual , acorde al esquema JSON de  la versión 2.0 de la API para CPES elaborada por NVD. (9)</t>
  </si>
  <si>
    <t>URL PAGINA WEB REFERENCIA</t>
  </si>
  <si>
    <t>MAYOR QUE 100</t>
  </si>
  <si>
    <t xml:space="preserve">ESTADÍSTICAS PARTE IOT </t>
  </si>
  <si>
    <t>En el gráfico y en la tabla aparecen las fuentes de referencia de CPES que tienen al menos 100 apariciones en los registros que se han estudiado para elaborar el estudio, debido a que el objetivo es establecer una relación significativa entre este parámetro y la fecha de modificación del CPE, y es necesario escoger las fuentes de referencia mayoritarias para que el estudio sea más representativo.</t>
  </si>
  <si>
    <t>En las siguientes gráficas y columnas se representa primeramente el tipo de referencia específico asociado a las CPES, y posteriormente dentro de cada tipo de referencia, el número de CPES y el porcentaje del total de CPES de ese determinado tipo de referencia  que se han modificado en un año específico.</t>
  </si>
  <si>
    <t>En las siguientes gráficas y columnas se representa primeramente la fuente de referencia específica asociado a las CPES, y posteriormente dentro de cada fuente de referencia, el número de CPES y el porcentaje del total de CPES de esa determinada fuente de referencia  que se ha modificado en un año específico.</t>
  </si>
  <si>
    <t>En la siguiente gráfica y tabla se representa el porcentaje que representa una fuente de referencia de CPES respecto del total de registros estudiados, y el porcentaje del total que representan los CPES simultáneamente modificados en un determinado año y con una determinada fuente de referencia.</t>
  </si>
  <si>
    <t>APPLE.COM</t>
  </si>
  <si>
    <t>CISCO.COM</t>
  </si>
  <si>
    <t>BOSCH.COM</t>
  </si>
  <si>
    <t>COOLKIT.CN</t>
  </si>
  <si>
    <t>INIM.BIZ</t>
  </si>
  <si>
    <t>LP.IDEC.COM</t>
  </si>
  <si>
    <t>PLAY.GOOGLE</t>
  </si>
  <si>
    <t>DOCS.BMC</t>
  </si>
  <si>
    <r>
      <t>FUENTE REFERENCIA/</t>
    </r>
    <r>
      <rPr>
        <b/>
        <u/>
        <sz val="18"/>
        <color theme="1"/>
        <rFont val="Calibri Light"/>
        <family val="2"/>
        <scheme val="major"/>
      </rPr>
      <t>VALOR AÑO ÚLTIMA MODIFICACIÓN</t>
    </r>
  </si>
  <si>
    <r>
      <t>FUENTE DE REFERENCIA/</t>
    </r>
    <r>
      <rPr>
        <b/>
        <u/>
        <sz val="18"/>
        <color theme="1"/>
        <rFont val="Calibri Light"/>
        <family val="2"/>
        <scheme val="major"/>
      </rPr>
      <t>VALOR AÑO ÚLTIMA MODIFICACIÓN</t>
    </r>
  </si>
  <si>
    <t>MAYOR QUE 18</t>
  </si>
  <si>
    <t>En el gráfico y en la tabla aparecen las fuentes de referencia de CPES que tienen al menos 18 apariciones en los registros que se han estudiado para elaborar el estudio, debido a que el objetivo es establecer una relación significativa entre este parámetro y la fecha de modificación del CPE, y es necesario escoger las fuentes de referencia mayoritarias para que el estudio sea más representativo. Se escoge este umbral debido a que se requiere un número de muestras de fuentes de referencia relevante, y con un número de porcentaje de aparición no muy pequeño respecto al total.</t>
  </si>
  <si>
    <t>PLAY.GOOGLE.COM</t>
  </si>
  <si>
    <t>ESTADÍSTICAS AÑO DE MODIFICACIÓN Y FUENTE DE REFERENCIA DE CPE RESPECTO DEL TOTAL DE REGISTROS PARTE SMART HOME</t>
  </si>
  <si>
    <t>ESTADÍSTICAS AÑO DE MODIFICACIÓN Y FUENTE DE REFERENCIA DE CPE RESPECTO DEL TOTAL DE REGISTROS PARTE IOT</t>
  </si>
  <si>
    <r>
      <t>FUENTE DE REFERENCIA/</t>
    </r>
    <r>
      <rPr>
        <b/>
        <u/>
        <sz val="18"/>
        <color theme="1"/>
        <rFont val="Calibri Light"/>
        <family val="2"/>
        <scheme val="major"/>
      </rPr>
      <t>VALOR TIPO DE REFERENCIA</t>
    </r>
  </si>
  <si>
    <r>
      <t>PORCENTAJE TOTAL/</t>
    </r>
    <r>
      <rPr>
        <b/>
        <u/>
        <sz val="18"/>
        <color theme="1"/>
        <rFont val="Calibri Light"/>
        <family val="2"/>
        <scheme val="major"/>
      </rPr>
      <t>PORCENTAJE RESPECTO A FUENTE DE REFERENCIA</t>
    </r>
  </si>
  <si>
    <t>TIPO DE REFERENCIA CPE</t>
  </si>
  <si>
    <t>ESTADÍSTICAS TIPO DE REFERENCIA Y FUENTE DE REFERENCIA DE CPE RESPECTO DEL TOTAL DE REGISTROS PARTE SMART HOME</t>
  </si>
  <si>
    <r>
      <t>FUENTE REFERENCIA/</t>
    </r>
    <r>
      <rPr>
        <b/>
        <u/>
        <sz val="18"/>
        <color theme="1"/>
        <rFont val="Calibri Light"/>
        <family val="2"/>
        <scheme val="major"/>
      </rPr>
      <t>TIPO DE REFERENCIA</t>
    </r>
  </si>
  <si>
    <t>ESTADÍSTICAS TIPO DE REFERENCIA Y FUENTE DE REFERENCIA DE CPE RESPECTO DEL TOTAL DE REGISTROS PARTE IOT</t>
  </si>
  <si>
    <t>El objetivo de la búsqueda de la relación entre el año de última modificación del registro de CPE(8) y la fuente de referencia  de CPE(9), es comprobar qué fuentes de referencias principales tienen  las CPES según el año en que fueron modificadas y si existe alguna relación entre ellas.</t>
  </si>
  <si>
    <t>El objetivo de la búsqueda de la relación entre la fuente y el tipo de referencia de CPES(9), es comprobar qué tipos de referencias tienen las CPES según su fuente, si existe alguna relación entre ellas, y ver las fuentes qué podrían ser consultadas según el tipo de referencia que se busque.</t>
  </si>
  <si>
    <t>En el gráfico y en la tabla aparecen las fuentes de referencia de CPES que tienen al menos 100 apariciones en los registros que se han estudiado para elaborar el estudio, debido a que el objetivo es establecer una relación significativa entre este parámetro y el tipo de referencia del CPE, y es necesario escoger las fuentes de referencia mayoritarias para que el estudio sea más representativo, al igual que los tipos de referencia que aparecen en la información fuente para este estudio.</t>
  </si>
  <si>
    <t>En las siguientes gráficas y columnas se representa primeramente la fuente de referencia específica asociada a las CPES, y posteriormente dentro de cada fuente de referencia, el número de CPES y el porcentaje del total de CPES de esa determinada fuente de referencia  con un tipo de referencia concreto.</t>
  </si>
  <si>
    <t>En la siguiente gráfica y tabla se representa el porcentaje que representa una fuente de referencia de CPES respecto del total de registros estudiados, y el porcentaje del total que representan los CPES con un tipo y de una fuente de referencia determinados.</t>
  </si>
  <si>
    <t>En el gráfico y en la tabla aparecen las fuentes de referencia de CPES que tienen al menos 18 apariciones en los registros que se han estudiado para elaborar el estudio, debido a que el objetivo es establecer una relación significativa entre este parámetro y el tipo de referencia del CPE, y es necesario escoger las fuentes de referencia mayoritarias para que el estudio sea más representativo. Se escoge este umbral debido a que se requiere un número de muestras de fuentes de referencia relevante, y con un número de porcentaje de aparición no muy pequeño respecto al total.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</si>
</sst>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 Light"/>
      <family val="2"/>
      <scheme val="maj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8"/>
      <color theme="1"/>
      <name val="Calibri Light"/>
      <family val="2"/>
      <scheme val="major"/>
    </font>
    <font>
      <u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8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  <font>
      <i/>
      <u/>
      <sz val="20"/>
      <color theme="4"/>
      <name val="Calibri"/>
      <family val="2"/>
      <scheme val="minor"/>
    </font>
    <font>
      <u/>
      <sz val="20"/>
      <color theme="4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5">
    <border>
      <left/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 tint="4.9989318521683403E-2"/>
      </top>
      <bottom style="medium">
        <color theme="1"/>
      </bottom>
      <diagonal/>
    </border>
    <border>
      <left style="medium">
        <color theme="1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 style="medium">
        <color theme="1"/>
      </left>
      <right/>
      <top/>
      <bottom style="thin">
        <color theme="1" tint="4.9989318521683403E-2"/>
      </bottom>
      <diagonal/>
    </border>
    <border>
      <left style="medium">
        <color theme="1"/>
      </left>
      <right/>
      <top style="medium">
        <color theme="1"/>
      </top>
      <bottom style="thin">
        <color theme="1" tint="4.9989318521683403E-2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medium">
        <color theme="1" tint="4.9989318521683403E-2"/>
      </left>
      <right style="medium">
        <color theme="1"/>
      </right>
      <top style="medium">
        <color theme="1" tint="4.9989318521683403E-2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thin">
        <color theme="1" tint="4.9989318521683403E-2"/>
      </bottom>
      <diagonal/>
    </border>
    <border>
      <left style="medium">
        <color theme="1"/>
      </left>
      <right/>
      <top/>
      <bottom style="medium">
        <color theme="1" tint="4.9989318521683403E-2"/>
      </bottom>
      <diagonal/>
    </border>
    <border>
      <left style="medium">
        <color theme="1" tint="4.9989318521683403E-2"/>
      </left>
      <right style="medium">
        <color theme="1"/>
      </right>
      <top style="medium">
        <color theme="1"/>
      </top>
      <bottom style="thin">
        <color theme="1" tint="4.9989318521683403E-2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1" tint="4.9989318521683403E-2"/>
      </left>
      <right style="medium">
        <color theme="1"/>
      </right>
      <top/>
      <bottom style="medium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medium">
        <color indexed="64"/>
      </bottom>
      <diagonal/>
    </border>
    <border>
      <left style="medium">
        <color indexed="64"/>
      </left>
      <right style="thin">
        <color theme="1" tint="4.9989318521683403E-2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indexed="64"/>
      </top>
      <bottom/>
      <diagonal/>
    </border>
    <border>
      <left style="medium">
        <color indexed="64"/>
      </left>
      <right style="medium">
        <color theme="1" tint="4.9989318521683403E-2"/>
      </right>
      <top style="medium">
        <color indexed="64"/>
      </top>
      <bottom/>
      <diagonal/>
    </border>
    <border>
      <left style="medium">
        <color theme="1" tint="4.9989318521683403E-2"/>
      </left>
      <right/>
      <top/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thin">
        <color theme="2"/>
      </top>
      <bottom/>
      <diagonal/>
    </border>
    <border>
      <left style="medium">
        <color theme="1" tint="4.9989318521683403E-2"/>
      </left>
      <right/>
      <top style="medium">
        <color theme="1" tint="4.9989318521683403E-2"/>
      </top>
      <bottom style="medium">
        <color indexed="64"/>
      </bottom>
      <diagonal/>
    </border>
    <border>
      <left style="thin">
        <color theme="1" tint="4.9989318521683403E-2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ck">
        <color indexed="64"/>
      </left>
      <right/>
      <top style="thick">
        <color theme="1"/>
      </top>
      <bottom style="thick">
        <color theme="1"/>
      </bottom>
      <diagonal/>
    </border>
    <border>
      <left/>
      <right/>
      <top style="thin">
        <color theme="2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2"/>
      </right>
      <top/>
      <bottom/>
      <diagonal/>
    </border>
    <border>
      <left style="medium">
        <color theme="1"/>
      </left>
      <right style="thin">
        <color theme="2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thick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ck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ck">
        <color indexed="64"/>
      </left>
      <right style="thick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ck">
        <color indexed="64"/>
      </right>
      <top style="medium">
        <color theme="1"/>
      </top>
      <bottom style="medium">
        <color theme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9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0" fontId="3" fillId="3" borderId="3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9" fontId="5" fillId="2" borderId="5" xfId="0" applyNumberFormat="1" applyFont="1" applyFill="1" applyBorder="1" applyAlignment="1">
      <alignment horizontal="center" vertical="center"/>
    </xf>
    <xf numFmtId="10" fontId="6" fillId="0" borderId="5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9" fillId="5" borderId="12" xfId="0" applyFont="1" applyFill="1" applyBorder="1" applyAlignment="1">
      <alignment horizontal="center"/>
    </xf>
    <xf numFmtId="9" fontId="3" fillId="2" borderId="13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9" fontId="3" fillId="2" borderId="16" xfId="0" applyNumberFormat="1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/>
    </xf>
    <xf numFmtId="9" fontId="3" fillId="7" borderId="22" xfId="0" applyNumberFormat="1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10" fontId="3" fillId="3" borderId="25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0" fontId="10" fillId="0" borderId="26" xfId="0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0" fontId="10" fillId="2" borderId="2" xfId="0" applyNumberFormat="1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 wrapText="1"/>
    </xf>
    <xf numFmtId="0" fontId="9" fillId="5" borderId="30" xfId="0" applyFont="1" applyFill="1" applyBorder="1" applyAlignment="1">
      <alignment horizontal="center" vertical="center"/>
    </xf>
    <xf numFmtId="0" fontId="9" fillId="5" borderId="3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6" fillId="0" borderId="0" xfId="0" applyFont="1"/>
    <xf numFmtId="0" fontId="8" fillId="6" borderId="32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33" xfId="0" applyFont="1" applyBorder="1"/>
    <xf numFmtId="0" fontId="6" fillId="0" borderId="17" xfId="0" applyFont="1" applyBorder="1" applyAlignment="1">
      <alignment horizontal="center" vertical="center"/>
    </xf>
    <xf numFmtId="0" fontId="8" fillId="6" borderId="34" xfId="0" applyFont="1" applyFill="1" applyBorder="1" applyAlignment="1">
      <alignment horizontal="center"/>
    </xf>
    <xf numFmtId="0" fontId="14" fillId="2" borderId="0" xfId="0" applyFont="1" applyFill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40" xfId="0" applyBorder="1"/>
    <xf numFmtId="0" fontId="17" fillId="0" borderId="0" xfId="1" applyFont="1" applyAlignment="1">
      <alignment horizontal="center"/>
    </xf>
    <xf numFmtId="0" fontId="16" fillId="0" borderId="0" xfId="1" applyAlignment="1">
      <alignment horizontal="center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9" fillId="2" borderId="45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5" borderId="48" xfId="0" applyFont="1" applyFill="1" applyBorder="1" applyAlignment="1">
      <alignment horizontal="center"/>
    </xf>
    <xf numFmtId="0" fontId="9" fillId="5" borderId="49" xfId="0" applyFont="1" applyFill="1" applyBorder="1" applyAlignment="1">
      <alignment horizontal="center"/>
    </xf>
    <xf numFmtId="0" fontId="9" fillId="5" borderId="50" xfId="0" applyFont="1" applyFill="1" applyBorder="1" applyAlignment="1">
      <alignment horizontal="center"/>
    </xf>
    <xf numFmtId="0" fontId="20" fillId="0" borderId="51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 shrinkToFit="1"/>
    </xf>
    <xf numFmtId="0" fontId="19" fillId="0" borderId="51" xfId="1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 wrapText="1"/>
    </xf>
    <xf numFmtId="0" fontId="4" fillId="3" borderId="53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8" fillId="0" borderId="51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" fillId="0" borderId="40" xfId="0" applyFont="1" applyBorder="1"/>
    <xf numFmtId="9" fontId="5" fillId="2" borderId="2" xfId="0" applyNumberFormat="1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center" vertical="center" wrapText="1"/>
    </xf>
    <xf numFmtId="0" fontId="9" fillId="5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52" xfId="0" applyFont="1" applyFill="1" applyBorder="1" applyAlignment="1">
      <alignment horizontal="center" vertical="center" wrapText="1"/>
    </xf>
    <xf numFmtId="0" fontId="9" fillId="8" borderId="39" xfId="0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wrapText="1"/>
    </xf>
    <xf numFmtId="0" fontId="9" fillId="6" borderId="10" xfId="0" applyFont="1" applyFill="1" applyBorder="1" applyAlignment="1">
      <alignment horizont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264478"/>
      <color rgb="FF636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ES" sz="2400" b="1">
                <a:latin typeface="+mj-lt"/>
              </a:rPr>
              <a:t>RELACION EXPLOTABILIDAD/AÑO</a:t>
            </a:r>
            <a:r>
              <a:rPr lang="es-ES" sz="2400" b="1" baseline="0">
                <a:latin typeface="+mj-lt"/>
              </a:rPr>
              <a:t> DE PUBLICACION CVE PARTE IOT Y SMART HOME</a:t>
            </a:r>
            <a:endParaRPr lang="es-ES" sz="2400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09B-4AA7-A26D-71E998EFA45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09B-4AA7-A26D-71E998EFA45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09B-4AA7-A26D-71E998EFA45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709B-4AA7-A26D-71E998EFA45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709B-4AA7-A26D-71E998EFA45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709B-4AA7-A26D-71E998EFA45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709B-4AA7-A26D-71E998EFA45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709B-4AA7-A26D-71E998EF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09971640"/>
        <c:axId val="1009970984"/>
        <c:extLst/>
      </c:barChart>
      <c:catAx>
        <c:axId val="10099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9970984"/>
        <c:crosses val="autoZero"/>
        <c:auto val="1"/>
        <c:lblAlgn val="ctr"/>
        <c:lblOffset val="100"/>
        <c:noMultiLvlLbl val="0"/>
      </c:catAx>
      <c:valAx>
        <c:axId val="100997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99716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n-ea"/>
                <a:cs typeface="+mn-cs"/>
              </a:defRPr>
            </a:pPr>
            <a:endParaRPr lang="es-ES" sz="2400" b="1" i="0" baseline="0">
              <a:effectLst/>
              <a:latin typeface="+mj-lt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</a:defRPr>
            </a:pPr>
            <a:r>
              <a:rPr lang="es-ES" sz="2400" b="1" i="0" baseline="0">
                <a:effectLst/>
              </a:rPr>
              <a:t>RELACION SEVERIDAD BASE/AÑO DE PUBLICACION CVE IOT</a:t>
            </a:r>
            <a:endParaRPr lang="es-ES" sz="2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</a:defRPr>
            </a:pPr>
            <a:endParaRPr lang="es-ES" sz="2400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'TIPO REFERENCIA-MODIFICACION'!#REF!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70F-4DED-ABFF-0EC92F763C91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'TIPO REFERENCIA-MODIFICACION'!#REF!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70F-4DED-ABFF-0EC92F763C91}"/>
            </c:ext>
          </c:extLst>
        </c:ser>
        <c:ser>
          <c:idx val="2"/>
          <c:order val="2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'TIPO REFERENCIA-MODIFICACION'!#REF!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70F-4DED-ABFF-0EC92F763C91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'TIPO REFERENCIA-MODIFICACION'!#REF!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70F-4DED-ABFF-0EC92F763C91}"/>
            </c:ext>
          </c:extLst>
        </c:ser>
        <c:ser>
          <c:idx val="4"/>
          <c:order val="4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'TIPO REFERENCIA-MODIFICACION'!#REF!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570F-4DED-ABFF-0EC92F763C91}"/>
            </c:ext>
          </c:extLst>
        </c:ser>
        <c:ser>
          <c:idx val="5"/>
          <c:order val="5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'TIPO REFERENCIA-MODIFICACION'!#REF!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570F-4DED-ABFF-0EC92F763C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159962912"/>
        <c:axId val="1159963240"/>
        <c:extLst/>
      </c:barChart>
      <c:catAx>
        <c:axId val="11599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9963240"/>
        <c:crosses val="autoZero"/>
        <c:auto val="1"/>
        <c:lblAlgn val="ctr"/>
        <c:lblOffset val="100"/>
        <c:noMultiLvlLbl val="0"/>
      </c:catAx>
      <c:valAx>
        <c:axId val="11599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996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ES" sz="2400" b="1">
                <a:latin typeface="+mj-lt"/>
              </a:rPr>
              <a:t>RELACION EXPLOTABILIDAD/AÑO</a:t>
            </a:r>
            <a:r>
              <a:rPr lang="es-ES" sz="2400" b="1" baseline="0">
                <a:latin typeface="+mj-lt"/>
              </a:rPr>
              <a:t> DE PUBLICACION CVE PARTE IOT Y SMART HOME</a:t>
            </a:r>
            <a:endParaRPr lang="es-ES" sz="2400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5F0-4B6B-8071-D678B5BB97E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5F0-4B6B-8071-D678B5BB97E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5F0-4B6B-8071-D678B5BB97E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5F0-4B6B-8071-D678B5BB97E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B5F0-4B6B-8071-D678B5BB97E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B5F0-4B6B-8071-D678B5BB97E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B5F0-4B6B-8071-D678B5BB97E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B5F0-4B6B-8071-D678B5BB9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09971640"/>
        <c:axId val="1009970984"/>
        <c:extLst/>
      </c:barChart>
      <c:catAx>
        <c:axId val="10099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9970984"/>
        <c:crosses val="autoZero"/>
        <c:auto val="1"/>
        <c:lblAlgn val="ctr"/>
        <c:lblOffset val="100"/>
        <c:noMultiLvlLbl val="0"/>
      </c:catAx>
      <c:valAx>
        <c:axId val="100997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99716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n-ea"/>
                <a:cs typeface="+mn-cs"/>
              </a:defRPr>
            </a:pPr>
            <a:r>
              <a:rPr lang="es-ES" sz="2400" b="1" i="0" baseline="0">
                <a:effectLst/>
                <a:latin typeface="+mj-lt"/>
              </a:rPr>
              <a:t>RELACION FUENTE  DE REFERENCIA/TIPO DE REFERENCIA CPE PARTE IOT </a:t>
            </a:r>
            <a:endParaRPr lang="es-ES" sz="2400" b="1">
              <a:effectLst/>
              <a:latin typeface="+mj-lt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</a:defRPr>
            </a:pPr>
            <a:endParaRPr lang="es-ES" sz="2400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type_refsref!$B$92</c:f>
              <c:strCache>
                <c:ptCount val="1"/>
                <c:pt idx="0">
                  <c:v>VENDEDOR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6E-49A1-BFBE-07CCACDDA930}"/>
                </c:ext>
              </c:extLst>
            </c:dLbl>
            <c:dLbl>
              <c:idx val="1"/>
              <c:layout>
                <c:manualLayout>
                  <c:x val="7.5406036271015942E-2"/>
                  <c:y val="-0.23143562101079557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tx1"/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06E-49A1-BFBE-07CCACDDA930}"/>
                </c:ext>
              </c:extLst>
            </c:dLbl>
            <c:dLbl>
              <c:idx val="3"/>
              <c:layout>
                <c:manualLayout>
                  <c:x val="7.238979482017531E-2"/>
                  <c:y val="-0.20915839545895432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tx1"/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06E-49A1-BFBE-07CCACDDA9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06E-49A1-BFBE-07CCACDDA9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06E-49A1-BFBE-07CCACDDA93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06E-49A1-BFBE-07CCACDDA9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type_refsref!$C$91:$K$91</c:f>
              <c:strCache>
                <c:ptCount val="9"/>
                <c:pt idx="0">
                  <c:v>GITHUB.COM</c:v>
                </c:pt>
                <c:pt idx="1">
                  <c:v>PTC.COM</c:v>
                </c:pt>
                <c:pt idx="2">
                  <c:v>SYMBIOTE.COM</c:v>
                </c:pt>
                <c:pt idx="3">
                  <c:v>ASUS.COM</c:v>
                </c:pt>
                <c:pt idx="4">
                  <c:v>IOT.KONKER</c:v>
                </c:pt>
                <c:pt idx="5">
                  <c:v>VULNCHECK.COM</c:v>
                </c:pt>
                <c:pt idx="6">
                  <c:v>XIONGMAITECH.COM</c:v>
                </c:pt>
                <c:pt idx="7">
                  <c:v>MICROSOFT.COM</c:v>
                </c:pt>
                <c:pt idx="8">
                  <c:v>RIOT-OS.ORG</c:v>
                </c:pt>
              </c:strCache>
            </c:strRef>
          </c:cat>
          <c:val>
            <c:numRef>
              <c:f>type_refsref!$C$92:$K$92</c:f>
              <c:numCache>
                <c:formatCode>0.00%</c:formatCode>
                <c:ptCount val="9"/>
                <c:pt idx="0">
                  <c:v>0</c:v>
                </c:pt>
                <c:pt idx="1">
                  <c:v>2.7359781121751031E-4</c:v>
                </c:pt>
                <c:pt idx="2">
                  <c:v>3.4199726402188782E-2</c:v>
                </c:pt>
                <c:pt idx="3">
                  <c:v>5.4719562243502051E-3</c:v>
                </c:pt>
                <c:pt idx="4">
                  <c:v>3.20109439124487E-2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4.2134062927496579E-2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E-49A1-BFBE-07CCACDDA930}"/>
            </c:ext>
          </c:extLst>
        </c:ser>
        <c:ser>
          <c:idx val="1"/>
          <c:order val="1"/>
          <c:tx>
            <c:strRef>
              <c:f>type_refsref!$B$93</c:f>
              <c:strCache>
                <c:ptCount val="1"/>
                <c:pt idx="0">
                  <c:v>VERSION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106E-49A1-BFBE-07CCACDDA930}"/>
                </c:ext>
              </c:extLst>
            </c:dLbl>
            <c:dLbl>
              <c:idx val="1"/>
              <c:layout>
                <c:manualLayout>
                  <c:x val="-5.2784225389711163E-2"/>
                  <c:y val="-0.1150989986845134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06E-49A1-BFBE-07CCACDDA9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6E-49A1-BFBE-07CCACDDA930}"/>
                </c:ext>
              </c:extLst>
            </c:dLbl>
            <c:dLbl>
              <c:idx val="3"/>
              <c:layout>
                <c:manualLayout>
                  <c:x val="-6.5603251555783865E-2"/>
                  <c:y val="-0.1423267188034303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06E-49A1-BFBE-07CCACDDA9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06E-49A1-BFBE-07CCACDDA9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06E-49A1-BFBE-07CCACDDA9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06E-49A1-BFBE-07CCACDDA930}"/>
                </c:ext>
              </c:extLst>
            </c:dLbl>
            <c:dLbl>
              <c:idx val="7"/>
              <c:layout>
                <c:manualLayout>
                  <c:x val="-5.6554527203261956E-2"/>
                  <c:y val="-0.1163366223262822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06E-49A1-BFBE-07CCACDDA930}"/>
                </c:ext>
              </c:extLst>
            </c:dLbl>
            <c:dLbl>
              <c:idx val="8"/>
              <c:layout>
                <c:manualLayout>
                  <c:x val="-6.1832949742233183E-2"/>
                  <c:y val="-4.455445110368264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06E-49A1-BFBE-07CCACDDA930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type_refsref!$C$91:$K$91</c:f>
              <c:strCache>
                <c:ptCount val="9"/>
                <c:pt idx="0">
                  <c:v>GITHUB.COM</c:v>
                </c:pt>
                <c:pt idx="1">
                  <c:v>PTC.COM</c:v>
                </c:pt>
                <c:pt idx="2">
                  <c:v>SYMBIOTE.COM</c:v>
                </c:pt>
                <c:pt idx="3">
                  <c:v>ASUS.COM</c:v>
                </c:pt>
                <c:pt idx="4">
                  <c:v>IOT.KONKER</c:v>
                </c:pt>
                <c:pt idx="5">
                  <c:v>VULNCHECK.COM</c:v>
                </c:pt>
                <c:pt idx="6">
                  <c:v>XIONGMAITECH.COM</c:v>
                </c:pt>
                <c:pt idx="7">
                  <c:v>MICROSOFT.COM</c:v>
                </c:pt>
                <c:pt idx="8">
                  <c:v>RIOT-OS.ORG</c:v>
                </c:pt>
              </c:strCache>
            </c:strRef>
          </c:cat>
          <c:val>
            <c:numRef>
              <c:f>type_refsref!$C$93:$K$93</c:f>
              <c:numCache>
                <c:formatCode>0.00%</c:formatCode>
                <c:ptCount val="9"/>
                <c:pt idx="0">
                  <c:v>8.4268125854993159E-2</c:v>
                </c:pt>
                <c:pt idx="1">
                  <c:v>2.7359781121751031E-4</c:v>
                </c:pt>
                <c:pt idx="2">
                  <c:v>0</c:v>
                </c:pt>
                <c:pt idx="3">
                  <c:v>8.2079343365253088E-4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3.2831737346101235E-3</c:v>
                </c:pt>
                <c:pt idx="8">
                  <c:v>5.4719562243502062E-4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E-49A1-BFBE-07CCACDDA930}"/>
            </c:ext>
          </c:extLst>
        </c:ser>
        <c:ser>
          <c:idx val="2"/>
          <c:order val="2"/>
          <c:tx>
            <c:strRef>
              <c:f>type_refsref!$B$94</c:f>
              <c:strCache>
                <c:ptCount val="1"/>
                <c:pt idx="0">
                  <c:v>PRODUCTO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6E-49A1-BFBE-07CCACDDA9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06E-49A1-BFBE-07CCACDDA9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06E-49A1-BFBE-07CCACDDA9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type_refsref!$C$91:$K$91</c:f>
              <c:strCache>
                <c:ptCount val="9"/>
                <c:pt idx="0">
                  <c:v>GITHUB.COM</c:v>
                </c:pt>
                <c:pt idx="1">
                  <c:v>PTC.COM</c:v>
                </c:pt>
                <c:pt idx="2">
                  <c:v>SYMBIOTE.COM</c:v>
                </c:pt>
                <c:pt idx="3">
                  <c:v>ASUS.COM</c:v>
                </c:pt>
                <c:pt idx="4">
                  <c:v>IOT.KONKER</c:v>
                </c:pt>
                <c:pt idx="5">
                  <c:v>VULNCHECK.COM</c:v>
                </c:pt>
                <c:pt idx="6">
                  <c:v>XIONGMAITECH.COM</c:v>
                </c:pt>
                <c:pt idx="7">
                  <c:v>MICROSOFT.COM</c:v>
                </c:pt>
                <c:pt idx="8">
                  <c:v>RIOT-OS.ORG</c:v>
                </c:pt>
              </c:strCache>
            </c:strRef>
          </c:cat>
          <c:val>
            <c:numRef>
              <c:f>type_refsref!$C$94:$K$94</c:f>
              <c:numCache>
                <c:formatCode>0.00%</c:formatCode>
                <c:ptCount val="9"/>
                <c:pt idx="0">
                  <c:v>9.3023255813953504E-3</c:v>
                </c:pt>
                <c:pt idx="1">
                  <c:v>3.6662106703146381E-2</c:v>
                </c:pt>
                <c:pt idx="2">
                  <c:v>0</c:v>
                </c:pt>
                <c:pt idx="3">
                  <c:v>2.4076607387140903E-2</c:v>
                </c:pt>
                <c:pt idx="4">
                  <c:v>0</c:v>
                </c:pt>
                <c:pt idx="5">
                  <c:v>0</c:v>
                </c:pt>
                <c:pt idx="6">
                  <c:v>3.8850889192886463E-2</c:v>
                </c:pt>
                <c:pt idx="7">
                  <c:v>2.0519835841313273E-2</c:v>
                </c:pt>
                <c:pt idx="8">
                  <c:v>1.4227086183310535E-2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E-49A1-BFBE-07CCACDDA930}"/>
            </c:ext>
          </c:extLst>
        </c:ser>
        <c:ser>
          <c:idx val="3"/>
          <c:order val="3"/>
          <c:tx>
            <c:strRef>
              <c:f>type_refsref!$B$95</c:f>
              <c:strCache>
                <c:ptCount val="1"/>
                <c:pt idx="0">
                  <c:v>AVISO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0162414508406376E-3"/>
                  <c:y val="-8.663365492382718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06E-49A1-BFBE-07CCACDDA93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6E-49A1-BFBE-07CCACDDA9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6E-49A1-BFBE-07CCACDDA93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6E-49A1-BFBE-07CCACDDA9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6E-49A1-BFBE-07CCACDDA93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106E-49A1-BFBE-07CCACDDA9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06E-49A1-BFBE-07CCACDDA930}"/>
                </c:ext>
              </c:extLst>
            </c:dLbl>
            <c:dLbl>
              <c:idx val="8"/>
              <c:layout>
                <c:manualLayout>
                  <c:x val="1.5835267616913239E-2"/>
                  <c:y val="-0.154702955221119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06E-49A1-BFBE-07CCACDDA930}"/>
                </c:ext>
              </c:extLst>
            </c:dLbl>
            <c:spPr>
              <a:solidFill>
                <a:srgbClr val="264478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type_refsref!$C$91:$K$91</c:f>
              <c:strCache>
                <c:ptCount val="9"/>
                <c:pt idx="0">
                  <c:v>GITHUB.COM</c:v>
                </c:pt>
                <c:pt idx="1">
                  <c:v>PTC.COM</c:v>
                </c:pt>
                <c:pt idx="2">
                  <c:v>SYMBIOTE.COM</c:v>
                </c:pt>
                <c:pt idx="3">
                  <c:v>ASUS.COM</c:v>
                </c:pt>
                <c:pt idx="4">
                  <c:v>IOT.KONKER</c:v>
                </c:pt>
                <c:pt idx="5">
                  <c:v>VULNCHECK.COM</c:v>
                </c:pt>
                <c:pt idx="6">
                  <c:v>XIONGMAITECH.COM</c:v>
                </c:pt>
                <c:pt idx="7">
                  <c:v>MICROSOFT.COM</c:v>
                </c:pt>
                <c:pt idx="8">
                  <c:v>RIOT-OS.ORG</c:v>
                </c:pt>
              </c:strCache>
            </c:strRef>
          </c:cat>
          <c:val>
            <c:numRef>
              <c:f>type_refsref!$C$95:$K$95</c:f>
              <c:numCache>
                <c:formatCode>0.00%</c:formatCode>
                <c:ptCount val="9"/>
                <c:pt idx="0">
                  <c:v>3.9124487004103974E-2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3.8850889192886463E-2</c:v>
                </c:pt>
                <c:pt idx="6">
                  <c:v>0</c:v>
                </c:pt>
                <c:pt idx="7">
                  <c:v>6.566347469220247E-3</c:v>
                </c:pt>
                <c:pt idx="8">
                  <c:v>8.2079343365253088E-4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E-49A1-BFBE-07CCACDDA930}"/>
            </c:ext>
          </c:extLst>
        </c:ser>
        <c:ser>
          <c:idx val="4"/>
          <c:order val="4"/>
          <c:tx>
            <c:strRef>
              <c:f>type_refsref!$B$96</c:f>
              <c:strCache>
                <c:ptCount val="1"/>
                <c:pt idx="0">
                  <c:v>REGISTRO DE CAMBIO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106E-49A1-BFBE-07CCACDDA93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106E-49A1-BFBE-07CCACDDA9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6E-49A1-BFBE-07CCACDDA93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106E-49A1-BFBE-07CCACDDA9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6E-49A1-BFBE-07CCACDDA9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06E-49A1-BFBE-07CCACDDA9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06E-49A1-BFBE-07CCACDDA930}"/>
                </c:ext>
              </c:extLst>
            </c:dLbl>
            <c:dLbl>
              <c:idx val="7"/>
              <c:layout>
                <c:manualLayout>
                  <c:x val="-7.7668217359146419E-2"/>
                  <c:y val="-0.101485138625054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06E-49A1-BFBE-07CCACDDA930}"/>
                </c:ext>
              </c:extLst>
            </c:dLbl>
            <c:dLbl>
              <c:idx val="8"/>
              <c:layout>
                <c:manualLayout>
                  <c:x val="-5.6554527203262067E-2"/>
                  <c:y val="-6.188118208844799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06E-49A1-BFBE-07CCACDDA930}"/>
                </c:ext>
              </c:extLst>
            </c:dLbl>
            <c:spPr>
              <a:solidFill>
                <a:srgbClr val="63636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type_refsref!$C$91:$K$91</c:f>
              <c:strCache>
                <c:ptCount val="9"/>
                <c:pt idx="0">
                  <c:v>GITHUB.COM</c:v>
                </c:pt>
                <c:pt idx="1">
                  <c:v>PTC.COM</c:v>
                </c:pt>
                <c:pt idx="2">
                  <c:v>SYMBIOTE.COM</c:v>
                </c:pt>
                <c:pt idx="3">
                  <c:v>ASUS.COM</c:v>
                </c:pt>
                <c:pt idx="4">
                  <c:v>IOT.KONKER</c:v>
                </c:pt>
                <c:pt idx="5">
                  <c:v>VULNCHECK.COM</c:v>
                </c:pt>
                <c:pt idx="6">
                  <c:v>XIONGMAITECH.COM</c:v>
                </c:pt>
                <c:pt idx="7">
                  <c:v>MICROSOFT.COM</c:v>
                </c:pt>
                <c:pt idx="8">
                  <c:v>RIOT-OS.ORG</c:v>
                </c:pt>
              </c:strCache>
            </c:strRef>
          </c:cat>
          <c:val>
            <c:numRef>
              <c:f>type_refsref!$C$96:$K$96</c:f>
              <c:numCache>
                <c:formatCode>0.00%</c:formatCode>
                <c:ptCount val="9"/>
                <c:pt idx="0">
                  <c:v>7.5239398084815334E-2</c:v>
                </c:pt>
                <c:pt idx="1">
                  <c:v>3.6114911080711354E-2</c:v>
                </c:pt>
                <c:pt idx="2">
                  <c:v>0</c:v>
                </c:pt>
                <c:pt idx="3">
                  <c:v>1.5868673050615595E-2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1.6415868673050618E-3</c:v>
                </c:pt>
                <c:pt idx="8">
                  <c:v>5.4719562243502062E-4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6E-49A1-BFBE-07CCACDDA9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77383016"/>
        <c:axId val="1177383672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type_refsref!$B$97</c15:sqref>
                        </c15:formulaRef>
                      </c:ext>
                    </c:extLst>
                    <c:strCache>
                      <c:ptCount val="1"/>
                      <c:pt idx="0">
                        <c:v>NO ESPECIFICADO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type_refsref!$C$91:$K$91</c15:sqref>
                        </c15:formulaRef>
                      </c:ext>
                    </c:extLst>
                    <c:strCache>
                      <c:ptCount val="9"/>
                      <c:pt idx="0">
                        <c:v>GITHUB.COM</c:v>
                      </c:pt>
                      <c:pt idx="1">
                        <c:v>PTC.COM</c:v>
                      </c:pt>
                      <c:pt idx="2">
                        <c:v>SYMBIOTE.COM</c:v>
                      </c:pt>
                      <c:pt idx="3">
                        <c:v>ASUS.COM</c:v>
                      </c:pt>
                      <c:pt idx="4">
                        <c:v>IOT.KONKER</c:v>
                      </c:pt>
                      <c:pt idx="5">
                        <c:v>VULNCHECK.COM</c:v>
                      </c:pt>
                      <c:pt idx="6">
                        <c:v>XIONGMAITECH.COM</c:v>
                      </c:pt>
                      <c:pt idx="7">
                        <c:v>MICROSOFT.COM</c:v>
                      </c:pt>
                      <c:pt idx="8">
                        <c:v>RIOT-OS.ORG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type_refsref!$C$97:$K$97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06E-49A1-BFBE-07CCACDDA93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type_refsref!$B$98</c15:sqref>
                        </c15:formulaRef>
                      </c:ext>
                    </c:extLst>
                    <c:strCache>
                      <c:ptCount val="1"/>
                      <c:pt idx="0">
                        <c:v>TOTAL 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type_refsref!$C$91:$K$91</c15:sqref>
                        </c15:formulaRef>
                      </c:ext>
                    </c:extLst>
                    <c:strCache>
                      <c:ptCount val="9"/>
                      <c:pt idx="0">
                        <c:v>GITHUB.COM</c:v>
                      </c:pt>
                      <c:pt idx="1">
                        <c:v>PTC.COM</c:v>
                      </c:pt>
                      <c:pt idx="2">
                        <c:v>SYMBIOTE.COM</c:v>
                      </c:pt>
                      <c:pt idx="3">
                        <c:v>ASUS.COM</c:v>
                      </c:pt>
                      <c:pt idx="4">
                        <c:v>IOT.KONKER</c:v>
                      </c:pt>
                      <c:pt idx="5">
                        <c:v>VULNCHECK.COM</c:v>
                      </c:pt>
                      <c:pt idx="6">
                        <c:v>XIONGMAITECH.COM</c:v>
                      </c:pt>
                      <c:pt idx="7">
                        <c:v>MICROSOFT.COM</c:v>
                      </c:pt>
                      <c:pt idx="8">
                        <c:v>RIOT-OS.ORG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type_refsref!$C$98:$K$98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0.20793433652530782</c:v>
                      </c:pt>
                      <c:pt idx="1">
                        <c:v>7.3324213406292749E-2</c:v>
                      </c:pt>
                      <c:pt idx="2">
                        <c:v>3.4199726402188782E-2</c:v>
                      </c:pt>
                      <c:pt idx="3">
                        <c:v>4.6238030095759233E-2</c:v>
                      </c:pt>
                      <c:pt idx="4">
                        <c:v>3.20109439124487E-2</c:v>
                      </c:pt>
                      <c:pt idx="5">
                        <c:v>3.8850889192886463E-2</c:v>
                      </c:pt>
                      <c:pt idx="6">
                        <c:v>3.8850889192886463E-2</c:v>
                      </c:pt>
                      <c:pt idx="7">
                        <c:v>3.2010943912448707E-2</c:v>
                      </c:pt>
                      <c:pt idx="8">
                        <c:v>5.8276333789329685E-2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06E-49A1-BFBE-07CCACDDA930}"/>
                  </c:ext>
                </c:extLst>
              </c15:ser>
            </c15:filteredBarSeries>
          </c:ext>
        </c:extLst>
      </c:barChart>
      <c:catAx>
        <c:axId val="117738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ES"/>
          </a:p>
        </c:txPr>
        <c:crossAx val="1177383672"/>
        <c:crosses val="autoZero"/>
        <c:auto val="1"/>
        <c:lblAlgn val="ctr"/>
        <c:lblOffset val="100"/>
        <c:noMultiLvlLbl val="0"/>
      </c:catAx>
      <c:valAx>
        <c:axId val="117738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es-ES"/>
          </a:p>
        </c:txPr>
        <c:crossAx val="117738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n-ea"/>
                <a:cs typeface="+mn-cs"/>
              </a:defRPr>
            </a:pPr>
            <a:r>
              <a:rPr lang="es-ES" sz="2400" b="1" i="0" baseline="0">
                <a:effectLst/>
                <a:latin typeface="+mj-lt"/>
              </a:rPr>
              <a:t>RELACION FUENTE  DE REFERENCIA/TIPO DE REFERENCIA CPE PARTE SMART HOME </a:t>
            </a:r>
            <a:endParaRPr lang="es-ES" sz="2400" b="1">
              <a:effectLst/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type_refsref!$B$229</c:f>
              <c:strCache>
                <c:ptCount val="1"/>
                <c:pt idx="0">
                  <c:v>VENDEDOR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E4-477B-9E7B-E226B4F2A63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E4-477B-9E7B-E226B4F2A63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3E4-477B-9E7B-E226B4F2A63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3E4-477B-9E7B-E226B4F2A63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3E4-477B-9E7B-E226B4F2A63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3E4-477B-9E7B-E226B4F2A6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type_refsref!$C$228:$J$228</c:f>
              <c:strCache>
                <c:ptCount val="8"/>
                <c:pt idx="0">
                  <c:v>APPLE.COM</c:v>
                </c:pt>
                <c:pt idx="1">
                  <c:v>CISCO.COM</c:v>
                </c:pt>
                <c:pt idx="2">
                  <c:v>BOSCH.COM</c:v>
                </c:pt>
                <c:pt idx="3">
                  <c:v>COOLKIT.CN</c:v>
                </c:pt>
                <c:pt idx="4">
                  <c:v>INIM.BIZ</c:v>
                </c:pt>
                <c:pt idx="5">
                  <c:v>LP.IDEC.COM</c:v>
                </c:pt>
                <c:pt idx="6">
                  <c:v>PLAY.GOOGLE.COM</c:v>
                </c:pt>
                <c:pt idx="7">
                  <c:v>DOCS.BMC</c:v>
                </c:pt>
              </c:strCache>
            </c:strRef>
          </c:cat>
          <c:val>
            <c:numRef>
              <c:f>type_refsref!$C$229:$J$229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5.5045871559633024E-2</c:v>
                </c:pt>
                <c:pt idx="4">
                  <c:v>4.1284403669724766E-2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4-477B-9E7B-E226B4F2A635}"/>
            </c:ext>
          </c:extLst>
        </c:ser>
        <c:ser>
          <c:idx val="1"/>
          <c:order val="1"/>
          <c:tx>
            <c:strRef>
              <c:f>type_refsref!$B$230</c:f>
              <c:strCache>
                <c:ptCount val="1"/>
                <c:pt idx="0">
                  <c:v>VERSION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E4-477B-9E7B-E226B4F2A63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3E4-477B-9E7B-E226B4F2A63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3E4-477B-9E7B-E226B4F2A63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3E4-477B-9E7B-E226B4F2A63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3E4-477B-9E7B-E226B4F2A63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3E4-477B-9E7B-E226B4F2A6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type_refsref!$C$228:$J$228</c:f>
              <c:strCache>
                <c:ptCount val="8"/>
                <c:pt idx="0">
                  <c:v>APPLE.COM</c:v>
                </c:pt>
                <c:pt idx="1">
                  <c:v>CISCO.COM</c:v>
                </c:pt>
                <c:pt idx="2">
                  <c:v>BOSCH.COM</c:v>
                </c:pt>
                <c:pt idx="3">
                  <c:v>COOLKIT.CN</c:v>
                </c:pt>
                <c:pt idx="4">
                  <c:v>INIM.BIZ</c:v>
                </c:pt>
                <c:pt idx="5">
                  <c:v>LP.IDEC.COM</c:v>
                </c:pt>
                <c:pt idx="6">
                  <c:v>PLAY.GOOGLE.COM</c:v>
                </c:pt>
                <c:pt idx="7">
                  <c:v>DOCS.BMC</c:v>
                </c:pt>
              </c:strCache>
            </c:strRef>
          </c:cat>
          <c:val>
            <c:numRef>
              <c:f>type_refsref!$C$230:$J$230</c:f>
              <c:numCache>
                <c:formatCode>0.00%</c:formatCode>
                <c:ptCount val="8"/>
                <c:pt idx="0">
                  <c:v>5.5045871559633024E-2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4.3577981651376142E-2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4-477B-9E7B-E226B4F2A635}"/>
            </c:ext>
          </c:extLst>
        </c:ser>
        <c:ser>
          <c:idx val="2"/>
          <c:order val="2"/>
          <c:tx>
            <c:strRef>
              <c:f>type_refsref!$B$231</c:f>
              <c:strCache>
                <c:ptCount val="1"/>
                <c:pt idx="0">
                  <c:v>PRODUCTO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3E4-477B-9E7B-E226B4F2A6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type_refsref!$C$228:$J$228</c:f>
              <c:strCache>
                <c:ptCount val="8"/>
                <c:pt idx="0">
                  <c:v>APPLE.COM</c:v>
                </c:pt>
                <c:pt idx="1">
                  <c:v>CISCO.COM</c:v>
                </c:pt>
                <c:pt idx="2">
                  <c:v>BOSCH.COM</c:v>
                </c:pt>
                <c:pt idx="3">
                  <c:v>COOLKIT.CN</c:v>
                </c:pt>
                <c:pt idx="4">
                  <c:v>INIM.BIZ</c:v>
                </c:pt>
                <c:pt idx="5">
                  <c:v>LP.IDEC.COM</c:v>
                </c:pt>
                <c:pt idx="6">
                  <c:v>PLAY.GOOGLE.COM</c:v>
                </c:pt>
                <c:pt idx="7">
                  <c:v>DOCS.BMC</c:v>
                </c:pt>
              </c:strCache>
            </c:strRef>
          </c:cat>
          <c:val>
            <c:numRef>
              <c:f>type_refsref!$C$231:$J$231</c:f>
              <c:numCache>
                <c:formatCode>0.00%</c:formatCode>
                <c:ptCount val="8"/>
                <c:pt idx="0">
                  <c:v>5.7339449541284393E-2</c:v>
                </c:pt>
                <c:pt idx="1">
                  <c:v>9.4036697247706413E-2</c:v>
                </c:pt>
                <c:pt idx="2">
                  <c:v>1.6055045871559634E-2</c:v>
                </c:pt>
                <c:pt idx="3">
                  <c:v>1.3761467889908256E-2</c:v>
                </c:pt>
                <c:pt idx="4">
                  <c:v>9.1743119266055034E-3</c:v>
                </c:pt>
                <c:pt idx="5">
                  <c:v>2.7522935779816512E-2</c:v>
                </c:pt>
                <c:pt idx="6">
                  <c:v>4.1284403669724766E-2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4-477B-9E7B-E226B4F2A635}"/>
            </c:ext>
          </c:extLst>
        </c:ser>
        <c:ser>
          <c:idx val="3"/>
          <c:order val="3"/>
          <c:tx>
            <c:strRef>
              <c:f>type_refsref!$B$232</c:f>
              <c:strCache>
                <c:ptCount val="1"/>
                <c:pt idx="0">
                  <c:v>AVISO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E4-477B-9E7B-E226B4F2A63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3E4-477B-9E7B-E226B4F2A63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3E4-477B-9E7B-E226B4F2A63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3E4-477B-9E7B-E226B4F2A63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3E4-477B-9E7B-E226B4F2A6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type_refsref!$C$228:$J$228</c:f>
              <c:strCache>
                <c:ptCount val="8"/>
                <c:pt idx="0">
                  <c:v>APPLE.COM</c:v>
                </c:pt>
                <c:pt idx="1">
                  <c:v>CISCO.COM</c:v>
                </c:pt>
                <c:pt idx="2">
                  <c:v>BOSCH.COM</c:v>
                </c:pt>
                <c:pt idx="3">
                  <c:v>COOLKIT.CN</c:v>
                </c:pt>
                <c:pt idx="4">
                  <c:v>INIM.BIZ</c:v>
                </c:pt>
                <c:pt idx="5">
                  <c:v>LP.IDEC.COM</c:v>
                </c:pt>
                <c:pt idx="6">
                  <c:v>PLAY.GOOGLE.COM</c:v>
                </c:pt>
                <c:pt idx="7">
                  <c:v>DOCS.BMC</c:v>
                </c:pt>
              </c:strCache>
            </c:strRef>
          </c:cat>
          <c:val>
            <c:numRef>
              <c:f>type_refsref!$C$232:$J$232</c:f>
              <c:numCache>
                <c:formatCode>0.00%</c:formatCode>
                <c:ptCount val="8"/>
                <c:pt idx="0">
                  <c:v>0</c:v>
                </c:pt>
                <c:pt idx="1">
                  <c:v>7.1100917431192651E-2</c:v>
                </c:pt>
                <c:pt idx="2">
                  <c:v>6.6513761467889912E-2</c:v>
                </c:pt>
                <c:pt idx="3">
                  <c:v>0</c:v>
                </c:pt>
                <c:pt idx="4">
                  <c:v>0</c:v>
                </c:pt>
                <c:pt idx="5">
                  <c:v>2.7522935779816512E-2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E4-477B-9E7B-E226B4F2A635}"/>
            </c:ext>
          </c:extLst>
        </c:ser>
        <c:ser>
          <c:idx val="4"/>
          <c:order val="4"/>
          <c:tx>
            <c:strRef>
              <c:f>type_refsref!$B$233</c:f>
              <c:strCache>
                <c:ptCount val="1"/>
                <c:pt idx="0">
                  <c:v>REGISTRO DE CAMBIO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E4-477B-9E7B-E226B4F2A63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E4-477B-9E7B-E226B4F2A63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3E4-477B-9E7B-E226B4F2A63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3E4-477B-9E7B-E226B4F2A63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3E4-477B-9E7B-E226B4F2A63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3E4-477B-9E7B-E226B4F2A63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3E4-477B-9E7B-E226B4F2A6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type_refsref!$C$228:$J$228</c:f>
              <c:strCache>
                <c:ptCount val="8"/>
                <c:pt idx="0">
                  <c:v>APPLE.COM</c:v>
                </c:pt>
                <c:pt idx="1">
                  <c:v>CISCO.COM</c:v>
                </c:pt>
                <c:pt idx="2">
                  <c:v>BOSCH.COM</c:v>
                </c:pt>
                <c:pt idx="3">
                  <c:v>COOLKIT.CN</c:v>
                </c:pt>
                <c:pt idx="4">
                  <c:v>INIM.BIZ</c:v>
                </c:pt>
                <c:pt idx="5">
                  <c:v>LP.IDEC.COM</c:v>
                </c:pt>
                <c:pt idx="6">
                  <c:v>PLAY.GOOGLE.COM</c:v>
                </c:pt>
                <c:pt idx="7">
                  <c:v>DOCS.BMC</c:v>
                </c:pt>
              </c:strCache>
            </c:strRef>
          </c:cat>
          <c:val>
            <c:numRef>
              <c:f>type_refsref!$C$233:$J$233</c:f>
              <c:numCache>
                <c:formatCode>0.00%</c:formatCode>
                <c:ptCount val="8"/>
                <c:pt idx="0">
                  <c:v>3.2110091743119268E-2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E4-477B-9E7B-E226B4F2A6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0237616"/>
        <c:axId val="690242208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type_refsref!$B$234</c15:sqref>
                        </c15:formulaRef>
                      </c:ext>
                    </c:extLst>
                    <c:strCache>
                      <c:ptCount val="1"/>
                      <c:pt idx="0">
                        <c:v>NO ESPECIFICADO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type_refsref!$C$228:$J$228</c15:sqref>
                        </c15:formulaRef>
                      </c:ext>
                    </c:extLst>
                    <c:strCache>
                      <c:ptCount val="8"/>
                      <c:pt idx="0">
                        <c:v>APPLE.COM</c:v>
                      </c:pt>
                      <c:pt idx="1">
                        <c:v>CISCO.COM</c:v>
                      </c:pt>
                      <c:pt idx="2">
                        <c:v>BOSCH.COM</c:v>
                      </c:pt>
                      <c:pt idx="3">
                        <c:v>COOLKIT.CN</c:v>
                      </c:pt>
                      <c:pt idx="4">
                        <c:v>INIM.BIZ</c:v>
                      </c:pt>
                      <c:pt idx="5">
                        <c:v>LP.IDEC.COM</c:v>
                      </c:pt>
                      <c:pt idx="6">
                        <c:v>PLAY.GOOGLE.COM</c:v>
                      </c:pt>
                      <c:pt idx="7">
                        <c:v>DOCS.BMC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type_refsref!$C$234:$J$234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3E4-477B-9E7B-E226B4F2A63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type_refsref!$B$235</c15:sqref>
                        </c15:formulaRef>
                      </c:ext>
                    </c:extLst>
                    <c:strCache>
                      <c:ptCount val="1"/>
                      <c:pt idx="0">
                        <c:v>TOTAL 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type_refsref!$C$228:$J$228</c15:sqref>
                        </c15:formulaRef>
                      </c:ext>
                    </c:extLst>
                    <c:strCache>
                      <c:ptCount val="8"/>
                      <c:pt idx="0">
                        <c:v>APPLE.COM</c:v>
                      </c:pt>
                      <c:pt idx="1">
                        <c:v>CISCO.COM</c:v>
                      </c:pt>
                      <c:pt idx="2">
                        <c:v>BOSCH.COM</c:v>
                      </c:pt>
                      <c:pt idx="3">
                        <c:v>COOLKIT.CN</c:v>
                      </c:pt>
                      <c:pt idx="4">
                        <c:v>INIM.BIZ</c:v>
                      </c:pt>
                      <c:pt idx="5">
                        <c:v>LP.IDEC.COM</c:v>
                      </c:pt>
                      <c:pt idx="6">
                        <c:v>PLAY.GOOGLE.COM</c:v>
                      </c:pt>
                      <c:pt idx="7">
                        <c:v>DOCS.BMC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type_refsref!$C$235:$J$235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0.14449541284403669</c:v>
                      </c:pt>
                      <c:pt idx="1">
                        <c:v>0.16513761467889906</c:v>
                      </c:pt>
                      <c:pt idx="2">
                        <c:v>8.2568807339449546E-2</c:v>
                      </c:pt>
                      <c:pt idx="3">
                        <c:v>6.8807339449541274E-2</c:v>
                      </c:pt>
                      <c:pt idx="4">
                        <c:v>5.0458715596330271E-2</c:v>
                      </c:pt>
                      <c:pt idx="5">
                        <c:v>5.5045871559633024E-2</c:v>
                      </c:pt>
                      <c:pt idx="6">
                        <c:v>4.1284403669724766E-2</c:v>
                      </c:pt>
                      <c:pt idx="7">
                        <c:v>4.3577981651376142E-2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E4-477B-9E7B-E226B4F2A635}"/>
                  </c:ext>
                </c:extLst>
              </c15:ser>
            </c15:filteredBarSeries>
          </c:ext>
        </c:extLst>
      </c:barChart>
      <c:catAx>
        <c:axId val="69023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ES"/>
          </a:p>
        </c:txPr>
        <c:crossAx val="690242208"/>
        <c:crosses val="autoZero"/>
        <c:auto val="1"/>
        <c:lblAlgn val="ctr"/>
        <c:lblOffset val="100"/>
        <c:noMultiLvlLbl val="0"/>
      </c:catAx>
      <c:valAx>
        <c:axId val="6902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ES"/>
          </a:p>
        </c:txPr>
        <c:crossAx val="6902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n-ea"/>
                <a:cs typeface="+mn-cs"/>
              </a:defRPr>
            </a:pPr>
            <a:endParaRPr lang="es-ES" sz="2400" b="1" i="0" baseline="0">
              <a:effectLst/>
              <a:latin typeface="+mj-lt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</a:defRPr>
            </a:pPr>
            <a:r>
              <a:rPr lang="es-ES" sz="2400" b="1" i="0" baseline="0">
                <a:effectLst/>
              </a:rPr>
              <a:t>RELACION SEVERIDAD BASE/AÑO DE PUBLICACION CVE IOT</a:t>
            </a:r>
            <a:endParaRPr lang="es-ES" sz="2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</a:defRPr>
            </a:pPr>
            <a:endParaRPr lang="es-ES" sz="2400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'TIPO REFERENCIA-MODIFICACION'!#REF!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9E7-49CC-8E28-3DD543074FE8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'TIPO REFERENCIA-MODIFICACION'!#REF!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9E7-49CC-8E28-3DD543074FE8}"/>
            </c:ext>
          </c:extLst>
        </c:ser>
        <c:ser>
          <c:idx val="2"/>
          <c:order val="2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'TIPO REFERENCIA-MODIFICACION'!#REF!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9E7-49CC-8E28-3DD543074FE8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'TIPO REFERENCIA-MODIFICACION'!#REF!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C9E7-49CC-8E28-3DD543074FE8}"/>
            </c:ext>
          </c:extLst>
        </c:ser>
        <c:ser>
          <c:idx val="4"/>
          <c:order val="4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'TIPO REFERENCIA-MODIFICACION'!#REF!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C9E7-49CC-8E28-3DD543074FE8}"/>
            </c:ext>
          </c:extLst>
        </c:ser>
        <c:ser>
          <c:idx val="5"/>
          <c:order val="5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'TIPO REFERENCIA-MODIFICACION'!#REF!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C9E7-49CC-8E28-3DD543074F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159962912"/>
        <c:axId val="1159963240"/>
        <c:extLst/>
      </c:barChart>
      <c:catAx>
        <c:axId val="11599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9963240"/>
        <c:crosses val="autoZero"/>
        <c:auto val="1"/>
        <c:lblAlgn val="ctr"/>
        <c:lblOffset val="100"/>
        <c:noMultiLvlLbl val="0"/>
      </c:catAx>
      <c:valAx>
        <c:axId val="11599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996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n-ea"/>
                <a:cs typeface="+mn-cs"/>
              </a:defRPr>
            </a:pPr>
            <a:r>
              <a:rPr lang="es-ES" sz="2400" b="1" i="0" baseline="0">
                <a:effectLst/>
                <a:latin typeface="+mj-lt"/>
              </a:rPr>
              <a:t>RELACION TIPO DE REFERENCIA/AÑO ÚLTIMA MODIFICACIÓN CPE PARTE IOT Y SMART HOME CONJUNTAS</a:t>
            </a:r>
            <a:endParaRPr lang="es-ES" sz="2400" b="1">
              <a:effectLst/>
              <a:latin typeface="+mj-lt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</a:defRPr>
            </a:pPr>
            <a:endParaRPr lang="es-ES" sz="2400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reftype_modified!$B$64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6.3436121392082157E-2"/>
                  <c:y val="-3.3644859813084113E-2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F0F-42AF-B7E6-5E786DB32277}"/>
                </c:ext>
              </c:extLst>
            </c:dLbl>
            <c:dLbl>
              <c:idx val="2"/>
              <c:layout>
                <c:manualLayout>
                  <c:x val="5.8737149437113112E-2"/>
                  <c:y val="-2.9906542056074768E-2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F0F-42AF-B7E6-5E786DB32277}"/>
                </c:ext>
              </c:extLst>
            </c:dLbl>
            <c:dLbl>
              <c:idx val="3"/>
              <c:layout>
                <c:manualLayout>
                  <c:x val="6.8918255339546042E-2"/>
                  <c:y val="-3.4890965732087227E-2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F0F-42AF-B7E6-5E786DB322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reftype_modified!$C$63:$G$63</c:f>
              <c:strCache>
                <c:ptCount val="5"/>
                <c:pt idx="0">
                  <c:v>VERSION</c:v>
                </c:pt>
                <c:pt idx="1">
                  <c:v>PRODUCTO</c:v>
                </c:pt>
                <c:pt idx="2">
                  <c:v>REGISTRO DE CAMBIO</c:v>
                </c:pt>
                <c:pt idx="3">
                  <c:v>AVISO</c:v>
                </c:pt>
                <c:pt idx="4">
                  <c:v>VENDEDOR</c:v>
                </c:pt>
              </c:strCache>
            </c:strRef>
          </c:cat>
          <c:val>
            <c:numRef>
              <c:f>reftype_modified!$C$64:$G$64</c:f>
              <c:numCache>
                <c:formatCode>0.00%</c:formatCode>
                <c:ptCount val="5"/>
                <c:pt idx="0">
                  <c:v>1.0123119015047881E-2</c:v>
                </c:pt>
                <c:pt idx="1">
                  <c:v>2.4623803009575927E-3</c:v>
                </c:pt>
                <c:pt idx="2">
                  <c:v>4.377564979480165E-3</c:v>
                </c:pt>
                <c:pt idx="3">
                  <c:v>4.6511627906976752E-3</c:v>
                </c:pt>
                <c:pt idx="4">
                  <c:v>1.06703146374829E-2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F-42AF-B7E6-5E786DB32277}"/>
            </c:ext>
          </c:extLst>
        </c:ser>
        <c:ser>
          <c:idx val="1"/>
          <c:order val="1"/>
          <c:tx>
            <c:strRef>
              <c:f>reftype_modified!$B$65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reftype_modified!$C$63:$G$63</c:f>
              <c:strCache>
                <c:ptCount val="5"/>
                <c:pt idx="0">
                  <c:v>VERSION</c:v>
                </c:pt>
                <c:pt idx="1">
                  <c:v>PRODUCTO</c:v>
                </c:pt>
                <c:pt idx="2">
                  <c:v>REGISTRO DE CAMBIO</c:v>
                </c:pt>
                <c:pt idx="3">
                  <c:v>AVISO</c:v>
                </c:pt>
                <c:pt idx="4">
                  <c:v>VENDEDOR</c:v>
                </c:pt>
              </c:strCache>
            </c:strRef>
          </c:cat>
          <c:val>
            <c:numRef>
              <c:f>reftype_modified!$C$65:$G$65</c:f>
              <c:numCache>
                <c:formatCode>0.00%</c:formatCode>
                <c:ptCount val="5"/>
                <c:pt idx="0">
                  <c:v>6.2927496580027368E-3</c:v>
                </c:pt>
                <c:pt idx="1">
                  <c:v>9.0013679890560888E-2</c:v>
                </c:pt>
                <c:pt idx="2">
                  <c:v>6.456908344733242E-2</c:v>
                </c:pt>
                <c:pt idx="3">
                  <c:v>0.10259917920656635</c:v>
                </c:pt>
                <c:pt idx="4">
                  <c:v>0.11108071135430916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F-42AF-B7E6-5E786DB32277}"/>
            </c:ext>
          </c:extLst>
        </c:ser>
        <c:ser>
          <c:idx val="2"/>
          <c:order val="2"/>
          <c:tx>
            <c:strRef>
              <c:f>reftype_modified!$B$66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4.8556043534680168E-2"/>
                  <c:y val="1.869158878504663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F0F-42AF-B7E6-5E786DB322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reftype_modified!$C$63:$G$63</c:f>
              <c:strCache>
                <c:ptCount val="5"/>
                <c:pt idx="0">
                  <c:v>VERSION</c:v>
                </c:pt>
                <c:pt idx="1">
                  <c:v>PRODUCTO</c:v>
                </c:pt>
                <c:pt idx="2">
                  <c:v>REGISTRO DE CAMBIO</c:v>
                </c:pt>
                <c:pt idx="3">
                  <c:v>AVISO</c:v>
                </c:pt>
                <c:pt idx="4">
                  <c:v>VENDEDOR</c:v>
                </c:pt>
              </c:strCache>
            </c:strRef>
          </c:cat>
          <c:val>
            <c:numRef>
              <c:f>reftype_modified!$C$66:$G$66</c:f>
              <c:numCache>
                <c:formatCode>0.00%</c:formatCode>
                <c:ptCount val="5"/>
                <c:pt idx="0">
                  <c:v>5.4719562243502058E-2</c:v>
                </c:pt>
                <c:pt idx="1">
                  <c:v>6.7031463748290013E-2</c:v>
                </c:pt>
                <c:pt idx="2">
                  <c:v>7.9343365253077974E-3</c:v>
                </c:pt>
                <c:pt idx="3">
                  <c:v>7.7154582763337892E-2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F-42AF-B7E6-5E786DB32277}"/>
            </c:ext>
          </c:extLst>
        </c:ser>
        <c:ser>
          <c:idx val="3"/>
          <c:order val="3"/>
          <c:tx>
            <c:strRef>
              <c:f>reftype_modified!$B$67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6.2652959399587316E-2"/>
                  <c:y val="-9.9688473520249225E-3"/>
                </c:manualLayout>
              </c:layout>
              <c:spPr>
                <a:solidFill>
                  <a:srgbClr val="00206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F0F-42AF-B7E6-5E786DB322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reftype_modified!$C$63:$G$63</c:f>
              <c:strCache>
                <c:ptCount val="5"/>
                <c:pt idx="0">
                  <c:v>VERSION</c:v>
                </c:pt>
                <c:pt idx="1">
                  <c:v>PRODUCTO</c:v>
                </c:pt>
                <c:pt idx="2">
                  <c:v>REGISTRO DE CAMBIO</c:v>
                </c:pt>
                <c:pt idx="3">
                  <c:v>AVISO</c:v>
                </c:pt>
                <c:pt idx="4">
                  <c:v>VENDEDOR</c:v>
                </c:pt>
              </c:strCache>
            </c:strRef>
          </c:cat>
          <c:val>
            <c:numRef>
              <c:f>reftype_modified!$C$67:$G$67</c:f>
              <c:numCache>
                <c:formatCode>0.00%</c:formatCode>
                <c:ptCount val="5"/>
                <c:pt idx="0">
                  <c:v>2.0793433652530783E-2</c:v>
                </c:pt>
                <c:pt idx="1">
                  <c:v>4.26812585499316E-2</c:v>
                </c:pt>
                <c:pt idx="2">
                  <c:v>3.1190150478796173E-2</c:v>
                </c:pt>
                <c:pt idx="3">
                  <c:v>4.6511627906976744E-2</c:v>
                </c:pt>
                <c:pt idx="4">
                  <c:v>1.0943912448700412E-3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F-42AF-B7E6-5E786DB32277}"/>
            </c:ext>
          </c:extLst>
        </c:ser>
        <c:ser>
          <c:idx val="4"/>
          <c:order val="4"/>
          <c:tx>
            <c:strRef>
              <c:f>reftype_modified!$B$68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reftype_modified!$C$63:$G$63</c:f>
              <c:strCache>
                <c:ptCount val="5"/>
                <c:pt idx="0">
                  <c:v>VERSION</c:v>
                </c:pt>
                <c:pt idx="1">
                  <c:v>PRODUCTO</c:v>
                </c:pt>
                <c:pt idx="2">
                  <c:v>REGISTRO DE CAMBIO</c:v>
                </c:pt>
                <c:pt idx="3">
                  <c:v>AVISO</c:v>
                </c:pt>
                <c:pt idx="4">
                  <c:v>VENDEDOR</c:v>
                </c:pt>
              </c:strCache>
            </c:strRef>
          </c:cat>
          <c:val>
            <c:numRef>
              <c:f>reftype_modified!$C$68:$G$68</c:f>
              <c:numCache>
                <c:formatCode>0.00%</c:formatCode>
                <c:ptCount val="5"/>
                <c:pt idx="0">
                  <c:v>2.5718194254445964E-2</c:v>
                </c:pt>
                <c:pt idx="1">
                  <c:v>7.031463748290015E-2</c:v>
                </c:pt>
                <c:pt idx="2">
                  <c:v>5.8002735978112181E-2</c:v>
                </c:pt>
                <c:pt idx="3">
                  <c:v>4.1039671682626547E-3</c:v>
                </c:pt>
                <c:pt idx="4">
                  <c:v>3.9398084815321484E-2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F-42AF-B7E6-5E786DB32277}"/>
            </c:ext>
          </c:extLst>
        </c:ser>
        <c:ser>
          <c:idx val="5"/>
          <c:order val="5"/>
          <c:tx>
            <c:strRef>
              <c:f>reftype_modified!$B$69</c:f>
              <c:strCache>
                <c:ptCount val="1"/>
                <c:pt idx="0">
                  <c:v>2018(0 ANTERIOR)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4.6989719549689916E-3"/>
                  <c:y val="-9.968847352025012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F0F-42AF-B7E6-5E786DB32277}"/>
                </c:ext>
              </c:extLst>
            </c:dLbl>
            <c:dLbl>
              <c:idx val="3"/>
              <c:layout>
                <c:manualLayout>
                  <c:x val="7.0484579324535612E-2"/>
                  <c:y val="1.2461059190031153E-3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F0F-42AF-B7E6-5E786DB32277}"/>
                </c:ext>
              </c:extLst>
            </c:dLbl>
            <c:dLbl>
              <c:idx val="4"/>
              <c:layout>
                <c:manualLayout>
                  <c:x val="-1.5663239849896714E-2"/>
                  <c:y val="-2.4922118380062398E-2"/>
                </c:manualLayout>
              </c:layout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bg1"/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F0F-42AF-B7E6-5E786DB322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reftype_modified!$C$63:$G$63</c:f>
              <c:strCache>
                <c:ptCount val="5"/>
                <c:pt idx="0">
                  <c:v>VERSION</c:v>
                </c:pt>
                <c:pt idx="1">
                  <c:v>PRODUCTO</c:v>
                </c:pt>
                <c:pt idx="2">
                  <c:v>REGISTRO DE CAMBIO</c:v>
                </c:pt>
                <c:pt idx="3">
                  <c:v>AVISO</c:v>
                </c:pt>
                <c:pt idx="4">
                  <c:v>VENDEDOR</c:v>
                </c:pt>
              </c:strCache>
            </c:strRef>
          </c:cat>
          <c:val>
            <c:numRef>
              <c:f>reftype_modified!$C$69:$G$69</c:f>
              <c:numCache>
                <c:formatCode>0.00%</c:formatCode>
                <c:ptCount val="5"/>
                <c:pt idx="0">
                  <c:v>1.9699042407660742E-2</c:v>
                </c:pt>
                <c:pt idx="1">
                  <c:v>2.13406292749658E-2</c:v>
                </c:pt>
                <c:pt idx="2">
                  <c:v>0</c:v>
                </c:pt>
                <c:pt idx="3">
                  <c:v>1.3679890560875513E-3</c:v>
                </c:pt>
                <c:pt idx="4">
                  <c:v>5.4719562243502062E-4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F-42AF-B7E6-5E786DB322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177377112"/>
        <c:axId val="1177377440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reftype_modified!$B$70</c15:sqref>
                        </c15:formulaRef>
                      </c:ext>
                    </c:extLst>
                    <c:strCache>
                      <c:ptCount val="1"/>
                      <c:pt idx="0">
                        <c:v>TOTAL 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reftype_modified!$C$63:$G$63</c15:sqref>
                        </c15:formulaRef>
                      </c:ext>
                    </c:extLst>
                    <c:strCache>
                      <c:ptCount val="5"/>
                      <c:pt idx="0">
                        <c:v>VERSION</c:v>
                      </c:pt>
                      <c:pt idx="1">
                        <c:v>PRODUCTO</c:v>
                      </c:pt>
                      <c:pt idx="2">
                        <c:v>REGISTRO DE CAMBIO</c:v>
                      </c:pt>
                      <c:pt idx="3">
                        <c:v>AVISO</c:v>
                      </c:pt>
                      <c:pt idx="4">
                        <c:v>VENDEDOR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reftype_modified!$C$70:$G$70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0.13734610123119018</c:v>
                      </c:pt>
                      <c:pt idx="1">
                        <c:v>0.2938440492476061</c:v>
                      </c:pt>
                      <c:pt idx="2">
                        <c:v>0.16607387140902874</c:v>
                      </c:pt>
                      <c:pt idx="3">
                        <c:v>0.23638850889192886</c:v>
                      </c:pt>
                      <c:pt idx="4">
                        <c:v>0.16279069767441862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F0F-42AF-B7E6-5E786DB32277}"/>
                  </c:ext>
                </c:extLst>
              </c15:ser>
            </c15:filteredBarSeries>
          </c:ext>
        </c:extLst>
      </c:barChart>
      <c:catAx>
        <c:axId val="117737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ES"/>
          </a:p>
        </c:txPr>
        <c:crossAx val="1177377440"/>
        <c:crosses val="autoZero"/>
        <c:auto val="1"/>
        <c:lblAlgn val="ctr"/>
        <c:lblOffset val="100"/>
        <c:noMultiLvlLbl val="0"/>
      </c:catAx>
      <c:valAx>
        <c:axId val="11773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ES"/>
          </a:p>
        </c:txPr>
        <c:crossAx val="117737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ES" sz="2400" b="1">
                <a:latin typeface="+mj-lt"/>
              </a:rPr>
              <a:t>RELACION EXPLOTABILIDAD/AÑO</a:t>
            </a:r>
            <a:r>
              <a:rPr lang="es-ES" sz="2400" b="1" baseline="0">
                <a:latin typeface="+mj-lt"/>
              </a:rPr>
              <a:t> DE PUBLICACION CVE PARTE IOT Y SMART HOME</a:t>
            </a:r>
            <a:endParaRPr lang="es-ES" sz="2400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7B1-4115-AA8D-4C1D5165F8D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7B1-4115-AA8D-4C1D5165F8D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E7B1-4115-AA8D-4C1D5165F8D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E7B1-4115-AA8D-4C1D5165F8D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E7B1-4115-AA8D-4C1D5165F8D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E7B1-4115-AA8D-4C1D5165F8D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E7B1-4115-AA8D-4C1D5165F8D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E7B1-4115-AA8D-4C1D5165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09971640"/>
        <c:axId val="1009970984"/>
        <c:extLst/>
      </c:barChart>
      <c:catAx>
        <c:axId val="10099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9970984"/>
        <c:crosses val="autoZero"/>
        <c:auto val="1"/>
        <c:lblAlgn val="ctr"/>
        <c:lblOffset val="100"/>
        <c:noMultiLvlLbl val="0"/>
      </c:catAx>
      <c:valAx>
        <c:axId val="100997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99716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n-ea"/>
                <a:cs typeface="+mn-cs"/>
              </a:defRPr>
            </a:pPr>
            <a:endParaRPr lang="es-ES" sz="2400" b="1" i="0" baseline="0">
              <a:effectLst/>
              <a:latin typeface="+mj-lt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</a:defRPr>
            </a:pPr>
            <a:r>
              <a:rPr lang="es-ES" sz="2400" b="1" i="0" baseline="0">
                <a:effectLst/>
              </a:rPr>
              <a:t>RELACION SEVERIDAD BASE/AÑO DE PUBLICACION CVE IOT</a:t>
            </a:r>
            <a:endParaRPr lang="es-ES" sz="2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</a:defRPr>
            </a:pPr>
            <a:endParaRPr lang="es-ES" sz="2400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'TIPO REFERENCIA-MODIFICACION'!#REF!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CFC-4758-9A9A-B1D7C50647EA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'TIPO REFERENCIA-MODIFICACION'!#REF!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CFC-4758-9A9A-B1D7C50647EA}"/>
            </c:ext>
          </c:extLst>
        </c:ser>
        <c:ser>
          <c:idx val="2"/>
          <c:order val="2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'TIPO REFERENCIA-MODIFICACION'!#REF!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2CFC-4758-9A9A-B1D7C50647EA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'TIPO REFERENCIA-MODIFICACION'!#REF!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2CFC-4758-9A9A-B1D7C50647EA}"/>
            </c:ext>
          </c:extLst>
        </c:ser>
        <c:ser>
          <c:idx val="4"/>
          <c:order val="4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'TIPO REFERENCIA-MODIFICACION'!#REF!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2CFC-4758-9A9A-B1D7C50647EA}"/>
            </c:ext>
          </c:extLst>
        </c:ser>
        <c:ser>
          <c:idx val="5"/>
          <c:order val="5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'TIPO REFERENCIA-MODIFICACION'!#REF!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'TIPO REFERENCIA-MODIFICACION'!#REF!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2CFC-4758-9A9A-B1D7C50647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159962912"/>
        <c:axId val="1159963240"/>
        <c:extLst/>
      </c:barChart>
      <c:catAx>
        <c:axId val="11599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9963240"/>
        <c:crosses val="autoZero"/>
        <c:auto val="1"/>
        <c:lblAlgn val="ctr"/>
        <c:lblOffset val="100"/>
        <c:noMultiLvlLbl val="0"/>
      </c:catAx>
      <c:valAx>
        <c:axId val="11599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996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3200" b="1" i="0" baseline="0">
                <a:effectLst/>
                <a:latin typeface="+mj-lt"/>
              </a:rPr>
              <a:t>RELACION FUENTE  DE REFERENCIA/AÑO ÚLTIMA MODIFICACIÓN CPE PARTE IOT </a:t>
            </a:r>
            <a:endParaRPr lang="es-ES" sz="2400" b="1">
              <a:effectLst/>
              <a:latin typeface="+mj-lt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0580100093620959E-2"/>
          <c:y val="6.5471732234587993E-2"/>
          <c:w val="0.94932128032605023"/>
          <c:h val="0.851776125749644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refsref_modified!$B$92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F67-42DD-A1BC-7C9DD050167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F67-42DD-A1BC-7C9DD050167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F67-42DD-A1BC-7C9DD050167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F67-42DD-A1BC-7C9DD050167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F67-42DD-A1BC-7C9DD050167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F67-42DD-A1BC-7C9DD0501677}"/>
                </c:ext>
              </c:extLst>
            </c:dLbl>
            <c:dLbl>
              <c:idx val="7"/>
              <c:layout>
                <c:manualLayout>
                  <c:x val="-5.3017752796726221E-2"/>
                  <c:y val="-1.862197392923668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AF67-42DD-A1BC-7C9DD0501677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refsref_modified!$C$91:$K$91</c:f>
              <c:strCache>
                <c:ptCount val="9"/>
                <c:pt idx="0">
                  <c:v>GITHUB.COM</c:v>
                </c:pt>
                <c:pt idx="1">
                  <c:v>PTC.COM</c:v>
                </c:pt>
                <c:pt idx="2">
                  <c:v>SYMBIOTE.COM</c:v>
                </c:pt>
                <c:pt idx="3">
                  <c:v>ASUS.COM</c:v>
                </c:pt>
                <c:pt idx="4">
                  <c:v>IOT.KONKER</c:v>
                </c:pt>
                <c:pt idx="5">
                  <c:v>VULNCHECK.COM</c:v>
                </c:pt>
                <c:pt idx="6">
                  <c:v>XIONGMAITECH.COM</c:v>
                </c:pt>
                <c:pt idx="7">
                  <c:v>MICROSOFT.COM</c:v>
                </c:pt>
                <c:pt idx="8">
                  <c:v>RIOT-OS.ORG</c:v>
                </c:pt>
              </c:strCache>
            </c:strRef>
          </c:cat>
          <c:val>
            <c:numRef>
              <c:f>refsref_modified!$C$92:$K$92</c:f>
              <c:numCache>
                <c:formatCode>0.00%</c:formatCode>
                <c:ptCount val="9"/>
                <c:pt idx="0">
                  <c:v>1.2859097127222982E-2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4.6511627906976752E-3</c:v>
                </c:pt>
                <c:pt idx="8">
                  <c:v>1.0123119015047881E-2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7-42DD-A1BC-7C9DD0501677}"/>
            </c:ext>
          </c:extLst>
        </c:ser>
        <c:ser>
          <c:idx val="1"/>
          <c:order val="1"/>
          <c:tx>
            <c:strRef>
              <c:f>refsref_modified!$B$93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F67-42DD-A1BC-7C9DD050167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F67-42DD-A1BC-7C9DD0501677}"/>
                </c:ext>
              </c:extLst>
            </c:dLbl>
            <c:dLbl>
              <c:idx val="7"/>
              <c:layout>
                <c:manualLayout>
                  <c:x val="-5.7435898863120068E-2"/>
                  <c:y val="-5.586592178770959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F67-42DD-A1BC-7C9DD0501677}"/>
                </c:ext>
              </c:extLst>
            </c:dLbl>
            <c:dLbl>
              <c:idx val="8"/>
              <c:layout>
                <c:manualLayout>
                  <c:x val="-5.0493097901644017E-2"/>
                  <c:y val="-0.189944134078212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F67-42DD-A1BC-7C9DD0501677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refsref_modified!$C$91:$K$91</c:f>
              <c:strCache>
                <c:ptCount val="9"/>
                <c:pt idx="0">
                  <c:v>GITHUB.COM</c:v>
                </c:pt>
                <c:pt idx="1">
                  <c:v>PTC.COM</c:v>
                </c:pt>
                <c:pt idx="2">
                  <c:v>SYMBIOTE.COM</c:v>
                </c:pt>
                <c:pt idx="3">
                  <c:v>ASUS.COM</c:v>
                </c:pt>
                <c:pt idx="4">
                  <c:v>IOT.KONKER</c:v>
                </c:pt>
                <c:pt idx="5">
                  <c:v>VULNCHECK.COM</c:v>
                </c:pt>
                <c:pt idx="6">
                  <c:v>XIONGMAITECH.COM</c:v>
                </c:pt>
                <c:pt idx="7">
                  <c:v>MICROSOFT.COM</c:v>
                </c:pt>
                <c:pt idx="8">
                  <c:v>RIOT-OS.ORG</c:v>
                </c:pt>
              </c:strCache>
            </c:strRef>
          </c:cat>
          <c:val>
            <c:numRef>
              <c:f>refsref_modified!$C$93:$K$93</c:f>
              <c:numCache>
                <c:formatCode>0.00%</c:formatCode>
                <c:ptCount val="9"/>
                <c:pt idx="0">
                  <c:v>5.663474692202463E-2</c:v>
                </c:pt>
                <c:pt idx="1">
                  <c:v>0</c:v>
                </c:pt>
                <c:pt idx="2">
                  <c:v>0</c:v>
                </c:pt>
                <c:pt idx="3">
                  <c:v>3.20109439124487E-2</c:v>
                </c:pt>
                <c:pt idx="4">
                  <c:v>3.20109439124487E-2</c:v>
                </c:pt>
                <c:pt idx="5">
                  <c:v>3.8850889192886463E-2</c:v>
                </c:pt>
                <c:pt idx="6">
                  <c:v>3.8850889192886463E-2</c:v>
                </c:pt>
                <c:pt idx="7">
                  <c:v>6.8399452804377573E-3</c:v>
                </c:pt>
                <c:pt idx="8">
                  <c:v>2.7359781121751031E-4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67-42DD-A1BC-7C9DD0501677}"/>
            </c:ext>
          </c:extLst>
        </c:ser>
        <c:ser>
          <c:idx val="2"/>
          <c:order val="2"/>
          <c:tx>
            <c:strRef>
              <c:f>refsref_modified!$B$94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4.6074951835250164E-2"/>
                  <c:y val="-5.710738671632526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F67-42DD-A1BC-7C9DD050167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F67-42DD-A1BC-7C9DD050167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F67-42DD-A1BC-7C9DD050167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F67-42DD-A1BC-7C9DD0501677}"/>
                </c:ext>
              </c:extLst>
            </c:dLbl>
            <c:dLbl>
              <c:idx val="7"/>
              <c:layout>
                <c:manualLayout>
                  <c:x val="-4.796844300656182E-2"/>
                  <c:y val="-0.1253879577901925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F67-42DD-A1BC-7C9DD0501677}"/>
                </c:ext>
              </c:extLst>
            </c:dLbl>
            <c:dLbl>
              <c:idx val="8"/>
              <c:layout>
                <c:manualLayout>
                  <c:x val="2.4615385227051458E-2"/>
                  <c:y val="-0.2135319677219118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F67-42DD-A1BC-7C9DD0501677}"/>
                </c:ext>
              </c:extLst>
            </c:dLbl>
            <c:spPr>
              <a:solidFill>
                <a:schemeClr val="accent5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refsref_modified!$C$91:$K$91</c:f>
              <c:strCache>
                <c:ptCount val="9"/>
                <c:pt idx="0">
                  <c:v>GITHUB.COM</c:v>
                </c:pt>
                <c:pt idx="1">
                  <c:v>PTC.COM</c:v>
                </c:pt>
                <c:pt idx="2">
                  <c:v>SYMBIOTE.COM</c:v>
                </c:pt>
                <c:pt idx="3">
                  <c:v>ASUS.COM</c:v>
                </c:pt>
                <c:pt idx="4">
                  <c:v>IOT.KONKER</c:v>
                </c:pt>
                <c:pt idx="5">
                  <c:v>VULNCHECK.COM</c:v>
                </c:pt>
                <c:pt idx="6">
                  <c:v>XIONGMAITECH.COM</c:v>
                </c:pt>
                <c:pt idx="7">
                  <c:v>MICROSOFT.COM</c:v>
                </c:pt>
                <c:pt idx="8">
                  <c:v>RIOT-OS.ORG</c:v>
                </c:pt>
              </c:strCache>
            </c:strRef>
          </c:cat>
          <c:val>
            <c:numRef>
              <c:f>refsref_modified!$C$94:$K$94</c:f>
              <c:numCache>
                <c:formatCode>0.00%</c:formatCode>
                <c:ptCount val="9"/>
                <c:pt idx="0">
                  <c:v>4.7606019151846785E-2</c:v>
                </c:pt>
                <c:pt idx="1">
                  <c:v>5.4719562243502062E-4</c:v>
                </c:pt>
                <c:pt idx="2">
                  <c:v>3.4199726402188782E-2</c:v>
                </c:pt>
                <c:pt idx="3">
                  <c:v>1.4227086183310535E-2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8.2079343365253088E-4</c:v>
                </c:pt>
                <c:pt idx="8">
                  <c:v>1.3679890560875513E-3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67-42DD-A1BC-7C9DD0501677}"/>
            </c:ext>
          </c:extLst>
        </c:ser>
        <c:ser>
          <c:idx val="3"/>
          <c:order val="3"/>
          <c:tx>
            <c:strRef>
              <c:f>refsref_modified!$B$95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F67-42DD-A1BC-7C9DD050167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F67-42DD-A1BC-7C9DD050167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F67-42DD-A1BC-7C9DD050167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F67-42DD-A1BC-7C9DD050167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F67-42DD-A1BC-7C9DD050167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F67-42DD-A1BC-7C9DD050167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F67-42DD-A1BC-7C9DD0501677}"/>
                </c:ext>
              </c:extLst>
            </c:dLbl>
            <c:dLbl>
              <c:idx val="8"/>
              <c:layout>
                <c:manualLayout>
                  <c:x val="-5.3017752796726401E-2"/>
                  <c:y val="-9.062693978895114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F67-42DD-A1BC-7C9DD0501677}"/>
                </c:ext>
              </c:extLst>
            </c:dLbl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refsref_modified!$C$91:$K$91</c:f>
              <c:strCache>
                <c:ptCount val="9"/>
                <c:pt idx="0">
                  <c:v>GITHUB.COM</c:v>
                </c:pt>
                <c:pt idx="1">
                  <c:v>PTC.COM</c:v>
                </c:pt>
                <c:pt idx="2">
                  <c:v>SYMBIOTE.COM</c:v>
                </c:pt>
                <c:pt idx="3">
                  <c:v>ASUS.COM</c:v>
                </c:pt>
                <c:pt idx="4">
                  <c:v>IOT.KONKER</c:v>
                </c:pt>
                <c:pt idx="5">
                  <c:v>VULNCHECK.COM</c:v>
                </c:pt>
                <c:pt idx="6">
                  <c:v>XIONGMAITECH.COM</c:v>
                </c:pt>
                <c:pt idx="7">
                  <c:v>MICROSOFT.COM</c:v>
                </c:pt>
                <c:pt idx="8">
                  <c:v>RIOT-OS.ORG</c:v>
                </c:pt>
              </c:strCache>
            </c:strRef>
          </c:cat>
          <c:val>
            <c:numRef>
              <c:f>refsref_modified!$C$95:$K$95</c:f>
              <c:numCache>
                <c:formatCode>0.00%</c:formatCode>
                <c:ptCount val="9"/>
                <c:pt idx="0">
                  <c:v>4.4049247606019158E-2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5.4719562243502062E-4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67-42DD-A1BC-7C9DD0501677}"/>
            </c:ext>
          </c:extLst>
        </c:ser>
        <c:ser>
          <c:idx val="4"/>
          <c:order val="4"/>
          <c:tx>
            <c:strRef>
              <c:f>refsref_modified!$B$96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F67-42DD-A1BC-7C9DD050167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F67-42DD-A1BC-7C9DD050167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F67-42DD-A1BC-7C9DD050167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F67-42DD-A1BC-7C9DD050167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F67-42DD-A1BC-7C9DD050167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F67-42DD-A1BC-7C9DD05016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refsref_modified!$C$91:$K$91</c:f>
              <c:strCache>
                <c:ptCount val="9"/>
                <c:pt idx="0">
                  <c:v>GITHUB.COM</c:v>
                </c:pt>
                <c:pt idx="1">
                  <c:v>PTC.COM</c:v>
                </c:pt>
                <c:pt idx="2">
                  <c:v>SYMBIOTE.COM</c:v>
                </c:pt>
                <c:pt idx="3">
                  <c:v>ASUS.COM</c:v>
                </c:pt>
                <c:pt idx="4">
                  <c:v>IOT.KONKER</c:v>
                </c:pt>
                <c:pt idx="5">
                  <c:v>VULNCHECK.COM</c:v>
                </c:pt>
                <c:pt idx="6">
                  <c:v>XIONGMAITECH.COM</c:v>
                </c:pt>
                <c:pt idx="7">
                  <c:v>MICROSOFT.COM</c:v>
                </c:pt>
                <c:pt idx="8">
                  <c:v>RIOT-OS.ORG</c:v>
                </c:pt>
              </c:strCache>
            </c:strRef>
          </c:cat>
          <c:val>
            <c:numRef>
              <c:f>refsref_modified!$C$96:$K$96</c:f>
              <c:numCache>
                <c:formatCode>0.00%</c:formatCode>
                <c:ptCount val="9"/>
                <c:pt idx="0">
                  <c:v>2.7086183310533519E-2</c:v>
                </c:pt>
                <c:pt idx="1">
                  <c:v>7.2777017783857728E-2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4.596443228454173E-2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67-42DD-A1BC-7C9DD0501677}"/>
            </c:ext>
          </c:extLst>
        </c:ser>
        <c:ser>
          <c:idx val="5"/>
          <c:order val="5"/>
          <c:tx>
            <c:strRef>
              <c:f>refsref_modified!$B$97</c:f>
              <c:strCache>
                <c:ptCount val="1"/>
                <c:pt idx="0">
                  <c:v>2018(0 ANTERIOR)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67-42DD-A1BC-7C9DD050167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F67-42DD-A1BC-7C9DD050167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F67-42DD-A1BC-7C9DD050167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F67-42DD-A1BC-7C9DD050167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F67-42DD-A1BC-7C9DD050167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F67-42DD-A1BC-7C9DD050167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F67-42DD-A1BC-7C9DD05016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refsref_modified!$C$91:$K$91</c:f>
              <c:strCache>
                <c:ptCount val="9"/>
                <c:pt idx="0">
                  <c:v>GITHUB.COM</c:v>
                </c:pt>
                <c:pt idx="1">
                  <c:v>PTC.COM</c:v>
                </c:pt>
                <c:pt idx="2">
                  <c:v>SYMBIOTE.COM</c:v>
                </c:pt>
                <c:pt idx="3">
                  <c:v>ASUS.COM</c:v>
                </c:pt>
                <c:pt idx="4">
                  <c:v>IOT.KONKER</c:v>
                </c:pt>
                <c:pt idx="5">
                  <c:v>VULNCHECK.COM</c:v>
                </c:pt>
                <c:pt idx="6">
                  <c:v>XIONGMAITECH.COM</c:v>
                </c:pt>
                <c:pt idx="7">
                  <c:v>MICROSOFT.COM</c:v>
                </c:pt>
                <c:pt idx="8">
                  <c:v>RIOT-OS.ORG</c:v>
                </c:pt>
              </c:strCache>
            </c:strRef>
          </c:cat>
          <c:val>
            <c:numRef>
              <c:f>refsref_modified!$C$97:$K$97</c:f>
              <c:numCache>
                <c:formatCode>0.00%</c:formatCode>
                <c:ptCount val="9"/>
                <c:pt idx="0">
                  <c:v>1.9699042407660742E-2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1.9699042407660742E-2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67-42DD-A1BC-7C9DD05016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44844008"/>
        <c:axId val="1244844664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refsref_modified!$B$98</c15:sqref>
                        </c15:formulaRef>
                      </c:ext>
                    </c:extLst>
                    <c:strCache>
                      <c:ptCount val="1"/>
                      <c:pt idx="0">
                        <c:v>TOTAL 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refsref_modified!$C$91:$K$91</c15:sqref>
                        </c15:formulaRef>
                      </c:ext>
                    </c:extLst>
                    <c:strCache>
                      <c:ptCount val="9"/>
                      <c:pt idx="0">
                        <c:v>GITHUB.COM</c:v>
                      </c:pt>
                      <c:pt idx="1">
                        <c:v>PTC.COM</c:v>
                      </c:pt>
                      <c:pt idx="2">
                        <c:v>SYMBIOTE.COM</c:v>
                      </c:pt>
                      <c:pt idx="3">
                        <c:v>ASUS.COM</c:v>
                      </c:pt>
                      <c:pt idx="4">
                        <c:v>IOT.KONKER</c:v>
                      </c:pt>
                      <c:pt idx="5">
                        <c:v>VULNCHECK.COM</c:v>
                      </c:pt>
                      <c:pt idx="6">
                        <c:v>XIONGMAITECH.COM</c:v>
                      </c:pt>
                      <c:pt idx="7">
                        <c:v>MICROSOFT.COM</c:v>
                      </c:pt>
                      <c:pt idx="8">
                        <c:v>RIOT-OS.ORG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refsref_modified!$C$98:$K$98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0.20793433652530782</c:v>
                      </c:pt>
                      <c:pt idx="1">
                        <c:v>7.3324213406292749E-2</c:v>
                      </c:pt>
                      <c:pt idx="2">
                        <c:v>3.4199726402188782E-2</c:v>
                      </c:pt>
                      <c:pt idx="3">
                        <c:v>4.6238030095759233E-2</c:v>
                      </c:pt>
                      <c:pt idx="4">
                        <c:v>3.20109439124487E-2</c:v>
                      </c:pt>
                      <c:pt idx="5">
                        <c:v>3.8850889192886463E-2</c:v>
                      </c:pt>
                      <c:pt idx="6">
                        <c:v>3.8850889192886463E-2</c:v>
                      </c:pt>
                      <c:pt idx="7">
                        <c:v>3.2010943912448707E-2</c:v>
                      </c:pt>
                      <c:pt idx="8">
                        <c:v>5.8276333789329691E-2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F67-42DD-A1BC-7C9DD0501677}"/>
                  </c:ext>
                </c:extLst>
              </c15:ser>
            </c15:filteredBarSeries>
          </c:ext>
        </c:extLst>
      </c:barChart>
      <c:catAx>
        <c:axId val="124484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ES"/>
          </a:p>
        </c:txPr>
        <c:crossAx val="1244844664"/>
        <c:crosses val="autoZero"/>
        <c:auto val="1"/>
        <c:lblAlgn val="ctr"/>
        <c:lblOffset val="100"/>
        <c:noMultiLvlLbl val="0"/>
      </c:catAx>
      <c:valAx>
        <c:axId val="124484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ES"/>
          </a:p>
        </c:txPr>
        <c:crossAx val="124484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ES" sz="2400" b="1">
                <a:latin typeface="+mj-lt"/>
              </a:rPr>
              <a:t>RELACION EXPLOTABILIDAD/AÑO</a:t>
            </a:r>
            <a:r>
              <a:rPr lang="es-ES" sz="2400" b="1" baseline="0">
                <a:latin typeface="+mj-lt"/>
              </a:rPr>
              <a:t> DE PUBLICACION CVE PARTE IOT Y SMART HOME</a:t>
            </a:r>
            <a:endParaRPr lang="es-ES" sz="2400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7A5-428D-A56C-D7DD2C3E4A4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7A5-428D-A56C-D7DD2C3E4A4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7A5-428D-A56C-D7DD2C3E4A4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7A5-428D-A56C-D7DD2C3E4A4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7A5-428D-A56C-D7DD2C3E4A4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07A5-428D-A56C-D7DD2C3E4A4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07A5-428D-A56C-D7DD2C3E4A4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07A5-428D-A56C-D7DD2C3E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09971640"/>
        <c:axId val="1009970984"/>
        <c:extLst/>
      </c:barChart>
      <c:catAx>
        <c:axId val="10099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9970984"/>
        <c:crosses val="autoZero"/>
        <c:auto val="1"/>
        <c:lblAlgn val="ctr"/>
        <c:lblOffset val="100"/>
        <c:noMultiLvlLbl val="0"/>
      </c:catAx>
      <c:valAx>
        <c:axId val="100997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99716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n-ea"/>
                <a:cs typeface="+mn-cs"/>
              </a:defRPr>
            </a:pPr>
            <a:r>
              <a:rPr lang="es-ES" sz="2400" b="1" i="0" baseline="0">
                <a:effectLst/>
                <a:latin typeface="+mj-lt"/>
              </a:rPr>
              <a:t>RELACION FUENTE  DE REFERENCIA/AÑO ÚLTIMA MODIFICACIÓN CPE PARTE SMART HOME </a:t>
            </a:r>
            <a:endParaRPr lang="es-ES" sz="2400" b="1">
              <a:effectLst/>
              <a:latin typeface="+mj-lt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</a:defRPr>
            </a:pPr>
            <a:endParaRPr lang="es-ES" sz="2400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refsref_modified!$B$230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81-46CF-893A-114D4E2C138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81-46CF-893A-114D4E2C138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81-46CF-893A-114D4E2C138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81-46CF-893A-114D4E2C138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F81-46CF-893A-114D4E2C1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refsref_modified!$C$228:$J$228</c:f>
              <c:strCache>
                <c:ptCount val="8"/>
                <c:pt idx="0">
                  <c:v>APPLE.COM</c:v>
                </c:pt>
                <c:pt idx="1">
                  <c:v>CISCO.COM</c:v>
                </c:pt>
                <c:pt idx="2">
                  <c:v>BOSCH.COM</c:v>
                </c:pt>
                <c:pt idx="3">
                  <c:v>COOLKIT.CN</c:v>
                </c:pt>
                <c:pt idx="4">
                  <c:v>INIM.BIZ</c:v>
                </c:pt>
                <c:pt idx="5">
                  <c:v>LP.IDEC.COM</c:v>
                </c:pt>
                <c:pt idx="6">
                  <c:v>PLAY.GOOGLE.COM</c:v>
                </c:pt>
                <c:pt idx="7">
                  <c:v>DOCS.BMC</c:v>
                </c:pt>
              </c:strCache>
            </c:strRef>
          </c:cat>
          <c:val>
            <c:numRef>
              <c:f>refsref_modified!$C$230:$J$230</c:f>
              <c:numCache>
                <c:formatCode>0.00%</c:formatCode>
                <c:ptCount val="8"/>
                <c:pt idx="0">
                  <c:v>0</c:v>
                </c:pt>
                <c:pt idx="1">
                  <c:v>4.5871559633027517E-3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5.5045871559633024E-2</c:v>
                </c:pt>
                <c:pt idx="6">
                  <c:v>6.880733944954128E-3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1-46CF-893A-114D4E2C1389}"/>
            </c:ext>
          </c:extLst>
        </c:ser>
        <c:ser>
          <c:idx val="2"/>
          <c:order val="2"/>
          <c:tx>
            <c:strRef>
              <c:f>refsref_modified!$B$231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F81-46CF-893A-114D4E2C1389}"/>
                </c:ext>
              </c:extLst>
            </c:dLbl>
            <c:dLbl>
              <c:idx val="6"/>
              <c:layout>
                <c:manualLayout>
                  <c:x val="-5.5589121222298393E-2"/>
                  <c:y val="-4.895337502797416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F81-46CF-893A-114D4E2C1389}"/>
                </c:ext>
              </c:extLst>
            </c:dLbl>
            <c:dLbl>
              <c:idx val="7"/>
              <c:layout>
                <c:manualLayout>
                  <c:x val="0"/>
                  <c:y val="-5.759220591526477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81-46CF-893A-114D4E2C1389}"/>
                </c:ext>
              </c:extLst>
            </c:dLbl>
            <c:spPr>
              <a:solidFill>
                <a:schemeClr val="accent5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refsref_modified!$C$228:$J$228</c:f>
              <c:strCache>
                <c:ptCount val="8"/>
                <c:pt idx="0">
                  <c:v>APPLE.COM</c:v>
                </c:pt>
                <c:pt idx="1">
                  <c:v>CISCO.COM</c:v>
                </c:pt>
                <c:pt idx="2">
                  <c:v>BOSCH.COM</c:v>
                </c:pt>
                <c:pt idx="3">
                  <c:v>COOLKIT.CN</c:v>
                </c:pt>
                <c:pt idx="4">
                  <c:v>INIM.BIZ</c:v>
                </c:pt>
                <c:pt idx="5">
                  <c:v>LP.IDEC.COM</c:v>
                </c:pt>
                <c:pt idx="6">
                  <c:v>PLAY.GOOGLE.COM</c:v>
                </c:pt>
                <c:pt idx="7">
                  <c:v>DOCS.BMC</c:v>
                </c:pt>
              </c:strCache>
            </c:strRef>
          </c:cat>
          <c:val>
            <c:numRef>
              <c:f>refsref_modified!$C$231:$J$231</c:f>
              <c:numCache>
                <c:formatCode>0.00%</c:formatCode>
                <c:ptCount val="8"/>
                <c:pt idx="0">
                  <c:v>5.5045871559633024E-2</c:v>
                </c:pt>
                <c:pt idx="1">
                  <c:v>2.2935779816513763E-2</c:v>
                </c:pt>
                <c:pt idx="2">
                  <c:v>1.1467889908256881E-2</c:v>
                </c:pt>
                <c:pt idx="3">
                  <c:v>6.8807339449541274E-2</c:v>
                </c:pt>
                <c:pt idx="4">
                  <c:v>5.0458715596330271E-2</c:v>
                </c:pt>
                <c:pt idx="5">
                  <c:v>0</c:v>
                </c:pt>
                <c:pt idx="6">
                  <c:v>2.2935779816513758E-3</c:v>
                </c:pt>
                <c:pt idx="7">
                  <c:v>6.880733944954128E-3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1-46CF-893A-114D4E2C1389}"/>
            </c:ext>
          </c:extLst>
        </c:ser>
        <c:ser>
          <c:idx val="3"/>
          <c:order val="3"/>
          <c:tx>
            <c:strRef>
              <c:f>refsref_modified!$B$232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81-46CF-893A-114D4E2C138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81-46CF-893A-114D4E2C138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81-46CF-893A-114D4E2C138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81-46CF-893A-114D4E2C1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refsref_modified!$C$228:$J$228</c:f>
              <c:strCache>
                <c:ptCount val="8"/>
                <c:pt idx="0">
                  <c:v>APPLE.COM</c:v>
                </c:pt>
                <c:pt idx="1">
                  <c:v>CISCO.COM</c:v>
                </c:pt>
                <c:pt idx="2">
                  <c:v>BOSCH.COM</c:v>
                </c:pt>
                <c:pt idx="3">
                  <c:v>COOLKIT.CN</c:v>
                </c:pt>
                <c:pt idx="4">
                  <c:v>INIM.BIZ</c:v>
                </c:pt>
                <c:pt idx="5">
                  <c:v>LP.IDEC.COM</c:v>
                </c:pt>
                <c:pt idx="6">
                  <c:v>PLAY.GOOGLE.COM</c:v>
                </c:pt>
                <c:pt idx="7">
                  <c:v>DOCS.BMC</c:v>
                </c:pt>
              </c:strCache>
            </c:strRef>
          </c:cat>
          <c:val>
            <c:numRef>
              <c:f>refsref_modified!$C$232:$J$232</c:f>
              <c:numCache>
                <c:formatCode>0.00%</c:formatCode>
                <c:ptCount val="8"/>
                <c:pt idx="0">
                  <c:v>5.7339449541284393E-2</c:v>
                </c:pt>
                <c:pt idx="1">
                  <c:v>0.13761467889908255</c:v>
                </c:pt>
                <c:pt idx="2">
                  <c:v>6.6513761467889912E-2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3.6697247706422013E-2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1-46CF-893A-114D4E2C1389}"/>
            </c:ext>
          </c:extLst>
        </c:ser>
        <c:ser>
          <c:idx val="4"/>
          <c:order val="4"/>
          <c:tx>
            <c:strRef>
              <c:f>refsref_modified!$B$233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81-46CF-893A-114D4E2C138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81-46CF-893A-114D4E2C138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81-46CF-893A-114D4E2C138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81-46CF-893A-114D4E2C138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F81-46CF-893A-114D4E2C1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refsref_modified!$C$228:$J$228</c:f>
              <c:strCache>
                <c:ptCount val="8"/>
                <c:pt idx="0">
                  <c:v>APPLE.COM</c:v>
                </c:pt>
                <c:pt idx="1">
                  <c:v>CISCO.COM</c:v>
                </c:pt>
                <c:pt idx="2">
                  <c:v>BOSCH.COM</c:v>
                </c:pt>
                <c:pt idx="3">
                  <c:v>COOLKIT.CN</c:v>
                </c:pt>
                <c:pt idx="4">
                  <c:v>INIM.BIZ</c:v>
                </c:pt>
                <c:pt idx="5">
                  <c:v>LP.IDEC.COM</c:v>
                </c:pt>
                <c:pt idx="6">
                  <c:v>PLAY.GOOGLE.COM</c:v>
                </c:pt>
                <c:pt idx="7">
                  <c:v>DOCS.BMC</c:v>
                </c:pt>
              </c:strCache>
            </c:strRef>
          </c:cat>
          <c:val>
            <c:numRef>
              <c:f>refsref_modified!$C$233:$J$233</c:f>
              <c:numCache>
                <c:formatCode>0.00%</c:formatCode>
                <c:ptCount val="8"/>
                <c:pt idx="0">
                  <c:v>3.2110091743119268E-2</c:v>
                </c:pt>
                <c:pt idx="1">
                  <c:v>0</c:v>
                </c:pt>
                <c:pt idx="2">
                  <c:v>4.5871559633027517E-3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3.2110091743119268E-2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81-46CF-893A-114D4E2C1389}"/>
            </c:ext>
          </c:extLst>
        </c:ser>
        <c:ser>
          <c:idx val="5"/>
          <c:order val="5"/>
          <c:tx>
            <c:strRef>
              <c:f>refsref_modified!$B$234</c:f>
              <c:strCache>
                <c:ptCount val="1"/>
                <c:pt idx="0">
                  <c:v>2018(0 ANTERIOR)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refsref_modified!$C$228:$J$228</c:f>
              <c:strCache>
                <c:ptCount val="8"/>
                <c:pt idx="0">
                  <c:v>APPLE.COM</c:v>
                </c:pt>
                <c:pt idx="1">
                  <c:v>CISCO.COM</c:v>
                </c:pt>
                <c:pt idx="2">
                  <c:v>BOSCH.COM</c:v>
                </c:pt>
                <c:pt idx="3">
                  <c:v>COOLKIT.CN</c:v>
                </c:pt>
                <c:pt idx="4">
                  <c:v>INIM.BIZ</c:v>
                </c:pt>
                <c:pt idx="5">
                  <c:v>LP.IDEC.COM</c:v>
                </c:pt>
                <c:pt idx="6">
                  <c:v>PLAY.GOOGLE.COM</c:v>
                </c:pt>
                <c:pt idx="7">
                  <c:v>DOCS.BMC</c:v>
                </c:pt>
              </c:strCache>
            </c:strRef>
          </c:cat>
          <c:val>
            <c:numRef>
              <c:f>refsref_modified!$C$234:$J$234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81-46CF-893A-114D4E2C13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77419752"/>
        <c:axId val="11774236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refsref_modified!$B$229</c15:sqref>
                        </c15:formulaRef>
                      </c:ext>
                    </c:extLst>
                    <c:strCache>
                      <c:ptCount val="1"/>
                      <c:pt idx="0">
                        <c:v>2023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refsref_modified!$C$228:$J$228</c15:sqref>
                        </c15:formulaRef>
                      </c:ext>
                    </c:extLst>
                    <c:strCache>
                      <c:ptCount val="8"/>
                      <c:pt idx="0">
                        <c:v>APPLE.COM</c:v>
                      </c:pt>
                      <c:pt idx="1">
                        <c:v>CISCO.COM</c:v>
                      </c:pt>
                      <c:pt idx="2">
                        <c:v>BOSCH.COM</c:v>
                      </c:pt>
                      <c:pt idx="3">
                        <c:v>COOLKIT.CN</c:v>
                      </c:pt>
                      <c:pt idx="4">
                        <c:v>INIM.BIZ</c:v>
                      </c:pt>
                      <c:pt idx="5">
                        <c:v>LP.IDEC.COM</c:v>
                      </c:pt>
                      <c:pt idx="6">
                        <c:v>PLAY.GOOGLE.COM</c:v>
                      </c:pt>
                      <c:pt idx="7">
                        <c:v>DOCS.BMC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refsref_modified!$C$229:$J$229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F81-46CF-893A-114D4E2C138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refsref_modified!$B$235</c15:sqref>
                        </c15:formulaRef>
                      </c:ext>
                    </c:extLst>
                    <c:strCache>
                      <c:ptCount val="1"/>
                      <c:pt idx="0">
                        <c:v>TOTAL 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refsref_modified!$C$228:$J$228</c15:sqref>
                        </c15:formulaRef>
                      </c:ext>
                    </c:extLst>
                    <c:strCache>
                      <c:ptCount val="8"/>
                      <c:pt idx="0">
                        <c:v>APPLE.COM</c:v>
                      </c:pt>
                      <c:pt idx="1">
                        <c:v>CISCO.COM</c:v>
                      </c:pt>
                      <c:pt idx="2">
                        <c:v>BOSCH.COM</c:v>
                      </c:pt>
                      <c:pt idx="3">
                        <c:v>COOLKIT.CN</c:v>
                      </c:pt>
                      <c:pt idx="4">
                        <c:v>INIM.BIZ</c:v>
                      </c:pt>
                      <c:pt idx="5">
                        <c:v>LP.IDEC.COM</c:v>
                      </c:pt>
                      <c:pt idx="6">
                        <c:v>PLAY.GOOGLE.COM</c:v>
                      </c:pt>
                      <c:pt idx="7">
                        <c:v>DOCS.BMC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refsref_modified!$C$235:$J$235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0.14449541284403669</c:v>
                      </c:pt>
                      <c:pt idx="1">
                        <c:v>0.16513761467889906</c:v>
                      </c:pt>
                      <c:pt idx="2">
                        <c:v>8.2568807339449546E-2</c:v>
                      </c:pt>
                      <c:pt idx="3">
                        <c:v>6.8807339449541274E-2</c:v>
                      </c:pt>
                      <c:pt idx="4">
                        <c:v>5.0458715596330271E-2</c:v>
                      </c:pt>
                      <c:pt idx="5">
                        <c:v>5.5045871559633024E-2</c:v>
                      </c:pt>
                      <c:pt idx="6">
                        <c:v>4.1284403669724773E-2</c:v>
                      </c:pt>
                      <c:pt idx="7">
                        <c:v>4.3577981651376142E-2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F81-46CF-893A-114D4E2C1389}"/>
                  </c:ext>
                </c:extLst>
              </c15:ser>
            </c15:filteredBarSeries>
          </c:ext>
        </c:extLst>
      </c:barChart>
      <c:catAx>
        <c:axId val="117741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ES"/>
          </a:p>
        </c:txPr>
        <c:crossAx val="1177423688"/>
        <c:crosses val="autoZero"/>
        <c:auto val="1"/>
        <c:lblAlgn val="ctr"/>
        <c:lblOffset val="100"/>
        <c:noMultiLvlLbl val="0"/>
      </c:catAx>
      <c:valAx>
        <c:axId val="117742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endParaRPr lang="es-ES"/>
          </a:p>
        </c:txPr>
        <c:crossAx val="117741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ES" sz="2400" b="1">
                <a:latin typeface="+mj-lt"/>
              </a:rPr>
              <a:t>RELACION EXPLOTABILIDAD/AÑO</a:t>
            </a:r>
            <a:r>
              <a:rPr lang="es-ES" sz="2400" b="1" baseline="0">
                <a:latin typeface="+mj-lt"/>
              </a:rPr>
              <a:t> DE PUBLICACION CVE PARTE IOT Y SMART HOME</a:t>
            </a:r>
            <a:endParaRPr lang="es-ES" sz="2400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97A-41FF-8720-CB89927C382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97A-41FF-8720-CB89927C382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97A-41FF-8720-CB89927C382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C97A-41FF-8720-CB89927C382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C97A-41FF-8720-CB89927C382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C97A-41FF-8720-CB89927C382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C97A-41FF-8720-CB89927C382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'EXPLOTABILIDAD V2-PUBLICACION'!#REF!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'EXPLOTABILIDAD V2-PUBLICACION'!#REF!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C97A-41FF-8720-CB89927C3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09971640"/>
        <c:axId val="1009970984"/>
        <c:extLst/>
      </c:barChart>
      <c:catAx>
        <c:axId val="10099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9970984"/>
        <c:crosses val="autoZero"/>
        <c:auto val="1"/>
        <c:lblAlgn val="ctr"/>
        <c:lblOffset val="100"/>
        <c:noMultiLvlLbl val="0"/>
      </c:catAx>
      <c:valAx>
        <c:axId val="100997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99716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746125</xdr:colOff>
      <xdr:row>116</xdr:row>
      <xdr:rowOff>0</xdr:rowOff>
    </xdr:from>
    <xdr:to>
      <xdr:col>2</xdr:col>
      <xdr:colOff>4762501</xdr:colOff>
      <xdr:row>116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3E8230-0C46-42B3-92C6-4EC897238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759731</xdr:colOff>
      <xdr:row>6</xdr:row>
      <xdr:rowOff>0</xdr:rowOff>
    </xdr:from>
    <xdr:to>
      <xdr:col>3</xdr:col>
      <xdr:colOff>46489</xdr:colOff>
      <xdr:row>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EAA204-50F2-48CF-80D2-34DB232EC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738186</xdr:colOff>
      <xdr:row>70</xdr:row>
      <xdr:rowOff>380999</xdr:rowOff>
    </xdr:from>
    <xdr:to>
      <xdr:col>2</xdr:col>
      <xdr:colOff>8000999</xdr:colOff>
      <xdr:row>101</xdr:row>
      <xdr:rowOff>23812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91112C0-D8BC-2F12-B3C6-42EDC1BAF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746125</xdr:colOff>
      <xdr:row>144</xdr:row>
      <xdr:rowOff>0</xdr:rowOff>
    </xdr:from>
    <xdr:to>
      <xdr:col>2</xdr:col>
      <xdr:colOff>4762501</xdr:colOff>
      <xdr:row>144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D5343B-06E5-4AEA-A123-CF215DD0C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759731</xdr:colOff>
      <xdr:row>6</xdr:row>
      <xdr:rowOff>0</xdr:rowOff>
    </xdr:from>
    <xdr:to>
      <xdr:col>3</xdr:col>
      <xdr:colOff>46489</xdr:colOff>
      <xdr:row>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5D632A-5EA5-4E86-9A96-E2250431A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98</xdr:row>
      <xdr:rowOff>295274</xdr:rowOff>
    </xdr:from>
    <xdr:to>
      <xdr:col>3</xdr:col>
      <xdr:colOff>3381374</xdr:colOff>
      <xdr:row>128</xdr:row>
      <xdr:rowOff>261937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0F4F18A-B6AB-DF77-B2AD-436C36EB1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746125</xdr:colOff>
      <xdr:row>281</xdr:row>
      <xdr:rowOff>0</xdr:rowOff>
    </xdr:from>
    <xdr:to>
      <xdr:col>2</xdr:col>
      <xdr:colOff>4762501</xdr:colOff>
      <xdr:row>281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8E6BE64-30FF-4E0B-97AB-1985CC51E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742460</xdr:colOff>
      <xdr:row>235</xdr:row>
      <xdr:rowOff>240323</xdr:rowOff>
    </xdr:from>
    <xdr:to>
      <xdr:col>3</xdr:col>
      <xdr:colOff>4200769</xdr:colOff>
      <xdr:row>265</xdr:row>
      <xdr:rowOff>268653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DAC90E1-A31C-34FE-A710-438186738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746125</xdr:colOff>
      <xdr:row>144</xdr:row>
      <xdr:rowOff>0</xdr:rowOff>
    </xdr:from>
    <xdr:to>
      <xdr:col>2</xdr:col>
      <xdr:colOff>4762501</xdr:colOff>
      <xdr:row>144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3BE7B2-8B91-41CE-A0DE-736DEC117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759731</xdr:colOff>
      <xdr:row>6</xdr:row>
      <xdr:rowOff>0</xdr:rowOff>
    </xdr:from>
    <xdr:to>
      <xdr:col>3</xdr:col>
      <xdr:colOff>46489</xdr:colOff>
      <xdr:row>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156AC6-6218-4276-B9DC-4F7F4014B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746125</xdr:colOff>
      <xdr:row>281</xdr:row>
      <xdr:rowOff>0</xdr:rowOff>
    </xdr:from>
    <xdr:to>
      <xdr:col>2</xdr:col>
      <xdr:colOff>4762501</xdr:colOff>
      <xdr:row>281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4B9CC89-FDF0-4A81-A68D-8D234E4D3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9769</xdr:colOff>
      <xdr:row>98</xdr:row>
      <xdr:rowOff>411282</xdr:rowOff>
    </xdr:from>
    <xdr:to>
      <xdr:col>3</xdr:col>
      <xdr:colOff>3150577</xdr:colOff>
      <xdr:row>128</xdr:row>
      <xdr:rowOff>195383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854BCB8-773A-5EF0-6586-2FD615995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754671</xdr:colOff>
      <xdr:row>235</xdr:row>
      <xdr:rowOff>191476</xdr:rowOff>
    </xdr:from>
    <xdr:to>
      <xdr:col>3</xdr:col>
      <xdr:colOff>6374422</xdr:colOff>
      <xdr:row>272</xdr:row>
      <xdr:rowOff>48845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F90AAD1-D505-765F-FDD9-AA19AC580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ve@mitre.org/cve@cert.org.tw" TargetMode="External"/><Relationship Id="rId2" Type="http://schemas.openxmlformats.org/officeDocument/2006/relationships/hyperlink" Target="mailto:vultures@jpcert.or.jp" TargetMode="External"/><Relationship Id="rId1" Type="http://schemas.openxmlformats.org/officeDocument/2006/relationships/hyperlink" Target="mailto:cve@mitre.org/cve@cert.org.tw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ve@mitre.org/cve@cert.org.t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ve@mitre.org/cve@cert.org.tw" TargetMode="External"/><Relationship Id="rId2" Type="http://schemas.openxmlformats.org/officeDocument/2006/relationships/hyperlink" Target="mailto:cve@mitre.org/cve@cert.org.tw" TargetMode="External"/><Relationship Id="rId1" Type="http://schemas.openxmlformats.org/officeDocument/2006/relationships/hyperlink" Target="mailto:cve@mitre.org/cve@cert.org.tw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cve@mitre.org/cve@cert.org.tw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ve@mitre.org/cve@cert.org.tw" TargetMode="External"/><Relationship Id="rId2" Type="http://schemas.openxmlformats.org/officeDocument/2006/relationships/hyperlink" Target="mailto:cve@mitre.org/cve@cert.org.tw" TargetMode="External"/><Relationship Id="rId1" Type="http://schemas.openxmlformats.org/officeDocument/2006/relationships/hyperlink" Target="mailto:cve@mitre.org/cve@cert.org.tw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vultures@jpcert.or.j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AAB67-CCB4-45C2-B0C0-1AEE7C0C4CFD}">
  <dimension ref="B2:K123"/>
  <sheetViews>
    <sheetView zoomScale="40" zoomScaleNormal="40" workbookViewId="0">
      <selection activeCell="B4" sqref="B4:H4"/>
    </sheetView>
  </sheetViews>
  <sheetFormatPr baseColWidth="10" defaultRowHeight="15" x14ac:dyDescent="0.25"/>
  <cols>
    <col min="2" max="2" width="123" customWidth="1"/>
    <col min="3" max="3" width="129" customWidth="1"/>
    <col min="4" max="4" width="126.85546875" customWidth="1"/>
    <col min="5" max="5" width="69.42578125" customWidth="1"/>
    <col min="6" max="6" width="87.5703125" customWidth="1"/>
    <col min="7" max="7" width="111.7109375" customWidth="1"/>
    <col min="8" max="8" width="113.5703125" customWidth="1"/>
    <col min="9" max="9" width="136.85546875" customWidth="1"/>
    <col min="10" max="10" width="93" customWidth="1"/>
    <col min="11" max="11" width="56.140625" customWidth="1"/>
    <col min="12" max="12" width="58.28515625" customWidth="1"/>
    <col min="13" max="13" width="66.85546875" customWidth="1"/>
    <col min="14" max="14" width="32.85546875" customWidth="1"/>
  </cols>
  <sheetData>
    <row r="2" spans="2:11" ht="15.75" thickBot="1" x14ac:dyDescent="0.3"/>
    <row r="3" spans="2:11" ht="24" thickBot="1" x14ac:dyDescent="0.4">
      <c r="B3" s="66" t="s">
        <v>18</v>
      </c>
      <c r="C3" s="65" t="s">
        <v>17</v>
      </c>
      <c r="D3" s="65" t="s">
        <v>16</v>
      </c>
      <c r="E3" s="65" t="s">
        <v>15</v>
      </c>
      <c r="F3" s="65" t="s">
        <v>14</v>
      </c>
      <c r="G3" s="65" t="s">
        <v>13</v>
      </c>
      <c r="H3" s="65" t="s">
        <v>12</v>
      </c>
      <c r="I3" s="64" t="s">
        <v>11</v>
      </c>
      <c r="J3" s="63"/>
      <c r="K3" s="62"/>
    </row>
    <row r="4" spans="2:11" ht="115.5" customHeight="1" thickTop="1" thickBot="1" x14ac:dyDescent="0.3">
      <c r="B4" s="70" t="s">
        <v>20</v>
      </c>
      <c r="C4" s="67" t="s">
        <v>21</v>
      </c>
      <c r="D4" s="71" t="s">
        <v>22</v>
      </c>
      <c r="E4" s="68" t="s">
        <v>23</v>
      </c>
      <c r="F4" s="69" t="s">
        <v>24</v>
      </c>
      <c r="G4" s="69" t="s">
        <v>24</v>
      </c>
      <c r="H4" s="74" t="s">
        <v>25</v>
      </c>
      <c r="I4" s="91" t="s">
        <v>40</v>
      </c>
      <c r="J4" s="79"/>
      <c r="K4" s="61"/>
    </row>
    <row r="5" spans="2:11" ht="188.25" customHeight="1" thickTop="1" thickBot="1" x14ac:dyDescent="0.3">
      <c r="B5" s="70" t="s">
        <v>26</v>
      </c>
      <c r="C5" s="67" t="s">
        <v>27</v>
      </c>
      <c r="D5" s="71" t="s">
        <v>28</v>
      </c>
      <c r="E5" s="68" t="s">
        <v>29</v>
      </c>
      <c r="F5" s="69">
        <v>2023</v>
      </c>
      <c r="G5" s="69">
        <v>2023</v>
      </c>
      <c r="H5" s="74" t="s">
        <v>30</v>
      </c>
      <c r="I5" s="92"/>
      <c r="J5" s="79"/>
      <c r="K5" s="60"/>
    </row>
    <row r="6" spans="2:11" ht="16.5" thickTop="1" thickBot="1" x14ac:dyDescent="0.3">
      <c r="B6" s="59"/>
      <c r="C6" s="59"/>
      <c r="D6" s="43"/>
      <c r="E6" s="43"/>
      <c r="F6" s="43"/>
      <c r="G6" s="58"/>
      <c r="H6" s="57"/>
      <c r="I6" s="56"/>
      <c r="J6" s="75"/>
      <c r="K6" s="55"/>
    </row>
    <row r="7" spans="2:11" ht="32.25" customHeight="1" thickTop="1" thickBot="1" x14ac:dyDescent="0.3">
      <c r="B7" s="86" t="s">
        <v>9</v>
      </c>
      <c r="C7" s="87"/>
      <c r="D7" s="88"/>
      <c r="E7" s="54"/>
      <c r="F7" s="54"/>
      <c r="G7" s="1"/>
      <c r="H7" s="1"/>
      <c r="I7" s="1"/>
      <c r="J7" s="76"/>
    </row>
    <row r="8" spans="2:11" ht="32.25" customHeight="1" thickTop="1" thickBot="1" x14ac:dyDescent="0.3">
      <c r="B8" s="53"/>
      <c r="C8" s="53"/>
      <c r="D8" s="52"/>
      <c r="E8" s="51"/>
      <c r="F8" s="51"/>
      <c r="G8" s="1"/>
      <c r="H8" s="1"/>
      <c r="I8" s="1"/>
      <c r="J8" s="1"/>
    </row>
    <row r="9" spans="2:11" ht="32.25" customHeight="1" thickBot="1" x14ac:dyDescent="0.4">
      <c r="B9" s="50" t="s">
        <v>6</v>
      </c>
      <c r="C9" s="49" t="s">
        <v>5</v>
      </c>
      <c r="D9" s="48"/>
      <c r="E9" s="47"/>
      <c r="F9" s="47"/>
      <c r="G9" s="1"/>
      <c r="H9" s="1"/>
      <c r="I9" s="1"/>
      <c r="J9" s="1"/>
    </row>
    <row r="10" spans="2:11" ht="105.75" customHeight="1" thickBot="1" x14ac:dyDescent="0.4">
      <c r="B10" s="46" t="s">
        <v>4</v>
      </c>
      <c r="C10" s="19" t="s">
        <v>41</v>
      </c>
      <c r="D10" s="45"/>
      <c r="E10" s="45"/>
      <c r="F10" s="45"/>
      <c r="G10" s="1"/>
      <c r="H10" s="1"/>
      <c r="I10" s="1"/>
      <c r="J10" s="1"/>
    </row>
    <row r="11" spans="2:11" ht="102.75" customHeight="1" thickBot="1" x14ac:dyDescent="0.4">
      <c r="B11" s="46" t="s">
        <v>3</v>
      </c>
      <c r="C11" s="19" t="s">
        <v>61</v>
      </c>
      <c r="D11" s="45"/>
      <c r="E11" s="45"/>
      <c r="F11" s="45"/>
      <c r="G11" s="1"/>
      <c r="H11" s="1"/>
      <c r="I11" s="1"/>
      <c r="J11" s="1"/>
    </row>
    <row r="12" spans="2:11" ht="72.75" customHeight="1" thickBot="1" x14ac:dyDescent="0.3">
      <c r="B12" s="44"/>
      <c r="C12" s="43"/>
      <c r="G12" s="1"/>
      <c r="H12" s="1"/>
      <c r="I12" s="1"/>
      <c r="J12" s="1"/>
    </row>
    <row r="13" spans="2:11" ht="72.75" customHeight="1" thickBot="1" x14ac:dyDescent="0.3">
      <c r="B13" s="42" t="s">
        <v>36</v>
      </c>
      <c r="C13" s="41" t="s">
        <v>8</v>
      </c>
      <c r="D13" s="40" t="s">
        <v>19</v>
      </c>
      <c r="E13" s="39"/>
      <c r="F13" s="39"/>
      <c r="G13" s="1"/>
      <c r="H13" s="1"/>
      <c r="I13" s="1"/>
      <c r="J13" s="1"/>
    </row>
    <row r="14" spans="2:11" ht="31.5" customHeight="1" thickBot="1" x14ac:dyDescent="0.3">
      <c r="B14" s="6" t="s">
        <v>24</v>
      </c>
      <c r="C14" s="28">
        <f>SUM(C15:C20)</f>
        <v>502</v>
      </c>
      <c r="D14" s="27">
        <f>(C14/(C$50/100))%</f>
        <v>0.13734610123119015</v>
      </c>
      <c r="E14" s="39"/>
      <c r="F14" s="39"/>
      <c r="G14" s="1"/>
      <c r="H14" s="1"/>
      <c r="I14" s="1"/>
      <c r="J14" s="1"/>
    </row>
    <row r="15" spans="2:11" ht="35.25" customHeight="1" x14ac:dyDescent="0.25">
      <c r="B15" s="36">
        <v>2023</v>
      </c>
      <c r="C15" s="35">
        <v>37</v>
      </c>
      <c r="D15" s="30">
        <f>(C15/(C$14/100))%</f>
        <v>7.370517928286853E-2</v>
      </c>
      <c r="E15" s="39"/>
      <c r="F15" s="39"/>
      <c r="G15" s="1"/>
      <c r="H15" s="1"/>
      <c r="I15" s="1"/>
      <c r="J15" s="1"/>
    </row>
    <row r="16" spans="2:11" ht="39" customHeight="1" x14ac:dyDescent="0.25">
      <c r="B16" s="34">
        <v>2022</v>
      </c>
      <c r="C16" s="35">
        <v>23</v>
      </c>
      <c r="D16" s="30">
        <f t="shared" ref="D16:D20" si="0">(C16/(C$14/100))%</f>
        <v>4.5816733067729085E-2</v>
      </c>
      <c r="E16" s="39"/>
      <c r="F16" s="39"/>
      <c r="G16" s="1"/>
      <c r="H16" s="1"/>
      <c r="I16" s="1"/>
      <c r="J16" s="1"/>
    </row>
    <row r="17" spans="2:10" ht="30" customHeight="1" x14ac:dyDescent="0.25">
      <c r="B17" s="32">
        <v>2021</v>
      </c>
      <c r="C17" s="35">
        <v>200</v>
      </c>
      <c r="D17" s="30">
        <f t="shared" si="0"/>
        <v>0.39840637450199201</v>
      </c>
      <c r="E17" s="39"/>
      <c r="F17" s="39"/>
      <c r="G17" s="1"/>
      <c r="H17" s="1"/>
      <c r="I17" s="1"/>
      <c r="J17" s="1"/>
    </row>
    <row r="18" spans="2:10" ht="40.5" customHeight="1" x14ac:dyDescent="0.25">
      <c r="B18" s="32">
        <v>2020</v>
      </c>
      <c r="C18" s="35">
        <v>76</v>
      </c>
      <c r="D18" s="30">
        <f t="shared" si="0"/>
        <v>0.15139442231075698</v>
      </c>
      <c r="E18" s="39"/>
      <c r="F18" s="39"/>
      <c r="G18" s="1"/>
      <c r="H18" s="1"/>
      <c r="I18" s="1"/>
      <c r="J18" s="1"/>
    </row>
    <row r="19" spans="2:10" ht="44.25" customHeight="1" x14ac:dyDescent="0.25">
      <c r="B19" s="32">
        <v>2019</v>
      </c>
      <c r="C19" s="35">
        <v>94</v>
      </c>
      <c r="D19" s="30">
        <f t="shared" si="0"/>
        <v>0.18725099601593626</v>
      </c>
      <c r="E19" s="39"/>
      <c r="F19" s="39"/>
      <c r="G19" s="1"/>
      <c r="H19" s="1"/>
      <c r="I19" s="1"/>
      <c r="J19" s="1"/>
    </row>
    <row r="20" spans="2:10" ht="30" customHeight="1" thickBot="1" x14ac:dyDescent="0.3">
      <c r="B20" s="32" t="s">
        <v>1</v>
      </c>
      <c r="C20" s="35">
        <v>72</v>
      </c>
      <c r="D20" s="30">
        <f t="shared" si="0"/>
        <v>0.14342629482071714</v>
      </c>
      <c r="E20" s="39"/>
      <c r="F20" s="39"/>
      <c r="G20" s="1"/>
      <c r="H20" s="1"/>
      <c r="I20" s="1"/>
      <c r="J20" s="1"/>
    </row>
    <row r="21" spans="2:10" ht="36.75" customHeight="1" thickBot="1" x14ac:dyDescent="0.3">
      <c r="B21" s="6" t="s">
        <v>31</v>
      </c>
      <c r="C21" s="28">
        <f>SUM(C22:C27)</f>
        <v>1074</v>
      </c>
      <c r="D21" s="27">
        <f>(C21/(C$50/100))%</f>
        <v>0.29384404924760604</v>
      </c>
      <c r="E21" s="38"/>
      <c r="F21" s="38"/>
      <c r="G21" s="1"/>
      <c r="H21" s="1"/>
      <c r="I21" s="1"/>
      <c r="J21" s="1"/>
    </row>
    <row r="22" spans="2:10" ht="23.25" x14ac:dyDescent="0.25">
      <c r="B22" s="36">
        <v>2023</v>
      </c>
      <c r="C22" s="35">
        <v>9</v>
      </c>
      <c r="D22" s="30">
        <f>(C22/(C$21/100))%</f>
        <v>8.3798882681564244E-3</v>
      </c>
      <c r="E22" s="37"/>
      <c r="F22" s="37"/>
      <c r="G22" s="1"/>
      <c r="H22" s="1"/>
      <c r="I22" s="1"/>
      <c r="J22" s="1"/>
    </row>
    <row r="23" spans="2:10" ht="23.25" x14ac:dyDescent="0.25">
      <c r="B23" s="34">
        <v>2022</v>
      </c>
      <c r="C23" s="33">
        <v>329</v>
      </c>
      <c r="D23" s="30">
        <f t="shared" ref="D23:D27" si="1">(C23/(C$21/100))%</f>
        <v>0.30633147113594039</v>
      </c>
      <c r="E23" s="37"/>
      <c r="F23" s="37"/>
      <c r="G23" s="1"/>
      <c r="H23" s="1"/>
      <c r="I23" s="1"/>
      <c r="J23" s="1"/>
    </row>
    <row r="24" spans="2:10" ht="30" customHeight="1" x14ac:dyDescent="0.25">
      <c r="B24" s="32">
        <v>2021</v>
      </c>
      <c r="C24" s="33">
        <v>245</v>
      </c>
      <c r="D24" s="30">
        <f t="shared" si="1"/>
        <v>0.2281191806331471</v>
      </c>
      <c r="E24" s="37"/>
      <c r="F24" s="37"/>
      <c r="G24" s="1"/>
      <c r="H24" s="1"/>
      <c r="I24" s="1"/>
      <c r="J24" s="1"/>
    </row>
    <row r="25" spans="2:10" ht="27.75" customHeight="1" x14ac:dyDescent="0.25">
      <c r="B25" s="32">
        <v>2020</v>
      </c>
      <c r="C25" s="33">
        <v>156</v>
      </c>
      <c r="D25" s="30">
        <f t="shared" si="1"/>
        <v>0.14525139664804468</v>
      </c>
      <c r="E25" s="37"/>
      <c r="F25" s="37"/>
      <c r="G25" s="1"/>
      <c r="H25" s="1"/>
      <c r="I25" s="1"/>
      <c r="J25" s="1"/>
    </row>
    <row r="26" spans="2:10" ht="23.25" x14ac:dyDescent="0.25">
      <c r="B26" s="32">
        <v>2019</v>
      </c>
      <c r="C26" s="33">
        <v>257</v>
      </c>
      <c r="D26" s="30">
        <f t="shared" si="1"/>
        <v>0.23929236499068898</v>
      </c>
      <c r="E26" s="37"/>
      <c r="F26" s="37"/>
      <c r="G26" s="1"/>
      <c r="H26" s="1"/>
      <c r="I26" s="1"/>
      <c r="J26" s="1"/>
    </row>
    <row r="27" spans="2:10" ht="25.5" customHeight="1" thickBot="1" x14ac:dyDescent="0.3">
      <c r="B27" s="32" t="s">
        <v>1</v>
      </c>
      <c r="C27" s="31">
        <v>78</v>
      </c>
      <c r="D27" s="30">
        <f t="shared" si="1"/>
        <v>7.2625698324022339E-2</v>
      </c>
      <c r="E27" s="37"/>
      <c r="F27" s="37"/>
      <c r="G27" s="1"/>
      <c r="H27" s="1"/>
      <c r="I27" s="1"/>
      <c r="J27" s="1"/>
    </row>
    <row r="28" spans="2:10" ht="24" thickBot="1" x14ac:dyDescent="0.3">
      <c r="B28" s="6" t="s">
        <v>33</v>
      </c>
      <c r="C28" s="28">
        <f>SUM(C29:C34)</f>
        <v>607</v>
      </c>
      <c r="D28" s="27">
        <f>(C28/(C$50/100))%</f>
        <v>0.16607387140902874</v>
      </c>
      <c r="E28" s="37"/>
      <c r="F28" s="37"/>
      <c r="G28" s="1"/>
      <c r="H28" s="1"/>
      <c r="I28" s="1"/>
      <c r="J28" s="1"/>
    </row>
    <row r="29" spans="2:10" ht="23.25" x14ac:dyDescent="0.25">
      <c r="B29" s="36">
        <v>2023</v>
      </c>
      <c r="C29" s="35">
        <v>16</v>
      </c>
      <c r="D29" s="30">
        <f t="shared" ref="D29:D34" si="2">(C29/(C$28/100))%</f>
        <v>2.6359143327841842E-2</v>
      </c>
      <c r="E29" s="3"/>
      <c r="F29" s="3"/>
      <c r="G29" s="1"/>
      <c r="H29" s="1"/>
      <c r="I29" s="1"/>
      <c r="J29" s="1"/>
    </row>
    <row r="30" spans="2:10" ht="23.25" x14ac:dyDescent="0.25">
      <c r="B30" s="34">
        <v>2022</v>
      </c>
      <c r="C30" s="33">
        <v>236</v>
      </c>
      <c r="D30" s="30">
        <f t="shared" si="2"/>
        <v>0.38879736408566723</v>
      </c>
      <c r="E30" s="3"/>
      <c r="F30" s="3"/>
      <c r="G30" s="1"/>
      <c r="H30" s="1"/>
      <c r="I30" s="1"/>
      <c r="J30" s="1"/>
    </row>
    <row r="31" spans="2:10" ht="23.25" x14ac:dyDescent="0.25">
      <c r="B31" s="32">
        <v>2021</v>
      </c>
      <c r="C31" s="33">
        <v>29</v>
      </c>
      <c r="D31" s="30">
        <f t="shared" si="2"/>
        <v>4.7775947281713346E-2</v>
      </c>
      <c r="E31" s="3"/>
      <c r="F31" s="3"/>
      <c r="G31" s="1"/>
      <c r="H31" s="1"/>
      <c r="I31" s="1"/>
      <c r="J31" s="1"/>
    </row>
    <row r="32" spans="2:10" ht="23.25" x14ac:dyDescent="0.25">
      <c r="B32" s="32">
        <v>2020</v>
      </c>
      <c r="C32" s="33">
        <v>114</v>
      </c>
      <c r="D32" s="30">
        <f t="shared" si="2"/>
        <v>0.18780889621087316</v>
      </c>
      <c r="E32" s="3"/>
      <c r="F32" s="3"/>
      <c r="G32" s="1"/>
      <c r="H32" s="1"/>
      <c r="I32" s="1"/>
      <c r="J32" s="1"/>
    </row>
    <row r="33" spans="2:10" ht="23.25" x14ac:dyDescent="0.25">
      <c r="B33" s="32">
        <v>2019</v>
      </c>
      <c r="C33" s="33">
        <v>212</v>
      </c>
      <c r="D33" s="30">
        <f t="shared" si="2"/>
        <v>0.34925864909390442</v>
      </c>
      <c r="E33" s="3"/>
      <c r="F33" s="3"/>
      <c r="G33" s="1"/>
      <c r="H33" s="1"/>
      <c r="I33" s="1"/>
      <c r="J33" s="1"/>
    </row>
    <row r="34" spans="2:10" ht="24" thickBot="1" x14ac:dyDescent="0.3">
      <c r="B34" s="32" t="s">
        <v>1</v>
      </c>
      <c r="C34" s="31">
        <v>0</v>
      </c>
      <c r="D34" s="30">
        <f t="shared" si="2"/>
        <v>0</v>
      </c>
      <c r="E34" s="3"/>
      <c r="F34" s="3"/>
      <c r="G34" s="1"/>
      <c r="H34" s="1"/>
      <c r="I34" s="1"/>
      <c r="J34" s="1"/>
    </row>
    <row r="35" spans="2:10" ht="24" thickBot="1" x14ac:dyDescent="0.3">
      <c r="B35" s="6" t="s">
        <v>32</v>
      </c>
      <c r="C35" s="28">
        <f>SUM(C36:C41)</f>
        <v>864</v>
      </c>
      <c r="D35" s="27">
        <f>(C35/(C$50/100))%</f>
        <v>0.23638850889192889</v>
      </c>
      <c r="E35" s="3"/>
      <c r="F35" s="3"/>
      <c r="G35" s="1"/>
      <c r="H35" s="1"/>
      <c r="I35" s="1"/>
      <c r="J35" s="1"/>
    </row>
    <row r="36" spans="2:10" ht="23.25" x14ac:dyDescent="0.25">
      <c r="B36" s="36">
        <v>2023</v>
      </c>
      <c r="C36" s="35">
        <v>17</v>
      </c>
      <c r="D36" s="30">
        <f>(C36/(C$35/100))%</f>
        <v>1.9675925925925927E-2</v>
      </c>
      <c r="E36" s="3"/>
      <c r="F36" s="3"/>
      <c r="G36" s="1"/>
      <c r="H36" s="1"/>
      <c r="I36" s="1"/>
      <c r="J36" s="1"/>
    </row>
    <row r="37" spans="2:10" ht="23.25" x14ac:dyDescent="0.25">
      <c r="B37" s="34">
        <v>2022</v>
      </c>
      <c r="C37" s="33">
        <v>375</v>
      </c>
      <c r="D37" s="30">
        <f t="shared" ref="D37:D41" si="3">(C37/(C$35/100))%</f>
        <v>0.43402777777777773</v>
      </c>
      <c r="E37" s="3"/>
      <c r="F37" s="3"/>
      <c r="G37" s="1"/>
      <c r="H37" s="1"/>
      <c r="I37" s="1"/>
      <c r="J37" s="1"/>
    </row>
    <row r="38" spans="2:10" ht="23.25" x14ac:dyDescent="0.25">
      <c r="B38" s="32">
        <v>2021</v>
      </c>
      <c r="C38" s="33">
        <v>282</v>
      </c>
      <c r="D38" s="30">
        <f t="shared" si="3"/>
        <v>0.32638888888888884</v>
      </c>
      <c r="E38" s="3"/>
      <c r="F38" s="3"/>
      <c r="G38" s="1"/>
      <c r="H38" s="1"/>
      <c r="I38" s="1"/>
      <c r="J38" s="1"/>
    </row>
    <row r="39" spans="2:10" ht="23.25" x14ac:dyDescent="0.25">
      <c r="B39" s="32">
        <v>2020</v>
      </c>
      <c r="C39" s="33">
        <v>170</v>
      </c>
      <c r="D39" s="30">
        <f t="shared" si="3"/>
        <v>0.19675925925925924</v>
      </c>
      <c r="E39" s="3"/>
      <c r="F39" s="3"/>
      <c r="G39" s="1"/>
      <c r="H39" s="1"/>
      <c r="I39" s="1"/>
      <c r="J39" s="1"/>
    </row>
    <row r="40" spans="2:10" ht="23.25" x14ac:dyDescent="0.25">
      <c r="B40" s="32">
        <v>2019</v>
      </c>
      <c r="C40" s="33">
        <v>15</v>
      </c>
      <c r="D40" s="30">
        <f t="shared" si="3"/>
        <v>1.7361111111111108E-2</v>
      </c>
      <c r="E40" s="3"/>
      <c r="F40" s="3"/>
      <c r="G40" s="1"/>
      <c r="H40" s="1"/>
      <c r="I40" s="1"/>
      <c r="J40" s="1"/>
    </row>
    <row r="41" spans="2:10" ht="24" thickBot="1" x14ac:dyDescent="0.3">
      <c r="B41" s="32" t="s">
        <v>1</v>
      </c>
      <c r="C41" s="31">
        <v>5</v>
      </c>
      <c r="D41" s="30">
        <f t="shared" si="3"/>
        <v>5.7870370370370376E-3</v>
      </c>
      <c r="E41" s="3"/>
      <c r="F41" s="3"/>
      <c r="G41" s="1"/>
      <c r="H41" s="1"/>
      <c r="I41" s="1"/>
      <c r="J41" s="1"/>
    </row>
    <row r="42" spans="2:10" ht="24" thickBot="1" x14ac:dyDescent="0.3">
      <c r="B42" s="29" t="s">
        <v>34</v>
      </c>
      <c r="C42" s="28">
        <f>SUM(C43:C48)</f>
        <v>595</v>
      </c>
      <c r="D42" s="27">
        <f>(C42/(C$50/100))%</f>
        <v>0.16279069767441862</v>
      </c>
      <c r="E42" s="3"/>
      <c r="F42" s="3"/>
      <c r="G42" s="1"/>
      <c r="H42" s="1"/>
      <c r="I42" s="1"/>
      <c r="J42" s="1"/>
    </row>
    <row r="43" spans="2:10" ht="23.25" x14ac:dyDescent="0.25">
      <c r="B43" s="36">
        <v>2023</v>
      </c>
      <c r="C43" s="35">
        <v>39</v>
      </c>
      <c r="D43" s="30">
        <f t="shared" ref="D43:D48" si="4">(C43/(C$42/100))%</f>
        <v>6.5546218487394961E-2</v>
      </c>
      <c r="E43" s="3"/>
      <c r="F43" s="3"/>
      <c r="G43" s="1"/>
      <c r="H43" s="1"/>
      <c r="I43" s="1"/>
      <c r="J43" s="1"/>
    </row>
    <row r="44" spans="2:10" ht="23.25" x14ac:dyDescent="0.25">
      <c r="B44" s="34">
        <v>2022</v>
      </c>
      <c r="C44" s="33">
        <v>406</v>
      </c>
      <c r="D44" s="30">
        <f t="shared" si="4"/>
        <v>0.68235294117647061</v>
      </c>
      <c r="E44" s="3"/>
      <c r="F44" s="3"/>
      <c r="G44" s="1"/>
      <c r="H44" s="1"/>
      <c r="I44" s="1"/>
      <c r="J44" s="1"/>
    </row>
    <row r="45" spans="2:10" ht="23.25" x14ac:dyDescent="0.25">
      <c r="B45" s="32">
        <v>2021</v>
      </c>
      <c r="C45" s="33">
        <v>0</v>
      </c>
      <c r="D45" s="30">
        <f t="shared" si="4"/>
        <v>0</v>
      </c>
      <c r="E45" s="3"/>
      <c r="F45" s="3"/>
      <c r="G45" s="1"/>
      <c r="H45" s="1"/>
      <c r="I45" s="1"/>
      <c r="J45" s="1"/>
    </row>
    <row r="46" spans="2:10" ht="23.25" x14ac:dyDescent="0.25">
      <c r="B46" s="32">
        <v>2020</v>
      </c>
      <c r="C46" s="33">
        <v>4</v>
      </c>
      <c r="D46" s="30">
        <f t="shared" si="4"/>
        <v>6.7226890756302516E-3</v>
      </c>
      <c r="E46" s="3"/>
      <c r="F46" s="3"/>
      <c r="G46" s="1"/>
      <c r="H46" s="1"/>
      <c r="I46" s="1"/>
      <c r="J46" s="1"/>
    </row>
    <row r="47" spans="2:10" ht="23.25" x14ac:dyDescent="0.25">
      <c r="B47" s="32">
        <v>2019</v>
      </c>
      <c r="C47" s="33">
        <v>144</v>
      </c>
      <c r="D47" s="30">
        <f t="shared" si="4"/>
        <v>0.24201680672268908</v>
      </c>
      <c r="E47" s="3"/>
      <c r="F47" s="3"/>
      <c r="G47" s="1"/>
      <c r="H47" s="1"/>
      <c r="I47" s="1"/>
      <c r="J47" s="1"/>
    </row>
    <row r="48" spans="2:10" ht="24" thickBot="1" x14ac:dyDescent="0.3">
      <c r="B48" s="32" t="s">
        <v>1</v>
      </c>
      <c r="C48" s="31">
        <v>2</v>
      </c>
      <c r="D48" s="30">
        <f t="shared" si="4"/>
        <v>3.3613445378151258E-3</v>
      </c>
      <c r="E48" s="3"/>
      <c r="F48" s="3"/>
      <c r="G48" s="1"/>
      <c r="H48" s="1"/>
      <c r="I48" s="1"/>
      <c r="J48" s="1"/>
    </row>
    <row r="49" spans="2:11" ht="24" thickBot="1" x14ac:dyDescent="0.3">
      <c r="B49" s="29" t="s">
        <v>35</v>
      </c>
      <c r="C49" s="28">
        <v>13</v>
      </c>
      <c r="D49" s="27">
        <f>(C49/(C$50/100))%</f>
        <v>3.5567715458276338E-3</v>
      </c>
      <c r="E49" s="3"/>
      <c r="F49" s="3"/>
      <c r="G49" s="1"/>
      <c r="H49" s="1"/>
      <c r="I49" s="1"/>
      <c r="J49" s="1"/>
    </row>
    <row r="50" spans="2:11" ht="24" thickBot="1" x14ac:dyDescent="0.3">
      <c r="B50" s="26" t="s">
        <v>7</v>
      </c>
      <c r="C50" s="25">
        <f>C14+C21+C28+C35+C42+C49</f>
        <v>3655</v>
      </c>
      <c r="D50" s="24">
        <f>D14+D21+D28+D35+D42+D49</f>
        <v>1</v>
      </c>
      <c r="E50" s="3"/>
      <c r="F50" s="3"/>
      <c r="G50" s="1"/>
      <c r="H50" s="1"/>
      <c r="I50" s="1"/>
      <c r="J50" s="1"/>
    </row>
    <row r="51" spans="2:11" ht="23.25" x14ac:dyDescent="0.25">
      <c r="B51" s="4"/>
      <c r="C51" s="4"/>
      <c r="D51" s="3"/>
      <c r="E51" s="3"/>
      <c r="F51" s="3"/>
      <c r="G51" s="1"/>
      <c r="H51" s="1"/>
      <c r="I51" s="1"/>
      <c r="J51" s="1"/>
    </row>
    <row r="52" spans="2:11" ht="24" thickBot="1" x14ac:dyDescent="0.3">
      <c r="B52" s="4"/>
      <c r="C52" s="4"/>
      <c r="D52" s="3"/>
      <c r="E52" s="3"/>
      <c r="F52" s="3"/>
      <c r="G52" s="1"/>
      <c r="H52" s="1"/>
      <c r="I52" s="1"/>
      <c r="J52" s="1"/>
    </row>
    <row r="53" spans="2:11" ht="48.75" customHeight="1" thickBot="1" x14ac:dyDescent="0.4">
      <c r="B53" s="89" t="s">
        <v>37</v>
      </c>
      <c r="C53" s="90"/>
      <c r="D53" s="3"/>
      <c r="E53" s="3"/>
      <c r="F53" s="3"/>
      <c r="G53" s="1"/>
      <c r="H53" s="1"/>
      <c r="I53" s="1"/>
      <c r="J53" s="1"/>
    </row>
    <row r="54" spans="2:11" ht="24" thickBot="1" x14ac:dyDescent="0.4">
      <c r="B54" s="23"/>
      <c r="C54" s="23"/>
      <c r="D54" s="3"/>
      <c r="E54" s="3"/>
      <c r="F54" s="3"/>
      <c r="G54" s="1"/>
      <c r="H54" s="1"/>
      <c r="I54" s="1"/>
      <c r="J54" s="1"/>
    </row>
    <row r="55" spans="2:11" ht="24" thickBot="1" x14ac:dyDescent="0.3">
      <c r="B55" s="22" t="s">
        <v>6</v>
      </c>
      <c r="C55" s="21" t="s">
        <v>5</v>
      </c>
      <c r="D55" s="3"/>
      <c r="E55" s="3"/>
      <c r="F55" s="3"/>
      <c r="G55" s="1"/>
      <c r="H55" s="1"/>
      <c r="I55" s="1"/>
      <c r="J55" s="1"/>
    </row>
    <row r="56" spans="2:11" ht="110.25" customHeight="1" thickBot="1" x14ac:dyDescent="0.3">
      <c r="B56" s="20" t="s">
        <v>4</v>
      </c>
      <c r="C56" s="19" t="s">
        <v>41</v>
      </c>
      <c r="D56" s="3"/>
      <c r="E56" s="18"/>
      <c r="F56" s="3"/>
      <c r="G56" s="1"/>
      <c r="H56" s="1"/>
      <c r="I56" s="1"/>
      <c r="J56" s="1"/>
    </row>
    <row r="57" spans="2:11" ht="88.5" customHeight="1" thickBot="1" x14ac:dyDescent="0.3">
      <c r="B57" s="17" t="s">
        <v>3</v>
      </c>
      <c r="C57" s="16" t="s">
        <v>42</v>
      </c>
      <c r="D57" s="3"/>
      <c r="E57" s="3"/>
      <c r="F57" s="3"/>
      <c r="G57" s="1"/>
      <c r="H57" s="1"/>
      <c r="I57" s="1"/>
      <c r="J57" s="1"/>
    </row>
    <row r="58" spans="2:11" ht="23.25" x14ac:dyDescent="0.25">
      <c r="B58" s="4"/>
      <c r="C58" s="4"/>
      <c r="D58" s="3"/>
      <c r="E58" s="3"/>
      <c r="F58" s="3"/>
      <c r="G58" s="1"/>
      <c r="H58" s="1"/>
      <c r="I58" s="1"/>
      <c r="J58" s="1"/>
    </row>
    <row r="59" spans="2:11" ht="23.25" x14ac:dyDescent="0.25">
      <c r="B59" s="4"/>
      <c r="C59" s="4"/>
      <c r="D59" s="3"/>
      <c r="E59" s="3"/>
      <c r="F59" s="3"/>
      <c r="G59" s="1"/>
      <c r="H59" s="1"/>
      <c r="I59" s="1"/>
      <c r="J59" s="1"/>
    </row>
    <row r="60" spans="2:11" ht="24" thickBot="1" x14ac:dyDescent="0.3">
      <c r="B60" s="4"/>
      <c r="C60" s="15"/>
      <c r="D60" s="14"/>
      <c r="E60" s="14"/>
      <c r="F60" s="14"/>
      <c r="G60" s="1"/>
      <c r="H60" s="1"/>
      <c r="I60" s="1"/>
      <c r="J60" s="1"/>
    </row>
    <row r="61" spans="2:11" ht="24" thickBot="1" x14ac:dyDescent="0.4">
      <c r="B61" s="13" t="s">
        <v>39</v>
      </c>
      <c r="C61" s="80" t="s">
        <v>38</v>
      </c>
      <c r="D61" s="81"/>
      <c r="E61" s="81"/>
      <c r="F61" s="81"/>
      <c r="G61" s="82"/>
      <c r="H61" s="83"/>
      <c r="I61" s="1"/>
      <c r="J61" s="1"/>
    </row>
    <row r="62" spans="2:11" ht="34.5" customHeight="1" thickBot="1" x14ac:dyDescent="0.3">
      <c r="C62" s="84" t="s">
        <v>2</v>
      </c>
      <c r="D62" s="85"/>
      <c r="E62" s="85"/>
      <c r="F62" s="85"/>
      <c r="G62" s="82"/>
      <c r="H62" s="83"/>
      <c r="I62" s="1"/>
      <c r="J62" s="1"/>
    </row>
    <row r="63" spans="2:11" ht="24" thickBot="1" x14ac:dyDescent="0.3">
      <c r="C63" s="72" t="s">
        <v>24</v>
      </c>
      <c r="D63" s="72" t="s">
        <v>31</v>
      </c>
      <c r="E63" s="72" t="s">
        <v>33</v>
      </c>
      <c r="F63" s="72" t="s">
        <v>32</v>
      </c>
      <c r="G63" s="72" t="s">
        <v>34</v>
      </c>
      <c r="H63" s="73" t="s">
        <v>35</v>
      </c>
      <c r="I63" s="1"/>
      <c r="J63" s="1"/>
      <c r="K63" s="1"/>
    </row>
    <row r="64" spans="2:11" ht="23.25" x14ac:dyDescent="0.25">
      <c r="B64" s="12">
        <v>2023</v>
      </c>
      <c r="C64" s="8">
        <f t="shared" ref="C64:C69" si="5">(C15/(C$50/100))%</f>
        <v>1.0123119015047881E-2</v>
      </c>
      <c r="D64" s="8">
        <f t="shared" ref="D64:D69" si="6">(C22/(C$50/100))%</f>
        <v>2.4623803009575927E-3</v>
      </c>
      <c r="E64" s="8">
        <f t="shared" ref="E64:E69" si="7">(C29/(C$50/100))%</f>
        <v>4.377564979480165E-3</v>
      </c>
      <c r="F64" s="8">
        <f>(C36/(C$50/100))%</f>
        <v>4.6511627906976752E-3</v>
      </c>
      <c r="G64" s="8">
        <f>(C43/(C$50/100))%</f>
        <v>1.06703146374829E-2</v>
      </c>
      <c r="H64" s="7">
        <v>0</v>
      </c>
      <c r="I64" s="1"/>
      <c r="J64" s="1"/>
      <c r="K64" s="1"/>
    </row>
    <row r="65" spans="2:11" ht="23.25" x14ac:dyDescent="0.25">
      <c r="B65" s="11">
        <v>2022</v>
      </c>
      <c r="C65" s="8">
        <f t="shared" si="5"/>
        <v>6.2927496580027368E-3</v>
      </c>
      <c r="D65" s="8">
        <f t="shared" si="6"/>
        <v>9.0013679890560888E-2</v>
      </c>
      <c r="E65" s="8">
        <f t="shared" si="7"/>
        <v>6.456908344733242E-2</v>
      </c>
      <c r="F65" s="8">
        <f t="shared" ref="F65:F69" si="8">(C37/(C$50/100))%</f>
        <v>0.10259917920656635</v>
      </c>
      <c r="G65" s="8">
        <f t="shared" ref="G65:G69" si="9">(C44/(C$50/100))%</f>
        <v>0.11108071135430916</v>
      </c>
      <c r="H65" s="7">
        <v>0</v>
      </c>
      <c r="I65" s="1"/>
      <c r="J65" s="1"/>
      <c r="K65" s="1"/>
    </row>
    <row r="66" spans="2:11" ht="23.25" x14ac:dyDescent="0.25">
      <c r="B66" s="10">
        <v>2021</v>
      </c>
      <c r="C66" s="8">
        <f t="shared" si="5"/>
        <v>5.4719562243502058E-2</v>
      </c>
      <c r="D66" s="8">
        <f t="shared" si="6"/>
        <v>6.7031463748290013E-2</v>
      </c>
      <c r="E66" s="8">
        <f t="shared" si="7"/>
        <v>7.9343365253077974E-3</v>
      </c>
      <c r="F66" s="8">
        <f t="shared" si="8"/>
        <v>7.7154582763337892E-2</v>
      </c>
      <c r="G66" s="8">
        <f t="shared" si="9"/>
        <v>0</v>
      </c>
      <c r="H66" s="7">
        <v>0</v>
      </c>
      <c r="I66" s="1"/>
      <c r="J66" s="1"/>
      <c r="K66" s="1"/>
    </row>
    <row r="67" spans="2:11" ht="44.25" customHeight="1" x14ac:dyDescent="0.25">
      <c r="B67" s="10">
        <v>2020</v>
      </c>
      <c r="C67" s="8">
        <f t="shared" si="5"/>
        <v>2.0793433652530783E-2</v>
      </c>
      <c r="D67" s="8">
        <f t="shared" si="6"/>
        <v>4.26812585499316E-2</v>
      </c>
      <c r="E67" s="8">
        <f t="shared" si="7"/>
        <v>3.1190150478796173E-2</v>
      </c>
      <c r="F67" s="8">
        <f t="shared" si="8"/>
        <v>4.6511627906976744E-2</v>
      </c>
      <c r="G67" s="8">
        <f t="shared" si="9"/>
        <v>1.0943912448700412E-3</v>
      </c>
      <c r="H67" s="7">
        <v>0</v>
      </c>
      <c r="I67" s="1"/>
      <c r="J67" s="1"/>
      <c r="K67" s="1"/>
    </row>
    <row r="68" spans="2:11" ht="23.25" x14ac:dyDescent="0.25">
      <c r="B68" s="10">
        <v>2019</v>
      </c>
      <c r="C68" s="8">
        <f t="shared" si="5"/>
        <v>2.5718194254445964E-2</v>
      </c>
      <c r="D68" s="8">
        <f t="shared" si="6"/>
        <v>7.031463748290015E-2</v>
      </c>
      <c r="E68" s="8">
        <f t="shared" si="7"/>
        <v>5.8002735978112181E-2</v>
      </c>
      <c r="F68" s="8">
        <f t="shared" si="8"/>
        <v>4.1039671682626547E-3</v>
      </c>
      <c r="G68" s="8">
        <f t="shared" si="9"/>
        <v>3.9398084815321484E-2</v>
      </c>
      <c r="H68" s="7">
        <v>0</v>
      </c>
      <c r="I68" s="1"/>
      <c r="J68" s="1"/>
      <c r="K68" s="1"/>
    </row>
    <row r="69" spans="2:11" ht="24" thickBot="1" x14ac:dyDescent="0.3">
      <c r="B69" s="9" t="s">
        <v>1</v>
      </c>
      <c r="C69" s="8">
        <f t="shared" si="5"/>
        <v>1.9699042407660742E-2</v>
      </c>
      <c r="D69" s="8">
        <f t="shared" si="6"/>
        <v>2.13406292749658E-2</v>
      </c>
      <c r="E69" s="8">
        <f t="shared" si="7"/>
        <v>0</v>
      </c>
      <c r="F69" s="8">
        <f t="shared" si="8"/>
        <v>1.3679890560875513E-3</v>
      </c>
      <c r="G69" s="8">
        <f t="shared" si="9"/>
        <v>5.4719562243502062E-4</v>
      </c>
      <c r="H69" s="7">
        <v>0</v>
      </c>
      <c r="I69" s="1"/>
      <c r="J69" s="1"/>
      <c r="K69" s="1"/>
    </row>
    <row r="70" spans="2:11" ht="75" customHeight="1" thickBot="1" x14ac:dyDescent="0.3">
      <c r="B70" s="6" t="s">
        <v>0</v>
      </c>
      <c r="C70" s="5">
        <f>SUM(C64:C69)</f>
        <v>0.13734610123119018</v>
      </c>
      <c r="D70" s="5">
        <f>SUM(D64:D69)</f>
        <v>0.2938440492476061</v>
      </c>
      <c r="E70" s="5">
        <f>SUM(E64:E69)</f>
        <v>0.16607387140902874</v>
      </c>
      <c r="F70" s="5">
        <f>SUM(F64:F69)</f>
        <v>0.23638850889192886</v>
      </c>
      <c r="G70" s="5">
        <f>SUM(G64:G69)</f>
        <v>0.16279069767441862</v>
      </c>
      <c r="H70" s="5">
        <f>D$49</f>
        <v>3.5567715458276338E-3</v>
      </c>
      <c r="I70" s="1"/>
      <c r="J70" s="1"/>
      <c r="K70" s="1"/>
    </row>
    <row r="71" spans="2:11" ht="108.75" customHeight="1" x14ac:dyDescent="0.25">
      <c r="B71" s="4"/>
      <c r="C71" s="4"/>
      <c r="D71" s="3"/>
      <c r="E71" s="3"/>
      <c r="F71" s="3"/>
      <c r="G71" s="1"/>
      <c r="H71" s="1"/>
      <c r="I71" s="1"/>
      <c r="J71" s="1"/>
    </row>
    <row r="72" spans="2:11" ht="23.25" x14ac:dyDescent="0.25">
      <c r="B72" s="4"/>
      <c r="C72" s="4"/>
      <c r="D72" s="3"/>
      <c r="E72" s="3"/>
      <c r="F72" s="3"/>
      <c r="G72" s="1"/>
      <c r="H72" s="1"/>
      <c r="I72" s="1"/>
      <c r="J72" s="1"/>
    </row>
    <row r="73" spans="2:11" ht="23.25" x14ac:dyDescent="0.25">
      <c r="B73" s="4"/>
      <c r="C73" s="4"/>
      <c r="D73" s="3"/>
      <c r="E73" s="3"/>
      <c r="F73" s="3"/>
      <c r="G73" s="1"/>
      <c r="H73" s="1"/>
      <c r="I73" s="1"/>
      <c r="J73" s="1"/>
    </row>
    <row r="74" spans="2:11" ht="23.25" x14ac:dyDescent="0.25">
      <c r="B74" s="4"/>
      <c r="C74" s="4"/>
      <c r="D74" s="3"/>
      <c r="E74" s="3"/>
      <c r="F74" s="3"/>
      <c r="G74" s="1"/>
      <c r="H74" s="1"/>
      <c r="I74" s="1"/>
      <c r="J74" s="1"/>
    </row>
    <row r="75" spans="2:11" ht="23.25" x14ac:dyDescent="0.25">
      <c r="B75" s="4"/>
      <c r="C75" s="4"/>
      <c r="D75" s="3"/>
      <c r="E75" s="3"/>
      <c r="F75" s="3"/>
      <c r="G75" s="1"/>
      <c r="H75" s="1"/>
      <c r="I75" s="1"/>
      <c r="J75" s="1"/>
    </row>
    <row r="76" spans="2:11" ht="42" customHeight="1" x14ac:dyDescent="0.25">
      <c r="B76" s="4"/>
      <c r="C76" s="4"/>
      <c r="D76" s="3"/>
      <c r="E76" s="3"/>
      <c r="F76" s="3"/>
      <c r="G76" s="1"/>
      <c r="H76" s="1"/>
      <c r="I76" s="1"/>
      <c r="J76" s="1"/>
    </row>
    <row r="77" spans="2:11" ht="50.25" customHeight="1" x14ac:dyDescent="0.25">
      <c r="B77" s="4"/>
      <c r="C77" s="4"/>
      <c r="D77" s="3"/>
      <c r="E77" s="3"/>
      <c r="F77" s="3"/>
      <c r="G77" s="1"/>
      <c r="H77" s="1"/>
      <c r="I77" s="1"/>
      <c r="J77" s="1"/>
    </row>
    <row r="78" spans="2:11" ht="23.25" x14ac:dyDescent="0.25">
      <c r="B78" s="4"/>
      <c r="C78" s="4"/>
      <c r="D78" s="3"/>
      <c r="E78" s="3"/>
      <c r="F78" s="3"/>
      <c r="G78" s="1"/>
      <c r="H78" s="1"/>
      <c r="I78" s="1"/>
      <c r="J78" s="1"/>
    </row>
    <row r="79" spans="2:11" ht="23.25" x14ac:dyDescent="0.25">
      <c r="B79" s="4"/>
      <c r="C79" s="4"/>
      <c r="D79" s="3"/>
      <c r="E79" s="3"/>
      <c r="F79" s="3"/>
      <c r="G79" s="1"/>
      <c r="H79" s="1"/>
      <c r="I79" s="1"/>
      <c r="J79" s="1"/>
    </row>
    <row r="80" spans="2:11" ht="23.25" x14ac:dyDescent="0.25">
      <c r="B80" s="4"/>
      <c r="C80" s="4"/>
      <c r="D80" s="3"/>
      <c r="E80" s="3"/>
      <c r="F80" s="3"/>
      <c r="G80" s="1"/>
      <c r="H80" s="1"/>
      <c r="I80" s="1"/>
      <c r="J80" s="1"/>
    </row>
    <row r="81" spans="2:10" ht="23.25" x14ac:dyDescent="0.25">
      <c r="B81" s="4"/>
      <c r="C81" s="4"/>
      <c r="D81" s="77"/>
      <c r="E81" s="3"/>
      <c r="F81" s="3"/>
      <c r="G81" s="1"/>
      <c r="H81" s="1"/>
      <c r="I81" s="1"/>
      <c r="J81" s="1"/>
    </row>
    <row r="82" spans="2:10" ht="23.25" x14ac:dyDescent="0.25">
      <c r="B82" s="4"/>
      <c r="C82" s="4"/>
      <c r="D82" s="3"/>
      <c r="E82" s="3"/>
      <c r="F82" s="3"/>
      <c r="G82" s="1"/>
      <c r="H82" s="1"/>
      <c r="I82" s="1"/>
      <c r="J82" s="1"/>
    </row>
    <row r="83" spans="2:10" ht="23.25" x14ac:dyDescent="0.25">
      <c r="B83" s="4"/>
      <c r="C83" s="4"/>
      <c r="D83" s="3"/>
      <c r="E83" s="3"/>
      <c r="F83" s="3"/>
      <c r="G83" s="1"/>
      <c r="H83" s="1"/>
      <c r="I83" s="1"/>
      <c r="J83" s="1"/>
    </row>
    <row r="84" spans="2:10" ht="23.25" x14ac:dyDescent="0.25">
      <c r="B84" s="4"/>
      <c r="C84" s="4"/>
      <c r="D84" s="3"/>
      <c r="E84" s="3"/>
      <c r="F84" s="3"/>
      <c r="G84" s="1"/>
      <c r="H84" s="1"/>
      <c r="I84" s="1"/>
      <c r="J84" s="1"/>
    </row>
    <row r="85" spans="2:10" ht="23.25" x14ac:dyDescent="0.25">
      <c r="B85" s="4"/>
      <c r="C85" s="4"/>
      <c r="D85" s="3"/>
      <c r="E85" s="3"/>
      <c r="F85" s="3"/>
      <c r="G85" s="1"/>
      <c r="H85" s="1"/>
      <c r="I85" s="1"/>
      <c r="J85" s="1"/>
    </row>
    <row r="86" spans="2:10" ht="23.25" x14ac:dyDescent="0.25">
      <c r="B86" s="4"/>
      <c r="C86" s="4"/>
      <c r="D86" s="3"/>
      <c r="E86" s="3"/>
      <c r="F86" s="3"/>
      <c r="G86" s="1"/>
      <c r="H86" s="1"/>
      <c r="I86" s="1"/>
      <c r="J86" s="1"/>
    </row>
    <row r="87" spans="2:10" ht="23.25" x14ac:dyDescent="0.25">
      <c r="B87" s="4"/>
      <c r="C87" s="4"/>
      <c r="D87" s="3"/>
      <c r="E87" s="3"/>
      <c r="F87" s="3"/>
      <c r="G87" s="1"/>
      <c r="H87" s="1"/>
      <c r="I87" s="1"/>
      <c r="J87" s="1"/>
    </row>
    <row r="88" spans="2:10" ht="23.25" x14ac:dyDescent="0.25">
      <c r="B88" s="4"/>
      <c r="C88" s="4"/>
      <c r="D88" s="3"/>
      <c r="E88" s="3"/>
      <c r="F88" s="3"/>
      <c r="G88" s="1"/>
      <c r="H88" s="1"/>
      <c r="I88" s="1"/>
      <c r="J88" s="1"/>
    </row>
    <row r="89" spans="2:10" ht="23.25" x14ac:dyDescent="0.25">
      <c r="B89" s="4"/>
      <c r="C89" s="4"/>
      <c r="D89" s="3"/>
      <c r="E89" s="3"/>
      <c r="F89" s="3"/>
      <c r="G89" s="1"/>
      <c r="H89" s="1"/>
      <c r="I89" s="1"/>
      <c r="J89" s="1"/>
    </row>
    <row r="90" spans="2:10" ht="23.25" x14ac:dyDescent="0.25">
      <c r="B90" s="4"/>
      <c r="C90" s="4"/>
      <c r="D90" s="3"/>
      <c r="E90" s="3"/>
      <c r="F90" s="3"/>
      <c r="G90" s="1"/>
      <c r="H90" s="1"/>
      <c r="I90" s="1"/>
      <c r="J90" s="1"/>
    </row>
    <row r="91" spans="2:10" ht="23.25" x14ac:dyDescent="0.25">
      <c r="B91" s="4"/>
      <c r="C91" s="4"/>
      <c r="D91" s="3"/>
      <c r="E91" s="3"/>
      <c r="F91" s="3"/>
      <c r="G91" s="1"/>
      <c r="H91" s="1"/>
      <c r="I91" s="1"/>
      <c r="J91" s="1"/>
    </row>
    <row r="92" spans="2:10" ht="23.25" x14ac:dyDescent="0.25">
      <c r="B92" s="4"/>
      <c r="C92" s="4"/>
      <c r="D92" s="3"/>
      <c r="E92" s="3"/>
      <c r="F92" s="3"/>
      <c r="G92" s="1"/>
      <c r="H92" s="1"/>
      <c r="I92" s="1"/>
      <c r="J92" s="1"/>
    </row>
    <row r="93" spans="2:10" ht="23.25" x14ac:dyDescent="0.25">
      <c r="B93" s="4"/>
      <c r="C93" s="4"/>
      <c r="D93" s="3"/>
      <c r="E93" s="3"/>
      <c r="F93" s="3"/>
      <c r="G93" s="1"/>
      <c r="H93" s="1"/>
      <c r="I93" s="1"/>
      <c r="J93" s="1"/>
    </row>
    <row r="94" spans="2:10" ht="23.25" x14ac:dyDescent="0.25">
      <c r="B94" s="4"/>
      <c r="C94" s="4"/>
      <c r="D94" s="3"/>
      <c r="E94" s="3"/>
      <c r="F94" s="3"/>
      <c r="G94" s="1"/>
      <c r="H94" s="1"/>
      <c r="I94" s="1"/>
      <c r="J94" s="1"/>
    </row>
    <row r="95" spans="2:10" ht="23.25" x14ac:dyDescent="0.25">
      <c r="B95" s="4"/>
      <c r="C95" s="4"/>
      <c r="D95" s="3"/>
      <c r="E95" s="3"/>
      <c r="F95" s="3"/>
      <c r="G95" s="1"/>
      <c r="H95" s="1"/>
      <c r="I95" s="1"/>
      <c r="J95" s="1"/>
    </row>
    <row r="96" spans="2:10" ht="23.25" x14ac:dyDescent="0.25">
      <c r="B96" s="4"/>
      <c r="C96" s="4"/>
      <c r="D96" s="3"/>
      <c r="E96" s="3"/>
      <c r="F96" s="3"/>
      <c r="G96" s="1"/>
      <c r="H96" s="1"/>
      <c r="I96" s="1"/>
      <c r="J96" s="1"/>
    </row>
    <row r="97" spans="2:10" ht="23.25" x14ac:dyDescent="0.25">
      <c r="B97" s="4"/>
      <c r="C97" s="4"/>
      <c r="D97" s="3"/>
      <c r="E97" s="3"/>
      <c r="F97" s="3"/>
      <c r="G97" s="1"/>
      <c r="H97" s="1"/>
      <c r="I97" s="1"/>
      <c r="J97" s="1"/>
    </row>
    <row r="98" spans="2:10" ht="23.25" x14ac:dyDescent="0.25">
      <c r="B98" s="4"/>
      <c r="C98" s="4"/>
      <c r="D98" s="3"/>
      <c r="E98" s="3"/>
      <c r="F98" s="3"/>
      <c r="G98" s="1"/>
      <c r="H98" s="1"/>
      <c r="I98" s="1"/>
      <c r="J98" s="1"/>
    </row>
    <row r="99" spans="2:10" ht="23.25" x14ac:dyDescent="0.25">
      <c r="B99" s="4"/>
      <c r="C99" s="4"/>
      <c r="D99" s="3"/>
      <c r="E99" s="3"/>
      <c r="F99" s="3"/>
      <c r="G99" s="1"/>
      <c r="H99" s="1"/>
      <c r="I99" s="1"/>
      <c r="J99" s="1"/>
    </row>
    <row r="100" spans="2:10" ht="23.25" x14ac:dyDescent="0.25">
      <c r="B100" s="4"/>
      <c r="C100" s="4"/>
      <c r="D100" s="3"/>
      <c r="E100" s="3"/>
      <c r="F100" s="3"/>
      <c r="G100" s="1"/>
      <c r="H100" s="1"/>
      <c r="I100" s="1"/>
      <c r="J100" s="1"/>
    </row>
    <row r="101" spans="2:10" ht="23.25" x14ac:dyDescent="0.25">
      <c r="B101" s="4"/>
      <c r="C101" s="4"/>
      <c r="D101" s="3"/>
      <c r="E101" s="3"/>
      <c r="F101" s="3"/>
      <c r="G101" s="1"/>
      <c r="H101" s="1"/>
      <c r="I101" s="1"/>
      <c r="J101" s="1"/>
    </row>
    <row r="102" spans="2:10" x14ac:dyDescent="0.25">
      <c r="G102" s="1"/>
      <c r="H102" s="1"/>
      <c r="I102" s="1"/>
      <c r="J102" s="1"/>
    </row>
    <row r="103" spans="2:10" x14ac:dyDescent="0.25">
      <c r="B103" s="1"/>
      <c r="C103" s="1"/>
      <c r="D103" s="1"/>
      <c r="E103" s="1"/>
      <c r="F103" s="1"/>
      <c r="G103" s="1"/>
      <c r="H103" s="1"/>
      <c r="I103" s="1"/>
      <c r="J103" s="1"/>
    </row>
    <row r="104" spans="2:10" x14ac:dyDescent="0.25">
      <c r="B104" s="1"/>
      <c r="C104" s="1"/>
      <c r="D104" s="1"/>
      <c r="E104" s="1"/>
      <c r="F104" s="1"/>
      <c r="G104" s="1"/>
      <c r="H104" s="1"/>
      <c r="I104" s="1"/>
      <c r="J104" s="1"/>
    </row>
    <row r="105" spans="2:10" x14ac:dyDescent="0.25">
      <c r="B105" s="1"/>
      <c r="C105" s="1"/>
      <c r="D105" s="1"/>
      <c r="E105" s="1"/>
      <c r="F105" s="1"/>
      <c r="G105" s="1"/>
      <c r="H105" s="1"/>
      <c r="I105" s="1"/>
      <c r="J105" s="1"/>
    </row>
    <row r="106" spans="2:10" x14ac:dyDescent="0.25">
      <c r="B106" s="1"/>
      <c r="C106" s="1"/>
      <c r="D106" s="1"/>
      <c r="E106" s="1"/>
      <c r="F106" s="1"/>
      <c r="G106" s="1"/>
      <c r="H106" s="1"/>
      <c r="I106" s="1"/>
      <c r="J106" s="1"/>
    </row>
    <row r="107" spans="2:10" x14ac:dyDescent="0.25">
      <c r="B107" s="1"/>
      <c r="C107" s="1"/>
      <c r="D107" s="1"/>
      <c r="E107" s="1"/>
      <c r="F107" s="1"/>
      <c r="G107" s="1"/>
      <c r="H107" s="1"/>
      <c r="I107" s="1"/>
      <c r="J107" s="1"/>
    </row>
    <row r="108" spans="2:10" x14ac:dyDescent="0.25">
      <c r="B108" s="1"/>
      <c r="C108" s="1"/>
      <c r="D108" s="1"/>
      <c r="E108" s="1"/>
      <c r="F108" s="1"/>
      <c r="G108" s="1"/>
      <c r="H108" s="1"/>
      <c r="I108" s="1"/>
      <c r="J108" s="1"/>
    </row>
    <row r="109" spans="2:10" x14ac:dyDescent="0.25">
      <c r="B109" s="1"/>
      <c r="C109" s="1"/>
      <c r="D109" s="1"/>
      <c r="E109" s="1"/>
      <c r="F109" s="1"/>
      <c r="G109" s="1"/>
      <c r="H109" s="1"/>
      <c r="I109" s="1"/>
      <c r="J109" s="1"/>
    </row>
    <row r="110" spans="2:10" x14ac:dyDescent="0.25">
      <c r="B110" s="1"/>
      <c r="C110" s="1"/>
      <c r="D110" s="1"/>
      <c r="E110" s="1"/>
      <c r="F110" s="1"/>
      <c r="G110" s="1"/>
      <c r="H110" s="1"/>
      <c r="I110" s="1"/>
    </row>
    <row r="111" spans="2:10" x14ac:dyDescent="0.25">
      <c r="B111" s="1"/>
      <c r="C111" s="1"/>
      <c r="D111" s="1"/>
      <c r="E111" s="1"/>
      <c r="F111" s="1"/>
      <c r="G111" s="1"/>
      <c r="H111" s="1"/>
      <c r="I111" s="1"/>
    </row>
    <row r="112" spans="2:10" x14ac:dyDescent="0.25">
      <c r="B112" s="1"/>
      <c r="C112" s="1"/>
      <c r="D112" s="1"/>
      <c r="E112" s="1"/>
      <c r="F112" s="1"/>
      <c r="G112" s="1"/>
      <c r="H112" s="1"/>
      <c r="I112" s="1"/>
    </row>
    <row r="113" spans="2:9" x14ac:dyDescent="0.25">
      <c r="B113" s="1"/>
      <c r="C113" s="1"/>
      <c r="D113" s="1"/>
      <c r="E113" s="1"/>
      <c r="F113" s="1"/>
      <c r="G113" s="1"/>
      <c r="H113" s="1"/>
      <c r="I113" s="1"/>
    </row>
    <row r="114" spans="2:9" x14ac:dyDescent="0.25">
      <c r="B114" s="1"/>
      <c r="C114" s="1"/>
      <c r="D114" s="1"/>
      <c r="E114" s="1"/>
      <c r="F114" s="1"/>
      <c r="G114" s="1"/>
      <c r="H114" s="1"/>
      <c r="I114" s="1"/>
    </row>
    <row r="115" spans="2:9" x14ac:dyDescent="0.25">
      <c r="B115" s="1"/>
      <c r="C115" s="1"/>
      <c r="D115" s="1"/>
      <c r="E115" s="1"/>
      <c r="F115" s="1"/>
      <c r="G115" s="1"/>
      <c r="H115" s="1"/>
      <c r="I115" s="1"/>
    </row>
    <row r="116" spans="2:9" x14ac:dyDescent="0.25">
      <c r="B116" s="1"/>
      <c r="C116" s="1"/>
      <c r="D116" s="1"/>
      <c r="E116" s="1"/>
      <c r="F116" s="1"/>
      <c r="G116" s="1"/>
      <c r="H116" s="1"/>
      <c r="I116" s="1"/>
    </row>
    <row r="117" spans="2:9" ht="23.25" x14ac:dyDescent="0.35">
      <c r="C117" s="2"/>
      <c r="D117" s="2"/>
      <c r="H117" s="1"/>
      <c r="I117" s="1"/>
    </row>
    <row r="118" spans="2:9" x14ac:dyDescent="0.25">
      <c r="H118" s="1"/>
      <c r="I118" s="1"/>
    </row>
    <row r="119" spans="2:9" x14ac:dyDescent="0.25">
      <c r="H119" s="1"/>
      <c r="I119" s="1"/>
    </row>
    <row r="120" spans="2:9" x14ac:dyDescent="0.25">
      <c r="H120" s="1"/>
      <c r="I120" s="1"/>
    </row>
    <row r="121" spans="2:9" x14ac:dyDescent="0.25">
      <c r="H121" s="1"/>
    </row>
    <row r="122" spans="2:9" x14ac:dyDescent="0.25">
      <c r="H122" s="1"/>
    </row>
    <row r="123" spans="2:9" x14ac:dyDescent="0.25">
      <c r="H123" s="1"/>
    </row>
  </sheetData>
  <mergeCells count="6">
    <mergeCell ref="J4:J5"/>
    <mergeCell ref="C61:H61"/>
    <mergeCell ref="C62:H62"/>
    <mergeCell ref="B7:D7"/>
    <mergeCell ref="B53:C53"/>
    <mergeCell ref="I4:I5"/>
  </mergeCells>
  <dataValidations count="5">
    <dataValidation type="list" allowBlank="1" showInputMessage="1" showErrorMessage="1" sqref="I6" xr:uid="{B70C45AF-43A2-4921-BDFB-D81E7E143DA7}">
      <formula1>"vultures@jpcert.or.jp,cve@mitre.org/cve@cert.org.tw,talos-cna@cisco.com/psirt@cisco.com,psirt@bosch.com,OTRO"</formula1>
    </dataValidation>
    <dataValidation type="list" allowBlank="1" showInputMessage="1" showErrorMessage="1" promptTitle="VALORES POSIBLES ASIGNADOR IOT" sqref="H6" xr:uid="{A74437C5-7930-46F7-9D93-24C350C50976}">
      <formula1>"cve@mitre.org/cve@cert.org.tw,talos-cna@cisco.com,security-advisories@github.com,secalert@redhat.com,security.cna@qualcomm.com,secure@microsoft.com,info@cert.vde.com,prodsec@nozominetworks.com,ics-cert@hq.dhs.gov,OTRO"</formula1>
    </dataValidation>
    <dataValidation type="list" allowBlank="1" showInputMessage="1" showErrorMessage="1" sqref="G4" xr:uid="{1F3690BA-1E57-4C8C-B73E-0EBFAE8427EA}">
      <formula1>"VERSION,PRODUCTO,AVISO,REGISTRO DE CAMBIO,VENDEDOR,PROYECTO"</formula1>
    </dataValidation>
    <dataValidation type="list" allowBlank="1" showInputMessage="1" showErrorMessage="1" promptTitle="VALORES POSIBLES ASIGNADOR IOT" sqref="F4" xr:uid="{66844372-A2FA-4A5E-9537-A50720680400}">
      <formula1>"VERSION,PRODUCTO,AVISO,REGISTRO DE CAMBIO,VENDEDOR,PROYECTO"</formula1>
    </dataValidation>
    <dataValidation type="list" allowBlank="1" showInputMessage="1" showErrorMessage="1" promptTitle="VALORES POSIBLES ASIGNADOR IOT" sqref="F5:G5" xr:uid="{3B0B7FD2-A469-4D4F-988E-BED3A54C4522}">
      <formula1>"2023,2022,2021,2020,2019,2018(O ANTERIOR)"</formula1>
    </dataValidation>
  </dataValidations>
  <hyperlinks>
    <hyperlink ref="F4" r:id="rId1" display="cve@mitre.org/cve@cert.org.tw" xr:uid="{2C76F93C-5418-49A3-8A40-8A68E438A669}"/>
    <hyperlink ref="G4" r:id="rId2" display="vultures@jpcert.or.jp" xr:uid="{49F687FC-2888-4E1F-B622-CDCCB1BC027C}"/>
    <hyperlink ref="F5" r:id="rId3" display="cve@mitre.org/cve@cert.org.tw" xr:uid="{FBBC9ADC-EA5B-4216-B7A2-6E1656E80319}"/>
    <hyperlink ref="G5" r:id="rId4" display="cve@mitre.org/cve@cert.org.tw" xr:uid="{4C8CEBF1-FC2B-4A70-88FA-7D532D61CBCC}"/>
  </hyperlinks>
  <pageMargins left="0.7" right="0.7" top="0.75" bottom="0.75" header="0.3" footer="0.3"/>
  <pageSetup paperSize="9" orientation="portrait" r:id="rId5"/>
  <headerFooter>
    <oddFooter>&amp;C&amp;"Calibri"&amp;11&amp;K000000_x000D_&amp;1#&amp;"Calibri"&amp;12&amp;K008000Internal Use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3093D-574D-480D-9151-B1A76DAAA5F6}">
  <dimension ref="B2:O284"/>
  <sheetViews>
    <sheetView topLeftCell="E1" zoomScale="39" zoomScaleNormal="55" workbookViewId="0">
      <selection activeCell="H4" sqref="H4"/>
    </sheetView>
  </sheetViews>
  <sheetFormatPr baseColWidth="10" defaultRowHeight="15" x14ac:dyDescent="0.25"/>
  <cols>
    <col min="2" max="2" width="123" customWidth="1"/>
    <col min="3" max="3" width="129" customWidth="1"/>
    <col min="4" max="4" width="126.85546875" customWidth="1"/>
    <col min="5" max="5" width="69.42578125" customWidth="1"/>
    <col min="6" max="6" width="87.5703125" customWidth="1"/>
    <col min="7" max="7" width="111.7109375" customWidth="1"/>
    <col min="8" max="8" width="113.5703125" customWidth="1"/>
    <col min="9" max="9" width="136.85546875" customWidth="1"/>
    <col min="10" max="10" width="93" customWidth="1"/>
    <col min="11" max="11" width="56.140625" customWidth="1"/>
    <col min="12" max="12" width="58.28515625" customWidth="1"/>
    <col min="13" max="13" width="66.85546875" customWidth="1"/>
    <col min="14" max="14" width="32.85546875" customWidth="1"/>
  </cols>
  <sheetData>
    <row r="2" spans="2:11" ht="15.75" thickBot="1" x14ac:dyDescent="0.3"/>
    <row r="3" spans="2:11" ht="24" thickBot="1" x14ac:dyDescent="0.4">
      <c r="B3" s="66" t="s">
        <v>18</v>
      </c>
      <c r="C3" s="65" t="s">
        <v>17</v>
      </c>
      <c r="D3" s="65" t="s">
        <v>16</v>
      </c>
      <c r="E3" s="65" t="s">
        <v>15</v>
      </c>
      <c r="F3" s="65" t="s">
        <v>14</v>
      </c>
      <c r="G3" s="65" t="s">
        <v>13</v>
      </c>
      <c r="H3" s="65" t="s">
        <v>12</v>
      </c>
      <c r="I3" s="64" t="s">
        <v>11</v>
      </c>
      <c r="J3" s="63"/>
      <c r="K3" s="62"/>
    </row>
    <row r="4" spans="2:11" ht="115.5" customHeight="1" thickTop="1" thickBot="1" x14ac:dyDescent="0.3">
      <c r="B4" s="70" t="s">
        <v>54</v>
      </c>
      <c r="C4" s="67" t="s">
        <v>55</v>
      </c>
      <c r="D4" s="71" t="s">
        <v>56</v>
      </c>
      <c r="E4" s="68" t="s">
        <v>23</v>
      </c>
      <c r="F4" s="69" t="s">
        <v>57</v>
      </c>
      <c r="G4" s="69" t="s">
        <v>57</v>
      </c>
      <c r="H4" s="74" t="s">
        <v>25</v>
      </c>
      <c r="I4" s="91" t="s">
        <v>85</v>
      </c>
      <c r="J4" s="79"/>
      <c r="K4" s="61"/>
    </row>
    <row r="5" spans="2:11" ht="188.25" customHeight="1" thickTop="1" thickBot="1" x14ac:dyDescent="0.3">
      <c r="B5" s="70" t="s">
        <v>26</v>
      </c>
      <c r="C5" s="67" t="s">
        <v>27</v>
      </c>
      <c r="D5" s="71" t="s">
        <v>28</v>
      </c>
      <c r="E5" s="68" t="s">
        <v>29</v>
      </c>
      <c r="F5" s="69">
        <v>2023</v>
      </c>
      <c r="G5" s="69">
        <v>2023</v>
      </c>
      <c r="H5" s="74" t="s">
        <v>30</v>
      </c>
      <c r="I5" s="92"/>
      <c r="J5" s="79"/>
      <c r="K5" s="60"/>
    </row>
    <row r="6" spans="2:11" ht="16.5" thickTop="1" thickBot="1" x14ac:dyDescent="0.3">
      <c r="B6" s="59"/>
      <c r="C6" s="59"/>
      <c r="D6" s="43"/>
      <c r="E6" s="43"/>
      <c r="F6" s="43"/>
      <c r="G6" s="58"/>
      <c r="H6" s="57"/>
      <c r="I6" s="56"/>
      <c r="J6" s="75"/>
      <c r="K6" s="55"/>
    </row>
    <row r="7" spans="2:11" ht="32.25" customHeight="1" thickTop="1" thickBot="1" x14ac:dyDescent="0.3">
      <c r="B7" s="86" t="s">
        <v>59</v>
      </c>
      <c r="C7" s="87"/>
      <c r="D7" s="88"/>
      <c r="E7" s="54"/>
      <c r="F7" s="54"/>
      <c r="G7" s="1"/>
      <c r="H7" s="1"/>
      <c r="I7" s="1"/>
      <c r="J7" s="76"/>
    </row>
    <row r="8" spans="2:11" ht="32.25" customHeight="1" thickTop="1" thickBot="1" x14ac:dyDescent="0.3">
      <c r="B8" s="53"/>
      <c r="C8" s="53"/>
      <c r="D8" s="52"/>
      <c r="E8" s="51"/>
      <c r="F8" s="51"/>
      <c r="G8" s="1"/>
      <c r="H8" s="1"/>
      <c r="I8" s="1"/>
      <c r="J8" s="1"/>
    </row>
    <row r="9" spans="2:11" ht="32.25" customHeight="1" thickBot="1" x14ac:dyDescent="0.4">
      <c r="B9" s="50" t="s">
        <v>6</v>
      </c>
      <c r="C9" s="49" t="s">
        <v>58</v>
      </c>
      <c r="D9" s="48"/>
      <c r="E9" s="47"/>
      <c r="F9" s="47"/>
      <c r="G9" s="1"/>
      <c r="H9" s="1"/>
      <c r="I9" s="1"/>
      <c r="J9" s="1"/>
    </row>
    <row r="10" spans="2:11" ht="105.75" customHeight="1" thickBot="1" x14ac:dyDescent="0.4">
      <c r="B10" s="46" t="s">
        <v>4</v>
      </c>
      <c r="C10" s="19" t="s">
        <v>60</v>
      </c>
      <c r="D10" s="45"/>
      <c r="E10" s="45"/>
      <c r="F10" s="45"/>
      <c r="G10" s="1"/>
      <c r="H10" s="1"/>
      <c r="I10" s="1"/>
      <c r="J10" s="1"/>
    </row>
    <row r="11" spans="2:11" ht="102.75" customHeight="1" thickBot="1" x14ac:dyDescent="0.4">
      <c r="B11" s="46" t="s">
        <v>3</v>
      </c>
      <c r="C11" s="19" t="s">
        <v>62</v>
      </c>
      <c r="D11" s="45"/>
      <c r="E11" s="45"/>
      <c r="F11" s="45"/>
      <c r="G11" s="1"/>
      <c r="H11" s="1"/>
      <c r="I11" s="1"/>
      <c r="J11" s="1"/>
    </row>
    <row r="12" spans="2:11" ht="72.75" customHeight="1" thickBot="1" x14ac:dyDescent="0.3">
      <c r="B12" s="44"/>
      <c r="C12" s="43"/>
      <c r="G12" s="1"/>
      <c r="H12" s="1"/>
      <c r="I12" s="1"/>
      <c r="J12" s="1"/>
    </row>
    <row r="13" spans="2:11" ht="72.75" customHeight="1" thickBot="1" x14ac:dyDescent="0.3">
      <c r="B13" s="42" t="s">
        <v>73</v>
      </c>
      <c r="C13" s="41" t="s">
        <v>8</v>
      </c>
      <c r="D13" s="40" t="s">
        <v>80</v>
      </c>
      <c r="E13" s="39"/>
      <c r="F13" s="39"/>
      <c r="G13" s="1"/>
      <c r="H13" s="1"/>
      <c r="I13" s="1"/>
      <c r="J13" s="1"/>
    </row>
    <row r="14" spans="2:11" ht="31.5" customHeight="1" thickBot="1" x14ac:dyDescent="0.3">
      <c r="B14" s="6" t="s">
        <v>43</v>
      </c>
      <c r="C14" s="28">
        <f>SUM(C15:C20)</f>
        <v>760</v>
      </c>
      <c r="D14" s="27">
        <f>(C14/(C$78/100))%</f>
        <v>0.20793433652530779</v>
      </c>
      <c r="E14" s="39"/>
      <c r="F14" s="39"/>
      <c r="G14" s="1"/>
      <c r="H14" s="1"/>
      <c r="I14" s="1"/>
      <c r="J14" s="1"/>
    </row>
    <row r="15" spans="2:11" ht="35.25" customHeight="1" x14ac:dyDescent="0.25">
      <c r="B15" s="36">
        <v>2023</v>
      </c>
      <c r="C15" s="35">
        <v>47</v>
      </c>
      <c r="D15" s="30">
        <f>(C15/(C$14/100))%</f>
        <v>6.1842105263157893E-2</v>
      </c>
      <c r="E15" s="39"/>
      <c r="F15" s="39"/>
      <c r="G15" s="1"/>
      <c r="H15" s="1"/>
      <c r="I15" s="1"/>
      <c r="J15" s="1"/>
    </row>
    <row r="16" spans="2:11" ht="39" customHeight="1" x14ac:dyDescent="0.25">
      <c r="B16" s="34">
        <v>2022</v>
      </c>
      <c r="C16" s="35">
        <v>207</v>
      </c>
      <c r="D16" s="30">
        <f t="shared" ref="D16:D20" si="0">(C16/(C$14/100))%</f>
        <v>0.27236842105263159</v>
      </c>
      <c r="E16" s="39"/>
      <c r="F16" s="39"/>
      <c r="G16" s="1"/>
      <c r="H16" s="1"/>
      <c r="I16" s="1"/>
      <c r="J16" s="1"/>
    </row>
    <row r="17" spans="2:10" ht="30" customHeight="1" x14ac:dyDescent="0.25">
      <c r="B17" s="32">
        <v>2021</v>
      </c>
      <c r="C17" s="35">
        <v>174</v>
      </c>
      <c r="D17" s="30">
        <f t="shared" si="0"/>
        <v>0.22894736842105265</v>
      </c>
      <c r="E17" s="39"/>
      <c r="F17" s="39"/>
      <c r="G17" s="1"/>
      <c r="H17" s="1"/>
      <c r="I17" s="1"/>
      <c r="J17" s="1"/>
    </row>
    <row r="18" spans="2:10" ht="40.5" customHeight="1" x14ac:dyDescent="0.25">
      <c r="B18" s="32">
        <v>2020</v>
      </c>
      <c r="C18" s="35">
        <v>161</v>
      </c>
      <c r="D18" s="30">
        <f t="shared" si="0"/>
        <v>0.21184210526315791</v>
      </c>
      <c r="E18" s="39"/>
      <c r="F18" s="39"/>
      <c r="G18" s="1"/>
      <c r="H18" s="1"/>
      <c r="I18" s="1"/>
      <c r="J18" s="1"/>
    </row>
    <row r="19" spans="2:10" ht="44.25" customHeight="1" x14ac:dyDescent="0.25">
      <c r="B19" s="32">
        <v>2019</v>
      </c>
      <c r="C19" s="35">
        <v>99</v>
      </c>
      <c r="D19" s="30">
        <f t="shared" si="0"/>
        <v>0.13026315789473686</v>
      </c>
      <c r="E19" s="39"/>
      <c r="F19" s="39"/>
      <c r="G19" s="1"/>
      <c r="H19" s="1"/>
      <c r="I19" s="1"/>
      <c r="J19" s="1"/>
    </row>
    <row r="20" spans="2:10" ht="30" customHeight="1" thickBot="1" x14ac:dyDescent="0.3">
      <c r="B20" s="32" t="s">
        <v>1</v>
      </c>
      <c r="C20" s="35">
        <v>72</v>
      </c>
      <c r="D20" s="30">
        <f t="shared" si="0"/>
        <v>9.4736842105263175E-2</v>
      </c>
      <c r="E20" s="39"/>
      <c r="F20" s="39"/>
      <c r="G20" s="1"/>
      <c r="H20" s="1"/>
      <c r="I20" s="1"/>
      <c r="J20" s="1"/>
    </row>
    <row r="21" spans="2:10" ht="36.75" customHeight="1" thickBot="1" x14ac:dyDescent="0.3">
      <c r="B21" s="6" t="s">
        <v>44</v>
      </c>
      <c r="C21" s="28">
        <f>SUM(C22:C27)</f>
        <v>268</v>
      </c>
      <c r="D21" s="27">
        <f>(C21/(C$78/100))%</f>
        <v>7.3324213406292763E-2</v>
      </c>
      <c r="E21" s="38"/>
      <c r="F21" s="38"/>
      <c r="G21" s="1"/>
      <c r="H21" s="1"/>
      <c r="I21" s="1"/>
      <c r="J21" s="1"/>
    </row>
    <row r="22" spans="2:10" ht="23.25" x14ac:dyDescent="0.25">
      <c r="B22" s="36">
        <v>2023</v>
      </c>
      <c r="C22" s="35">
        <v>0</v>
      </c>
      <c r="D22" s="30">
        <f>(C22/(C$21/100))%</f>
        <v>0</v>
      </c>
      <c r="E22" s="37"/>
      <c r="F22" s="37"/>
      <c r="G22" s="1"/>
      <c r="H22" s="1"/>
      <c r="I22" s="1"/>
      <c r="J22" s="1"/>
    </row>
    <row r="23" spans="2:10" ht="23.25" x14ac:dyDescent="0.25">
      <c r="B23" s="34">
        <v>2022</v>
      </c>
      <c r="C23" s="33">
        <v>0</v>
      </c>
      <c r="D23" s="30">
        <f t="shared" ref="D23:D27" si="1">(C23/(C$21/100))%</f>
        <v>0</v>
      </c>
      <c r="E23" s="37"/>
      <c r="F23" s="37"/>
      <c r="G23" s="1"/>
      <c r="H23" s="1"/>
      <c r="I23" s="1"/>
      <c r="J23" s="1"/>
    </row>
    <row r="24" spans="2:10" ht="30" customHeight="1" x14ac:dyDescent="0.25">
      <c r="B24" s="32">
        <v>2021</v>
      </c>
      <c r="C24" s="33">
        <v>2</v>
      </c>
      <c r="D24" s="30">
        <f t="shared" si="1"/>
        <v>7.4626865671641781E-3</v>
      </c>
      <c r="E24" s="37"/>
      <c r="F24" s="37"/>
      <c r="G24" s="1"/>
      <c r="H24" s="1"/>
      <c r="I24" s="1"/>
      <c r="J24" s="1"/>
    </row>
    <row r="25" spans="2:10" ht="27.75" customHeight="1" x14ac:dyDescent="0.25">
      <c r="B25" s="32">
        <v>2020</v>
      </c>
      <c r="C25" s="33">
        <v>0</v>
      </c>
      <c r="D25" s="30">
        <f t="shared" si="1"/>
        <v>0</v>
      </c>
      <c r="E25" s="37"/>
      <c r="F25" s="37"/>
      <c r="G25" s="1"/>
      <c r="H25" s="1"/>
      <c r="I25" s="1"/>
      <c r="J25" s="1"/>
    </row>
    <row r="26" spans="2:10" ht="23.25" x14ac:dyDescent="0.25">
      <c r="B26" s="32">
        <v>2019</v>
      </c>
      <c r="C26" s="33">
        <v>266</v>
      </c>
      <c r="D26" s="30">
        <f t="shared" si="1"/>
        <v>0.9925373134328358</v>
      </c>
      <c r="E26" s="37"/>
      <c r="F26" s="37"/>
      <c r="G26" s="1"/>
      <c r="H26" s="1"/>
      <c r="I26" s="1"/>
      <c r="J26" s="1"/>
    </row>
    <row r="27" spans="2:10" ht="25.5" customHeight="1" thickBot="1" x14ac:dyDescent="0.3">
      <c r="B27" s="32" t="s">
        <v>1</v>
      </c>
      <c r="C27" s="31">
        <v>0</v>
      </c>
      <c r="D27" s="30">
        <f t="shared" si="1"/>
        <v>0</v>
      </c>
      <c r="E27" s="37"/>
      <c r="F27" s="37"/>
      <c r="G27" s="1"/>
      <c r="H27" s="1"/>
      <c r="I27" s="1"/>
      <c r="J27" s="1"/>
    </row>
    <row r="28" spans="2:10" ht="24" thickBot="1" x14ac:dyDescent="0.3">
      <c r="B28" s="6" t="s">
        <v>45</v>
      </c>
      <c r="C28" s="28">
        <f>SUM(C29:C34)</f>
        <v>125</v>
      </c>
      <c r="D28" s="27">
        <f>(C28/(C$78/100))%</f>
        <v>3.4199726402188782E-2</v>
      </c>
      <c r="E28" s="37"/>
      <c r="F28" s="37"/>
      <c r="G28" s="1"/>
      <c r="H28" s="1"/>
      <c r="I28" s="1"/>
      <c r="J28" s="1"/>
    </row>
    <row r="29" spans="2:10" ht="23.25" x14ac:dyDescent="0.25">
      <c r="B29" s="36">
        <v>2023</v>
      </c>
      <c r="C29" s="35">
        <v>0</v>
      </c>
      <c r="D29" s="30">
        <f t="shared" ref="D29:D34" si="2">(C29/(C$28/100))%</f>
        <v>0</v>
      </c>
      <c r="E29" s="3"/>
      <c r="F29" s="3"/>
      <c r="G29" s="1"/>
      <c r="H29" s="1"/>
      <c r="I29" s="1"/>
      <c r="J29" s="1"/>
    </row>
    <row r="30" spans="2:10" ht="23.25" x14ac:dyDescent="0.25">
      <c r="B30" s="34">
        <v>2022</v>
      </c>
      <c r="C30" s="33">
        <v>0</v>
      </c>
      <c r="D30" s="30">
        <f t="shared" si="2"/>
        <v>0</v>
      </c>
      <c r="E30" s="3"/>
      <c r="F30" s="3"/>
      <c r="G30" s="1"/>
      <c r="H30" s="1"/>
      <c r="I30" s="1"/>
      <c r="J30" s="1"/>
    </row>
    <row r="31" spans="2:10" ht="23.25" x14ac:dyDescent="0.25">
      <c r="B31" s="32">
        <v>2021</v>
      </c>
      <c r="C31" s="33">
        <v>125</v>
      </c>
      <c r="D31" s="30">
        <f t="shared" si="2"/>
        <v>1</v>
      </c>
      <c r="E31" s="3"/>
      <c r="F31" s="3"/>
      <c r="G31" s="1"/>
      <c r="H31" s="1"/>
      <c r="I31" s="1"/>
      <c r="J31" s="1"/>
    </row>
    <row r="32" spans="2:10" ht="23.25" x14ac:dyDescent="0.25">
      <c r="B32" s="32">
        <v>2020</v>
      </c>
      <c r="C32" s="33">
        <v>0</v>
      </c>
      <c r="D32" s="30">
        <f t="shared" si="2"/>
        <v>0</v>
      </c>
      <c r="E32" s="3"/>
      <c r="F32" s="3"/>
      <c r="G32" s="1"/>
      <c r="H32" s="1"/>
      <c r="I32" s="1"/>
      <c r="J32" s="1"/>
    </row>
    <row r="33" spans="2:10" ht="23.25" x14ac:dyDescent="0.25">
      <c r="B33" s="32">
        <v>2019</v>
      </c>
      <c r="C33" s="33">
        <v>0</v>
      </c>
      <c r="D33" s="30">
        <f t="shared" si="2"/>
        <v>0</v>
      </c>
      <c r="E33" s="3"/>
      <c r="F33" s="3"/>
      <c r="G33" s="1"/>
      <c r="H33" s="1"/>
      <c r="I33" s="1"/>
      <c r="J33" s="1"/>
    </row>
    <row r="34" spans="2:10" ht="24" thickBot="1" x14ac:dyDescent="0.3">
      <c r="B34" s="32" t="s">
        <v>1</v>
      </c>
      <c r="C34" s="31">
        <v>0</v>
      </c>
      <c r="D34" s="30">
        <f t="shared" si="2"/>
        <v>0</v>
      </c>
      <c r="E34" s="3"/>
      <c r="F34" s="3"/>
      <c r="G34" s="1"/>
      <c r="H34" s="1"/>
      <c r="I34" s="1"/>
      <c r="J34" s="1"/>
    </row>
    <row r="35" spans="2:10" ht="24" thickBot="1" x14ac:dyDescent="0.3">
      <c r="B35" s="6" t="s">
        <v>46</v>
      </c>
      <c r="C35" s="28">
        <f>SUM(C36:C41)</f>
        <v>169</v>
      </c>
      <c r="D35" s="27">
        <f>(C35/(C$78/100))%</f>
        <v>4.623803009575924E-2</v>
      </c>
      <c r="E35" s="3"/>
      <c r="F35" s="3"/>
      <c r="G35" s="1"/>
      <c r="H35" s="1"/>
      <c r="I35" s="1"/>
      <c r="J35" s="1"/>
    </row>
    <row r="36" spans="2:10" ht="23.25" x14ac:dyDescent="0.25">
      <c r="B36" s="36">
        <v>2023</v>
      </c>
      <c r="C36" s="35">
        <v>0</v>
      </c>
      <c r="D36" s="30">
        <f>(C36/(C$35/100))%</f>
        <v>0</v>
      </c>
      <c r="E36" s="3"/>
      <c r="F36" s="3"/>
      <c r="G36" s="1"/>
      <c r="H36" s="1"/>
      <c r="I36" s="1"/>
      <c r="J36" s="1"/>
    </row>
    <row r="37" spans="2:10" ht="23.25" x14ac:dyDescent="0.25">
      <c r="B37" s="34">
        <v>2022</v>
      </c>
      <c r="C37" s="33">
        <v>117</v>
      </c>
      <c r="D37" s="30">
        <f t="shared" ref="D37:D41" si="3">(C37/(C$35/100))%</f>
        <v>0.69230769230769229</v>
      </c>
      <c r="E37" s="3"/>
      <c r="F37" s="3"/>
      <c r="G37" s="1"/>
      <c r="H37" s="1"/>
      <c r="I37" s="1"/>
      <c r="J37" s="1"/>
    </row>
    <row r="38" spans="2:10" ht="23.25" x14ac:dyDescent="0.25">
      <c r="B38" s="32">
        <v>2021</v>
      </c>
      <c r="C38" s="33">
        <v>52</v>
      </c>
      <c r="D38" s="30">
        <f t="shared" si="3"/>
        <v>0.30769230769230771</v>
      </c>
      <c r="E38" s="3"/>
      <c r="F38" s="3"/>
      <c r="G38" s="1"/>
      <c r="H38" s="1"/>
      <c r="I38" s="1"/>
      <c r="J38" s="1"/>
    </row>
    <row r="39" spans="2:10" ht="23.25" x14ac:dyDescent="0.25">
      <c r="B39" s="32">
        <v>2020</v>
      </c>
      <c r="C39" s="33">
        <v>0</v>
      </c>
      <c r="D39" s="30">
        <f t="shared" si="3"/>
        <v>0</v>
      </c>
      <c r="E39" s="3"/>
      <c r="F39" s="3"/>
      <c r="G39" s="1"/>
      <c r="H39" s="1"/>
      <c r="I39" s="1"/>
      <c r="J39" s="1"/>
    </row>
    <row r="40" spans="2:10" ht="23.25" x14ac:dyDescent="0.25">
      <c r="B40" s="32">
        <v>2019</v>
      </c>
      <c r="C40" s="33">
        <v>0</v>
      </c>
      <c r="D40" s="30">
        <f t="shared" si="3"/>
        <v>0</v>
      </c>
      <c r="E40" s="3"/>
      <c r="F40" s="3"/>
      <c r="G40" s="1"/>
      <c r="H40" s="1"/>
      <c r="I40" s="1"/>
      <c r="J40" s="1"/>
    </row>
    <row r="41" spans="2:10" ht="24" thickBot="1" x14ac:dyDescent="0.3">
      <c r="B41" s="32" t="s">
        <v>1</v>
      </c>
      <c r="C41" s="31">
        <v>0</v>
      </c>
      <c r="D41" s="30">
        <f t="shared" si="3"/>
        <v>0</v>
      </c>
      <c r="E41" s="3"/>
      <c r="F41" s="3"/>
      <c r="G41" s="1"/>
      <c r="H41" s="1"/>
      <c r="I41" s="1"/>
      <c r="J41" s="1"/>
    </row>
    <row r="42" spans="2:10" ht="24" thickBot="1" x14ac:dyDescent="0.3">
      <c r="B42" s="29" t="s">
        <v>47</v>
      </c>
      <c r="C42" s="28">
        <f>SUM(C43:C48)</f>
        <v>117</v>
      </c>
      <c r="D42" s="27">
        <f>(C42/(C$78/100))%</f>
        <v>3.20109439124487E-2</v>
      </c>
      <c r="E42" s="3"/>
      <c r="F42" s="3"/>
      <c r="G42" s="1"/>
      <c r="H42" s="1"/>
      <c r="I42" s="1"/>
      <c r="J42" s="1"/>
    </row>
    <row r="43" spans="2:10" ht="23.25" x14ac:dyDescent="0.25">
      <c r="B43" s="36">
        <v>2023</v>
      </c>
      <c r="C43" s="35">
        <v>0</v>
      </c>
      <c r="D43" s="30">
        <f t="shared" ref="D43:D48" si="4">(C43/(C$70/100))%</f>
        <v>0</v>
      </c>
      <c r="E43" s="3"/>
      <c r="F43" s="3"/>
      <c r="G43" s="1"/>
      <c r="H43" s="1"/>
      <c r="I43" s="1"/>
      <c r="J43" s="1"/>
    </row>
    <row r="44" spans="2:10" ht="23.25" x14ac:dyDescent="0.25">
      <c r="B44" s="34">
        <v>2022</v>
      </c>
      <c r="C44" s="33">
        <v>117</v>
      </c>
      <c r="D44" s="30">
        <f t="shared" si="4"/>
        <v>0.54929577464788737</v>
      </c>
      <c r="E44" s="3"/>
      <c r="F44" s="3"/>
      <c r="G44" s="1"/>
      <c r="H44" s="1"/>
      <c r="I44" s="1"/>
      <c r="J44" s="1"/>
    </row>
    <row r="45" spans="2:10" ht="23.25" x14ac:dyDescent="0.25">
      <c r="B45" s="32">
        <v>2021</v>
      </c>
      <c r="C45" s="33">
        <v>0</v>
      </c>
      <c r="D45" s="30">
        <f t="shared" si="4"/>
        <v>0</v>
      </c>
      <c r="E45" s="3"/>
      <c r="F45" s="3"/>
      <c r="G45" s="1"/>
      <c r="H45" s="1"/>
      <c r="I45" s="1"/>
      <c r="J45" s="1"/>
    </row>
    <row r="46" spans="2:10" ht="23.25" x14ac:dyDescent="0.25">
      <c r="B46" s="32">
        <v>2020</v>
      </c>
      <c r="C46" s="33">
        <v>0</v>
      </c>
      <c r="D46" s="30">
        <f t="shared" si="4"/>
        <v>0</v>
      </c>
      <c r="E46" s="3"/>
      <c r="F46" s="3"/>
      <c r="G46" s="1"/>
      <c r="H46" s="1"/>
      <c r="I46" s="1"/>
      <c r="J46" s="1"/>
    </row>
    <row r="47" spans="2:10" ht="23.25" x14ac:dyDescent="0.25">
      <c r="B47" s="32">
        <v>2019</v>
      </c>
      <c r="C47" s="33">
        <v>0</v>
      </c>
      <c r="D47" s="30">
        <f t="shared" si="4"/>
        <v>0</v>
      </c>
      <c r="E47" s="3"/>
      <c r="F47" s="3"/>
      <c r="G47" s="1"/>
      <c r="H47" s="1"/>
      <c r="I47" s="1"/>
      <c r="J47" s="1"/>
    </row>
    <row r="48" spans="2:10" ht="24" thickBot="1" x14ac:dyDescent="0.3">
      <c r="B48" s="32" t="s">
        <v>1</v>
      </c>
      <c r="C48" s="31">
        <v>0</v>
      </c>
      <c r="D48" s="30">
        <f t="shared" si="4"/>
        <v>0</v>
      </c>
      <c r="E48" s="3"/>
      <c r="F48" s="3"/>
      <c r="G48" s="1"/>
      <c r="H48" s="1"/>
      <c r="I48" s="1"/>
      <c r="J48" s="1"/>
    </row>
    <row r="49" spans="2:10" ht="24" thickBot="1" x14ac:dyDescent="0.3">
      <c r="B49" s="6" t="s">
        <v>48</v>
      </c>
      <c r="C49" s="28">
        <f>SUM(C50:C55)</f>
        <v>142</v>
      </c>
      <c r="D49" s="27">
        <f>(C49/(C$78/100))%</f>
        <v>3.8850889192886463E-2</v>
      </c>
      <c r="E49" s="3"/>
      <c r="F49" s="3"/>
      <c r="G49" s="1"/>
      <c r="H49" s="1"/>
      <c r="I49" s="1"/>
      <c r="J49" s="1"/>
    </row>
    <row r="50" spans="2:10" ht="23.25" x14ac:dyDescent="0.25">
      <c r="B50" s="36">
        <v>2023</v>
      </c>
      <c r="C50" s="35">
        <v>0</v>
      </c>
      <c r="D50" s="30">
        <f>(C50/(C$35/100))%</f>
        <v>0</v>
      </c>
      <c r="E50" s="3"/>
      <c r="F50" s="3"/>
      <c r="G50" s="1"/>
      <c r="H50" s="1"/>
      <c r="I50" s="1"/>
      <c r="J50" s="1"/>
    </row>
    <row r="51" spans="2:10" ht="23.25" x14ac:dyDescent="0.25">
      <c r="B51" s="34">
        <v>2022</v>
      </c>
      <c r="C51" s="33">
        <v>142</v>
      </c>
      <c r="D51" s="30">
        <f t="shared" ref="D51:D55" si="5">(C51/(C$35/100))%</f>
        <v>0.84023668639053251</v>
      </c>
      <c r="E51" s="3"/>
      <c r="F51" s="3"/>
      <c r="G51" s="1"/>
      <c r="H51" s="1"/>
      <c r="I51" s="1"/>
      <c r="J51" s="1"/>
    </row>
    <row r="52" spans="2:10" ht="23.25" x14ac:dyDescent="0.25">
      <c r="B52" s="32">
        <v>2021</v>
      </c>
      <c r="C52" s="33">
        <v>0</v>
      </c>
      <c r="D52" s="30">
        <f t="shared" si="5"/>
        <v>0</v>
      </c>
      <c r="E52" s="3"/>
      <c r="F52" s="3"/>
      <c r="G52" s="1"/>
      <c r="H52" s="1"/>
      <c r="I52" s="1"/>
      <c r="J52" s="1"/>
    </row>
    <row r="53" spans="2:10" ht="23.25" x14ac:dyDescent="0.25">
      <c r="B53" s="32">
        <v>2020</v>
      </c>
      <c r="C53" s="33">
        <v>0</v>
      </c>
      <c r="D53" s="30">
        <f t="shared" si="5"/>
        <v>0</v>
      </c>
      <c r="E53" s="3"/>
      <c r="F53" s="3"/>
      <c r="G53" s="1"/>
      <c r="H53" s="1"/>
      <c r="I53" s="1"/>
      <c r="J53" s="1"/>
    </row>
    <row r="54" spans="2:10" ht="23.25" x14ac:dyDescent="0.25">
      <c r="B54" s="32">
        <v>2019</v>
      </c>
      <c r="C54" s="33">
        <v>0</v>
      </c>
      <c r="D54" s="30">
        <f t="shared" si="5"/>
        <v>0</v>
      </c>
      <c r="E54" s="3"/>
      <c r="F54" s="3"/>
      <c r="G54" s="1"/>
      <c r="H54" s="1"/>
      <c r="I54" s="1"/>
      <c r="J54" s="1"/>
    </row>
    <row r="55" spans="2:10" ht="24" thickBot="1" x14ac:dyDescent="0.3">
      <c r="B55" s="32" t="s">
        <v>1</v>
      </c>
      <c r="C55" s="31">
        <v>0</v>
      </c>
      <c r="D55" s="30">
        <f t="shared" si="5"/>
        <v>0</v>
      </c>
      <c r="E55" s="3"/>
      <c r="F55" s="3"/>
      <c r="G55" s="1"/>
      <c r="H55" s="1"/>
      <c r="I55" s="1"/>
      <c r="J55" s="1"/>
    </row>
    <row r="56" spans="2:10" ht="24" thickBot="1" x14ac:dyDescent="0.3">
      <c r="B56" s="6" t="s">
        <v>49</v>
      </c>
      <c r="C56" s="28">
        <f>SUM(C57:C62)</f>
        <v>142</v>
      </c>
      <c r="D56" s="27">
        <f>(C56/(C$78/100))%</f>
        <v>3.8850889192886463E-2</v>
      </c>
      <c r="E56" s="3"/>
      <c r="F56" s="3"/>
      <c r="G56" s="1"/>
      <c r="H56" s="1"/>
      <c r="I56" s="1"/>
      <c r="J56" s="1"/>
    </row>
    <row r="57" spans="2:10" ht="23.25" x14ac:dyDescent="0.25">
      <c r="B57" s="36">
        <v>2023</v>
      </c>
      <c r="C57" s="35">
        <v>0</v>
      </c>
      <c r="D57" s="30">
        <f>(C57/(C$35/100))%</f>
        <v>0</v>
      </c>
      <c r="E57" s="3"/>
      <c r="F57" s="3"/>
      <c r="G57" s="1"/>
      <c r="H57" s="1"/>
      <c r="I57" s="1"/>
      <c r="J57" s="1"/>
    </row>
    <row r="58" spans="2:10" ht="23.25" x14ac:dyDescent="0.25">
      <c r="B58" s="34">
        <v>2022</v>
      </c>
      <c r="C58" s="33">
        <v>142</v>
      </c>
      <c r="D58" s="30">
        <f t="shared" ref="D58:D62" si="6">(C58/(C$35/100))%</f>
        <v>0.84023668639053251</v>
      </c>
      <c r="E58" s="3"/>
      <c r="F58" s="3"/>
      <c r="G58" s="1"/>
      <c r="H58" s="1"/>
      <c r="I58" s="1"/>
      <c r="J58" s="1"/>
    </row>
    <row r="59" spans="2:10" ht="23.25" x14ac:dyDescent="0.25">
      <c r="B59" s="32">
        <v>2021</v>
      </c>
      <c r="C59" s="33">
        <v>0</v>
      </c>
      <c r="D59" s="30">
        <f t="shared" si="6"/>
        <v>0</v>
      </c>
      <c r="E59" s="3"/>
      <c r="F59" s="3"/>
      <c r="G59" s="1"/>
      <c r="H59" s="1"/>
      <c r="I59" s="1"/>
      <c r="J59" s="1"/>
    </row>
    <row r="60" spans="2:10" ht="23.25" x14ac:dyDescent="0.25">
      <c r="B60" s="32">
        <v>2020</v>
      </c>
      <c r="C60" s="33">
        <v>0</v>
      </c>
      <c r="D60" s="30">
        <f t="shared" si="6"/>
        <v>0</v>
      </c>
      <c r="E60" s="3"/>
      <c r="F60" s="3"/>
      <c r="G60" s="1"/>
      <c r="H60" s="1"/>
      <c r="I60" s="1"/>
      <c r="J60" s="1"/>
    </row>
    <row r="61" spans="2:10" ht="23.25" x14ac:dyDescent="0.25">
      <c r="B61" s="32">
        <v>2019</v>
      </c>
      <c r="C61" s="33">
        <v>0</v>
      </c>
      <c r="D61" s="30">
        <f t="shared" si="6"/>
        <v>0</v>
      </c>
      <c r="E61" s="3"/>
      <c r="F61" s="3"/>
      <c r="G61" s="1"/>
      <c r="H61" s="1"/>
      <c r="I61" s="1"/>
      <c r="J61" s="1"/>
    </row>
    <row r="62" spans="2:10" ht="24" thickBot="1" x14ac:dyDescent="0.3">
      <c r="B62" s="32" t="s">
        <v>1</v>
      </c>
      <c r="C62" s="31">
        <v>0</v>
      </c>
      <c r="D62" s="30">
        <f t="shared" si="6"/>
        <v>0</v>
      </c>
      <c r="E62" s="3"/>
      <c r="F62" s="3"/>
      <c r="G62" s="1"/>
      <c r="H62" s="1"/>
      <c r="I62" s="1"/>
      <c r="J62" s="1"/>
    </row>
    <row r="63" spans="2:10" ht="24" thickBot="1" x14ac:dyDescent="0.3">
      <c r="B63" s="6" t="s">
        <v>50</v>
      </c>
      <c r="C63" s="28">
        <f>SUM(C64:C69)</f>
        <v>117</v>
      </c>
      <c r="D63" s="27">
        <f>(C63/(C$78/100))%</f>
        <v>3.20109439124487E-2</v>
      </c>
      <c r="E63" s="3"/>
      <c r="F63" s="3"/>
      <c r="G63" s="1"/>
      <c r="H63" s="1"/>
      <c r="I63" s="1"/>
      <c r="J63" s="1"/>
    </row>
    <row r="64" spans="2:10" ht="23.25" x14ac:dyDescent="0.25">
      <c r="B64" s="36">
        <v>2023</v>
      </c>
      <c r="C64" s="35">
        <v>17</v>
      </c>
      <c r="D64" s="30">
        <f>(C64/(C$35/100))%</f>
        <v>0.10059171597633138</v>
      </c>
      <c r="E64" s="3"/>
      <c r="F64" s="3"/>
      <c r="G64" s="1"/>
      <c r="H64" s="1"/>
      <c r="I64" s="1"/>
      <c r="J64" s="1"/>
    </row>
    <row r="65" spans="2:10" ht="23.25" x14ac:dyDescent="0.25">
      <c r="B65" s="34">
        <v>2022</v>
      </c>
      <c r="C65" s="33">
        <v>25</v>
      </c>
      <c r="D65" s="30">
        <f t="shared" ref="D65:D69" si="7">(C65/(C$35/100))%</f>
        <v>0.14792899408284024</v>
      </c>
      <c r="E65" s="3"/>
      <c r="F65" s="3"/>
      <c r="G65" s="1"/>
      <c r="H65" s="1"/>
      <c r="I65" s="1"/>
      <c r="J65" s="1"/>
    </row>
    <row r="66" spans="2:10" ht="23.25" x14ac:dyDescent="0.25">
      <c r="B66" s="32">
        <v>2021</v>
      </c>
      <c r="C66" s="33">
        <v>3</v>
      </c>
      <c r="D66" s="30">
        <f t="shared" si="7"/>
        <v>1.7751479289940829E-2</v>
      </c>
      <c r="E66" s="3"/>
      <c r="F66" s="3"/>
      <c r="G66" s="1"/>
      <c r="H66" s="1"/>
      <c r="I66" s="1"/>
      <c r="J66" s="1"/>
    </row>
    <row r="67" spans="2:10" ht="23.25" x14ac:dyDescent="0.25">
      <c r="B67" s="32">
        <v>2020</v>
      </c>
      <c r="C67" s="33">
        <v>0</v>
      </c>
      <c r="D67" s="30">
        <f t="shared" si="7"/>
        <v>0</v>
      </c>
      <c r="E67" s="3"/>
      <c r="F67" s="3"/>
      <c r="G67" s="1"/>
      <c r="H67" s="1"/>
      <c r="I67" s="1"/>
      <c r="J67" s="1"/>
    </row>
    <row r="68" spans="2:10" ht="23.25" x14ac:dyDescent="0.25">
      <c r="B68" s="32">
        <v>2019</v>
      </c>
      <c r="C68" s="33">
        <v>0</v>
      </c>
      <c r="D68" s="30">
        <f t="shared" si="7"/>
        <v>0</v>
      </c>
      <c r="E68" s="3"/>
      <c r="F68" s="3"/>
      <c r="G68" s="1"/>
      <c r="H68" s="1"/>
      <c r="I68" s="1"/>
      <c r="J68" s="1"/>
    </row>
    <row r="69" spans="2:10" ht="24" thickBot="1" x14ac:dyDescent="0.3">
      <c r="B69" s="32" t="s">
        <v>1</v>
      </c>
      <c r="C69" s="31">
        <v>72</v>
      </c>
      <c r="D69" s="30">
        <f t="shared" si="7"/>
        <v>0.42603550295857995</v>
      </c>
      <c r="E69" s="3"/>
      <c r="F69" s="3"/>
      <c r="G69" s="1"/>
      <c r="H69" s="1"/>
      <c r="I69" s="1"/>
      <c r="J69" s="1"/>
    </row>
    <row r="70" spans="2:10" ht="24" thickBot="1" x14ac:dyDescent="0.3">
      <c r="B70" s="29" t="s">
        <v>51</v>
      </c>
      <c r="C70" s="28">
        <f>SUM(C71:C76)</f>
        <v>213</v>
      </c>
      <c r="D70" s="27">
        <f>(C70/(C$78/100))%</f>
        <v>5.8276333789329691E-2</v>
      </c>
      <c r="E70" s="3"/>
      <c r="F70" s="3"/>
      <c r="G70" s="1"/>
      <c r="H70" s="1"/>
      <c r="I70" s="1"/>
      <c r="J70" s="1"/>
    </row>
    <row r="71" spans="2:10" ht="23.25" x14ac:dyDescent="0.25">
      <c r="B71" s="36">
        <v>2023</v>
      </c>
      <c r="C71" s="35">
        <v>37</v>
      </c>
      <c r="D71" s="30">
        <f t="shared" ref="D71:D76" si="8">(C71/(C$70/100))%</f>
        <v>0.17370892018779344</v>
      </c>
      <c r="E71" s="3"/>
      <c r="F71" s="3"/>
      <c r="G71" s="1"/>
      <c r="H71" s="1"/>
      <c r="I71" s="1"/>
      <c r="J71" s="1"/>
    </row>
    <row r="72" spans="2:10" ht="23.25" x14ac:dyDescent="0.25">
      <c r="B72" s="34">
        <v>2022</v>
      </c>
      <c r="C72" s="33">
        <v>1</v>
      </c>
      <c r="D72" s="30">
        <f t="shared" si="8"/>
        <v>4.6948356807511738E-3</v>
      </c>
      <c r="E72" s="3"/>
      <c r="F72" s="3"/>
      <c r="G72" s="1"/>
      <c r="H72" s="1"/>
      <c r="I72" s="1"/>
      <c r="J72" s="1"/>
    </row>
    <row r="73" spans="2:10" ht="23.25" x14ac:dyDescent="0.25">
      <c r="B73" s="32">
        <v>2021</v>
      </c>
      <c r="C73" s="33">
        <v>5</v>
      </c>
      <c r="D73" s="30">
        <f t="shared" si="8"/>
        <v>2.3474178403755871E-2</v>
      </c>
      <c r="E73" s="3"/>
      <c r="F73" s="3"/>
      <c r="G73" s="1"/>
      <c r="H73" s="1"/>
      <c r="I73" s="1"/>
      <c r="J73" s="1"/>
    </row>
    <row r="74" spans="2:10" ht="23.25" x14ac:dyDescent="0.25">
      <c r="B74" s="32">
        <v>2020</v>
      </c>
      <c r="C74" s="33">
        <v>2</v>
      </c>
      <c r="D74" s="30">
        <f t="shared" si="8"/>
        <v>9.3896713615023476E-3</v>
      </c>
      <c r="E74" s="3"/>
      <c r="F74" s="3"/>
      <c r="G74" s="1"/>
      <c r="H74" s="1"/>
      <c r="I74" s="1"/>
      <c r="J74" s="1"/>
    </row>
    <row r="75" spans="2:10" ht="23.25" x14ac:dyDescent="0.25">
      <c r="B75" s="32">
        <v>2019</v>
      </c>
      <c r="C75" s="33">
        <v>168</v>
      </c>
      <c r="D75" s="30">
        <f t="shared" si="8"/>
        <v>0.78873239436619724</v>
      </c>
      <c r="E75" s="3"/>
      <c r="F75" s="3"/>
      <c r="G75" s="1"/>
      <c r="H75" s="1"/>
      <c r="I75" s="1"/>
      <c r="J75" s="1"/>
    </row>
    <row r="76" spans="2:10" ht="24" thickBot="1" x14ac:dyDescent="0.3">
      <c r="B76" s="32" t="s">
        <v>1</v>
      </c>
      <c r="C76" s="31">
        <v>0</v>
      </c>
      <c r="D76" s="30">
        <f t="shared" si="8"/>
        <v>0</v>
      </c>
      <c r="E76" s="3"/>
      <c r="F76" s="3"/>
      <c r="G76" s="1"/>
      <c r="H76" s="1"/>
      <c r="I76" s="1"/>
      <c r="J76" s="1"/>
    </row>
    <row r="77" spans="2:10" ht="24" thickBot="1" x14ac:dyDescent="0.3">
      <c r="B77" s="29" t="s">
        <v>52</v>
      </c>
      <c r="C77" s="28">
        <v>2120</v>
      </c>
      <c r="D77" s="27">
        <f>(C77/(C$78/100))%</f>
        <v>0.58002735978112174</v>
      </c>
      <c r="E77" s="3"/>
      <c r="F77" s="3"/>
      <c r="G77" s="1"/>
      <c r="H77" s="1"/>
      <c r="I77" s="1"/>
      <c r="J77" s="1"/>
    </row>
    <row r="78" spans="2:10" ht="24" thickBot="1" x14ac:dyDescent="0.3">
      <c r="B78" s="26" t="s">
        <v>7</v>
      </c>
      <c r="C78" s="25">
        <f>C14+C21+C28+C35+C70+C77</f>
        <v>3655</v>
      </c>
      <c r="D78" s="24">
        <f>D14+D21+D28+D35+D70+D77</f>
        <v>1</v>
      </c>
      <c r="E78" s="3"/>
      <c r="F78" s="3"/>
      <c r="G78" s="1"/>
      <c r="H78" s="1"/>
      <c r="I78" s="1"/>
      <c r="J78" s="1"/>
    </row>
    <row r="79" spans="2:10" ht="23.25" x14ac:dyDescent="0.25">
      <c r="B79" s="4"/>
      <c r="C79" s="4"/>
      <c r="D79" s="3"/>
      <c r="E79" s="3"/>
      <c r="F79" s="3"/>
      <c r="G79" s="1"/>
      <c r="H79" s="1"/>
      <c r="I79" s="1"/>
      <c r="J79" s="1"/>
    </row>
    <row r="80" spans="2:10" ht="24" thickBot="1" x14ac:dyDescent="0.3">
      <c r="B80" s="4"/>
      <c r="C80" s="4"/>
      <c r="D80" s="3"/>
      <c r="E80" s="3"/>
      <c r="F80" s="3"/>
      <c r="G80" s="1"/>
      <c r="H80" s="1"/>
      <c r="I80" s="1"/>
      <c r="J80" s="1"/>
    </row>
    <row r="81" spans="2:15" ht="48.75" customHeight="1" thickBot="1" x14ac:dyDescent="0.3">
      <c r="B81" s="101" t="s">
        <v>78</v>
      </c>
      <c r="C81" s="102"/>
      <c r="D81" s="3"/>
      <c r="E81" s="3"/>
      <c r="F81" s="3"/>
      <c r="G81" s="1"/>
      <c r="H81" s="1"/>
      <c r="I81" s="1"/>
      <c r="J81" s="1"/>
    </row>
    <row r="82" spans="2:15" ht="24" thickBot="1" x14ac:dyDescent="0.4">
      <c r="B82" s="23"/>
      <c r="C82" s="23"/>
      <c r="D82" s="3"/>
      <c r="E82" s="3"/>
      <c r="F82" s="3"/>
      <c r="G82" s="1"/>
      <c r="H82" s="1"/>
      <c r="I82" s="1"/>
      <c r="J82" s="1"/>
    </row>
    <row r="83" spans="2:15" ht="24" thickBot="1" x14ac:dyDescent="0.3">
      <c r="B83" s="22" t="s">
        <v>6</v>
      </c>
      <c r="C83" s="21" t="s">
        <v>58</v>
      </c>
      <c r="D83" s="3"/>
      <c r="E83" s="3"/>
      <c r="F83" s="3"/>
      <c r="G83" s="1"/>
      <c r="H83" s="1"/>
      <c r="I83" s="1"/>
      <c r="J83" s="1"/>
    </row>
    <row r="84" spans="2:15" ht="110.25" customHeight="1" thickBot="1" x14ac:dyDescent="0.3">
      <c r="B84" s="20" t="s">
        <v>4</v>
      </c>
      <c r="C84" s="19" t="s">
        <v>60</v>
      </c>
      <c r="D84" s="3"/>
      <c r="E84" s="18"/>
      <c r="F84" s="3"/>
      <c r="G84" s="1"/>
      <c r="H84" s="1"/>
      <c r="I84" s="1"/>
      <c r="J84" s="1"/>
    </row>
    <row r="85" spans="2:15" ht="88.5" customHeight="1" thickBot="1" x14ac:dyDescent="0.3">
      <c r="B85" s="17" t="s">
        <v>3</v>
      </c>
      <c r="C85" s="16" t="s">
        <v>63</v>
      </c>
      <c r="D85" s="3"/>
      <c r="E85" s="3"/>
      <c r="F85" s="3"/>
      <c r="G85" s="1"/>
      <c r="H85" s="1"/>
      <c r="I85" s="1"/>
      <c r="J85" s="1"/>
    </row>
    <row r="86" spans="2:15" ht="23.25" x14ac:dyDescent="0.25">
      <c r="B86" s="4"/>
      <c r="C86" s="4"/>
      <c r="D86" s="3"/>
      <c r="E86" s="3"/>
      <c r="F86" s="3"/>
      <c r="G86" s="1"/>
      <c r="H86" s="1"/>
      <c r="I86" s="1"/>
      <c r="J86" s="1"/>
    </row>
    <row r="87" spans="2:15" ht="23.25" x14ac:dyDescent="0.25">
      <c r="B87" s="4"/>
      <c r="C87" s="4"/>
      <c r="D87" s="3"/>
      <c r="E87" s="3"/>
      <c r="F87" s="3"/>
      <c r="G87" s="1"/>
      <c r="H87" s="1"/>
      <c r="I87" s="1"/>
      <c r="J87" s="1"/>
    </row>
    <row r="88" spans="2:15" ht="24" thickBot="1" x14ac:dyDescent="0.3">
      <c r="B88" s="4"/>
      <c r="C88" s="15"/>
      <c r="D88" s="14"/>
      <c r="E88" s="14"/>
      <c r="F88" s="14"/>
      <c r="G88" s="1"/>
      <c r="H88" s="1"/>
      <c r="I88" s="1"/>
      <c r="J88" s="1"/>
    </row>
    <row r="89" spans="2:15" ht="24" thickBot="1" x14ac:dyDescent="0.4">
      <c r="B89" s="13" t="s">
        <v>39</v>
      </c>
      <c r="C89" s="93" t="s">
        <v>53</v>
      </c>
      <c r="D89" s="94"/>
      <c r="E89" s="94"/>
      <c r="F89" s="94"/>
      <c r="G89" s="95"/>
      <c r="H89" s="95"/>
      <c r="I89" s="95"/>
      <c r="J89" s="95"/>
      <c r="K89" s="95"/>
      <c r="L89" s="96"/>
    </row>
    <row r="90" spans="2:15" ht="34.5" customHeight="1" thickBot="1" x14ac:dyDescent="0.3">
      <c r="C90" s="97" t="s">
        <v>2</v>
      </c>
      <c r="D90" s="98"/>
      <c r="E90" s="98"/>
      <c r="F90" s="98"/>
      <c r="G90" s="99"/>
      <c r="H90" s="99"/>
      <c r="I90" s="99"/>
      <c r="J90" s="99"/>
      <c r="K90" s="99"/>
      <c r="L90" s="100"/>
    </row>
    <row r="91" spans="2:15" ht="24" thickBot="1" x14ac:dyDescent="0.3">
      <c r="C91" s="78" t="s">
        <v>43</v>
      </c>
      <c r="D91" s="78" t="s">
        <v>44</v>
      </c>
      <c r="E91" s="78" t="s">
        <v>45</v>
      </c>
      <c r="F91" s="78" t="s">
        <v>46</v>
      </c>
      <c r="G91" s="72" t="s">
        <v>47</v>
      </c>
      <c r="H91" s="78" t="s">
        <v>48</v>
      </c>
      <c r="I91" s="72" t="s">
        <v>49</v>
      </c>
      <c r="J91" s="78" t="s">
        <v>50</v>
      </c>
      <c r="K91" s="72" t="s">
        <v>51</v>
      </c>
      <c r="L91" s="73" t="s">
        <v>52</v>
      </c>
      <c r="M91" s="1"/>
      <c r="N91" s="1"/>
      <c r="O91" s="1"/>
    </row>
    <row r="92" spans="2:15" ht="23.25" x14ac:dyDescent="0.25">
      <c r="B92" s="12">
        <v>2023</v>
      </c>
      <c r="C92" s="8">
        <f>(C15/(C$78/100))%</f>
        <v>1.2859097127222982E-2</v>
      </c>
      <c r="D92" s="8">
        <f>(C22/(C$78/100))%</f>
        <v>0</v>
      </c>
      <c r="E92" s="8">
        <f>(C29/(C$78/100))%</f>
        <v>0</v>
      </c>
      <c r="F92" s="8">
        <f>(C36/(C$78/100))%</f>
        <v>0</v>
      </c>
      <c r="G92" s="8">
        <f>(C43/(C$78/100))%</f>
        <v>0</v>
      </c>
      <c r="H92" s="8">
        <f>(C50/(C$78/100))%</f>
        <v>0</v>
      </c>
      <c r="I92" s="8">
        <f>(C57/(C$78/100))%</f>
        <v>0</v>
      </c>
      <c r="J92" s="8">
        <f>(C64/(C$78/100))%</f>
        <v>4.6511627906976752E-3</v>
      </c>
      <c r="K92" s="8">
        <f>(C71/(C$78/100))%</f>
        <v>1.0123119015047881E-2</v>
      </c>
      <c r="L92" s="7">
        <v>0</v>
      </c>
      <c r="M92" s="1"/>
      <c r="N92" s="1"/>
      <c r="O92" s="1"/>
    </row>
    <row r="93" spans="2:15" ht="23.25" x14ac:dyDescent="0.25">
      <c r="B93" s="11">
        <v>2022</v>
      </c>
      <c r="C93" s="8">
        <f t="shared" ref="C93:C97" si="9">(C16/(C$78/100))%</f>
        <v>5.663474692202463E-2</v>
      </c>
      <c r="D93" s="8">
        <f t="shared" ref="D93:D97" si="10">(C23/(C$78/100))%</f>
        <v>0</v>
      </c>
      <c r="E93" s="8">
        <f t="shared" ref="E93:E97" si="11">(C30/(C$78/100))%</f>
        <v>0</v>
      </c>
      <c r="F93" s="8">
        <f t="shared" ref="F93:F97" si="12">(C37/(C$78/100))%</f>
        <v>3.20109439124487E-2</v>
      </c>
      <c r="G93" s="8">
        <f t="shared" ref="G93:G97" si="13">(C44/(C$78/100))%</f>
        <v>3.20109439124487E-2</v>
      </c>
      <c r="H93" s="8">
        <f t="shared" ref="H93:H97" si="14">(C51/(C$78/100))%</f>
        <v>3.8850889192886463E-2</v>
      </c>
      <c r="I93" s="8">
        <f t="shared" ref="I93:I97" si="15">(C58/(C$78/100))%</f>
        <v>3.8850889192886463E-2</v>
      </c>
      <c r="J93" s="8">
        <f t="shared" ref="J93:J97" si="16">(C65/(C$78/100))%</f>
        <v>6.8399452804377573E-3</v>
      </c>
      <c r="K93" s="8">
        <f t="shared" ref="K93:K97" si="17">(C72/(C$78/100))%</f>
        <v>2.7359781121751031E-4</v>
      </c>
      <c r="L93" s="7">
        <v>0</v>
      </c>
      <c r="M93" s="1"/>
      <c r="N93" s="1"/>
      <c r="O93" s="1"/>
    </row>
    <row r="94" spans="2:15" ht="23.25" x14ac:dyDescent="0.25">
      <c r="B94" s="10">
        <v>2021</v>
      </c>
      <c r="C94" s="8">
        <f t="shared" si="9"/>
        <v>4.7606019151846785E-2</v>
      </c>
      <c r="D94" s="8">
        <f t="shared" si="10"/>
        <v>5.4719562243502062E-4</v>
      </c>
      <c r="E94" s="8">
        <f t="shared" si="11"/>
        <v>3.4199726402188782E-2</v>
      </c>
      <c r="F94" s="8">
        <f t="shared" si="12"/>
        <v>1.4227086183310535E-2</v>
      </c>
      <c r="G94" s="8">
        <f t="shared" si="13"/>
        <v>0</v>
      </c>
      <c r="H94" s="8">
        <f t="shared" si="14"/>
        <v>0</v>
      </c>
      <c r="I94" s="8">
        <f t="shared" si="15"/>
        <v>0</v>
      </c>
      <c r="J94" s="8">
        <f t="shared" si="16"/>
        <v>8.2079343365253088E-4</v>
      </c>
      <c r="K94" s="8">
        <f t="shared" si="17"/>
        <v>1.3679890560875513E-3</v>
      </c>
      <c r="L94" s="7">
        <v>0</v>
      </c>
      <c r="M94" s="1"/>
      <c r="N94" s="1"/>
      <c r="O94" s="1"/>
    </row>
    <row r="95" spans="2:15" ht="44.25" customHeight="1" x14ac:dyDescent="0.25">
      <c r="B95" s="10">
        <v>2020</v>
      </c>
      <c r="C95" s="8">
        <f t="shared" si="9"/>
        <v>4.4049247606019158E-2</v>
      </c>
      <c r="D95" s="8">
        <f t="shared" si="10"/>
        <v>0</v>
      </c>
      <c r="E95" s="8">
        <f t="shared" si="11"/>
        <v>0</v>
      </c>
      <c r="F95" s="8">
        <f t="shared" si="12"/>
        <v>0</v>
      </c>
      <c r="G95" s="8">
        <f t="shared" si="13"/>
        <v>0</v>
      </c>
      <c r="H95" s="8">
        <f t="shared" si="14"/>
        <v>0</v>
      </c>
      <c r="I95" s="8">
        <f t="shared" si="15"/>
        <v>0</v>
      </c>
      <c r="J95" s="8">
        <f t="shared" si="16"/>
        <v>0</v>
      </c>
      <c r="K95" s="8">
        <f t="shared" si="17"/>
        <v>5.4719562243502062E-4</v>
      </c>
      <c r="L95" s="7">
        <v>0</v>
      </c>
      <c r="M95" s="1"/>
      <c r="N95" s="1"/>
      <c r="O95" s="1"/>
    </row>
    <row r="96" spans="2:15" ht="23.25" x14ac:dyDescent="0.25">
      <c r="B96" s="10">
        <v>2019</v>
      </c>
      <c r="C96" s="8">
        <f t="shared" si="9"/>
        <v>2.7086183310533519E-2</v>
      </c>
      <c r="D96" s="8">
        <f t="shared" si="10"/>
        <v>7.2777017783857728E-2</v>
      </c>
      <c r="E96" s="8">
        <f t="shared" si="11"/>
        <v>0</v>
      </c>
      <c r="F96" s="8">
        <f t="shared" si="12"/>
        <v>0</v>
      </c>
      <c r="G96" s="8">
        <f t="shared" si="13"/>
        <v>0</v>
      </c>
      <c r="H96" s="8">
        <f t="shared" si="14"/>
        <v>0</v>
      </c>
      <c r="I96" s="8">
        <f t="shared" si="15"/>
        <v>0</v>
      </c>
      <c r="J96" s="8">
        <f t="shared" si="16"/>
        <v>0</v>
      </c>
      <c r="K96" s="8">
        <f t="shared" si="17"/>
        <v>4.596443228454173E-2</v>
      </c>
      <c r="L96" s="7">
        <v>0</v>
      </c>
      <c r="M96" s="1"/>
      <c r="N96" s="1"/>
      <c r="O96" s="1"/>
    </row>
    <row r="97" spans="2:15" ht="24" thickBot="1" x14ac:dyDescent="0.3">
      <c r="B97" s="9" t="s">
        <v>1</v>
      </c>
      <c r="C97" s="8">
        <f t="shared" si="9"/>
        <v>1.9699042407660742E-2</v>
      </c>
      <c r="D97" s="8">
        <f t="shared" si="10"/>
        <v>0</v>
      </c>
      <c r="E97" s="8">
        <f t="shared" si="11"/>
        <v>0</v>
      </c>
      <c r="F97" s="8">
        <f t="shared" si="12"/>
        <v>0</v>
      </c>
      <c r="G97" s="8">
        <f t="shared" si="13"/>
        <v>0</v>
      </c>
      <c r="H97" s="8">
        <f t="shared" si="14"/>
        <v>0</v>
      </c>
      <c r="I97" s="8">
        <f t="shared" si="15"/>
        <v>0</v>
      </c>
      <c r="J97" s="8">
        <f t="shared" si="16"/>
        <v>1.9699042407660742E-2</v>
      </c>
      <c r="K97" s="8">
        <f t="shared" si="17"/>
        <v>0</v>
      </c>
      <c r="L97" s="7">
        <v>0</v>
      </c>
      <c r="M97" s="1"/>
      <c r="N97" s="1"/>
      <c r="O97" s="1"/>
    </row>
    <row r="98" spans="2:15" ht="75" customHeight="1" thickBot="1" x14ac:dyDescent="0.3">
      <c r="B98" s="6" t="s">
        <v>0</v>
      </c>
      <c r="C98" s="5">
        <f t="shared" ref="C98:K98" si="18">SUM(C92:C97)</f>
        <v>0.20793433652530782</v>
      </c>
      <c r="D98" s="5">
        <f t="shared" si="18"/>
        <v>7.3324213406292749E-2</v>
      </c>
      <c r="E98" s="5">
        <f t="shared" si="18"/>
        <v>3.4199726402188782E-2</v>
      </c>
      <c r="F98" s="5">
        <f t="shared" si="18"/>
        <v>4.6238030095759233E-2</v>
      </c>
      <c r="G98" s="5">
        <f t="shared" si="18"/>
        <v>3.20109439124487E-2</v>
      </c>
      <c r="H98" s="5">
        <f t="shared" si="18"/>
        <v>3.8850889192886463E-2</v>
      </c>
      <c r="I98" s="5">
        <f t="shared" si="18"/>
        <v>3.8850889192886463E-2</v>
      </c>
      <c r="J98" s="5">
        <f t="shared" si="18"/>
        <v>3.2010943912448707E-2</v>
      </c>
      <c r="K98" s="5">
        <f t="shared" si="18"/>
        <v>5.8276333789329691E-2</v>
      </c>
      <c r="L98" s="5">
        <f>D$77</f>
        <v>0.58002735978112174</v>
      </c>
      <c r="M98" s="1"/>
      <c r="N98" s="1"/>
      <c r="O98" s="1"/>
    </row>
    <row r="99" spans="2:15" ht="108.75" customHeight="1" x14ac:dyDescent="0.25">
      <c r="B99" s="4"/>
      <c r="C99" s="4"/>
      <c r="D99" s="3"/>
      <c r="E99" s="3"/>
      <c r="F99" s="3"/>
      <c r="G99" s="1"/>
      <c r="H99" s="1"/>
      <c r="I99" s="1"/>
      <c r="J99" s="1"/>
    </row>
    <row r="100" spans="2:15" ht="23.25" x14ac:dyDescent="0.25">
      <c r="B100" s="4"/>
      <c r="C100" s="4"/>
      <c r="D100" s="3"/>
      <c r="E100" s="3"/>
      <c r="F100" s="3"/>
      <c r="G100" s="1"/>
      <c r="H100" s="1"/>
      <c r="I100" s="1"/>
      <c r="J100" s="1"/>
    </row>
    <row r="101" spans="2:15" ht="23.25" x14ac:dyDescent="0.25">
      <c r="B101" s="4"/>
      <c r="C101" s="4"/>
      <c r="D101" s="3"/>
      <c r="E101" s="3"/>
      <c r="F101" s="3"/>
      <c r="G101" s="1"/>
      <c r="H101" s="1"/>
      <c r="I101" s="1"/>
      <c r="J101" s="1"/>
    </row>
    <row r="102" spans="2:15" ht="23.25" x14ac:dyDescent="0.25">
      <c r="B102" s="4"/>
      <c r="C102" s="4"/>
      <c r="D102" s="3"/>
      <c r="E102" s="3"/>
      <c r="F102" s="3"/>
      <c r="G102" s="1"/>
      <c r="H102" s="1"/>
      <c r="I102" s="1"/>
      <c r="J102" s="1"/>
    </row>
    <row r="103" spans="2:15" ht="23.25" x14ac:dyDescent="0.25">
      <c r="B103" s="4"/>
      <c r="C103" s="4"/>
      <c r="D103" s="3"/>
      <c r="E103" s="3"/>
      <c r="F103" s="3"/>
      <c r="G103" s="1"/>
      <c r="H103" s="1"/>
      <c r="I103" s="1"/>
      <c r="J103" s="1"/>
    </row>
    <row r="104" spans="2:15" ht="42" customHeight="1" x14ac:dyDescent="0.25">
      <c r="B104" s="4"/>
      <c r="C104" s="4"/>
      <c r="D104" s="3"/>
      <c r="E104" s="3"/>
      <c r="F104" s="3"/>
      <c r="G104" s="1"/>
      <c r="H104" s="1"/>
      <c r="I104" s="1"/>
      <c r="J104" s="1"/>
    </row>
    <row r="105" spans="2:15" ht="50.25" customHeight="1" x14ac:dyDescent="0.25">
      <c r="B105" s="4"/>
      <c r="C105" s="4"/>
      <c r="D105" s="3"/>
      <c r="E105" s="3"/>
      <c r="F105" s="3"/>
      <c r="G105" s="1"/>
      <c r="H105" s="1"/>
      <c r="I105" s="1"/>
      <c r="J105" s="1"/>
    </row>
    <row r="106" spans="2:15" ht="23.25" x14ac:dyDescent="0.25">
      <c r="B106" s="4"/>
      <c r="C106" s="4"/>
      <c r="D106" s="3"/>
      <c r="E106" s="3"/>
      <c r="F106" s="3"/>
      <c r="G106" s="1"/>
      <c r="H106" s="1"/>
      <c r="I106" s="1"/>
      <c r="J106" s="1"/>
    </row>
    <row r="107" spans="2:15" ht="23.25" x14ac:dyDescent="0.25">
      <c r="B107" s="4"/>
      <c r="C107" s="4"/>
      <c r="D107" s="3"/>
      <c r="E107" s="3"/>
      <c r="F107" s="3"/>
      <c r="G107" s="1"/>
      <c r="H107" s="1"/>
      <c r="I107" s="1"/>
      <c r="J107" s="1"/>
    </row>
    <row r="108" spans="2:15" ht="23.25" x14ac:dyDescent="0.25">
      <c r="B108" s="4"/>
      <c r="C108" s="4"/>
      <c r="D108" s="3"/>
      <c r="E108" s="3"/>
      <c r="F108" s="3"/>
      <c r="G108" s="1"/>
      <c r="H108" s="1"/>
      <c r="I108" s="1"/>
      <c r="J108" s="1"/>
    </row>
    <row r="109" spans="2:15" ht="23.25" x14ac:dyDescent="0.25">
      <c r="B109" s="4"/>
      <c r="C109" s="4"/>
      <c r="D109" s="77"/>
      <c r="E109" s="3"/>
      <c r="F109" s="3"/>
      <c r="G109" s="1"/>
      <c r="H109" s="1"/>
      <c r="I109" s="1"/>
      <c r="J109" s="1"/>
    </row>
    <row r="110" spans="2:15" ht="23.25" x14ac:dyDescent="0.25">
      <c r="B110" s="4"/>
      <c r="C110" s="4"/>
      <c r="D110" s="3"/>
      <c r="E110" s="3"/>
      <c r="F110" s="3"/>
      <c r="G110" s="1"/>
      <c r="H110" s="1"/>
      <c r="I110" s="1"/>
      <c r="J110" s="1"/>
    </row>
    <row r="111" spans="2:15" ht="23.25" x14ac:dyDescent="0.25">
      <c r="B111" s="4"/>
      <c r="C111" s="4"/>
      <c r="D111" s="3"/>
      <c r="E111" s="3"/>
      <c r="F111" s="3"/>
      <c r="G111" s="1"/>
      <c r="H111" s="1"/>
      <c r="I111" s="1"/>
      <c r="J111" s="1"/>
    </row>
    <row r="112" spans="2:15" ht="23.25" x14ac:dyDescent="0.25">
      <c r="B112" s="4"/>
      <c r="C112" s="4"/>
      <c r="D112" s="3"/>
      <c r="E112" s="3"/>
      <c r="F112" s="3"/>
      <c r="G112" s="1"/>
      <c r="H112" s="1"/>
      <c r="I112" s="1"/>
      <c r="J112" s="1"/>
    </row>
    <row r="113" spans="2:10" ht="23.25" x14ac:dyDescent="0.25">
      <c r="B113" s="4"/>
      <c r="C113" s="4"/>
      <c r="D113" s="3"/>
      <c r="E113" s="3"/>
      <c r="F113" s="3"/>
      <c r="G113" s="1"/>
      <c r="H113" s="1"/>
      <c r="I113" s="1"/>
      <c r="J113" s="1"/>
    </row>
    <row r="114" spans="2:10" ht="23.25" x14ac:dyDescent="0.25">
      <c r="B114" s="4"/>
      <c r="C114" s="4"/>
      <c r="D114" s="3"/>
      <c r="E114" s="3"/>
      <c r="F114" s="3"/>
      <c r="G114" s="1"/>
      <c r="H114" s="1"/>
      <c r="I114" s="1"/>
      <c r="J114" s="1"/>
    </row>
    <row r="115" spans="2:10" ht="23.25" x14ac:dyDescent="0.25">
      <c r="B115" s="4"/>
      <c r="C115" s="4"/>
      <c r="D115" s="3"/>
      <c r="E115" s="3"/>
      <c r="F115" s="3"/>
      <c r="G115" s="1"/>
      <c r="H115" s="1"/>
      <c r="I115" s="1"/>
      <c r="J115" s="1"/>
    </row>
    <row r="116" spans="2:10" ht="23.25" x14ac:dyDescent="0.25">
      <c r="B116" s="4"/>
      <c r="C116" s="4"/>
      <c r="D116" s="3"/>
      <c r="E116" s="3"/>
      <c r="F116" s="3"/>
      <c r="G116" s="1"/>
      <c r="H116" s="1"/>
      <c r="I116" s="1"/>
      <c r="J116" s="1"/>
    </row>
    <row r="117" spans="2:10" ht="23.25" x14ac:dyDescent="0.25">
      <c r="B117" s="4"/>
      <c r="C117" s="4"/>
      <c r="D117" s="3"/>
      <c r="E117" s="3"/>
      <c r="F117" s="3"/>
      <c r="G117" s="1"/>
      <c r="H117" s="1"/>
      <c r="I117" s="1"/>
      <c r="J117" s="1"/>
    </row>
    <row r="118" spans="2:10" ht="23.25" x14ac:dyDescent="0.25">
      <c r="B118" s="4"/>
      <c r="C118" s="4"/>
      <c r="D118" s="3"/>
      <c r="E118" s="3"/>
      <c r="F118" s="3"/>
      <c r="G118" s="1"/>
      <c r="H118" s="1"/>
      <c r="I118" s="1"/>
      <c r="J118" s="1"/>
    </row>
    <row r="119" spans="2:10" ht="23.25" x14ac:dyDescent="0.25">
      <c r="B119" s="4"/>
      <c r="C119" s="4"/>
      <c r="D119" s="3"/>
      <c r="E119" s="3"/>
      <c r="F119" s="3"/>
      <c r="G119" s="1"/>
      <c r="H119" s="1"/>
      <c r="I119" s="1"/>
      <c r="J119" s="1"/>
    </row>
    <row r="120" spans="2:10" ht="23.25" x14ac:dyDescent="0.25">
      <c r="B120" s="4"/>
      <c r="C120" s="4"/>
      <c r="D120" s="3"/>
      <c r="E120" s="3"/>
      <c r="F120" s="3"/>
      <c r="G120" s="1"/>
      <c r="H120" s="1"/>
      <c r="I120" s="1"/>
      <c r="J120" s="1"/>
    </row>
    <row r="121" spans="2:10" ht="23.25" x14ac:dyDescent="0.25">
      <c r="B121" s="4"/>
      <c r="C121" s="4"/>
      <c r="D121" s="3"/>
      <c r="E121" s="3"/>
      <c r="F121" s="3"/>
      <c r="G121" s="1"/>
      <c r="H121" s="1"/>
      <c r="I121" s="1"/>
      <c r="J121" s="1"/>
    </row>
    <row r="122" spans="2:10" ht="23.25" x14ac:dyDescent="0.25">
      <c r="B122" s="4"/>
      <c r="C122" s="4"/>
      <c r="D122" s="3"/>
      <c r="E122" s="3"/>
      <c r="F122" s="3"/>
      <c r="G122" s="1"/>
      <c r="H122" s="1"/>
      <c r="I122" s="1"/>
      <c r="J122" s="1"/>
    </row>
    <row r="123" spans="2:10" ht="23.25" x14ac:dyDescent="0.25">
      <c r="B123" s="4"/>
      <c r="C123" s="4"/>
      <c r="D123" s="3"/>
      <c r="E123" s="3"/>
      <c r="F123" s="3"/>
      <c r="G123" s="1"/>
      <c r="H123" s="1"/>
      <c r="I123" s="1"/>
      <c r="J123" s="1"/>
    </row>
    <row r="124" spans="2:10" ht="23.25" x14ac:dyDescent="0.25">
      <c r="B124" s="4"/>
      <c r="C124" s="4"/>
      <c r="D124" s="3"/>
      <c r="E124" s="3"/>
      <c r="F124" s="3"/>
      <c r="G124" s="1"/>
      <c r="H124" s="1"/>
      <c r="I124" s="1"/>
      <c r="J124" s="1"/>
    </row>
    <row r="125" spans="2:10" ht="23.25" x14ac:dyDescent="0.25">
      <c r="B125" s="4"/>
      <c r="C125" s="4"/>
      <c r="D125" s="3"/>
      <c r="E125" s="3"/>
      <c r="F125" s="3"/>
      <c r="G125" s="1"/>
      <c r="H125" s="1"/>
      <c r="I125" s="1"/>
      <c r="J125" s="1"/>
    </row>
    <row r="126" spans="2:10" ht="23.25" x14ac:dyDescent="0.25">
      <c r="B126" s="4"/>
      <c r="C126" s="4"/>
      <c r="D126" s="3"/>
      <c r="E126" s="3"/>
      <c r="F126" s="3"/>
      <c r="G126" s="1"/>
      <c r="H126" s="1"/>
      <c r="I126" s="1"/>
      <c r="J126" s="1"/>
    </row>
    <row r="127" spans="2:10" ht="23.25" x14ac:dyDescent="0.25">
      <c r="B127" s="4"/>
      <c r="C127" s="4"/>
      <c r="D127" s="3"/>
      <c r="E127" s="3"/>
      <c r="F127" s="3"/>
      <c r="G127" s="1"/>
      <c r="H127" s="1"/>
      <c r="I127" s="1"/>
      <c r="J127" s="1"/>
    </row>
    <row r="128" spans="2:10" ht="23.25" x14ac:dyDescent="0.25">
      <c r="B128" s="4"/>
      <c r="C128" s="4"/>
      <c r="D128" s="3"/>
      <c r="E128" s="3"/>
      <c r="F128" s="3"/>
      <c r="G128" s="1"/>
      <c r="H128" s="1"/>
      <c r="I128" s="1"/>
      <c r="J128" s="1"/>
    </row>
    <row r="129" spans="2:10" ht="23.25" x14ac:dyDescent="0.25">
      <c r="B129" s="4"/>
      <c r="C129" s="4"/>
      <c r="D129" s="3"/>
      <c r="E129" s="3"/>
      <c r="F129" s="3"/>
      <c r="G129" s="1"/>
      <c r="H129" s="1"/>
      <c r="I129" s="1"/>
      <c r="J129" s="1"/>
    </row>
    <row r="130" spans="2:10" x14ac:dyDescent="0.25">
      <c r="G130" s="1"/>
      <c r="H130" s="1"/>
      <c r="I130" s="1"/>
      <c r="J130" s="1"/>
    </row>
    <row r="131" spans="2:10" x14ac:dyDescent="0.25">
      <c r="B131" s="1"/>
      <c r="C131" s="1"/>
      <c r="D131" s="1"/>
      <c r="E131" s="1"/>
      <c r="F131" s="1"/>
      <c r="G131" s="1"/>
      <c r="H131" s="1"/>
      <c r="I131" s="1"/>
      <c r="J131" s="1"/>
    </row>
    <row r="132" spans="2:10" x14ac:dyDescent="0.25">
      <c r="B132" s="1"/>
      <c r="C132" s="1"/>
      <c r="D132" s="1"/>
      <c r="E132" s="1"/>
      <c r="F132" s="1"/>
      <c r="G132" s="1"/>
      <c r="H132" s="1"/>
      <c r="I132" s="1"/>
      <c r="J132" s="1"/>
    </row>
    <row r="133" spans="2:10" x14ac:dyDescent="0.25">
      <c r="B133" s="1"/>
      <c r="C133" s="1"/>
      <c r="D133" s="1"/>
      <c r="E133" s="1"/>
      <c r="F133" s="1"/>
      <c r="G133" s="1"/>
      <c r="H133" s="1"/>
      <c r="I133" s="1"/>
      <c r="J133" s="1"/>
    </row>
    <row r="134" spans="2:10" x14ac:dyDescent="0.25">
      <c r="B134" s="1"/>
      <c r="C134" s="1"/>
      <c r="D134" s="1"/>
      <c r="E134" s="1"/>
      <c r="F134" s="1"/>
      <c r="G134" s="1"/>
      <c r="H134" s="1"/>
      <c r="I134" s="1"/>
      <c r="J134" s="1"/>
    </row>
    <row r="135" spans="2:10" x14ac:dyDescent="0.25">
      <c r="B135" s="1"/>
      <c r="C135" s="1"/>
      <c r="D135" s="1"/>
      <c r="E135" s="1"/>
      <c r="F135" s="1"/>
      <c r="G135" s="1"/>
      <c r="H135" s="1"/>
      <c r="I135" s="1"/>
      <c r="J135" s="1"/>
    </row>
    <row r="136" spans="2:10" x14ac:dyDescent="0.25">
      <c r="B136" s="1"/>
      <c r="C136" s="1"/>
      <c r="D136" s="1"/>
      <c r="E136" s="1"/>
      <c r="F136" s="1"/>
      <c r="G136" s="1"/>
      <c r="H136" s="1"/>
      <c r="I136" s="1"/>
      <c r="J136" s="1"/>
    </row>
    <row r="137" spans="2:10" x14ac:dyDescent="0.25">
      <c r="B137" s="1"/>
      <c r="C137" s="1"/>
      <c r="D137" s="1"/>
      <c r="E137" s="1"/>
      <c r="F137" s="1"/>
      <c r="G137" s="1"/>
      <c r="H137" s="1"/>
      <c r="I137" s="1"/>
      <c r="J137" s="1"/>
    </row>
    <row r="138" spans="2:10" x14ac:dyDescent="0.25">
      <c r="B138" s="1"/>
      <c r="C138" s="1"/>
      <c r="D138" s="1"/>
      <c r="E138" s="1"/>
      <c r="F138" s="1"/>
      <c r="G138" s="1"/>
      <c r="H138" s="1"/>
      <c r="I138" s="1"/>
    </row>
    <row r="139" spans="2:10" x14ac:dyDescent="0.25">
      <c r="B139" s="1"/>
      <c r="C139" s="1"/>
      <c r="D139" s="1"/>
      <c r="E139" s="1"/>
      <c r="F139" s="1"/>
      <c r="G139" s="1"/>
      <c r="H139" s="1"/>
      <c r="I139" s="1"/>
    </row>
    <row r="140" spans="2:10" x14ac:dyDescent="0.25">
      <c r="B140" s="1"/>
      <c r="C140" s="1"/>
      <c r="D140" s="1"/>
      <c r="E140" s="1"/>
      <c r="F140" s="1"/>
      <c r="G140" s="1"/>
      <c r="H140" s="1"/>
      <c r="I140" s="1"/>
    </row>
    <row r="141" spans="2:10" x14ac:dyDescent="0.25">
      <c r="B141" s="1"/>
      <c r="C141" s="1"/>
      <c r="D141" s="1"/>
      <c r="E141" s="1"/>
      <c r="F141" s="1"/>
      <c r="G141" s="1"/>
      <c r="H141" s="1"/>
      <c r="I141" s="1"/>
    </row>
    <row r="142" spans="2:10" x14ac:dyDescent="0.25">
      <c r="B142" s="1"/>
      <c r="C142" s="1"/>
      <c r="D142" s="1"/>
      <c r="E142" s="1"/>
      <c r="F142" s="1"/>
      <c r="G142" s="1"/>
      <c r="H142" s="1"/>
      <c r="I142" s="1"/>
    </row>
    <row r="143" spans="2:10" x14ac:dyDescent="0.25">
      <c r="B143" s="1"/>
      <c r="C143" s="1"/>
      <c r="D143" s="1"/>
      <c r="E143" s="1"/>
      <c r="F143" s="1"/>
      <c r="G143" s="1"/>
      <c r="H143" s="1"/>
      <c r="I143" s="1"/>
    </row>
    <row r="144" spans="2:10" x14ac:dyDescent="0.25">
      <c r="B144" s="1"/>
      <c r="C144" s="1"/>
      <c r="D144" s="1"/>
      <c r="E144" s="1"/>
      <c r="F144" s="1"/>
      <c r="G144" s="1"/>
      <c r="H144" s="1"/>
      <c r="I144" s="1"/>
    </row>
    <row r="145" spans="2:10" ht="23.25" x14ac:dyDescent="0.35">
      <c r="C145" s="2"/>
      <c r="D145" s="2"/>
      <c r="H145" s="1"/>
      <c r="I145" s="1"/>
    </row>
    <row r="146" spans="2:10" x14ac:dyDescent="0.25">
      <c r="H146" s="1"/>
      <c r="I146" s="1"/>
    </row>
    <row r="147" spans="2:10" x14ac:dyDescent="0.25">
      <c r="H147" s="1"/>
      <c r="I147" s="1"/>
    </row>
    <row r="148" spans="2:10" x14ac:dyDescent="0.25">
      <c r="H148" s="1"/>
      <c r="I148" s="1"/>
    </row>
    <row r="149" spans="2:10" x14ac:dyDescent="0.25">
      <c r="H149" s="1"/>
    </row>
    <row r="150" spans="2:10" ht="15.75" thickBot="1" x14ac:dyDescent="0.3">
      <c r="H150" s="1"/>
    </row>
    <row r="151" spans="2:10" ht="24.75" thickTop="1" thickBot="1" x14ac:dyDescent="0.3">
      <c r="B151" s="86" t="s">
        <v>10</v>
      </c>
      <c r="C151" s="87"/>
      <c r="D151" s="88"/>
      <c r="E151" s="54"/>
      <c r="F151" s="54"/>
      <c r="G151" s="1"/>
      <c r="H151" s="1"/>
      <c r="I151" s="1"/>
      <c r="J151" s="76"/>
    </row>
    <row r="152" spans="2:10" ht="20.25" thickTop="1" thickBot="1" x14ac:dyDescent="0.3">
      <c r="B152" s="53"/>
      <c r="C152" s="53"/>
      <c r="D152" s="52"/>
      <c r="E152" s="51"/>
      <c r="F152" s="51"/>
      <c r="G152" s="1"/>
      <c r="H152" s="1"/>
      <c r="I152" s="1"/>
      <c r="J152" s="1"/>
    </row>
    <row r="153" spans="2:10" ht="21.75" thickBot="1" x14ac:dyDescent="0.4">
      <c r="B153" s="50" t="s">
        <v>6</v>
      </c>
      <c r="C153" s="49" t="s">
        <v>74</v>
      </c>
      <c r="D153" s="48"/>
      <c r="E153" s="47"/>
      <c r="F153" s="47"/>
      <c r="G153" s="1"/>
      <c r="H153" s="1"/>
      <c r="I153" s="1"/>
      <c r="J153" s="1"/>
    </row>
    <row r="154" spans="2:10" ht="165" customHeight="1" thickBot="1" x14ac:dyDescent="0.4">
      <c r="B154" s="46" t="s">
        <v>4</v>
      </c>
      <c r="C154" s="19" t="s">
        <v>75</v>
      </c>
      <c r="D154" s="45"/>
      <c r="E154" s="45"/>
      <c r="F154" s="45"/>
      <c r="G154" s="1"/>
      <c r="H154" s="1"/>
      <c r="I154" s="1"/>
      <c r="J154" s="1"/>
    </row>
    <row r="155" spans="2:10" ht="84.75" thickBot="1" x14ac:dyDescent="0.4">
      <c r="B155" s="46" t="s">
        <v>3</v>
      </c>
      <c r="C155" s="19" t="s">
        <v>62</v>
      </c>
      <c r="D155" s="45"/>
      <c r="E155" s="45"/>
      <c r="F155" s="45"/>
      <c r="G155" s="1"/>
      <c r="H155" s="1"/>
      <c r="I155" s="1"/>
      <c r="J155" s="1"/>
    </row>
    <row r="156" spans="2:10" ht="16.5" thickBot="1" x14ac:dyDescent="0.3">
      <c r="B156" s="44"/>
      <c r="C156" s="43"/>
      <c r="G156" s="1"/>
      <c r="H156" s="1"/>
      <c r="I156" s="1"/>
      <c r="J156" s="1"/>
    </row>
    <row r="157" spans="2:10" ht="75" customHeight="1" thickBot="1" x14ac:dyDescent="0.3">
      <c r="B157" s="42" t="s">
        <v>72</v>
      </c>
      <c r="C157" s="41" t="s">
        <v>8</v>
      </c>
      <c r="D157" s="40" t="s">
        <v>80</v>
      </c>
      <c r="E157" s="39"/>
      <c r="F157" s="39"/>
      <c r="G157" s="1"/>
      <c r="H157" s="1"/>
      <c r="I157" s="1"/>
      <c r="J157" s="1"/>
    </row>
    <row r="158" spans="2:10" ht="24" thickBot="1" x14ac:dyDescent="0.3">
      <c r="B158" s="6" t="s">
        <v>64</v>
      </c>
      <c r="C158" s="28">
        <f>SUM(C159:C164)</f>
        <v>63</v>
      </c>
      <c r="D158" s="27">
        <f>(C158/(C$215/100))%</f>
        <v>0.14449541284403669</v>
      </c>
      <c r="E158" s="39"/>
      <c r="F158" s="39"/>
      <c r="G158" s="1"/>
      <c r="H158" s="1"/>
      <c r="I158" s="1"/>
      <c r="J158" s="1"/>
    </row>
    <row r="159" spans="2:10" ht="23.25" x14ac:dyDescent="0.25">
      <c r="B159" s="36">
        <v>2023</v>
      </c>
      <c r="C159" s="35">
        <v>0</v>
      </c>
      <c r="D159" s="30">
        <f>(C159/(C$14/100))%</f>
        <v>0</v>
      </c>
      <c r="E159" s="39"/>
      <c r="F159" s="39"/>
      <c r="G159" s="1"/>
      <c r="H159" s="1"/>
      <c r="I159" s="1"/>
      <c r="J159" s="1"/>
    </row>
    <row r="160" spans="2:10" ht="23.25" x14ac:dyDescent="0.25">
      <c r="B160" s="34">
        <v>2022</v>
      </c>
      <c r="C160" s="35">
        <v>0</v>
      </c>
      <c r="D160" s="30">
        <f t="shared" ref="D160:D164" si="19">(C160/(C$14/100))%</f>
        <v>0</v>
      </c>
      <c r="E160" s="39"/>
      <c r="F160" s="39"/>
      <c r="G160" s="1"/>
      <c r="H160" s="1"/>
      <c r="I160" s="1"/>
      <c r="J160" s="1"/>
    </row>
    <row r="161" spans="2:10" ht="23.25" x14ac:dyDescent="0.25">
      <c r="B161" s="32">
        <v>2021</v>
      </c>
      <c r="C161" s="35">
        <v>24</v>
      </c>
      <c r="D161" s="30">
        <f t="shared" si="19"/>
        <v>3.1578947368421054E-2</v>
      </c>
      <c r="E161" s="39"/>
      <c r="F161" s="39"/>
      <c r="G161" s="1"/>
      <c r="H161" s="1"/>
      <c r="I161" s="1"/>
      <c r="J161" s="1"/>
    </row>
    <row r="162" spans="2:10" ht="23.25" x14ac:dyDescent="0.25">
      <c r="B162" s="32">
        <v>2020</v>
      </c>
      <c r="C162" s="35">
        <v>25</v>
      </c>
      <c r="D162" s="30">
        <f t="shared" si="19"/>
        <v>3.2894736842105268E-2</v>
      </c>
      <c r="E162" s="39"/>
      <c r="F162" s="39"/>
      <c r="G162" s="1"/>
      <c r="H162" s="1"/>
      <c r="I162" s="1"/>
      <c r="J162" s="1"/>
    </row>
    <row r="163" spans="2:10" ht="23.25" x14ac:dyDescent="0.25">
      <c r="B163" s="32">
        <v>2019</v>
      </c>
      <c r="C163" s="35">
        <v>14</v>
      </c>
      <c r="D163" s="30">
        <f t="shared" si="19"/>
        <v>1.8421052631578949E-2</v>
      </c>
      <c r="E163" s="39"/>
      <c r="F163" s="39"/>
      <c r="G163" s="1"/>
      <c r="H163" s="1"/>
      <c r="I163" s="1"/>
      <c r="J163" s="1"/>
    </row>
    <row r="164" spans="2:10" ht="24" thickBot="1" x14ac:dyDescent="0.3">
      <c r="B164" s="32" t="s">
        <v>1</v>
      </c>
      <c r="C164" s="35">
        <v>0</v>
      </c>
      <c r="D164" s="30">
        <f t="shared" si="19"/>
        <v>0</v>
      </c>
      <c r="E164" s="39"/>
      <c r="F164" s="39"/>
      <c r="G164" s="1"/>
      <c r="H164" s="1"/>
      <c r="I164" s="1"/>
      <c r="J164" s="1"/>
    </row>
    <row r="165" spans="2:10" ht="24" thickBot="1" x14ac:dyDescent="0.3">
      <c r="B165" s="6" t="s">
        <v>65</v>
      </c>
      <c r="C165" s="28">
        <f>SUM(C166:C171)</f>
        <v>72</v>
      </c>
      <c r="D165" s="27">
        <f>(C165/(C$215/100))%</f>
        <v>0.16513761467889906</v>
      </c>
      <c r="E165" s="38"/>
      <c r="F165" s="38"/>
      <c r="G165" s="1"/>
      <c r="H165" s="1"/>
      <c r="I165" s="1"/>
      <c r="J165" s="1"/>
    </row>
    <row r="166" spans="2:10" ht="23.25" x14ac:dyDescent="0.25">
      <c r="B166" s="36">
        <v>2023</v>
      </c>
      <c r="C166" s="35">
        <v>0</v>
      </c>
      <c r="D166" s="30">
        <f>(C166/(C$21/100))%</f>
        <v>0</v>
      </c>
      <c r="E166" s="37"/>
      <c r="F166" s="37"/>
      <c r="G166" s="1"/>
      <c r="H166" s="1"/>
      <c r="I166" s="1"/>
      <c r="J166" s="1"/>
    </row>
    <row r="167" spans="2:10" ht="23.25" x14ac:dyDescent="0.25">
      <c r="B167" s="34">
        <v>2022</v>
      </c>
      <c r="C167" s="33">
        <v>2</v>
      </c>
      <c r="D167" s="30">
        <f t="shared" ref="D167:D171" si="20">(C167/(C$21/100))%</f>
        <v>7.4626865671641781E-3</v>
      </c>
      <c r="E167" s="37"/>
      <c r="F167" s="37"/>
      <c r="G167" s="1"/>
      <c r="H167" s="1"/>
      <c r="I167" s="1"/>
      <c r="J167" s="1"/>
    </row>
    <row r="168" spans="2:10" ht="23.25" x14ac:dyDescent="0.25">
      <c r="B168" s="32">
        <v>2021</v>
      </c>
      <c r="C168" s="33">
        <v>10</v>
      </c>
      <c r="D168" s="30">
        <f t="shared" si="20"/>
        <v>3.7313432835820892E-2</v>
      </c>
      <c r="E168" s="37"/>
      <c r="F168" s="37"/>
      <c r="G168" s="1"/>
      <c r="H168" s="1"/>
      <c r="I168" s="1"/>
      <c r="J168" s="1"/>
    </row>
    <row r="169" spans="2:10" ht="23.25" x14ac:dyDescent="0.25">
      <c r="B169" s="32">
        <v>2020</v>
      </c>
      <c r="C169" s="33">
        <v>60</v>
      </c>
      <c r="D169" s="30">
        <f t="shared" si="20"/>
        <v>0.22388059701492538</v>
      </c>
      <c r="E169" s="37"/>
      <c r="F169" s="37"/>
      <c r="G169" s="1"/>
      <c r="H169" s="1"/>
      <c r="I169" s="1"/>
      <c r="J169" s="1"/>
    </row>
    <row r="170" spans="2:10" ht="23.25" x14ac:dyDescent="0.25">
      <c r="B170" s="32">
        <v>2019</v>
      </c>
      <c r="C170" s="33">
        <v>0</v>
      </c>
      <c r="D170" s="30">
        <f t="shared" si="20"/>
        <v>0</v>
      </c>
      <c r="E170" s="37"/>
      <c r="F170" s="37"/>
      <c r="G170" s="1"/>
      <c r="H170" s="1"/>
      <c r="I170" s="1"/>
      <c r="J170" s="1"/>
    </row>
    <row r="171" spans="2:10" ht="24" thickBot="1" x14ac:dyDescent="0.3">
      <c r="B171" s="32" t="s">
        <v>1</v>
      </c>
      <c r="C171" s="31">
        <v>0</v>
      </c>
      <c r="D171" s="30">
        <f t="shared" si="20"/>
        <v>0</v>
      </c>
      <c r="E171" s="37"/>
      <c r="F171" s="37"/>
      <c r="G171" s="1"/>
      <c r="H171" s="1"/>
      <c r="I171" s="1"/>
      <c r="J171" s="1"/>
    </row>
    <row r="172" spans="2:10" ht="24" thickBot="1" x14ac:dyDescent="0.3">
      <c r="B172" s="6" t="s">
        <v>66</v>
      </c>
      <c r="C172" s="28">
        <f>SUM(C173:C178)</f>
        <v>36</v>
      </c>
      <c r="D172" s="27">
        <f>(C172/(C$215/100))%</f>
        <v>8.2568807339449532E-2</v>
      </c>
      <c r="E172" s="37"/>
      <c r="F172" s="37"/>
      <c r="G172" s="1"/>
      <c r="H172" s="1"/>
      <c r="I172" s="1"/>
      <c r="J172" s="1"/>
    </row>
    <row r="173" spans="2:10" ht="23.25" x14ac:dyDescent="0.25">
      <c r="B173" s="36">
        <v>2023</v>
      </c>
      <c r="C173" s="35">
        <v>0</v>
      </c>
      <c r="D173" s="30">
        <f t="shared" ref="D173:D178" si="21">(C173/(C$28/100))%</f>
        <v>0</v>
      </c>
      <c r="E173" s="3"/>
      <c r="F173" s="3"/>
      <c r="G173" s="1"/>
      <c r="H173" s="1"/>
      <c r="I173" s="1"/>
      <c r="J173" s="1"/>
    </row>
    <row r="174" spans="2:10" ht="23.25" x14ac:dyDescent="0.25">
      <c r="B174" s="34">
        <v>2022</v>
      </c>
      <c r="C174" s="33">
        <v>0</v>
      </c>
      <c r="D174" s="30">
        <f t="shared" si="21"/>
        <v>0</v>
      </c>
      <c r="E174" s="3"/>
      <c r="F174" s="3"/>
      <c r="G174" s="1"/>
      <c r="H174" s="1"/>
      <c r="I174" s="1"/>
      <c r="J174" s="1"/>
    </row>
    <row r="175" spans="2:10" ht="23.25" x14ac:dyDescent="0.25">
      <c r="B175" s="32">
        <v>2021</v>
      </c>
      <c r="C175" s="33">
        <v>5</v>
      </c>
      <c r="D175" s="30">
        <f t="shared" si="21"/>
        <v>0.04</v>
      </c>
      <c r="E175" s="3"/>
      <c r="F175" s="3"/>
      <c r="G175" s="1"/>
      <c r="H175" s="1"/>
      <c r="I175" s="1"/>
      <c r="J175" s="1"/>
    </row>
    <row r="176" spans="2:10" ht="23.25" x14ac:dyDescent="0.25">
      <c r="B176" s="32">
        <v>2020</v>
      </c>
      <c r="C176" s="33">
        <v>29</v>
      </c>
      <c r="D176" s="30">
        <f t="shared" si="21"/>
        <v>0.23199999999999998</v>
      </c>
      <c r="E176" s="3"/>
      <c r="F176" s="3"/>
      <c r="G176" s="1"/>
      <c r="H176" s="1"/>
      <c r="I176" s="1"/>
      <c r="J176" s="1"/>
    </row>
    <row r="177" spans="2:10" ht="23.25" x14ac:dyDescent="0.25">
      <c r="B177" s="32">
        <v>2019</v>
      </c>
      <c r="C177" s="33">
        <v>2</v>
      </c>
      <c r="D177" s="30">
        <f t="shared" si="21"/>
        <v>1.6E-2</v>
      </c>
      <c r="E177" s="3"/>
      <c r="F177" s="3"/>
      <c r="G177" s="1"/>
      <c r="H177" s="1"/>
      <c r="I177" s="1"/>
      <c r="J177" s="1"/>
    </row>
    <row r="178" spans="2:10" ht="24" thickBot="1" x14ac:dyDescent="0.3">
      <c r="B178" s="32" t="s">
        <v>1</v>
      </c>
      <c r="C178" s="31">
        <v>0</v>
      </c>
      <c r="D178" s="30">
        <f t="shared" si="21"/>
        <v>0</v>
      </c>
      <c r="E178" s="3"/>
      <c r="F178" s="3"/>
      <c r="G178" s="1"/>
      <c r="H178" s="1"/>
      <c r="I178" s="1"/>
      <c r="J178" s="1"/>
    </row>
    <row r="179" spans="2:10" ht="24" thickBot="1" x14ac:dyDescent="0.3">
      <c r="B179" s="6" t="s">
        <v>67</v>
      </c>
      <c r="C179" s="28">
        <f>SUM(C180:C185)</f>
        <v>30</v>
      </c>
      <c r="D179" s="27">
        <f>(C179/(C$215/100))%</f>
        <v>6.8807339449541274E-2</v>
      </c>
      <c r="E179" s="3"/>
      <c r="F179" s="3"/>
      <c r="G179" s="1"/>
      <c r="H179" s="1"/>
      <c r="I179" s="1"/>
      <c r="J179" s="1"/>
    </row>
    <row r="180" spans="2:10" ht="23.25" x14ac:dyDescent="0.25">
      <c r="B180" s="36">
        <v>2023</v>
      </c>
      <c r="C180" s="35">
        <v>0</v>
      </c>
      <c r="D180" s="30">
        <f>(C180/(C$35/100))%</f>
        <v>0</v>
      </c>
      <c r="E180" s="3"/>
      <c r="F180" s="3"/>
      <c r="G180" s="1"/>
      <c r="H180" s="1"/>
      <c r="I180" s="1"/>
      <c r="J180" s="1"/>
    </row>
    <row r="181" spans="2:10" ht="23.25" x14ac:dyDescent="0.25">
      <c r="B181" s="34">
        <v>2022</v>
      </c>
      <c r="C181" s="33">
        <v>0</v>
      </c>
      <c r="D181" s="30">
        <f t="shared" ref="D181:D185" si="22">(C181/(C$35/100))%</f>
        <v>0</v>
      </c>
      <c r="E181" s="3"/>
      <c r="F181" s="3"/>
      <c r="G181" s="1"/>
      <c r="H181" s="1"/>
      <c r="I181" s="1"/>
      <c r="J181" s="1"/>
    </row>
    <row r="182" spans="2:10" ht="23.25" x14ac:dyDescent="0.25">
      <c r="B182" s="32">
        <v>2021</v>
      </c>
      <c r="C182" s="33">
        <v>30</v>
      </c>
      <c r="D182" s="30">
        <f t="shared" si="22"/>
        <v>0.17751479289940827</v>
      </c>
      <c r="E182" s="3"/>
      <c r="F182" s="3"/>
      <c r="G182" s="1"/>
      <c r="H182" s="1"/>
      <c r="I182" s="1"/>
      <c r="J182" s="1"/>
    </row>
    <row r="183" spans="2:10" ht="23.25" x14ac:dyDescent="0.25">
      <c r="B183" s="32">
        <v>2020</v>
      </c>
      <c r="C183" s="33">
        <v>0</v>
      </c>
      <c r="D183" s="30">
        <f t="shared" si="22"/>
        <v>0</v>
      </c>
      <c r="E183" s="3"/>
      <c r="F183" s="3"/>
      <c r="G183" s="1"/>
      <c r="H183" s="1"/>
      <c r="I183" s="1"/>
      <c r="J183" s="1"/>
    </row>
    <row r="184" spans="2:10" ht="23.25" x14ac:dyDescent="0.25">
      <c r="B184" s="32">
        <v>2019</v>
      </c>
      <c r="C184" s="33">
        <v>0</v>
      </c>
      <c r="D184" s="30">
        <f t="shared" si="22"/>
        <v>0</v>
      </c>
      <c r="E184" s="3"/>
      <c r="F184" s="3"/>
      <c r="G184" s="1"/>
      <c r="H184" s="1"/>
      <c r="I184" s="1"/>
      <c r="J184" s="1"/>
    </row>
    <row r="185" spans="2:10" ht="24" thickBot="1" x14ac:dyDescent="0.3">
      <c r="B185" s="32" t="s">
        <v>1</v>
      </c>
      <c r="C185" s="31">
        <v>0</v>
      </c>
      <c r="D185" s="30">
        <f t="shared" si="22"/>
        <v>0</v>
      </c>
      <c r="E185" s="3"/>
      <c r="F185" s="3"/>
      <c r="G185" s="1"/>
      <c r="H185" s="1"/>
      <c r="I185" s="1"/>
      <c r="J185" s="1"/>
    </row>
    <row r="186" spans="2:10" ht="24" thickBot="1" x14ac:dyDescent="0.3">
      <c r="B186" s="29" t="s">
        <v>68</v>
      </c>
      <c r="C186" s="28">
        <f>SUM(C187:C192)</f>
        <v>22</v>
      </c>
      <c r="D186" s="27">
        <f>(C186/(C$215/100))%</f>
        <v>5.0458715596330271E-2</v>
      </c>
      <c r="E186" s="3"/>
      <c r="F186" s="3"/>
      <c r="G186" s="1"/>
      <c r="H186" s="1"/>
      <c r="I186" s="1"/>
      <c r="J186" s="1"/>
    </row>
    <row r="187" spans="2:10" ht="23.25" x14ac:dyDescent="0.25">
      <c r="B187" s="36">
        <v>2023</v>
      </c>
      <c r="C187" s="35">
        <v>0</v>
      </c>
      <c r="D187" s="30">
        <f t="shared" ref="D187:D192" si="23">(C187/(C$70/100))%</f>
        <v>0</v>
      </c>
      <c r="E187" s="3"/>
      <c r="F187" s="3"/>
      <c r="G187" s="1"/>
      <c r="H187" s="1"/>
      <c r="I187" s="1"/>
      <c r="J187" s="1"/>
    </row>
    <row r="188" spans="2:10" ht="23.25" x14ac:dyDescent="0.25">
      <c r="B188" s="34">
        <v>2022</v>
      </c>
      <c r="C188" s="33">
        <v>0</v>
      </c>
      <c r="D188" s="30">
        <f t="shared" si="23"/>
        <v>0</v>
      </c>
      <c r="E188" s="3"/>
      <c r="F188" s="3"/>
      <c r="G188" s="1"/>
      <c r="H188" s="1"/>
      <c r="I188" s="1"/>
      <c r="J188" s="1"/>
    </row>
    <row r="189" spans="2:10" ht="23.25" x14ac:dyDescent="0.25">
      <c r="B189" s="32">
        <v>2021</v>
      </c>
      <c r="C189" s="33">
        <v>22</v>
      </c>
      <c r="D189" s="30">
        <f t="shared" si="23"/>
        <v>0.10328638497652581</v>
      </c>
      <c r="E189" s="3"/>
      <c r="F189" s="3"/>
      <c r="G189" s="1"/>
      <c r="H189" s="1"/>
      <c r="I189" s="1"/>
      <c r="J189" s="1"/>
    </row>
    <row r="190" spans="2:10" ht="23.25" x14ac:dyDescent="0.25">
      <c r="B190" s="32">
        <v>2020</v>
      </c>
      <c r="C190" s="33">
        <v>0</v>
      </c>
      <c r="D190" s="30">
        <f t="shared" si="23"/>
        <v>0</v>
      </c>
      <c r="E190" s="3"/>
      <c r="F190" s="3"/>
      <c r="G190" s="1"/>
      <c r="H190" s="1"/>
      <c r="I190" s="1"/>
      <c r="J190" s="1"/>
    </row>
    <row r="191" spans="2:10" ht="23.25" x14ac:dyDescent="0.25">
      <c r="B191" s="32">
        <v>2019</v>
      </c>
      <c r="C191" s="33">
        <v>0</v>
      </c>
      <c r="D191" s="30">
        <f t="shared" si="23"/>
        <v>0</v>
      </c>
      <c r="E191" s="3"/>
      <c r="F191" s="3"/>
      <c r="G191" s="1"/>
      <c r="H191" s="1"/>
      <c r="I191" s="1"/>
      <c r="J191" s="1"/>
    </row>
    <row r="192" spans="2:10" ht="24" thickBot="1" x14ac:dyDescent="0.3">
      <c r="B192" s="32" t="s">
        <v>1</v>
      </c>
      <c r="C192" s="31">
        <v>0</v>
      </c>
      <c r="D192" s="30">
        <f t="shared" si="23"/>
        <v>0</v>
      </c>
      <c r="E192" s="3"/>
      <c r="F192" s="3"/>
      <c r="G192" s="1"/>
      <c r="H192" s="1"/>
      <c r="I192" s="1"/>
      <c r="J192" s="1"/>
    </row>
    <row r="193" spans="2:10" ht="24" thickBot="1" x14ac:dyDescent="0.3">
      <c r="B193" s="6" t="s">
        <v>69</v>
      </c>
      <c r="C193" s="28">
        <f>SUM(C194:C199)</f>
        <v>24</v>
      </c>
      <c r="D193" s="27">
        <f>(C193/(C$215/100))%</f>
        <v>5.5045871559633024E-2</v>
      </c>
      <c r="E193" s="3"/>
      <c r="F193" s="3"/>
      <c r="G193" s="1"/>
      <c r="H193" s="1"/>
      <c r="I193" s="1"/>
      <c r="J193" s="1"/>
    </row>
    <row r="194" spans="2:10" ht="23.25" x14ac:dyDescent="0.25">
      <c r="B194" s="36">
        <v>2023</v>
      </c>
      <c r="C194" s="35">
        <v>0</v>
      </c>
      <c r="D194" s="30">
        <f>(C194/(C$35/100))%</f>
        <v>0</v>
      </c>
      <c r="E194" s="3"/>
      <c r="F194" s="3"/>
      <c r="G194" s="1"/>
      <c r="H194" s="1"/>
      <c r="I194" s="1"/>
      <c r="J194" s="1"/>
    </row>
    <row r="195" spans="2:10" ht="23.25" x14ac:dyDescent="0.25">
      <c r="B195" s="34">
        <v>2022</v>
      </c>
      <c r="C195" s="33">
        <v>24</v>
      </c>
      <c r="D195" s="30">
        <f t="shared" ref="D195:D199" si="24">(C195/(C$35/100))%</f>
        <v>0.14201183431952663</v>
      </c>
      <c r="E195" s="3"/>
      <c r="F195" s="3"/>
      <c r="G195" s="1"/>
      <c r="H195" s="1"/>
      <c r="I195" s="1"/>
      <c r="J195" s="1"/>
    </row>
    <row r="196" spans="2:10" ht="23.25" x14ac:dyDescent="0.25">
      <c r="B196" s="32">
        <v>2021</v>
      </c>
      <c r="C196" s="33">
        <v>0</v>
      </c>
      <c r="D196" s="30">
        <f t="shared" si="24"/>
        <v>0</v>
      </c>
      <c r="E196" s="3"/>
      <c r="F196" s="3"/>
      <c r="G196" s="1"/>
      <c r="H196" s="1"/>
      <c r="I196" s="1"/>
      <c r="J196" s="1"/>
    </row>
    <row r="197" spans="2:10" ht="23.25" x14ac:dyDescent="0.25">
      <c r="B197" s="32">
        <v>2020</v>
      </c>
      <c r="C197" s="33">
        <v>0</v>
      </c>
      <c r="D197" s="30">
        <f t="shared" si="24"/>
        <v>0</v>
      </c>
      <c r="E197" s="3"/>
      <c r="F197" s="3"/>
      <c r="G197" s="1"/>
      <c r="H197" s="1"/>
      <c r="I197" s="1"/>
      <c r="J197" s="1"/>
    </row>
    <row r="198" spans="2:10" ht="23.25" x14ac:dyDescent="0.25">
      <c r="B198" s="32">
        <v>2019</v>
      </c>
      <c r="C198" s="33">
        <v>0</v>
      </c>
      <c r="D198" s="30">
        <f t="shared" si="24"/>
        <v>0</v>
      </c>
      <c r="E198" s="3"/>
      <c r="F198" s="3"/>
      <c r="G198" s="1"/>
      <c r="H198" s="1"/>
      <c r="I198" s="1"/>
      <c r="J198" s="1"/>
    </row>
    <row r="199" spans="2:10" ht="24" thickBot="1" x14ac:dyDescent="0.3">
      <c r="B199" s="32" t="s">
        <v>1</v>
      </c>
      <c r="C199" s="31">
        <v>0</v>
      </c>
      <c r="D199" s="30">
        <f t="shared" si="24"/>
        <v>0</v>
      </c>
      <c r="E199" s="3"/>
      <c r="F199" s="3"/>
      <c r="G199" s="1"/>
      <c r="H199" s="1"/>
      <c r="I199" s="1"/>
      <c r="J199" s="1"/>
    </row>
    <row r="200" spans="2:10" ht="24" thickBot="1" x14ac:dyDescent="0.3">
      <c r="B200" s="6" t="s">
        <v>70</v>
      </c>
      <c r="C200" s="28">
        <f>SUM(C201:C206)</f>
        <v>18</v>
      </c>
      <c r="D200" s="27">
        <f>(C200/(C$215/100))%</f>
        <v>4.1284403669724766E-2</v>
      </c>
      <c r="E200" s="3"/>
      <c r="F200" s="3"/>
      <c r="G200" s="1"/>
      <c r="H200" s="1"/>
      <c r="I200" s="1"/>
      <c r="J200" s="1"/>
    </row>
    <row r="201" spans="2:10" ht="23.25" x14ac:dyDescent="0.25">
      <c r="B201" s="36">
        <v>2023</v>
      </c>
      <c r="C201" s="35">
        <v>0</v>
      </c>
      <c r="D201" s="30">
        <f>(C201/(C$35/100))%</f>
        <v>0</v>
      </c>
      <c r="E201" s="3"/>
      <c r="F201" s="3"/>
      <c r="G201" s="1"/>
      <c r="H201" s="1"/>
      <c r="I201" s="1"/>
      <c r="J201" s="1"/>
    </row>
    <row r="202" spans="2:10" ht="23.25" x14ac:dyDescent="0.25">
      <c r="B202" s="34">
        <v>2022</v>
      </c>
      <c r="C202" s="33">
        <v>3</v>
      </c>
      <c r="D202" s="30">
        <f t="shared" ref="D202:D206" si="25">(C202/(C$35/100))%</f>
        <v>1.7751479289940829E-2</v>
      </c>
      <c r="E202" s="3"/>
      <c r="F202" s="3"/>
      <c r="G202" s="1"/>
      <c r="H202" s="1"/>
      <c r="I202" s="1"/>
      <c r="J202" s="1"/>
    </row>
    <row r="203" spans="2:10" ht="23.25" x14ac:dyDescent="0.25">
      <c r="B203" s="32">
        <v>2021</v>
      </c>
      <c r="C203" s="33">
        <v>1</v>
      </c>
      <c r="D203" s="30">
        <f t="shared" si="25"/>
        <v>5.9171597633136093E-3</v>
      </c>
      <c r="E203" s="3"/>
      <c r="F203" s="3"/>
      <c r="G203" s="1"/>
      <c r="H203" s="1"/>
      <c r="I203" s="1"/>
      <c r="J203" s="1"/>
    </row>
    <row r="204" spans="2:10" ht="23.25" x14ac:dyDescent="0.25">
      <c r="B204" s="32">
        <v>2020</v>
      </c>
      <c r="C204" s="33">
        <v>0</v>
      </c>
      <c r="D204" s="30">
        <f t="shared" si="25"/>
        <v>0</v>
      </c>
      <c r="E204" s="3"/>
      <c r="F204" s="3"/>
      <c r="G204" s="1"/>
      <c r="H204" s="1"/>
      <c r="I204" s="1"/>
      <c r="J204" s="1"/>
    </row>
    <row r="205" spans="2:10" ht="23.25" x14ac:dyDescent="0.25">
      <c r="B205" s="32">
        <v>2019</v>
      </c>
      <c r="C205" s="33">
        <v>14</v>
      </c>
      <c r="D205" s="30">
        <f t="shared" si="25"/>
        <v>8.2840236686390525E-2</v>
      </c>
      <c r="E205" s="3"/>
      <c r="F205" s="3"/>
      <c r="G205" s="1"/>
      <c r="H205" s="1"/>
      <c r="I205" s="1"/>
      <c r="J205" s="1"/>
    </row>
    <row r="206" spans="2:10" ht="24" thickBot="1" x14ac:dyDescent="0.3">
      <c r="B206" s="32" t="s">
        <v>1</v>
      </c>
      <c r="C206" s="31">
        <v>0</v>
      </c>
      <c r="D206" s="30">
        <f t="shared" si="25"/>
        <v>0</v>
      </c>
      <c r="E206" s="3"/>
      <c r="F206" s="3"/>
      <c r="G206" s="1"/>
      <c r="H206" s="1"/>
      <c r="I206" s="1"/>
      <c r="J206" s="1"/>
    </row>
    <row r="207" spans="2:10" ht="24" thickBot="1" x14ac:dyDescent="0.3">
      <c r="B207" s="6" t="s">
        <v>71</v>
      </c>
      <c r="C207" s="28">
        <f>SUM(C208:C213)</f>
        <v>19</v>
      </c>
      <c r="D207" s="27">
        <f>(C207/(C$215/100))%</f>
        <v>4.3577981651376142E-2</v>
      </c>
      <c r="E207" s="3"/>
      <c r="F207" s="3"/>
      <c r="G207" s="1"/>
      <c r="H207" s="1"/>
      <c r="I207" s="1"/>
      <c r="J207" s="1"/>
    </row>
    <row r="208" spans="2:10" ht="23.25" x14ac:dyDescent="0.25">
      <c r="B208" s="36">
        <v>2023</v>
      </c>
      <c r="C208" s="35">
        <v>0</v>
      </c>
      <c r="D208" s="30">
        <f>(C208/(C$35/100))%</f>
        <v>0</v>
      </c>
      <c r="E208" s="3"/>
      <c r="F208" s="3"/>
      <c r="G208" s="1"/>
      <c r="H208" s="1"/>
      <c r="I208" s="1"/>
      <c r="J208" s="1"/>
    </row>
    <row r="209" spans="2:10" ht="23.25" x14ac:dyDescent="0.25">
      <c r="B209" s="34">
        <v>2022</v>
      </c>
      <c r="C209" s="33">
        <v>0</v>
      </c>
      <c r="D209" s="30">
        <f t="shared" ref="D209:D213" si="26">(C209/(C$35/100))%</f>
        <v>0</v>
      </c>
      <c r="E209" s="3"/>
      <c r="F209" s="3"/>
      <c r="G209" s="1"/>
      <c r="H209" s="1"/>
      <c r="I209" s="1"/>
      <c r="J209" s="1"/>
    </row>
    <row r="210" spans="2:10" ht="23.25" x14ac:dyDescent="0.25">
      <c r="B210" s="32">
        <v>2021</v>
      </c>
      <c r="C210" s="33">
        <v>3</v>
      </c>
      <c r="D210" s="30">
        <f t="shared" si="26"/>
        <v>1.7751479289940829E-2</v>
      </c>
      <c r="E210" s="3"/>
      <c r="F210" s="3"/>
      <c r="G210" s="1"/>
      <c r="H210" s="1"/>
      <c r="I210" s="1"/>
      <c r="J210" s="1"/>
    </row>
    <row r="211" spans="2:10" ht="23.25" x14ac:dyDescent="0.25">
      <c r="B211" s="32">
        <v>2020</v>
      </c>
      <c r="C211" s="33">
        <v>16</v>
      </c>
      <c r="D211" s="30">
        <f t="shared" si="26"/>
        <v>9.4674556213017749E-2</v>
      </c>
      <c r="E211" s="3"/>
      <c r="F211" s="3"/>
      <c r="G211" s="1"/>
      <c r="H211" s="1"/>
      <c r="I211" s="1"/>
      <c r="J211" s="1"/>
    </row>
    <row r="212" spans="2:10" ht="23.25" x14ac:dyDescent="0.25">
      <c r="B212" s="32">
        <v>2019</v>
      </c>
      <c r="C212" s="33">
        <v>0</v>
      </c>
      <c r="D212" s="30">
        <f t="shared" si="26"/>
        <v>0</v>
      </c>
      <c r="E212" s="3"/>
      <c r="F212" s="3"/>
      <c r="G212" s="1"/>
      <c r="H212" s="1"/>
      <c r="I212" s="1"/>
      <c r="J212" s="1"/>
    </row>
    <row r="213" spans="2:10" ht="24" thickBot="1" x14ac:dyDescent="0.3">
      <c r="B213" s="32" t="s">
        <v>1</v>
      </c>
      <c r="C213" s="31">
        <v>0</v>
      </c>
      <c r="D213" s="30">
        <f t="shared" si="26"/>
        <v>0</v>
      </c>
      <c r="E213" s="3"/>
      <c r="F213" s="3"/>
      <c r="G213" s="1"/>
      <c r="H213" s="1"/>
      <c r="I213" s="1"/>
      <c r="J213" s="1"/>
    </row>
    <row r="214" spans="2:10" ht="24" thickBot="1" x14ac:dyDescent="0.3">
      <c r="B214" s="29" t="s">
        <v>52</v>
      </c>
      <c r="C214" s="28">
        <v>152</v>
      </c>
      <c r="D214" s="27">
        <f>(C214/(C$215/100))%</f>
        <v>0.34862385321100914</v>
      </c>
      <c r="E214" s="3"/>
      <c r="F214" s="3"/>
      <c r="G214" s="1"/>
      <c r="H214" s="1"/>
      <c r="I214" s="1"/>
      <c r="J214" s="1"/>
    </row>
    <row r="215" spans="2:10" ht="24" thickBot="1" x14ac:dyDescent="0.3">
      <c r="B215" s="26" t="s">
        <v>7</v>
      </c>
      <c r="C215" s="25">
        <f>C158+C165+C172+C179+C186+C193+C200+C207+C214</f>
        <v>436</v>
      </c>
      <c r="D215" s="24">
        <f>D214+D207+D200+D193+D186+D179+D172+D165+D158</f>
        <v>0.99999999999999989</v>
      </c>
      <c r="E215" s="3"/>
      <c r="F215" s="3"/>
      <c r="G215" s="1"/>
      <c r="H215" s="1"/>
      <c r="I215" s="1"/>
      <c r="J215" s="1"/>
    </row>
    <row r="216" spans="2:10" ht="23.25" x14ac:dyDescent="0.25">
      <c r="B216" s="4"/>
      <c r="C216" s="4"/>
      <c r="D216" s="3"/>
      <c r="E216" s="3"/>
      <c r="F216" s="3"/>
      <c r="G216" s="1"/>
      <c r="H216" s="1"/>
      <c r="I216" s="1"/>
      <c r="J216" s="1"/>
    </row>
    <row r="217" spans="2:10" ht="24" thickBot="1" x14ac:dyDescent="0.3">
      <c r="B217" s="4"/>
      <c r="C217" s="4"/>
      <c r="D217" s="3"/>
      <c r="E217" s="3"/>
      <c r="F217" s="3"/>
      <c r="G217" s="1"/>
      <c r="H217" s="1"/>
      <c r="I217" s="1"/>
      <c r="J217" s="1"/>
    </row>
    <row r="218" spans="2:10" ht="62.25" customHeight="1" thickBot="1" x14ac:dyDescent="0.4">
      <c r="B218" s="89" t="s">
        <v>77</v>
      </c>
      <c r="C218" s="90"/>
      <c r="D218" s="3"/>
      <c r="E218" s="3"/>
      <c r="F218" s="3"/>
      <c r="G218" s="1"/>
      <c r="H218" s="1"/>
      <c r="I218" s="1"/>
      <c r="J218" s="1"/>
    </row>
    <row r="219" spans="2:10" ht="24" thickBot="1" x14ac:dyDescent="0.4">
      <c r="B219" s="23"/>
      <c r="C219" s="23"/>
      <c r="D219" s="3"/>
      <c r="E219" s="3"/>
      <c r="F219" s="3"/>
      <c r="G219" s="1"/>
      <c r="H219" s="1"/>
      <c r="I219" s="1"/>
      <c r="J219" s="1"/>
    </row>
    <row r="220" spans="2:10" ht="24" thickBot="1" x14ac:dyDescent="0.3">
      <c r="B220" s="22" t="s">
        <v>6</v>
      </c>
      <c r="C220" s="21" t="s">
        <v>74</v>
      </c>
      <c r="D220" s="3"/>
      <c r="E220" s="3"/>
      <c r="F220" s="3"/>
      <c r="G220" s="1"/>
      <c r="H220" s="1"/>
      <c r="I220" s="1"/>
      <c r="J220" s="1"/>
    </row>
    <row r="221" spans="2:10" ht="173.25" customHeight="1" thickBot="1" x14ac:dyDescent="0.3">
      <c r="B221" s="20" t="s">
        <v>4</v>
      </c>
      <c r="C221" s="19" t="s">
        <v>75</v>
      </c>
      <c r="D221" s="3"/>
      <c r="E221" s="18"/>
      <c r="F221" s="3"/>
      <c r="G221" s="1"/>
      <c r="H221" s="1"/>
      <c r="I221" s="1"/>
      <c r="J221" s="1"/>
    </row>
    <row r="222" spans="2:10" ht="102" customHeight="1" thickBot="1" x14ac:dyDescent="0.3">
      <c r="B222" s="17" t="s">
        <v>3</v>
      </c>
      <c r="C222" s="16" t="s">
        <v>63</v>
      </c>
      <c r="D222" s="3"/>
      <c r="E222" s="3"/>
      <c r="F222" s="3"/>
      <c r="G222" s="1"/>
      <c r="H222" s="1"/>
      <c r="I222" s="1"/>
      <c r="J222" s="1"/>
    </row>
    <row r="223" spans="2:10" ht="23.25" x14ac:dyDescent="0.25">
      <c r="B223" s="4"/>
      <c r="C223" s="4"/>
      <c r="D223" s="3"/>
      <c r="E223" s="3"/>
      <c r="F223" s="3"/>
      <c r="G223" s="1"/>
      <c r="H223" s="1"/>
      <c r="I223" s="1"/>
      <c r="J223" s="1"/>
    </row>
    <row r="224" spans="2:10" ht="23.25" x14ac:dyDescent="0.25">
      <c r="B224" s="4"/>
      <c r="C224" s="4"/>
      <c r="D224" s="3"/>
      <c r="E224" s="3"/>
      <c r="F224" s="3"/>
      <c r="G224" s="1"/>
      <c r="H224" s="1"/>
      <c r="I224" s="1"/>
      <c r="J224" s="1"/>
    </row>
    <row r="225" spans="2:12" ht="24" thickBot="1" x14ac:dyDescent="0.3">
      <c r="B225" s="4"/>
      <c r="C225" s="15"/>
      <c r="D225" s="14"/>
      <c r="E225" s="14"/>
      <c r="F225" s="14"/>
      <c r="G225" s="1"/>
      <c r="H225" s="1"/>
      <c r="I225" s="1"/>
      <c r="J225" s="1"/>
    </row>
    <row r="226" spans="2:12" ht="24" thickBot="1" x14ac:dyDescent="0.4">
      <c r="B226" s="13" t="s">
        <v>39</v>
      </c>
      <c r="C226" s="93" t="s">
        <v>53</v>
      </c>
      <c r="D226" s="94"/>
      <c r="E226" s="94"/>
      <c r="F226" s="94"/>
      <c r="G226" s="95"/>
      <c r="H226" s="95"/>
      <c r="I226" s="95"/>
      <c r="J226" s="95"/>
      <c r="K226" s="95"/>
      <c r="L226" s="96"/>
    </row>
    <row r="227" spans="2:12" ht="21.75" thickBot="1" x14ac:dyDescent="0.3">
      <c r="C227" s="97" t="s">
        <v>2</v>
      </c>
      <c r="D227" s="98"/>
      <c r="E227" s="98"/>
      <c r="F227" s="98"/>
      <c r="G227" s="99"/>
      <c r="H227" s="99"/>
      <c r="I227" s="99"/>
      <c r="J227" s="99"/>
      <c r="K227" s="99"/>
      <c r="L227" s="100"/>
    </row>
    <row r="228" spans="2:12" ht="24" thickBot="1" x14ac:dyDescent="0.3">
      <c r="C228" s="78" t="s">
        <v>64</v>
      </c>
      <c r="D228" s="78" t="s">
        <v>65</v>
      </c>
      <c r="E228" s="78" t="s">
        <v>66</v>
      </c>
      <c r="F228" s="78" t="s">
        <v>67</v>
      </c>
      <c r="G228" s="72" t="s">
        <v>68</v>
      </c>
      <c r="H228" s="78" t="s">
        <v>69</v>
      </c>
      <c r="I228" s="72" t="s">
        <v>76</v>
      </c>
      <c r="J228" s="78" t="s">
        <v>71</v>
      </c>
      <c r="K228" s="73" t="s">
        <v>52</v>
      </c>
    </row>
    <row r="229" spans="2:12" ht="23.25" x14ac:dyDescent="0.25">
      <c r="B229" s="12">
        <v>2023</v>
      </c>
      <c r="C229" s="8">
        <f>(C159/(C$215/100))%</f>
        <v>0</v>
      </c>
      <c r="D229" s="8">
        <f>(C166/(C$215/100))%</f>
        <v>0</v>
      </c>
      <c r="E229" s="8">
        <f>(C173/(C$215/100))%</f>
        <v>0</v>
      </c>
      <c r="F229" s="8">
        <f>(C180/(C$215/100))%</f>
        <v>0</v>
      </c>
      <c r="G229" s="8">
        <f>(C187/(C$215/100))%</f>
        <v>0</v>
      </c>
      <c r="H229" s="8">
        <f>(C194/(C$215/100))%</f>
        <v>0</v>
      </c>
      <c r="I229" s="8">
        <f>(C201/(C$215/100))%</f>
        <v>0</v>
      </c>
      <c r="J229" s="8">
        <f>(C208/(C$215/100))%</f>
        <v>0</v>
      </c>
      <c r="K229" s="7">
        <v>0</v>
      </c>
    </row>
    <row r="230" spans="2:12" ht="23.25" x14ac:dyDescent="0.25">
      <c r="B230" s="11">
        <v>2022</v>
      </c>
      <c r="C230" s="8">
        <f t="shared" ref="C230:C234" si="27">(C160/(C$215/100))%</f>
        <v>0</v>
      </c>
      <c r="D230" s="8">
        <f t="shared" ref="D230:D234" si="28">(C167/(C$215/100))%</f>
        <v>4.5871559633027517E-3</v>
      </c>
      <c r="E230" s="8">
        <f t="shared" ref="E230:E234" si="29">(C174/(C$215/100))%</f>
        <v>0</v>
      </c>
      <c r="F230" s="8">
        <f t="shared" ref="F230:F234" si="30">(C181/(C$215/100))%</f>
        <v>0</v>
      </c>
      <c r="G230" s="8">
        <f t="shared" ref="G230:G234" si="31">(C188/(C$215/100))%</f>
        <v>0</v>
      </c>
      <c r="H230" s="8">
        <f t="shared" ref="H230:H234" si="32">(C195/(C$215/100))%</f>
        <v>5.5045871559633024E-2</v>
      </c>
      <c r="I230" s="8">
        <f t="shared" ref="I230:I234" si="33">(C202/(C$215/100))%</f>
        <v>6.880733944954128E-3</v>
      </c>
      <c r="J230" s="8">
        <f t="shared" ref="J230:J234" si="34">(C209/(C$215/100))%</f>
        <v>0</v>
      </c>
      <c r="K230" s="7">
        <v>0</v>
      </c>
    </row>
    <row r="231" spans="2:12" ht="23.25" x14ac:dyDescent="0.25">
      <c r="B231" s="10">
        <v>2021</v>
      </c>
      <c r="C231" s="8">
        <f t="shared" si="27"/>
        <v>5.5045871559633024E-2</v>
      </c>
      <c r="D231" s="8">
        <f t="shared" si="28"/>
        <v>2.2935779816513763E-2</v>
      </c>
      <c r="E231" s="8">
        <f t="shared" si="29"/>
        <v>1.1467889908256881E-2</v>
      </c>
      <c r="F231" s="8">
        <f t="shared" si="30"/>
        <v>6.8807339449541274E-2</v>
      </c>
      <c r="G231" s="8">
        <f t="shared" si="31"/>
        <v>5.0458715596330271E-2</v>
      </c>
      <c r="H231" s="8">
        <f t="shared" si="32"/>
        <v>0</v>
      </c>
      <c r="I231" s="8">
        <f t="shared" si="33"/>
        <v>2.2935779816513758E-3</v>
      </c>
      <c r="J231" s="8">
        <f t="shared" si="34"/>
        <v>6.880733944954128E-3</v>
      </c>
      <c r="K231" s="7">
        <v>0</v>
      </c>
    </row>
    <row r="232" spans="2:12" ht="23.25" x14ac:dyDescent="0.25">
      <c r="B232" s="10">
        <v>2020</v>
      </c>
      <c r="C232" s="8">
        <f t="shared" si="27"/>
        <v>5.7339449541284393E-2</v>
      </c>
      <c r="D232" s="8">
        <f t="shared" si="28"/>
        <v>0.13761467889908255</v>
      </c>
      <c r="E232" s="8">
        <f t="shared" si="29"/>
        <v>6.6513761467889912E-2</v>
      </c>
      <c r="F232" s="8">
        <f t="shared" si="30"/>
        <v>0</v>
      </c>
      <c r="G232" s="8">
        <f t="shared" si="31"/>
        <v>0</v>
      </c>
      <c r="H232" s="8">
        <f t="shared" si="32"/>
        <v>0</v>
      </c>
      <c r="I232" s="8">
        <f t="shared" si="33"/>
        <v>0</v>
      </c>
      <c r="J232" s="8">
        <f t="shared" si="34"/>
        <v>3.6697247706422013E-2</v>
      </c>
      <c r="K232" s="7">
        <v>0</v>
      </c>
    </row>
    <row r="233" spans="2:12" ht="23.25" x14ac:dyDescent="0.25">
      <c r="B233" s="10">
        <v>2019</v>
      </c>
      <c r="C233" s="8">
        <f t="shared" si="27"/>
        <v>3.2110091743119268E-2</v>
      </c>
      <c r="D233" s="8">
        <f t="shared" si="28"/>
        <v>0</v>
      </c>
      <c r="E233" s="8">
        <f t="shared" si="29"/>
        <v>4.5871559633027517E-3</v>
      </c>
      <c r="F233" s="8">
        <f t="shared" si="30"/>
        <v>0</v>
      </c>
      <c r="G233" s="8">
        <f t="shared" si="31"/>
        <v>0</v>
      </c>
      <c r="H233" s="8">
        <f t="shared" si="32"/>
        <v>0</v>
      </c>
      <c r="I233" s="8">
        <f t="shared" si="33"/>
        <v>3.2110091743119268E-2</v>
      </c>
      <c r="J233" s="8">
        <f t="shared" si="34"/>
        <v>0</v>
      </c>
      <c r="K233" s="7">
        <v>0</v>
      </c>
    </row>
    <row r="234" spans="2:12" ht="24" thickBot="1" x14ac:dyDescent="0.3">
      <c r="B234" s="9" t="s">
        <v>1</v>
      </c>
      <c r="C234" s="8">
        <f t="shared" si="27"/>
        <v>0</v>
      </c>
      <c r="D234" s="8">
        <f t="shared" si="28"/>
        <v>0</v>
      </c>
      <c r="E234" s="8">
        <f t="shared" si="29"/>
        <v>0</v>
      </c>
      <c r="F234" s="8">
        <f t="shared" si="30"/>
        <v>0</v>
      </c>
      <c r="G234" s="8">
        <f t="shared" si="31"/>
        <v>0</v>
      </c>
      <c r="H234" s="8">
        <f t="shared" si="32"/>
        <v>0</v>
      </c>
      <c r="I234" s="8">
        <f t="shared" si="33"/>
        <v>0</v>
      </c>
      <c r="J234" s="8">
        <f t="shared" si="34"/>
        <v>0</v>
      </c>
      <c r="K234" s="7">
        <v>0</v>
      </c>
    </row>
    <row r="235" spans="2:12" ht="24" thickBot="1" x14ac:dyDescent="0.3">
      <c r="B235" s="6" t="s">
        <v>0</v>
      </c>
      <c r="C235" s="5">
        <f t="shared" ref="C235:J235" si="35">SUM(C229:C234)</f>
        <v>0.14449541284403669</v>
      </c>
      <c r="D235" s="5">
        <f t="shared" si="35"/>
        <v>0.16513761467889906</v>
      </c>
      <c r="E235" s="5">
        <f t="shared" si="35"/>
        <v>8.2568807339449546E-2</v>
      </c>
      <c r="F235" s="5">
        <f t="shared" si="35"/>
        <v>6.8807339449541274E-2</v>
      </c>
      <c r="G235" s="5">
        <f t="shared" si="35"/>
        <v>5.0458715596330271E-2</v>
      </c>
      <c r="H235" s="5">
        <f t="shared" si="35"/>
        <v>5.5045871559633024E-2</v>
      </c>
      <c r="I235" s="5">
        <f t="shared" si="35"/>
        <v>4.1284403669724773E-2</v>
      </c>
      <c r="J235" s="5">
        <f t="shared" si="35"/>
        <v>4.3577981651376142E-2</v>
      </c>
      <c r="K235" s="5">
        <f>D$214</f>
        <v>0.34862385321100914</v>
      </c>
    </row>
    <row r="236" spans="2:12" ht="23.25" x14ac:dyDescent="0.25">
      <c r="B236" s="4"/>
      <c r="C236" s="4"/>
      <c r="D236" s="3"/>
      <c r="E236" s="3"/>
      <c r="F236" s="3"/>
      <c r="G236" s="1"/>
      <c r="H236" s="1"/>
      <c r="I236" s="1"/>
      <c r="J236" s="1"/>
    </row>
    <row r="237" spans="2:12" ht="23.25" x14ac:dyDescent="0.25">
      <c r="B237" s="4"/>
      <c r="C237" s="4"/>
      <c r="D237" s="3"/>
      <c r="E237" s="3"/>
      <c r="F237" s="3"/>
      <c r="G237" s="1"/>
      <c r="H237" s="1"/>
      <c r="I237" s="1"/>
      <c r="J237" s="1"/>
    </row>
    <row r="238" spans="2:12" ht="23.25" x14ac:dyDescent="0.25">
      <c r="B238" s="4"/>
      <c r="C238" s="4"/>
      <c r="D238" s="3"/>
      <c r="E238" s="3"/>
      <c r="F238" s="3"/>
      <c r="G238" s="1"/>
      <c r="H238" s="1"/>
      <c r="I238" s="1"/>
      <c r="J238" s="1"/>
    </row>
    <row r="239" spans="2:12" ht="23.25" x14ac:dyDescent="0.25">
      <c r="B239" s="4"/>
      <c r="C239" s="4"/>
      <c r="D239" s="3"/>
      <c r="E239" s="3"/>
      <c r="F239" s="3"/>
      <c r="G239" s="1"/>
      <c r="H239" s="1"/>
      <c r="I239" s="1"/>
      <c r="J239" s="1"/>
    </row>
    <row r="240" spans="2:12" ht="23.25" x14ac:dyDescent="0.25">
      <c r="B240" s="4"/>
      <c r="C240" s="4"/>
      <c r="D240" s="3"/>
      <c r="E240" s="3"/>
      <c r="F240" s="3"/>
      <c r="G240" s="1"/>
      <c r="H240" s="1"/>
      <c r="I240" s="1"/>
      <c r="J240" s="1"/>
    </row>
    <row r="241" spans="2:10" ht="23.25" x14ac:dyDescent="0.25">
      <c r="B241" s="4"/>
      <c r="C241" s="4"/>
      <c r="D241" s="3"/>
      <c r="E241" s="3"/>
      <c r="F241" s="3"/>
      <c r="G241" s="1"/>
      <c r="H241" s="1"/>
      <c r="I241" s="1"/>
      <c r="J241" s="1"/>
    </row>
    <row r="242" spans="2:10" ht="23.25" x14ac:dyDescent="0.25">
      <c r="B242" s="4"/>
      <c r="C242" s="4"/>
      <c r="D242" s="3"/>
      <c r="E242" s="3"/>
      <c r="F242" s="3"/>
      <c r="G242" s="1"/>
      <c r="H242" s="1"/>
      <c r="I242" s="1"/>
      <c r="J242" s="1"/>
    </row>
    <row r="243" spans="2:10" ht="23.25" x14ac:dyDescent="0.25">
      <c r="B243" s="4"/>
      <c r="C243" s="4"/>
      <c r="D243" s="3"/>
      <c r="E243" s="3"/>
      <c r="F243" s="3"/>
      <c r="G243" s="1"/>
      <c r="H243" s="1"/>
      <c r="I243" s="1"/>
      <c r="J243" s="1"/>
    </row>
    <row r="244" spans="2:10" ht="23.25" x14ac:dyDescent="0.25">
      <c r="B244" s="4"/>
      <c r="C244" s="4"/>
      <c r="D244" s="3"/>
      <c r="E244" s="3"/>
      <c r="F244" s="3"/>
      <c r="G244" s="1"/>
      <c r="H244" s="1"/>
      <c r="I244" s="1"/>
      <c r="J244" s="1"/>
    </row>
    <row r="245" spans="2:10" ht="23.25" x14ac:dyDescent="0.25">
      <c r="B245" s="4"/>
      <c r="C245" s="4"/>
      <c r="D245" s="3"/>
      <c r="E245" s="3"/>
      <c r="F245" s="3"/>
      <c r="G245" s="1"/>
      <c r="H245" s="1"/>
      <c r="I245" s="1"/>
      <c r="J245" s="1"/>
    </row>
    <row r="246" spans="2:10" ht="23.25" x14ac:dyDescent="0.25">
      <c r="B246" s="4"/>
      <c r="C246" s="4"/>
      <c r="D246" s="77"/>
      <c r="E246" s="3"/>
      <c r="F246" s="3"/>
      <c r="G246" s="1"/>
      <c r="H246" s="1"/>
      <c r="I246" s="1"/>
      <c r="J246" s="1"/>
    </row>
    <row r="247" spans="2:10" ht="23.25" x14ac:dyDescent="0.25">
      <c r="B247" s="4"/>
      <c r="C247" s="4"/>
      <c r="D247" s="3"/>
      <c r="E247" s="3"/>
      <c r="F247" s="3"/>
      <c r="G247" s="1"/>
      <c r="H247" s="1"/>
      <c r="I247" s="1"/>
      <c r="J247" s="1"/>
    </row>
    <row r="248" spans="2:10" ht="23.25" x14ac:dyDescent="0.25">
      <c r="B248" s="4"/>
      <c r="C248" s="4"/>
      <c r="D248" s="3"/>
      <c r="E248" s="3"/>
      <c r="F248" s="3"/>
      <c r="G248" s="1"/>
      <c r="H248" s="1"/>
      <c r="I248" s="1"/>
      <c r="J248" s="1"/>
    </row>
    <row r="249" spans="2:10" ht="23.25" x14ac:dyDescent="0.25">
      <c r="B249" s="4"/>
      <c r="C249" s="4"/>
      <c r="D249" s="3"/>
      <c r="E249" s="3"/>
      <c r="F249" s="3"/>
      <c r="G249" s="1"/>
      <c r="H249" s="1"/>
      <c r="I249" s="1"/>
      <c r="J249" s="1"/>
    </row>
    <row r="250" spans="2:10" ht="23.25" x14ac:dyDescent="0.25">
      <c r="B250" s="4"/>
      <c r="C250" s="4"/>
      <c r="D250" s="3"/>
      <c r="E250" s="3"/>
      <c r="F250" s="3"/>
      <c r="G250" s="1"/>
      <c r="H250" s="1"/>
      <c r="I250" s="1"/>
      <c r="J250" s="1"/>
    </row>
    <row r="251" spans="2:10" ht="23.25" x14ac:dyDescent="0.25">
      <c r="B251" s="4"/>
      <c r="C251" s="4"/>
      <c r="D251" s="3"/>
      <c r="E251" s="3"/>
      <c r="F251" s="3"/>
      <c r="G251" s="1"/>
      <c r="H251" s="1"/>
      <c r="I251" s="1"/>
      <c r="J251" s="1"/>
    </row>
    <row r="252" spans="2:10" ht="23.25" x14ac:dyDescent="0.25">
      <c r="B252" s="4"/>
      <c r="C252" s="4"/>
      <c r="D252" s="3"/>
      <c r="E252" s="3"/>
      <c r="F252" s="3"/>
      <c r="G252" s="1"/>
      <c r="H252" s="1"/>
      <c r="I252" s="1"/>
      <c r="J252" s="1"/>
    </row>
    <row r="253" spans="2:10" ht="23.25" x14ac:dyDescent="0.25">
      <c r="B253" s="4"/>
      <c r="C253" s="4"/>
      <c r="D253" s="3"/>
      <c r="E253" s="3"/>
      <c r="F253" s="3"/>
      <c r="G253" s="1"/>
      <c r="H253" s="1"/>
      <c r="I253" s="1"/>
      <c r="J253" s="1"/>
    </row>
    <row r="254" spans="2:10" ht="23.25" x14ac:dyDescent="0.25">
      <c r="B254" s="4"/>
      <c r="C254" s="4"/>
      <c r="D254" s="3"/>
      <c r="E254" s="3"/>
      <c r="F254" s="3"/>
      <c r="G254" s="1"/>
      <c r="H254" s="1"/>
      <c r="I254" s="1"/>
      <c r="J254" s="1"/>
    </row>
    <row r="255" spans="2:10" ht="23.25" x14ac:dyDescent="0.25">
      <c r="B255" s="4"/>
      <c r="C255" s="4"/>
      <c r="D255" s="3"/>
      <c r="E255" s="3"/>
      <c r="F255" s="3"/>
      <c r="G255" s="1"/>
      <c r="H255" s="1"/>
      <c r="I255" s="1"/>
      <c r="J255" s="1"/>
    </row>
    <row r="256" spans="2:10" ht="23.25" x14ac:dyDescent="0.25">
      <c r="B256" s="4"/>
      <c r="C256" s="4"/>
      <c r="D256" s="3"/>
      <c r="E256" s="3"/>
      <c r="F256" s="3"/>
      <c r="G256" s="1"/>
      <c r="H256" s="1"/>
      <c r="I256" s="1"/>
      <c r="J256" s="1"/>
    </row>
    <row r="257" spans="2:10" ht="23.25" x14ac:dyDescent="0.25">
      <c r="B257" s="4"/>
      <c r="C257" s="4"/>
      <c r="D257" s="3"/>
      <c r="E257" s="3"/>
      <c r="F257" s="3"/>
      <c r="G257" s="1"/>
      <c r="H257" s="1"/>
      <c r="I257" s="1"/>
      <c r="J257" s="1"/>
    </row>
    <row r="258" spans="2:10" ht="23.25" x14ac:dyDescent="0.25">
      <c r="B258" s="4"/>
      <c r="C258" s="4"/>
      <c r="D258" s="3"/>
      <c r="E258" s="3"/>
      <c r="F258" s="3"/>
      <c r="G258" s="1"/>
      <c r="H258" s="1"/>
      <c r="I258" s="1"/>
      <c r="J258" s="1"/>
    </row>
    <row r="259" spans="2:10" ht="23.25" x14ac:dyDescent="0.25">
      <c r="B259" s="4"/>
      <c r="C259" s="4"/>
      <c r="D259" s="3"/>
      <c r="E259" s="3"/>
      <c r="F259" s="3"/>
      <c r="G259" s="1"/>
      <c r="H259" s="1"/>
      <c r="I259" s="1"/>
      <c r="J259" s="1"/>
    </row>
    <row r="260" spans="2:10" ht="23.25" x14ac:dyDescent="0.25">
      <c r="B260" s="4"/>
      <c r="C260" s="4"/>
      <c r="D260" s="3"/>
      <c r="E260" s="3"/>
      <c r="F260" s="3"/>
      <c r="G260" s="1"/>
      <c r="H260" s="1"/>
      <c r="I260" s="1"/>
      <c r="J260" s="1"/>
    </row>
    <row r="261" spans="2:10" ht="23.25" x14ac:dyDescent="0.25">
      <c r="B261" s="4"/>
      <c r="C261" s="4"/>
      <c r="D261" s="3"/>
      <c r="E261" s="3"/>
      <c r="F261" s="3"/>
      <c r="G261" s="1"/>
      <c r="H261" s="1"/>
      <c r="I261" s="1"/>
      <c r="J261" s="1"/>
    </row>
    <row r="262" spans="2:10" ht="23.25" x14ac:dyDescent="0.25">
      <c r="B262" s="4"/>
      <c r="C262" s="4"/>
      <c r="D262" s="3"/>
      <c r="E262" s="3"/>
      <c r="F262" s="3"/>
      <c r="G262" s="1"/>
      <c r="H262" s="1"/>
      <c r="I262" s="1"/>
      <c r="J262" s="1"/>
    </row>
    <row r="263" spans="2:10" ht="23.25" x14ac:dyDescent="0.25">
      <c r="B263" s="4"/>
      <c r="C263" s="4"/>
      <c r="D263" s="3"/>
      <c r="E263" s="3"/>
      <c r="F263" s="3"/>
      <c r="G263" s="1"/>
      <c r="H263" s="1"/>
      <c r="I263" s="1"/>
      <c r="J263" s="1"/>
    </row>
    <row r="264" spans="2:10" ht="23.25" x14ac:dyDescent="0.25">
      <c r="B264" s="4"/>
      <c r="C264" s="4"/>
      <c r="D264" s="3"/>
      <c r="E264" s="3"/>
      <c r="F264" s="3"/>
      <c r="G264" s="1"/>
      <c r="H264" s="1"/>
      <c r="I264" s="1"/>
      <c r="J264" s="1"/>
    </row>
    <row r="265" spans="2:10" ht="23.25" x14ac:dyDescent="0.25">
      <c r="B265" s="4"/>
      <c r="C265" s="4"/>
      <c r="D265" s="3"/>
      <c r="E265" s="3"/>
      <c r="F265" s="3"/>
      <c r="G265" s="1"/>
      <c r="H265" s="1"/>
      <c r="I265" s="1"/>
      <c r="J265" s="1"/>
    </row>
    <row r="266" spans="2:10" ht="23.25" x14ac:dyDescent="0.25">
      <c r="B266" s="4"/>
      <c r="C266" s="4"/>
      <c r="D266" s="3"/>
      <c r="E266" s="3"/>
      <c r="F266" s="3"/>
      <c r="G266" s="1"/>
      <c r="H266" s="1"/>
      <c r="I266" s="1"/>
      <c r="J266" s="1"/>
    </row>
    <row r="267" spans="2:10" x14ac:dyDescent="0.25">
      <c r="G267" s="1"/>
      <c r="H267" s="1"/>
      <c r="I267" s="1"/>
      <c r="J267" s="1"/>
    </row>
    <row r="268" spans="2:10" x14ac:dyDescent="0.25">
      <c r="B268" s="1"/>
      <c r="C268" s="1"/>
      <c r="D268" s="1"/>
      <c r="E268" s="1"/>
      <c r="F268" s="1"/>
      <c r="G268" s="1"/>
      <c r="H268" s="1"/>
      <c r="I268" s="1"/>
      <c r="J268" s="1"/>
    </row>
    <row r="269" spans="2:10" x14ac:dyDescent="0.25">
      <c r="B269" s="1"/>
      <c r="C269" s="1"/>
      <c r="D269" s="1"/>
      <c r="E269" s="1"/>
      <c r="F269" s="1"/>
      <c r="G269" s="1"/>
      <c r="H269" s="1"/>
      <c r="I269" s="1"/>
      <c r="J269" s="1"/>
    </row>
    <row r="270" spans="2:10" x14ac:dyDescent="0.25">
      <c r="B270" s="1"/>
      <c r="C270" s="1"/>
      <c r="D270" s="1"/>
      <c r="E270" s="1"/>
      <c r="F270" s="1"/>
      <c r="G270" s="1"/>
      <c r="H270" s="1"/>
      <c r="I270" s="1"/>
      <c r="J270" s="1"/>
    </row>
    <row r="271" spans="2:10" x14ac:dyDescent="0.25">
      <c r="B271" s="1"/>
      <c r="C271" s="1"/>
      <c r="D271" s="1"/>
      <c r="E271" s="1"/>
      <c r="F271" s="1"/>
      <c r="G271" s="1"/>
      <c r="H271" s="1"/>
      <c r="I271" s="1"/>
      <c r="J271" s="1"/>
    </row>
    <row r="272" spans="2:10" x14ac:dyDescent="0.25">
      <c r="B272" s="1"/>
      <c r="C272" s="1"/>
      <c r="D272" s="1"/>
      <c r="E272" s="1"/>
      <c r="F272" s="1"/>
      <c r="G272" s="1"/>
      <c r="H272" s="1"/>
      <c r="I272" s="1"/>
      <c r="J272" s="1"/>
    </row>
    <row r="273" spans="2:10" x14ac:dyDescent="0.25">
      <c r="B273" s="1"/>
      <c r="C273" s="1"/>
      <c r="D273" s="1"/>
      <c r="E273" s="1"/>
      <c r="F273" s="1"/>
      <c r="G273" s="1"/>
      <c r="H273" s="1"/>
      <c r="I273" s="1"/>
      <c r="J273" s="1"/>
    </row>
    <row r="274" spans="2:10" x14ac:dyDescent="0.25">
      <c r="B274" s="1"/>
      <c r="C274" s="1"/>
      <c r="D274" s="1"/>
      <c r="E274" s="1"/>
      <c r="F274" s="1"/>
      <c r="G274" s="1"/>
      <c r="H274" s="1"/>
      <c r="I274" s="1"/>
      <c r="J274" s="1"/>
    </row>
    <row r="275" spans="2:10" x14ac:dyDescent="0.25">
      <c r="B275" s="1"/>
      <c r="C275" s="1"/>
      <c r="D275" s="1"/>
      <c r="E275" s="1"/>
      <c r="F275" s="1"/>
      <c r="G275" s="1"/>
      <c r="H275" s="1"/>
      <c r="I275" s="1"/>
    </row>
    <row r="276" spans="2:10" x14ac:dyDescent="0.25">
      <c r="B276" s="1"/>
      <c r="C276" s="1"/>
      <c r="D276" s="1"/>
      <c r="E276" s="1"/>
      <c r="F276" s="1"/>
      <c r="G276" s="1"/>
      <c r="H276" s="1"/>
      <c r="I276" s="1"/>
    </row>
    <row r="277" spans="2:10" x14ac:dyDescent="0.25">
      <c r="B277" s="1"/>
      <c r="C277" s="1"/>
      <c r="D277" s="1"/>
      <c r="E277" s="1"/>
      <c r="F277" s="1"/>
      <c r="G277" s="1"/>
      <c r="H277" s="1"/>
      <c r="I277" s="1"/>
    </row>
    <row r="278" spans="2:10" x14ac:dyDescent="0.25">
      <c r="B278" s="1"/>
      <c r="C278" s="1"/>
      <c r="D278" s="1"/>
      <c r="E278" s="1"/>
      <c r="F278" s="1"/>
      <c r="G278" s="1"/>
      <c r="H278" s="1"/>
      <c r="I278" s="1"/>
    </row>
    <row r="279" spans="2:10" x14ac:dyDescent="0.25">
      <c r="B279" s="1"/>
      <c r="C279" s="1"/>
      <c r="D279" s="1"/>
      <c r="E279" s="1"/>
      <c r="F279" s="1"/>
      <c r="G279" s="1"/>
      <c r="H279" s="1"/>
      <c r="I279" s="1"/>
    </row>
    <row r="280" spans="2:10" x14ac:dyDescent="0.25">
      <c r="B280" s="1"/>
      <c r="C280" s="1"/>
      <c r="D280" s="1"/>
      <c r="E280" s="1"/>
      <c r="F280" s="1"/>
      <c r="G280" s="1"/>
      <c r="H280" s="1"/>
      <c r="I280" s="1"/>
    </row>
    <row r="281" spans="2:10" x14ac:dyDescent="0.25">
      <c r="B281" s="1"/>
      <c r="C281" s="1"/>
      <c r="D281" s="1"/>
      <c r="E281" s="1"/>
      <c r="F281" s="1"/>
      <c r="G281" s="1"/>
      <c r="H281" s="1"/>
      <c r="I281" s="1"/>
    </row>
    <row r="282" spans="2:10" ht="23.25" x14ac:dyDescent="0.35">
      <c r="C282" s="2"/>
      <c r="D282" s="2"/>
      <c r="H282" s="1"/>
      <c r="I282" s="1"/>
    </row>
    <row r="283" spans="2:10" x14ac:dyDescent="0.25">
      <c r="H283" s="1"/>
      <c r="I283" s="1"/>
    </row>
    <row r="284" spans="2:10" x14ac:dyDescent="0.25">
      <c r="H284" s="1"/>
      <c r="I284" s="1"/>
    </row>
  </sheetData>
  <mergeCells count="10">
    <mergeCell ref="B151:D151"/>
    <mergeCell ref="B218:C218"/>
    <mergeCell ref="C226:L226"/>
    <mergeCell ref="C227:L227"/>
    <mergeCell ref="I4:I5"/>
    <mergeCell ref="J4:J5"/>
    <mergeCell ref="B7:D7"/>
    <mergeCell ref="B81:C81"/>
    <mergeCell ref="C89:L89"/>
    <mergeCell ref="C90:L90"/>
  </mergeCells>
  <dataValidations count="4">
    <dataValidation type="list" allowBlank="1" showInputMessage="1" showErrorMessage="1" promptTitle="VALORES POSIBLES ASIGNADOR IOT" sqref="F5:G5" xr:uid="{F4568BA0-F11C-4277-B2FA-594B3B1D9FD7}">
      <formula1>"2023,2022,2021,2020,2019,2018(O ANTERIOR)"</formula1>
    </dataValidation>
    <dataValidation allowBlank="1" showInputMessage="1" showErrorMessage="1" promptTitle="VALORES POSIBLES ASIGNADOR IOT" sqref="F4:G4" xr:uid="{55CEAC02-9495-42A4-8CD3-AEE19C2BF061}"/>
    <dataValidation type="list" allowBlank="1" showInputMessage="1" showErrorMessage="1" promptTitle="VALORES POSIBLES ASIGNADOR IOT" sqref="H6" xr:uid="{CABADF10-6FC7-4CAC-8615-9793F3265720}">
      <formula1>"cve@mitre.org/cve@cert.org.tw,talos-cna@cisco.com,security-advisories@github.com,secalert@redhat.com,security.cna@qualcomm.com,secure@microsoft.com,info@cert.vde.com,prodsec@nozominetworks.com,ics-cert@hq.dhs.gov,OTRO"</formula1>
    </dataValidation>
    <dataValidation type="list" allowBlank="1" showInputMessage="1" showErrorMessage="1" sqref="I6" xr:uid="{BDCAC9ED-58A3-4F05-B7ED-3632F499C1B7}">
      <formula1>"vultures@jpcert.or.jp,cve@mitre.org/cve@cert.org.tw,talos-cna@cisco.com/psirt@cisco.com,psirt@bosch.com,OTRO"</formula1>
    </dataValidation>
  </dataValidations>
  <hyperlinks>
    <hyperlink ref="F4" r:id="rId1" display="cve@mitre.org/cve@cert.org.tw" xr:uid="{65AE2263-E160-42F4-B754-F5C6AE587A8E}"/>
    <hyperlink ref="F5" r:id="rId2" display="cve@mitre.org/cve@cert.org.tw" xr:uid="{D5B965E0-E9B4-4BBD-8B9D-173D307137F4}"/>
    <hyperlink ref="G5" r:id="rId3" display="cve@mitre.org/cve@cert.org.tw" xr:uid="{E1D7E7E8-CB23-4D16-B8DA-899FEDEF6607}"/>
    <hyperlink ref="G4" r:id="rId4" display="cve@mitre.org/cve@cert.org.tw" xr:uid="{23F3CCA8-DD92-474F-A419-1E13C30BF866}"/>
  </hyperlinks>
  <pageMargins left="0.7" right="0.7" top="0.75" bottom="0.75" header="0.3" footer="0.3"/>
  <pageSetup paperSize="9" orientation="portrait" r:id="rId5"/>
  <headerFooter>
    <oddFooter>&amp;C&amp;"Calibri"&amp;11&amp;K000000_x000D_&amp;1#&amp;"Calibri"&amp;12&amp;K008000Internal Use</oddFooter>
  </headerFooter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E35A-F463-40BC-B839-7BEB65434C28}">
  <dimension ref="B2:O284"/>
  <sheetViews>
    <sheetView tabSelected="1" topLeftCell="A268" zoomScale="39" zoomScaleNormal="55" workbookViewId="0">
      <selection activeCell="C290" sqref="C290"/>
    </sheetView>
  </sheetViews>
  <sheetFormatPr baseColWidth="10" defaultRowHeight="15" x14ac:dyDescent="0.25"/>
  <cols>
    <col min="2" max="2" width="123" customWidth="1"/>
    <col min="3" max="3" width="129" customWidth="1"/>
    <col min="4" max="4" width="126.85546875" customWidth="1"/>
    <col min="5" max="5" width="69.42578125" customWidth="1"/>
    <col min="6" max="6" width="87.5703125" customWidth="1"/>
    <col min="7" max="7" width="111.7109375" customWidth="1"/>
    <col min="8" max="8" width="113.5703125" customWidth="1"/>
    <col min="9" max="9" width="136.85546875" customWidth="1"/>
    <col min="10" max="10" width="93" customWidth="1"/>
    <col min="11" max="11" width="56.140625" customWidth="1"/>
    <col min="12" max="12" width="58.28515625" customWidth="1"/>
    <col min="13" max="13" width="66.85546875" customWidth="1"/>
    <col min="14" max="14" width="32.85546875" customWidth="1"/>
  </cols>
  <sheetData>
    <row r="2" spans="2:11" ht="15.75" thickBot="1" x14ac:dyDescent="0.3"/>
    <row r="3" spans="2:11" ht="24" thickBot="1" x14ac:dyDescent="0.4">
      <c r="B3" s="66" t="s">
        <v>18</v>
      </c>
      <c r="C3" s="65" t="s">
        <v>17</v>
      </c>
      <c r="D3" s="65" t="s">
        <v>16</v>
      </c>
      <c r="E3" s="65" t="s">
        <v>15</v>
      </c>
      <c r="F3" s="65" t="s">
        <v>14</v>
      </c>
      <c r="G3" s="65" t="s">
        <v>13</v>
      </c>
      <c r="H3" s="65" t="s">
        <v>12</v>
      </c>
      <c r="I3" s="64" t="s">
        <v>11</v>
      </c>
      <c r="J3" s="63"/>
      <c r="K3" s="62"/>
    </row>
    <row r="4" spans="2:11" ht="115.5" customHeight="1" thickTop="1" thickBot="1" x14ac:dyDescent="0.3">
      <c r="B4" s="70" t="s">
        <v>54</v>
      </c>
      <c r="C4" s="67" t="s">
        <v>55</v>
      </c>
      <c r="D4" s="71" t="s">
        <v>56</v>
      </c>
      <c r="E4" s="68" t="s">
        <v>23</v>
      </c>
      <c r="F4" s="69" t="s">
        <v>57</v>
      </c>
      <c r="G4" s="69" t="s">
        <v>57</v>
      </c>
      <c r="H4" s="74" t="s">
        <v>25</v>
      </c>
      <c r="I4" s="91" t="s">
        <v>86</v>
      </c>
      <c r="J4" s="79"/>
      <c r="K4" s="61"/>
    </row>
    <row r="5" spans="2:11" ht="188.25" customHeight="1" thickTop="1" thickBot="1" x14ac:dyDescent="0.3">
      <c r="B5" s="70" t="s">
        <v>20</v>
      </c>
      <c r="C5" s="67" t="s">
        <v>21</v>
      </c>
      <c r="D5" s="71" t="s">
        <v>22</v>
      </c>
      <c r="E5" s="68" t="s">
        <v>23</v>
      </c>
      <c r="F5" s="69" t="s">
        <v>24</v>
      </c>
      <c r="G5" s="69" t="s">
        <v>24</v>
      </c>
      <c r="H5" s="74" t="s">
        <v>25</v>
      </c>
      <c r="I5" s="92"/>
      <c r="J5" s="79"/>
      <c r="K5" s="60"/>
    </row>
    <row r="6" spans="2:11" ht="16.5" thickTop="1" thickBot="1" x14ac:dyDescent="0.3">
      <c r="B6" s="59"/>
      <c r="C6" s="59"/>
      <c r="D6" s="43"/>
      <c r="E6" s="43"/>
      <c r="F6" s="43"/>
      <c r="G6" s="58"/>
      <c r="H6" s="57"/>
      <c r="I6" s="56"/>
      <c r="J6" s="75"/>
      <c r="K6" s="55"/>
    </row>
    <row r="7" spans="2:11" ht="32.25" customHeight="1" thickTop="1" thickBot="1" x14ac:dyDescent="0.3">
      <c r="B7" s="86" t="s">
        <v>59</v>
      </c>
      <c r="C7" s="87"/>
      <c r="D7" s="88"/>
      <c r="E7" s="54"/>
      <c r="F7" s="54"/>
      <c r="G7" s="1"/>
      <c r="H7" s="1"/>
      <c r="I7" s="1"/>
      <c r="J7" s="76"/>
    </row>
    <row r="8" spans="2:11" ht="32.25" customHeight="1" thickTop="1" thickBot="1" x14ac:dyDescent="0.3">
      <c r="B8" s="53"/>
      <c r="C8" s="53"/>
      <c r="D8" s="52"/>
      <c r="E8" s="51"/>
      <c r="F8" s="51"/>
      <c r="G8" s="1"/>
      <c r="H8" s="1"/>
      <c r="I8" s="1"/>
      <c r="J8" s="1"/>
    </row>
    <row r="9" spans="2:11" ht="32.25" customHeight="1" thickBot="1" x14ac:dyDescent="0.4">
      <c r="B9" s="50" t="s">
        <v>6</v>
      </c>
      <c r="C9" s="49" t="s">
        <v>58</v>
      </c>
      <c r="D9" s="48"/>
      <c r="E9" s="47"/>
      <c r="F9" s="47"/>
      <c r="G9" s="1"/>
      <c r="H9" s="1"/>
      <c r="I9" s="1"/>
      <c r="J9" s="1"/>
    </row>
    <row r="10" spans="2:11" ht="157.5" customHeight="1" thickBot="1" x14ac:dyDescent="0.4">
      <c r="B10" s="46" t="s">
        <v>4</v>
      </c>
      <c r="C10" s="19" t="s">
        <v>87</v>
      </c>
      <c r="D10" s="45"/>
      <c r="E10" s="45"/>
      <c r="F10" s="45"/>
      <c r="G10" s="1"/>
      <c r="H10" s="1"/>
      <c r="I10" s="1"/>
      <c r="J10" s="1"/>
    </row>
    <row r="11" spans="2:11" ht="102.75" customHeight="1" thickBot="1" x14ac:dyDescent="0.4">
      <c r="B11" s="46" t="s">
        <v>3</v>
      </c>
      <c r="C11" s="19" t="s">
        <v>88</v>
      </c>
      <c r="D11" s="45"/>
      <c r="E11" s="45"/>
      <c r="F11" s="45"/>
      <c r="G11" s="1"/>
      <c r="H11" s="1"/>
      <c r="I11" s="1"/>
      <c r="J11" s="1"/>
    </row>
    <row r="12" spans="2:11" ht="72.75" customHeight="1" thickBot="1" x14ac:dyDescent="0.3">
      <c r="B12" s="44"/>
      <c r="C12" s="43"/>
      <c r="G12" s="1"/>
      <c r="H12" s="1"/>
      <c r="I12" s="1"/>
      <c r="J12" s="1"/>
    </row>
    <row r="13" spans="2:11" ht="72.75" customHeight="1" thickBot="1" x14ac:dyDescent="0.3">
      <c r="B13" s="42" t="s">
        <v>79</v>
      </c>
      <c r="C13" s="41" t="s">
        <v>8</v>
      </c>
      <c r="D13" s="40" t="s">
        <v>80</v>
      </c>
      <c r="E13" s="39"/>
      <c r="F13" s="39"/>
      <c r="G13" s="1"/>
      <c r="H13" s="1"/>
      <c r="I13" s="1"/>
      <c r="J13" s="1"/>
    </row>
    <row r="14" spans="2:11" ht="31.5" customHeight="1" thickBot="1" x14ac:dyDescent="0.3">
      <c r="B14" s="6" t="s">
        <v>43</v>
      </c>
      <c r="C14" s="28">
        <f>SUM(C15:C20)</f>
        <v>760</v>
      </c>
      <c r="D14" s="27">
        <f>(C14/(C$78/100))%</f>
        <v>0.20793433652530779</v>
      </c>
      <c r="E14" s="39"/>
      <c r="F14" s="39"/>
      <c r="G14" s="1"/>
      <c r="H14" s="1"/>
      <c r="I14" s="1"/>
      <c r="J14" s="1"/>
    </row>
    <row r="15" spans="2:11" ht="35.25" customHeight="1" x14ac:dyDescent="0.25">
      <c r="B15" s="36" t="s">
        <v>34</v>
      </c>
      <c r="C15" s="35">
        <v>0</v>
      </c>
      <c r="D15" s="30">
        <f>(C15/(C$14/100))%</f>
        <v>0</v>
      </c>
      <c r="E15" s="39"/>
      <c r="F15" s="39"/>
      <c r="G15" s="1"/>
      <c r="H15" s="1"/>
      <c r="I15" s="1"/>
      <c r="J15" s="1"/>
    </row>
    <row r="16" spans="2:11" ht="39" customHeight="1" x14ac:dyDescent="0.25">
      <c r="B16" s="34" t="s">
        <v>24</v>
      </c>
      <c r="C16" s="35">
        <v>308</v>
      </c>
      <c r="D16" s="30">
        <f t="shared" ref="D16:D20" si="0">(C16/(C$14/100))%</f>
        <v>0.40526315789473683</v>
      </c>
      <c r="E16" s="39"/>
      <c r="F16" s="39"/>
      <c r="G16" s="1"/>
      <c r="H16" s="1"/>
      <c r="I16" s="1"/>
      <c r="J16" s="1"/>
    </row>
    <row r="17" spans="2:10" ht="30" customHeight="1" x14ac:dyDescent="0.25">
      <c r="B17" s="32" t="s">
        <v>31</v>
      </c>
      <c r="C17" s="35">
        <v>34</v>
      </c>
      <c r="D17" s="30">
        <f t="shared" si="0"/>
        <v>4.4736842105263158E-2</v>
      </c>
      <c r="E17" s="39"/>
      <c r="F17" s="39"/>
      <c r="G17" s="1"/>
      <c r="H17" s="1"/>
      <c r="I17" s="1"/>
      <c r="J17" s="1"/>
    </row>
    <row r="18" spans="2:10" ht="40.5" customHeight="1" x14ac:dyDescent="0.25">
      <c r="B18" s="32" t="s">
        <v>32</v>
      </c>
      <c r="C18" s="35">
        <v>143</v>
      </c>
      <c r="D18" s="30">
        <f t="shared" si="0"/>
        <v>0.18815789473684214</v>
      </c>
      <c r="E18" s="39"/>
      <c r="F18" s="39"/>
      <c r="G18" s="1"/>
      <c r="H18" s="1"/>
      <c r="I18" s="1"/>
      <c r="J18" s="1"/>
    </row>
    <row r="19" spans="2:10" ht="44.25" customHeight="1" x14ac:dyDescent="0.25">
      <c r="B19" s="32" t="s">
        <v>33</v>
      </c>
      <c r="C19" s="35">
        <v>275</v>
      </c>
      <c r="D19" s="30">
        <f t="shared" si="0"/>
        <v>0.36184210526315796</v>
      </c>
      <c r="E19" s="39"/>
      <c r="F19" s="39"/>
      <c r="G19" s="1"/>
      <c r="H19" s="1"/>
      <c r="I19" s="1"/>
      <c r="J19" s="1"/>
    </row>
    <row r="20" spans="2:10" ht="30" customHeight="1" thickBot="1" x14ac:dyDescent="0.3">
      <c r="B20" s="32" t="s">
        <v>35</v>
      </c>
      <c r="C20" s="35">
        <v>0</v>
      </c>
      <c r="D20" s="30">
        <f t="shared" si="0"/>
        <v>0</v>
      </c>
      <c r="E20" s="39"/>
      <c r="F20" s="39"/>
      <c r="G20" s="1"/>
      <c r="H20" s="1"/>
      <c r="I20" s="1"/>
      <c r="J20" s="1"/>
    </row>
    <row r="21" spans="2:10" ht="36.75" customHeight="1" thickBot="1" x14ac:dyDescent="0.3">
      <c r="B21" s="6" t="s">
        <v>44</v>
      </c>
      <c r="C21" s="28">
        <f>SUM(C22:C27)</f>
        <v>268</v>
      </c>
      <c r="D21" s="27">
        <f>(C21/(C$78/100))%</f>
        <v>7.3324213406292763E-2</v>
      </c>
      <c r="E21" s="38"/>
      <c r="F21" s="38"/>
      <c r="G21" s="1"/>
      <c r="H21" s="1"/>
      <c r="I21" s="1"/>
      <c r="J21" s="1"/>
    </row>
    <row r="22" spans="2:10" ht="23.25" x14ac:dyDescent="0.25">
      <c r="B22" s="36" t="s">
        <v>34</v>
      </c>
      <c r="C22" s="35">
        <v>1</v>
      </c>
      <c r="D22" s="30">
        <f>(C22/(C$21/100))%</f>
        <v>3.731343283582089E-3</v>
      </c>
      <c r="E22" s="37"/>
      <c r="F22" s="37"/>
      <c r="G22" s="1"/>
      <c r="H22" s="1"/>
      <c r="I22" s="1"/>
      <c r="J22" s="1"/>
    </row>
    <row r="23" spans="2:10" ht="23.25" x14ac:dyDescent="0.25">
      <c r="B23" s="34" t="s">
        <v>24</v>
      </c>
      <c r="C23" s="33">
        <v>1</v>
      </c>
      <c r="D23" s="30">
        <f t="shared" ref="D23:D27" si="1">(C23/(C$21/100))%</f>
        <v>3.731343283582089E-3</v>
      </c>
      <c r="E23" s="37"/>
      <c r="F23" s="37"/>
      <c r="G23" s="1"/>
      <c r="H23" s="1"/>
      <c r="I23" s="1"/>
      <c r="J23" s="1"/>
    </row>
    <row r="24" spans="2:10" ht="30" customHeight="1" x14ac:dyDescent="0.25">
      <c r="B24" s="32" t="s">
        <v>31</v>
      </c>
      <c r="C24" s="33">
        <v>134</v>
      </c>
      <c r="D24" s="30">
        <f t="shared" si="1"/>
        <v>0.5</v>
      </c>
      <c r="E24" s="37"/>
      <c r="F24" s="37"/>
      <c r="G24" s="1"/>
      <c r="H24" s="1"/>
      <c r="I24" s="1"/>
      <c r="J24" s="1"/>
    </row>
    <row r="25" spans="2:10" ht="27.75" customHeight="1" x14ac:dyDescent="0.25">
      <c r="B25" s="32" t="s">
        <v>32</v>
      </c>
      <c r="C25" s="33">
        <v>0</v>
      </c>
      <c r="D25" s="30">
        <f t="shared" si="1"/>
        <v>0</v>
      </c>
      <c r="E25" s="37"/>
      <c r="F25" s="37"/>
      <c r="G25" s="1"/>
      <c r="H25" s="1"/>
      <c r="I25" s="1"/>
      <c r="J25" s="1"/>
    </row>
    <row r="26" spans="2:10" ht="23.25" x14ac:dyDescent="0.25">
      <c r="B26" s="32" t="s">
        <v>33</v>
      </c>
      <c r="C26" s="33">
        <v>132</v>
      </c>
      <c r="D26" s="30">
        <f t="shared" si="1"/>
        <v>0.49253731343283574</v>
      </c>
      <c r="E26" s="37"/>
      <c r="F26" s="37"/>
      <c r="G26" s="1"/>
      <c r="H26" s="1"/>
      <c r="I26" s="1"/>
      <c r="J26" s="1"/>
    </row>
    <row r="27" spans="2:10" ht="25.5" customHeight="1" thickBot="1" x14ac:dyDescent="0.3">
      <c r="B27" s="32" t="s">
        <v>35</v>
      </c>
      <c r="C27" s="31">
        <v>0</v>
      </c>
      <c r="D27" s="30">
        <f t="shared" si="1"/>
        <v>0</v>
      </c>
      <c r="E27" s="37"/>
      <c r="F27" s="37"/>
      <c r="G27" s="1"/>
      <c r="H27" s="1"/>
      <c r="I27" s="1"/>
      <c r="J27" s="1"/>
    </row>
    <row r="28" spans="2:10" ht="24" thickBot="1" x14ac:dyDescent="0.3">
      <c r="B28" s="6" t="s">
        <v>45</v>
      </c>
      <c r="C28" s="28">
        <f>SUM(C29:C34)</f>
        <v>125</v>
      </c>
      <c r="D28" s="27">
        <f>(C28/(C$78/100))%</f>
        <v>3.4199726402188782E-2</v>
      </c>
      <c r="E28" s="37"/>
      <c r="F28" s="37"/>
      <c r="G28" s="1"/>
      <c r="H28" s="1"/>
      <c r="I28" s="1"/>
      <c r="J28" s="1"/>
    </row>
    <row r="29" spans="2:10" ht="23.25" x14ac:dyDescent="0.25">
      <c r="B29" s="36" t="s">
        <v>34</v>
      </c>
      <c r="C29" s="35">
        <v>125</v>
      </c>
      <c r="D29" s="30">
        <f t="shared" ref="D29:D34" si="2">(C29/(C$28/100))%</f>
        <v>1</v>
      </c>
      <c r="E29" s="3"/>
      <c r="F29" s="3"/>
      <c r="G29" s="1"/>
      <c r="H29" s="1"/>
      <c r="I29" s="1"/>
      <c r="J29" s="1"/>
    </row>
    <row r="30" spans="2:10" ht="23.25" x14ac:dyDescent="0.25">
      <c r="B30" s="34" t="s">
        <v>24</v>
      </c>
      <c r="C30" s="33">
        <v>0</v>
      </c>
      <c r="D30" s="30">
        <f t="shared" si="2"/>
        <v>0</v>
      </c>
      <c r="E30" s="3"/>
      <c r="F30" s="3"/>
      <c r="G30" s="1"/>
      <c r="H30" s="1"/>
      <c r="I30" s="1"/>
      <c r="J30" s="1"/>
    </row>
    <row r="31" spans="2:10" ht="23.25" x14ac:dyDescent="0.25">
      <c r="B31" s="32" t="s">
        <v>31</v>
      </c>
      <c r="C31" s="33">
        <v>0</v>
      </c>
      <c r="D31" s="30">
        <f t="shared" si="2"/>
        <v>0</v>
      </c>
      <c r="E31" s="3"/>
      <c r="F31" s="3"/>
      <c r="G31" s="1"/>
      <c r="H31" s="1"/>
      <c r="I31" s="1"/>
      <c r="J31" s="1"/>
    </row>
    <row r="32" spans="2:10" ht="23.25" x14ac:dyDescent="0.25">
      <c r="B32" s="32" t="s">
        <v>32</v>
      </c>
      <c r="C32" s="33">
        <v>0</v>
      </c>
      <c r="D32" s="30">
        <f t="shared" si="2"/>
        <v>0</v>
      </c>
      <c r="E32" s="3"/>
      <c r="F32" s="3"/>
      <c r="G32" s="1"/>
      <c r="H32" s="1"/>
      <c r="I32" s="1"/>
      <c r="J32" s="1"/>
    </row>
    <row r="33" spans="2:10" ht="23.25" x14ac:dyDescent="0.25">
      <c r="B33" s="32" t="s">
        <v>33</v>
      </c>
      <c r="C33" s="33">
        <v>0</v>
      </c>
      <c r="D33" s="30">
        <f t="shared" si="2"/>
        <v>0</v>
      </c>
      <c r="E33" s="3"/>
      <c r="F33" s="3"/>
      <c r="G33" s="1"/>
      <c r="H33" s="1"/>
      <c r="I33" s="1"/>
      <c r="J33" s="1"/>
    </row>
    <row r="34" spans="2:10" ht="24" thickBot="1" x14ac:dyDescent="0.3">
      <c r="B34" s="32" t="s">
        <v>35</v>
      </c>
      <c r="C34" s="31">
        <v>0</v>
      </c>
      <c r="D34" s="30">
        <f t="shared" si="2"/>
        <v>0</v>
      </c>
      <c r="E34" s="3"/>
      <c r="F34" s="3"/>
      <c r="G34" s="1"/>
      <c r="H34" s="1"/>
      <c r="I34" s="1"/>
      <c r="J34" s="1"/>
    </row>
    <row r="35" spans="2:10" ht="24" thickBot="1" x14ac:dyDescent="0.3">
      <c r="B35" s="6" t="s">
        <v>46</v>
      </c>
      <c r="C35" s="28">
        <f>SUM(C36:C41)</f>
        <v>169</v>
      </c>
      <c r="D35" s="27">
        <f>(C35/(C$78/100))%</f>
        <v>4.623803009575924E-2</v>
      </c>
      <c r="E35" s="3"/>
      <c r="F35" s="3"/>
      <c r="G35" s="1"/>
      <c r="H35" s="1"/>
      <c r="I35" s="1"/>
      <c r="J35" s="1"/>
    </row>
    <row r="36" spans="2:10" ht="23.25" x14ac:dyDescent="0.25">
      <c r="B36" s="36" t="s">
        <v>34</v>
      </c>
      <c r="C36" s="35">
        <v>20</v>
      </c>
      <c r="D36" s="30">
        <f>(C36/(C$35/100))%</f>
        <v>0.11834319526627218</v>
      </c>
      <c r="E36" s="3"/>
      <c r="F36" s="3"/>
      <c r="G36" s="1"/>
      <c r="H36" s="1"/>
      <c r="I36" s="1"/>
      <c r="J36" s="1"/>
    </row>
    <row r="37" spans="2:10" ht="23.25" x14ac:dyDescent="0.25">
      <c r="B37" s="34" t="s">
        <v>24</v>
      </c>
      <c r="C37" s="33">
        <v>3</v>
      </c>
      <c r="D37" s="30">
        <f t="shared" ref="D37:D41" si="3">(C37/(C$35/100))%</f>
        <v>1.7751479289940829E-2</v>
      </c>
      <c r="E37" s="3"/>
      <c r="F37" s="3"/>
      <c r="G37" s="1"/>
      <c r="H37" s="1"/>
      <c r="I37" s="1"/>
      <c r="J37" s="1"/>
    </row>
    <row r="38" spans="2:10" ht="23.25" x14ac:dyDescent="0.25">
      <c r="B38" s="32" t="s">
        <v>31</v>
      </c>
      <c r="C38" s="33">
        <v>88</v>
      </c>
      <c r="D38" s="30">
        <f t="shared" si="3"/>
        <v>0.52071005917159763</v>
      </c>
      <c r="E38" s="3"/>
      <c r="F38" s="3"/>
      <c r="G38" s="1"/>
      <c r="H38" s="1"/>
      <c r="I38" s="1"/>
      <c r="J38" s="1"/>
    </row>
    <row r="39" spans="2:10" ht="23.25" x14ac:dyDescent="0.25">
      <c r="B39" s="32" t="s">
        <v>32</v>
      </c>
      <c r="C39" s="33">
        <v>0</v>
      </c>
      <c r="D39" s="30">
        <f t="shared" si="3"/>
        <v>0</v>
      </c>
      <c r="E39" s="3"/>
      <c r="F39" s="3"/>
      <c r="G39" s="1"/>
      <c r="H39" s="1"/>
      <c r="I39" s="1"/>
      <c r="J39" s="1"/>
    </row>
    <row r="40" spans="2:10" ht="23.25" x14ac:dyDescent="0.25">
      <c r="B40" s="32" t="s">
        <v>33</v>
      </c>
      <c r="C40" s="33">
        <v>58</v>
      </c>
      <c r="D40" s="30">
        <f t="shared" si="3"/>
        <v>0.34319526627218933</v>
      </c>
      <c r="E40" s="3"/>
      <c r="F40" s="3"/>
      <c r="G40" s="1"/>
      <c r="H40" s="1"/>
      <c r="I40" s="1"/>
      <c r="J40" s="1"/>
    </row>
    <row r="41" spans="2:10" ht="24" thickBot="1" x14ac:dyDescent="0.3">
      <c r="B41" s="32" t="s">
        <v>35</v>
      </c>
      <c r="C41" s="31">
        <v>0</v>
      </c>
      <c r="D41" s="30">
        <f t="shared" si="3"/>
        <v>0</v>
      </c>
      <c r="E41" s="3"/>
      <c r="F41" s="3"/>
      <c r="G41" s="1"/>
      <c r="H41" s="1"/>
      <c r="I41" s="1"/>
      <c r="J41" s="1"/>
    </row>
    <row r="42" spans="2:10" ht="24" thickBot="1" x14ac:dyDescent="0.3">
      <c r="B42" s="29" t="s">
        <v>47</v>
      </c>
      <c r="C42" s="28">
        <f>SUM(C43:C48)</f>
        <v>117</v>
      </c>
      <c r="D42" s="27">
        <f>(C42/(C$78/100))%</f>
        <v>3.20109439124487E-2</v>
      </c>
      <c r="E42" s="3"/>
      <c r="F42" s="3"/>
      <c r="G42" s="1"/>
      <c r="H42" s="1"/>
      <c r="I42" s="1"/>
      <c r="J42" s="1"/>
    </row>
    <row r="43" spans="2:10" ht="23.25" x14ac:dyDescent="0.25">
      <c r="B43" s="36" t="s">
        <v>34</v>
      </c>
      <c r="C43" s="35">
        <v>117</v>
      </c>
      <c r="D43" s="30">
        <f t="shared" ref="D43:D48" si="4">(C43/(C$70/100))%</f>
        <v>0.54929577464788737</v>
      </c>
      <c r="E43" s="3"/>
      <c r="F43" s="3"/>
      <c r="G43" s="1"/>
      <c r="H43" s="1"/>
      <c r="I43" s="1"/>
      <c r="J43" s="1"/>
    </row>
    <row r="44" spans="2:10" ht="23.25" x14ac:dyDescent="0.25">
      <c r="B44" s="34" t="s">
        <v>24</v>
      </c>
      <c r="C44" s="33">
        <v>0</v>
      </c>
      <c r="D44" s="30">
        <f t="shared" si="4"/>
        <v>0</v>
      </c>
      <c r="E44" s="3"/>
      <c r="F44" s="3"/>
      <c r="G44" s="1"/>
      <c r="H44" s="1"/>
      <c r="I44" s="1"/>
      <c r="J44" s="1"/>
    </row>
    <row r="45" spans="2:10" ht="23.25" x14ac:dyDescent="0.25">
      <c r="B45" s="32" t="s">
        <v>31</v>
      </c>
      <c r="C45" s="33">
        <v>0</v>
      </c>
      <c r="D45" s="30">
        <f t="shared" si="4"/>
        <v>0</v>
      </c>
      <c r="E45" s="3"/>
      <c r="F45" s="3"/>
      <c r="G45" s="1"/>
      <c r="H45" s="1"/>
      <c r="I45" s="1"/>
      <c r="J45" s="1"/>
    </row>
    <row r="46" spans="2:10" ht="23.25" x14ac:dyDescent="0.25">
      <c r="B46" s="32" t="s">
        <v>32</v>
      </c>
      <c r="C46" s="33">
        <v>0</v>
      </c>
      <c r="D46" s="30">
        <f t="shared" si="4"/>
        <v>0</v>
      </c>
      <c r="E46" s="3"/>
      <c r="F46" s="3"/>
      <c r="G46" s="1"/>
      <c r="H46" s="1"/>
      <c r="I46" s="1"/>
      <c r="J46" s="1"/>
    </row>
    <row r="47" spans="2:10" ht="23.25" x14ac:dyDescent="0.25">
      <c r="B47" s="32" t="s">
        <v>33</v>
      </c>
      <c r="C47" s="33">
        <v>0</v>
      </c>
      <c r="D47" s="30">
        <f t="shared" si="4"/>
        <v>0</v>
      </c>
      <c r="E47" s="3"/>
      <c r="F47" s="3"/>
      <c r="G47" s="1"/>
      <c r="H47" s="1"/>
      <c r="I47" s="1"/>
      <c r="J47" s="1"/>
    </row>
    <row r="48" spans="2:10" ht="24" thickBot="1" x14ac:dyDescent="0.3">
      <c r="B48" s="32" t="s">
        <v>35</v>
      </c>
      <c r="C48" s="31">
        <v>0</v>
      </c>
      <c r="D48" s="30">
        <f t="shared" si="4"/>
        <v>0</v>
      </c>
      <c r="E48" s="3"/>
      <c r="F48" s="3"/>
      <c r="G48" s="1"/>
      <c r="H48" s="1"/>
      <c r="I48" s="1"/>
      <c r="J48" s="1"/>
    </row>
    <row r="49" spans="2:10" ht="24" thickBot="1" x14ac:dyDescent="0.3">
      <c r="B49" s="6" t="s">
        <v>48</v>
      </c>
      <c r="C49" s="28">
        <f>SUM(C50:C55)</f>
        <v>142</v>
      </c>
      <c r="D49" s="27">
        <f>(C49/(C$78/100))%</f>
        <v>3.8850889192886463E-2</v>
      </c>
      <c r="E49" s="3"/>
      <c r="F49" s="3"/>
      <c r="G49" s="1"/>
      <c r="H49" s="1"/>
      <c r="I49" s="1"/>
      <c r="J49" s="1"/>
    </row>
    <row r="50" spans="2:10" ht="23.25" x14ac:dyDescent="0.25">
      <c r="B50" s="36" t="s">
        <v>34</v>
      </c>
      <c r="C50" s="35">
        <v>0</v>
      </c>
      <c r="D50" s="30">
        <f>(C50/(C$35/100))%</f>
        <v>0</v>
      </c>
      <c r="E50" s="3"/>
      <c r="F50" s="3"/>
      <c r="G50" s="1"/>
      <c r="H50" s="1"/>
      <c r="I50" s="1"/>
      <c r="J50" s="1"/>
    </row>
    <row r="51" spans="2:10" ht="23.25" x14ac:dyDescent="0.25">
      <c r="B51" s="34" t="s">
        <v>24</v>
      </c>
      <c r="C51" s="33">
        <v>0</v>
      </c>
      <c r="D51" s="30">
        <f t="shared" ref="D51:D55" si="5">(C51/(C$35/100))%</f>
        <v>0</v>
      </c>
      <c r="E51" s="3"/>
      <c r="F51" s="3"/>
      <c r="G51" s="1"/>
      <c r="H51" s="1"/>
      <c r="I51" s="1"/>
      <c r="J51" s="1"/>
    </row>
    <row r="52" spans="2:10" ht="23.25" x14ac:dyDescent="0.25">
      <c r="B52" s="32" t="s">
        <v>31</v>
      </c>
      <c r="C52" s="33">
        <v>0</v>
      </c>
      <c r="D52" s="30">
        <f t="shared" si="5"/>
        <v>0</v>
      </c>
      <c r="E52" s="3"/>
      <c r="F52" s="3"/>
      <c r="G52" s="1"/>
      <c r="H52" s="1"/>
      <c r="I52" s="1"/>
      <c r="J52" s="1"/>
    </row>
    <row r="53" spans="2:10" ht="23.25" x14ac:dyDescent="0.25">
      <c r="B53" s="32" t="s">
        <v>32</v>
      </c>
      <c r="C53" s="33">
        <v>142</v>
      </c>
      <c r="D53" s="30">
        <f t="shared" si="5"/>
        <v>0.84023668639053251</v>
      </c>
      <c r="E53" s="3"/>
      <c r="F53" s="3"/>
      <c r="G53" s="1"/>
      <c r="H53" s="1"/>
      <c r="I53" s="1"/>
      <c r="J53" s="1"/>
    </row>
    <row r="54" spans="2:10" ht="23.25" x14ac:dyDescent="0.25">
      <c r="B54" s="32" t="s">
        <v>33</v>
      </c>
      <c r="C54" s="33">
        <v>0</v>
      </c>
      <c r="D54" s="30">
        <f t="shared" si="5"/>
        <v>0</v>
      </c>
      <c r="E54" s="3"/>
      <c r="F54" s="3"/>
      <c r="G54" s="1"/>
      <c r="H54" s="1"/>
      <c r="I54" s="1"/>
      <c r="J54" s="1"/>
    </row>
    <row r="55" spans="2:10" ht="24" thickBot="1" x14ac:dyDescent="0.3">
      <c r="B55" s="32" t="s">
        <v>35</v>
      </c>
      <c r="C55" s="31">
        <v>0</v>
      </c>
      <c r="D55" s="30">
        <f t="shared" si="5"/>
        <v>0</v>
      </c>
      <c r="E55" s="3"/>
      <c r="F55" s="3"/>
      <c r="G55" s="1"/>
      <c r="H55" s="1"/>
      <c r="I55" s="1"/>
      <c r="J55" s="1"/>
    </row>
    <row r="56" spans="2:10" ht="24" thickBot="1" x14ac:dyDescent="0.3">
      <c r="B56" s="6" t="s">
        <v>49</v>
      </c>
      <c r="C56" s="28">
        <f>SUM(C57:C62)</f>
        <v>142</v>
      </c>
      <c r="D56" s="27">
        <f>(C56/(C$78/100))%</f>
        <v>3.8850889192886463E-2</v>
      </c>
      <c r="E56" s="3"/>
      <c r="F56" s="3"/>
      <c r="G56" s="1"/>
      <c r="H56" s="1"/>
      <c r="I56" s="1"/>
      <c r="J56" s="1"/>
    </row>
    <row r="57" spans="2:10" ht="23.25" x14ac:dyDescent="0.25">
      <c r="B57" s="36" t="s">
        <v>34</v>
      </c>
      <c r="C57" s="35">
        <v>0</v>
      </c>
      <c r="D57" s="30">
        <f>(C57/(C$35/100))%</f>
        <v>0</v>
      </c>
      <c r="E57" s="3"/>
      <c r="F57" s="3"/>
      <c r="G57" s="1"/>
      <c r="H57" s="1"/>
      <c r="I57" s="1"/>
      <c r="J57" s="1"/>
    </row>
    <row r="58" spans="2:10" ht="23.25" x14ac:dyDescent="0.25">
      <c r="B58" s="34" t="s">
        <v>24</v>
      </c>
      <c r="C58" s="33">
        <v>0</v>
      </c>
      <c r="D58" s="30">
        <f t="shared" ref="D58:D62" si="6">(C58/(C$35/100))%</f>
        <v>0</v>
      </c>
      <c r="E58" s="3"/>
      <c r="F58" s="3"/>
      <c r="G58" s="1"/>
      <c r="H58" s="1"/>
      <c r="I58" s="1"/>
      <c r="J58" s="1"/>
    </row>
    <row r="59" spans="2:10" ht="23.25" x14ac:dyDescent="0.25">
      <c r="B59" s="32" t="s">
        <v>31</v>
      </c>
      <c r="C59" s="33">
        <v>142</v>
      </c>
      <c r="D59" s="30">
        <f t="shared" si="6"/>
        <v>0.84023668639053251</v>
      </c>
      <c r="E59" s="3"/>
      <c r="F59" s="3"/>
      <c r="G59" s="1"/>
      <c r="H59" s="1"/>
      <c r="I59" s="1"/>
      <c r="J59" s="1"/>
    </row>
    <row r="60" spans="2:10" ht="23.25" x14ac:dyDescent="0.25">
      <c r="B60" s="32" t="s">
        <v>32</v>
      </c>
      <c r="C60" s="33">
        <v>0</v>
      </c>
      <c r="D60" s="30">
        <f t="shared" si="6"/>
        <v>0</v>
      </c>
      <c r="E60" s="3"/>
      <c r="F60" s="3"/>
      <c r="G60" s="1"/>
      <c r="H60" s="1"/>
      <c r="I60" s="1"/>
      <c r="J60" s="1"/>
    </row>
    <row r="61" spans="2:10" ht="23.25" x14ac:dyDescent="0.25">
      <c r="B61" s="32" t="s">
        <v>33</v>
      </c>
      <c r="C61" s="33">
        <v>0</v>
      </c>
      <c r="D61" s="30">
        <f t="shared" si="6"/>
        <v>0</v>
      </c>
      <c r="E61" s="3"/>
      <c r="F61" s="3"/>
      <c r="G61" s="1"/>
      <c r="H61" s="1"/>
      <c r="I61" s="1"/>
      <c r="J61" s="1"/>
    </row>
    <row r="62" spans="2:10" ht="24" thickBot="1" x14ac:dyDescent="0.3">
      <c r="B62" s="32" t="s">
        <v>35</v>
      </c>
      <c r="C62" s="31">
        <v>0</v>
      </c>
      <c r="D62" s="30">
        <f t="shared" si="6"/>
        <v>0</v>
      </c>
      <c r="E62" s="3"/>
      <c r="F62" s="3"/>
      <c r="G62" s="1"/>
      <c r="H62" s="1"/>
      <c r="I62" s="1"/>
      <c r="J62" s="1"/>
    </row>
    <row r="63" spans="2:10" ht="24" thickBot="1" x14ac:dyDescent="0.3">
      <c r="B63" s="6" t="s">
        <v>50</v>
      </c>
      <c r="C63" s="28">
        <f>SUM(C64:C69)</f>
        <v>117</v>
      </c>
      <c r="D63" s="27">
        <f>(C63/(C$78/100))%</f>
        <v>3.20109439124487E-2</v>
      </c>
      <c r="E63" s="3"/>
      <c r="F63" s="3"/>
      <c r="G63" s="1"/>
      <c r="H63" s="1"/>
      <c r="I63" s="1"/>
      <c r="J63" s="1"/>
    </row>
    <row r="64" spans="2:10" ht="23.25" x14ac:dyDescent="0.25">
      <c r="B64" s="36" t="s">
        <v>34</v>
      </c>
      <c r="C64" s="35">
        <v>0</v>
      </c>
      <c r="D64" s="30">
        <f>(C64/(C$35/100))%</f>
        <v>0</v>
      </c>
      <c r="E64" s="3"/>
      <c r="F64" s="3"/>
      <c r="G64" s="1"/>
      <c r="H64" s="1"/>
      <c r="I64" s="1"/>
      <c r="J64" s="1"/>
    </row>
    <row r="65" spans="2:10" ht="23.25" x14ac:dyDescent="0.25">
      <c r="B65" s="34" t="s">
        <v>24</v>
      </c>
      <c r="C65" s="33">
        <v>12</v>
      </c>
      <c r="D65" s="30">
        <f t="shared" ref="D65:D69" si="7">(C65/(C$35/100))%</f>
        <v>7.1005917159763315E-2</v>
      </c>
      <c r="E65" s="3"/>
      <c r="F65" s="3"/>
      <c r="G65" s="1"/>
      <c r="H65" s="1"/>
      <c r="I65" s="1"/>
      <c r="J65" s="1"/>
    </row>
    <row r="66" spans="2:10" ht="23.25" x14ac:dyDescent="0.25">
      <c r="B66" s="32" t="s">
        <v>31</v>
      </c>
      <c r="C66" s="33">
        <v>75</v>
      </c>
      <c r="D66" s="30">
        <f t="shared" si="7"/>
        <v>0.44378698224852076</v>
      </c>
      <c r="E66" s="3"/>
      <c r="F66" s="3"/>
      <c r="G66" s="1"/>
      <c r="H66" s="1"/>
      <c r="I66" s="1"/>
      <c r="J66" s="1"/>
    </row>
    <row r="67" spans="2:10" ht="23.25" x14ac:dyDescent="0.25">
      <c r="B67" s="32" t="s">
        <v>32</v>
      </c>
      <c r="C67" s="33">
        <v>24</v>
      </c>
      <c r="D67" s="30">
        <f t="shared" si="7"/>
        <v>0.14201183431952663</v>
      </c>
      <c r="E67" s="3"/>
      <c r="F67" s="3"/>
      <c r="G67" s="1"/>
      <c r="H67" s="1"/>
      <c r="I67" s="1"/>
      <c r="J67" s="1"/>
    </row>
    <row r="68" spans="2:10" ht="23.25" x14ac:dyDescent="0.25">
      <c r="B68" s="32" t="s">
        <v>33</v>
      </c>
      <c r="C68" s="33">
        <v>6</v>
      </c>
      <c r="D68" s="30">
        <f t="shared" si="7"/>
        <v>3.5502958579881658E-2</v>
      </c>
      <c r="E68" s="3"/>
      <c r="F68" s="3"/>
      <c r="G68" s="1"/>
      <c r="H68" s="1"/>
      <c r="I68" s="1"/>
      <c r="J68" s="1"/>
    </row>
    <row r="69" spans="2:10" ht="24" thickBot="1" x14ac:dyDescent="0.3">
      <c r="B69" s="32" t="s">
        <v>35</v>
      </c>
      <c r="C69" s="31">
        <v>0</v>
      </c>
      <c r="D69" s="30">
        <f t="shared" si="7"/>
        <v>0</v>
      </c>
      <c r="E69" s="3"/>
      <c r="F69" s="3"/>
      <c r="G69" s="1"/>
      <c r="H69" s="1"/>
      <c r="I69" s="1"/>
      <c r="J69" s="1"/>
    </row>
    <row r="70" spans="2:10" ht="24" thickBot="1" x14ac:dyDescent="0.3">
      <c r="B70" s="29" t="s">
        <v>51</v>
      </c>
      <c r="C70" s="28">
        <f>SUM(C71:C76)</f>
        <v>213</v>
      </c>
      <c r="D70" s="27">
        <f>(C70/(C$78/100))%</f>
        <v>5.8276333789329691E-2</v>
      </c>
      <c r="E70" s="3"/>
      <c r="F70" s="3"/>
      <c r="G70" s="1"/>
      <c r="H70" s="1"/>
      <c r="I70" s="1"/>
      <c r="J70" s="1"/>
    </row>
    <row r="71" spans="2:10" ht="23.25" x14ac:dyDescent="0.25">
      <c r="B71" s="36" t="s">
        <v>34</v>
      </c>
      <c r="C71" s="35">
        <v>154</v>
      </c>
      <c r="D71" s="30">
        <f t="shared" ref="D71:D76" si="8">(C71/(C$70/100))%</f>
        <v>0.72300469483568075</v>
      </c>
      <c r="E71" s="3"/>
      <c r="F71" s="3"/>
      <c r="G71" s="1"/>
      <c r="H71" s="1"/>
      <c r="I71" s="1"/>
      <c r="J71" s="1"/>
    </row>
    <row r="72" spans="2:10" ht="23.25" x14ac:dyDescent="0.25">
      <c r="B72" s="34" t="s">
        <v>24</v>
      </c>
      <c r="C72" s="33">
        <v>2</v>
      </c>
      <c r="D72" s="30">
        <f t="shared" si="8"/>
        <v>9.3896713615023476E-3</v>
      </c>
      <c r="E72" s="3"/>
      <c r="F72" s="3"/>
      <c r="G72" s="1"/>
      <c r="H72" s="1"/>
      <c r="I72" s="1"/>
      <c r="J72" s="1"/>
    </row>
    <row r="73" spans="2:10" ht="23.25" x14ac:dyDescent="0.25">
      <c r="B73" s="32" t="s">
        <v>31</v>
      </c>
      <c r="C73" s="33">
        <v>52</v>
      </c>
      <c r="D73" s="30">
        <f t="shared" si="8"/>
        <v>0.24413145539906103</v>
      </c>
      <c r="E73" s="3"/>
      <c r="F73" s="3"/>
      <c r="G73" s="1"/>
      <c r="H73" s="1"/>
      <c r="I73" s="1"/>
      <c r="J73" s="1"/>
    </row>
    <row r="74" spans="2:10" ht="23.25" x14ac:dyDescent="0.25">
      <c r="B74" s="32" t="s">
        <v>32</v>
      </c>
      <c r="C74" s="33">
        <v>3</v>
      </c>
      <c r="D74" s="30">
        <f t="shared" si="8"/>
        <v>1.4084507042253523E-2</v>
      </c>
      <c r="E74" s="3"/>
      <c r="F74" s="3"/>
      <c r="G74" s="1"/>
      <c r="H74" s="1"/>
      <c r="I74" s="1"/>
      <c r="J74" s="1"/>
    </row>
    <row r="75" spans="2:10" ht="23.25" x14ac:dyDescent="0.25">
      <c r="B75" s="32" t="s">
        <v>33</v>
      </c>
      <c r="C75" s="33">
        <v>2</v>
      </c>
      <c r="D75" s="30">
        <f t="shared" si="8"/>
        <v>9.3896713615023476E-3</v>
      </c>
      <c r="E75" s="3"/>
      <c r="F75" s="3"/>
      <c r="G75" s="1"/>
      <c r="H75" s="1"/>
      <c r="I75" s="1"/>
      <c r="J75" s="1"/>
    </row>
    <row r="76" spans="2:10" ht="24" thickBot="1" x14ac:dyDescent="0.3">
      <c r="B76" s="32" t="s">
        <v>35</v>
      </c>
      <c r="C76" s="31">
        <v>0</v>
      </c>
      <c r="D76" s="30">
        <f t="shared" si="8"/>
        <v>0</v>
      </c>
      <c r="E76" s="3"/>
      <c r="F76" s="3"/>
      <c r="G76" s="1"/>
      <c r="H76" s="1"/>
      <c r="I76" s="1"/>
      <c r="J76" s="1"/>
    </row>
    <row r="77" spans="2:10" ht="24" thickBot="1" x14ac:dyDescent="0.3">
      <c r="B77" s="29" t="s">
        <v>52</v>
      </c>
      <c r="C77" s="28">
        <v>2120</v>
      </c>
      <c r="D77" s="27">
        <f>(C77/(C$78/100))%</f>
        <v>0.58002735978112174</v>
      </c>
      <c r="E77" s="3"/>
      <c r="F77" s="3"/>
      <c r="G77" s="1"/>
      <c r="H77" s="1"/>
      <c r="I77" s="1"/>
      <c r="J77" s="1"/>
    </row>
    <row r="78" spans="2:10" ht="24" thickBot="1" x14ac:dyDescent="0.3">
      <c r="B78" s="26" t="s">
        <v>7</v>
      </c>
      <c r="C78" s="25">
        <f>C14+C21+C28+C35+C70+C77</f>
        <v>3655</v>
      </c>
      <c r="D78" s="24">
        <f>D14+D21+D28+D35+D70+D77</f>
        <v>1</v>
      </c>
      <c r="E78" s="3"/>
      <c r="F78" s="3"/>
      <c r="G78" s="1"/>
      <c r="H78" s="1"/>
      <c r="I78" s="1"/>
      <c r="J78" s="1"/>
    </row>
    <row r="79" spans="2:10" ht="23.25" x14ac:dyDescent="0.25">
      <c r="B79" s="4"/>
      <c r="C79" s="4"/>
      <c r="D79" s="3"/>
      <c r="E79" s="3"/>
      <c r="F79" s="3"/>
      <c r="G79" s="1"/>
      <c r="H79" s="1"/>
      <c r="I79" s="1"/>
      <c r="J79" s="1"/>
    </row>
    <row r="80" spans="2:10" ht="24" thickBot="1" x14ac:dyDescent="0.3">
      <c r="B80" s="4"/>
      <c r="C80" s="4"/>
      <c r="D80" s="3"/>
      <c r="E80" s="3"/>
      <c r="F80" s="3"/>
      <c r="G80" s="1"/>
      <c r="H80" s="1"/>
      <c r="I80" s="1"/>
      <c r="J80" s="1"/>
    </row>
    <row r="81" spans="2:15" ht="48.75" customHeight="1" thickBot="1" x14ac:dyDescent="0.3">
      <c r="B81" s="101" t="s">
        <v>84</v>
      </c>
      <c r="C81" s="102"/>
      <c r="D81" s="3"/>
      <c r="E81" s="3"/>
      <c r="F81" s="3"/>
      <c r="G81" s="1"/>
      <c r="H81" s="1"/>
      <c r="I81" s="1"/>
      <c r="J81" s="1"/>
    </row>
    <row r="82" spans="2:15" ht="24" thickBot="1" x14ac:dyDescent="0.4">
      <c r="B82" s="23"/>
      <c r="C82" s="23"/>
      <c r="D82" s="3"/>
      <c r="E82" s="3"/>
      <c r="F82" s="3"/>
      <c r="G82" s="1"/>
      <c r="H82" s="1"/>
      <c r="I82" s="1"/>
      <c r="J82" s="1"/>
    </row>
    <row r="83" spans="2:15" ht="24" thickBot="1" x14ac:dyDescent="0.3">
      <c r="B83" s="22" t="s">
        <v>6</v>
      </c>
      <c r="C83" s="21" t="s">
        <v>58</v>
      </c>
      <c r="D83" s="3"/>
      <c r="E83" s="3"/>
      <c r="F83" s="3"/>
      <c r="G83" s="1"/>
      <c r="H83" s="1"/>
      <c r="I83" s="1"/>
      <c r="J83" s="1"/>
    </row>
    <row r="84" spans="2:15" ht="164.25" customHeight="1" thickBot="1" x14ac:dyDescent="0.3">
      <c r="B84" s="20" t="s">
        <v>4</v>
      </c>
      <c r="C84" s="19" t="s">
        <v>87</v>
      </c>
      <c r="D84" s="3"/>
      <c r="E84" s="18"/>
      <c r="F84" s="3"/>
      <c r="G84" s="1"/>
      <c r="H84" s="1"/>
      <c r="I84" s="1"/>
      <c r="J84" s="1"/>
    </row>
    <row r="85" spans="2:15" ht="88.5" customHeight="1" thickBot="1" x14ac:dyDescent="0.3">
      <c r="B85" s="17" t="s">
        <v>3</v>
      </c>
      <c r="C85" s="16" t="s">
        <v>89</v>
      </c>
      <c r="D85" s="3"/>
      <c r="E85" s="3"/>
      <c r="F85" s="3"/>
      <c r="G85" s="1"/>
      <c r="H85" s="1"/>
      <c r="I85" s="1"/>
      <c r="J85" s="1"/>
    </row>
    <row r="86" spans="2:15" ht="23.25" x14ac:dyDescent="0.25">
      <c r="B86" s="4"/>
      <c r="C86" s="4"/>
      <c r="D86" s="3"/>
      <c r="E86" s="3"/>
      <c r="F86" s="3"/>
      <c r="G86" s="1"/>
      <c r="H86" s="1"/>
      <c r="I86" s="1"/>
      <c r="J86" s="1"/>
    </row>
    <row r="87" spans="2:15" ht="23.25" x14ac:dyDescent="0.25">
      <c r="B87" s="4"/>
      <c r="C87" s="4"/>
      <c r="D87" s="3"/>
      <c r="E87" s="3"/>
      <c r="F87" s="3"/>
      <c r="G87" s="1"/>
      <c r="H87" s="1"/>
      <c r="I87" s="1"/>
      <c r="J87" s="1"/>
    </row>
    <row r="88" spans="2:15" ht="24" thickBot="1" x14ac:dyDescent="0.3">
      <c r="B88" s="4"/>
      <c r="C88" s="15"/>
      <c r="D88" s="14"/>
      <c r="E88" s="14"/>
      <c r="F88" s="14"/>
      <c r="G88" s="1"/>
      <c r="H88" s="1"/>
      <c r="I88" s="1"/>
      <c r="J88" s="1"/>
    </row>
    <row r="89" spans="2:15" ht="24" thickBot="1" x14ac:dyDescent="0.4">
      <c r="B89" s="13" t="s">
        <v>81</v>
      </c>
      <c r="C89" s="93" t="s">
        <v>53</v>
      </c>
      <c r="D89" s="94"/>
      <c r="E89" s="94"/>
      <c r="F89" s="94"/>
      <c r="G89" s="95"/>
      <c r="H89" s="95"/>
      <c r="I89" s="95"/>
      <c r="J89" s="95"/>
      <c r="K89" s="95"/>
      <c r="L89" s="96"/>
    </row>
    <row r="90" spans="2:15" ht="34.5" customHeight="1" thickBot="1" x14ac:dyDescent="0.3">
      <c r="C90" s="97" t="s">
        <v>2</v>
      </c>
      <c r="D90" s="98"/>
      <c r="E90" s="98"/>
      <c r="F90" s="98"/>
      <c r="G90" s="99"/>
      <c r="H90" s="99"/>
      <c r="I90" s="99"/>
      <c r="J90" s="99"/>
      <c r="K90" s="99"/>
      <c r="L90" s="100"/>
    </row>
    <row r="91" spans="2:15" ht="24" thickBot="1" x14ac:dyDescent="0.3">
      <c r="C91" s="78" t="s">
        <v>43</v>
      </c>
      <c r="D91" s="78" t="s">
        <v>44</v>
      </c>
      <c r="E91" s="78" t="s">
        <v>45</v>
      </c>
      <c r="F91" s="78" t="s">
        <v>46</v>
      </c>
      <c r="G91" s="72" t="s">
        <v>47</v>
      </c>
      <c r="H91" s="78" t="s">
        <v>48</v>
      </c>
      <c r="I91" s="72" t="s">
        <v>49</v>
      </c>
      <c r="J91" s="78" t="s">
        <v>50</v>
      </c>
      <c r="K91" s="72" t="s">
        <v>51</v>
      </c>
      <c r="L91" s="73" t="s">
        <v>52</v>
      </c>
      <c r="M91" s="1"/>
      <c r="N91" s="1"/>
      <c r="O91" s="1"/>
    </row>
    <row r="92" spans="2:15" ht="23.25" x14ac:dyDescent="0.25">
      <c r="B92" s="36" t="s">
        <v>34</v>
      </c>
      <c r="C92" s="8">
        <f>(C15/(C$78/100))%</f>
        <v>0</v>
      </c>
      <c r="D92" s="8">
        <f>(C22/(C$78/100))%</f>
        <v>2.7359781121751031E-4</v>
      </c>
      <c r="E92" s="8">
        <f>(C29/(C$78/100))%</f>
        <v>3.4199726402188782E-2</v>
      </c>
      <c r="F92" s="8">
        <f>(C36/(C$78/100))%</f>
        <v>5.4719562243502051E-3</v>
      </c>
      <c r="G92" s="8">
        <f>(C43/(C$78/100))%</f>
        <v>3.20109439124487E-2</v>
      </c>
      <c r="H92" s="8">
        <f>(C50/(C$78/100))%</f>
        <v>0</v>
      </c>
      <c r="I92" s="8">
        <f>(C57/(C$78/100))%</f>
        <v>0</v>
      </c>
      <c r="J92" s="8">
        <f>(C64/(C$78/100))%</f>
        <v>0</v>
      </c>
      <c r="K92" s="8">
        <f>(C71/(C$78/100))%</f>
        <v>4.2134062927496579E-2</v>
      </c>
      <c r="L92" s="7">
        <v>0</v>
      </c>
      <c r="M92" s="1"/>
      <c r="N92" s="1"/>
      <c r="O92" s="1"/>
    </row>
    <row r="93" spans="2:15" ht="23.25" x14ac:dyDescent="0.25">
      <c r="B93" s="34" t="s">
        <v>24</v>
      </c>
      <c r="C93" s="8">
        <f t="shared" ref="C93:C97" si="9">(C16/(C$78/100))%</f>
        <v>8.4268125854993159E-2</v>
      </c>
      <c r="D93" s="8">
        <f t="shared" ref="D93:D97" si="10">(C23/(C$78/100))%</f>
        <v>2.7359781121751031E-4</v>
      </c>
      <c r="E93" s="8">
        <f t="shared" ref="E93:E97" si="11">(C30/(C$78/100))%</f>
        <v>0</v>
      </c>
      <c r="F93" s="8">
        <f t="shared" ref="F93:F97" si="12">(C37/(C$78/100))%</f>
        <v>8.2079343365253088E-4</v>
      </c>
      <c r="G93" s="8">
        <f t="shared" ref="G93:G97" si="13">(C44/(C$78/100))%</f>
        <v>0</v>
      </c>
      <c r="H93" s="8">
        <f t="shared" ref="H93:H97" si="14">(C51/(C$78/100))%</f>
        <v>0</v>
      </c>
      <c r="I93" s="8">
        <f t="shared" ref="I93:I97" si="15">(C58/(C$78/100))%</f>
        <v>0</v>
      </c>
      <c r="J93" s="8">
        <f t="shared" ref="J93:J97" si="16">(C65/(C$78/100))%</f>
        <v>3.2831737346101235E-3</v>
      </c>
      <c r="K93" s="8">
        <f t="shared" ref="K93:K97" si="17">(C72/(C$78/100))%</f>
        <v>5.4719562243502062E-4</v>
      </c>
      <c r="L93" s="7">
        <v>0</v>
      </c>
      <c r="M93" s="1"/>
      <c r="N93" s="1"/>
      <c r="O93" s="1"/>
    </row>
    <row r="94" spans="2:15" ht="23.25" x14ac:dyDescent="0.25">
      <c r="B94" s="32" t="s">
        <v>31</v>
      </c>
      <c r="C94" s="8">
        <f t="shared" si="9"/>
        <v>9.3023255813953504E-3</v>
      </c>
      <c r="D94" s="8">
        <f t="shared" si="10"/>
        <v>3.6662106703146381E-2</v>
      </c>
      <c r="E94" s="8">
        <f t="shared" si="11"/>
        <v>0</v>
      </c>
      <c r="F94" s="8">
        <f t="shared" si="12"/>
        <v>2.4076607387140903E-2</v>
      </c>
      <c r="G94" s="8">
        <f t="shared" si="13"/>
        <v>0</v>
      </c>
      <c r="H94" s="8">
        <f t="shared" si="14"/>
        <v>0</v>
      </c>
      <c r="I94" s="8">
        <f t="shared" si="15"/>
        <v>3.8850889192886463E-2</v>
      </c>
      <c r="J94" s="8">
        <f t="shared" si="16"/>
        <v>2.0519835841313273E-2</v>
      </c>
      <c r="K94" s="8">
        <f t="shared" si="17"/>
        <v>1.4227086183310535E-2</v>
      </c>
      <c r="L94" s="7">
        <v>0</v>
      </c>
      <c r="M94" s="1"/>
      <c r="N94" s="1"/>
      <c r="O94" s="1"/>
    </row>
    <row r="95" spans="2:15" ht="44.25" customHeight="1" x14ac:dyDescent="0.25">
      <c r="B95" s="32" t="s">
        <v>32</v>
      </c>
      <c r="C95" s="8">
        <f t="shared" si="9"/>
        <v>3.9124487004103974E-2</v>
      </c>
      <c r="D95" s="8">
        <f t="shared" si="10"/>
        <v>0</v>
      </c>
      <c r="E95" s="8">
        <f t="shared" si="11"/>
        <v>0</v>
      </c>
      <c r="F95" s="8">
        <f t="shared" si="12"/>
        <v>0</v>
      </c>
      <c r="G95" s="8">
        <f t="shared" si="13"/>
        <v>0</v>
      </c>
      <c r="H95" s="8">
        <f t="shared" si="14"/>
        <v>3.8850889192886463E-2</v>
      </c>
      <c r="I95" s="8">
        <f t="shared" si="15"/>
        <v>0</v>
      </c>
      <c r="J95" s="8">
        <f t="shared" si="16"/>
        <v>6.566347469220247E-3</v>
      </c>
      <c r="K95" s="8">
        <f t="shared" si="17"/>
        <v>8.2079343365253088E-4</v>
      </c>
      <c r="L95" s="7">
        <v>0</v>
      </c>
      <c r="M95" s="1"/>
      <c r="N95" s="1"/>
      <c r="O95" s="1"/>
    </row>
    <row r="96" spans="2:15" ht="23.25" x14ac:dyDescent="0.25">
      <c r="B96" s="32" t="s">
        <v>33</v>
      </c>
      <c r="C96" s="8">
        <f t="shared" si="9"/>
        <v>7.5239398084815334E-2</v>
      </c>
      <c r="D96" s="8">
        <f t="shared" si="10"/>
        <v>3.6114911080711354E-2</v>
      </c>
      <c r="E96" s="8">
        <f t="shared" si="11"/>
        <v>0</v>
      </c>
      <c r="F96" s="8">
        <f t="shared" si="12"/>
        <v>1.5868673050615595E-2</v>
      </c>
      <c r="G96" s="8">
        <f t="shared" si="13"/>
        <v>0</v>
      </c>
      <c r="H96" s="8">
        <f t="shared" si="14"/>
        <v>0</v>
      </c>
      <c r="I96" s="8">
        <f t="shared" si="15"/>
        <v>0</v>
      </c>
      <c r="J96" s="8">
        <f t="shared" si="16"/>
        <v>1.6415868673050618E-3</v>
      </c>
      <c r="K96" s="8">
        <f t="shared" si="17"/>
        <v>5.4719562243502062E-4</v>
      </c>
      <c r="L96" s="7">
        <v>0</v>
      </c>
      <c r="M96" s="1"/>
      <c r="N96" s="1"/>
      <c r="O96" s="1"/>
    </row>
    <row r="97" spans="2:15" ht="24" thickBot="1" x14ac:dyDescent="0.3">
      <c r="B97" s="32" t="s">
        <v>35</v>
      </c>
      <c r="C97" s="8">
        <f t="shared" si="9"/>
        <v>0</v>
      </c>
      <c r="D97" s="8">
        <f t="shared" si="10"/>
        <v>0</v>
      </c>
      <c r="E97" s="8">
        <f t="shared" si="11"/>
        <v>0</v>
      </c>
      <c r="F97" s="8">
        <f t="shared" si="12"/>
        <v>0</v>
      </c>
      <c r="G97" s="8">
        <f t="shared" si="13"/>
        <v>0</v>
      </c>
      <c r="H97" s="8">
        <f t="shared" si="14"/>
        <v>0</v>
      </c>
      <c r="I97" s="8">
        <f t="shared" si="15"/>
        <v>0</v>
      </c>
      <c r="J97" s="8">
        <f t="shared" si="16"/>
        <v>0</v>
      </c>
      <c r="K97" s="8">
        <f t="shared" si="17"/>
        <v>0</v>
      </c>
      <c r="L97" s="7">
        <v>0</v>
      </c>
      <c r="M97" s="1"/>
      <c r="N97" s="1"/>
      <c r="O97" s="1"/>
    </row>
    <row r="98" spans="2:15" ht="75" customHeight="1" thickBot="1" x14ac:dyDescent="0.3">
      <c r="B98" s="6" t="s">
        <v>0</v>
      </c>
      <c r="C98" s="5">
        <f t="shared" ref="C98:K98" si="18">SUM(C92:C97)</f>
        <v>0.20793433652530782</v>
      </c>
      <c r="D98" s="5">
        <f t="shared" si="18"/>
        <v>7.3324213406292749E-2</v>
      </c>
      <c r="E98" s="5">
        <f t="shared" si="18"/>
        <v>3.4199726402188782E-2</v>
      </c>
      <c r="F98" s="5">
        <f t="shared" si="18"/>
        <v>4.6238030095759233E-2</v>
      </c>
      <c r="G98" s="5">
        <f t="shared" si="18"/>
        <v>3.20109439124487E-2</v>
      </c>
      <c r="H98" s="5">
        <f t="shared" si="18"/>
        <v>3.8850889192886463E-2</v>
      </c>
      <c r="I98" s="5">
        <f t="shared" si="18"/>
        <v>3.8850889192886463E-2</v>
      </c>
      <c r="J98" s="5">
        <f t="shared" si="18"/>
        <v>3.2010943912448707E-2</v>
      </c>
      <c r="K98" s="5">
        <f t="shared" si="18"/>
        <v>5.8276333789329685E-2</v>
      </c>
      <c r="L98" s="5">
        <f>D$77</f>
        <v>0.58002735978112174</v>
      </c>
      <c r="M98" s="1"/>
      <c r="N98" s="1"/>
      <c r="O98" s="1"/>
    </row>
    <row r="99" spans="2:15" ht="108.75" customHeight="1" x14ac:dyDescent="0.25">
      <c r="B99" s="4"/>
      <c r="C99" s="4"/>
      <c r="D99" s="3"/>
      <c r="E99" s="3"/>
      <c r="F99" s="3"/>
      <c r="G99" s="1"/>
      <c r="H99" s="1"/>
      <c r="I99" s="1"/>
      <c r="J99" s="1"/>
    </row>
    <row r="100" spans="2:15" ht="23.25" x14ac:dyDescent="0.25">
      <c r="B100" s="4"/>
      <c r="C100" s="4"/>
      <c r="D100" s="3"/>
      <c r="E100" s="3"/>
      <c r="F100" s="3"/>
      <c r="G100" s="1"/>
      <c r="H100" s="1"/>
      <c r="I100" s="1"/>
      <c r="J100" s="1"/>
    </row>
    <row r="101" spans="2:15" ht="23.25" x14ac:dyDescent="0.25">
      <c r="B101" s="4"/>
      <c r="C101" s="4"/>
      <c r="D101" s="3"/>
      <c r="E101" s="3"/>
      <c r="F101" s="3"/>
      <c r="G101" s="1"/>
      <c r="H101" s="1"/>
      <c r="I101" s="1"/>
      <c r="J101" s="1"/>
    </row>
    <row r="102" spans="2:15" ht="23.25" x14ac:dyDescent="0.25">
      <c r="B102" s="4"/>
      <c r="C102" s="4"/>
      <c r="D102" s="3"/>
      <c r="E102" s="3"/>
      <c r="F102" s="3"/>
      <c r="G102" s="1"/>
      <c r="H102" s="1"/>
      <c r="I102" s="1"/>
      <c r="J102" s="1"/>
    </row>
    <row r="103" spans="2:15" ht="23.25" x14ac:dyDescent="0.25">
      <c r="B103" s="4"/>
      <c r="C103" s="4"/>
      <c r="D103" s="3"/>
      <c r="E103" s="3"/>
      <c r="F103" s="3"/>
      <c r="G103" s="1"/>
      <c r="H103" s="1"/>
      <c r="I103" s="1"/>
      <c r="J103" s="1"/>
    </row>
    <row r="104" spans="2:15" ht="42" customHeight="1" x14ac:dyDescent="0.25">
      <c r="B104" s="4"/>
      <c r="C104" s="4"/>
      <c r="D104" s="3"/>
      <c r="E104" s="3"/>
      <c r="F104" s="3"/>
      <c r="G104" s="1"/>
      <c r="H104" s="1"/>
      <c r="I104" s="1"/>
      <c r="J104" s="1"/>
    </row>
    <row r="105" spans="2:15" ht="50.25" customHeight="1" x14ac:dyDescent="0.25">
      <c r="B105" s="4"/>
      <c r="C105" s="4"/>
      <c r="D105" s="3"/>
      <c r="E105" s="3"/>
      <c r="F105" s="3"/>
      <c r="G105" s="1"/>
      <c r="H105" s="1"/>
      <c r="I105" s="1"/>
      <c r="J105" s="1"/>
    </row>
    <row r="106" spans="2:15" ht="23.25" x14ac:dyDescent="0.25">
      <c r="B106" s="4"/>
      <c r="C106" s="4"/>
      <c r="D106" s="3"/>
      <c r="E106" s="3"/>
      <c r="F106" s="3"/>
      <c r="G106" s="1"/>
      <c r="H106" s="1"/>
      <c r="I106" s="1"/>
      <c r="J106" s="1"/>
    </row>
    <row r="107" spans="2:15" ht="23.25" x14ac:dyDescent="0.25">
      <c r="B107" s="4"/>
      <c r="C107" s="4"/>
      <c r="D107" s="3"/>
      <c r="E107" s="3"/>
      <c r="F107" s="3"/>
      <c r="G107" s="1"/>
      <c r="H107" s="1"/>
      <c r="I107" s="1"/>
      <c r="J107" s="1"/>
    </row>
    <row r="108" spans="2:15" ht="23.25" x14ac:dyDescent="0.25">
      <c r="B108" s="4"/>
      <c r="C108" s="4"/>
      <c r="D108" s="3"/>
      <c r="E108" s="3"/>
      <c r="F108" s="3"/>
      <c r="G108" s="1"/>
      <c r="H108" s="1"/>
      <c r="I108" s="1"/>
      <c r="J108" s="1"/>
    </row>
    <row r="109" spans="2:15" ht="23.25" x14ac:dyDescent="0.25">
      <c r="B109" s="4"/>
      <c r="C109" s="4"/>
      <c r="D109" s="77"/>
      <c r="E109" s="3"/>
      <c r="F109" s="3"/>
      <c r="G109" s="1"/>
      <c r="H109" s="1"/>
      <c r="I109" s="1"/>
      <c r="J109" s="1"/>
    </row>
    <row r="110" spans="2:15" ht="23.25" x14ac:dyDescent="0.25">
      <c r="B110" s="4"/>
      <c r="C110" s="4"/>
      <c r="D110" s="3"/>
      <c r="E110" s="3"/>
      <c r="F110" s="3"/>
      <c r="G110" s="1"/>
      <c r="H110" s="1"/>
      <c r="I110" s="1"/>
      <c r="J110" s="1"/>
    </row>
    <row r="111" spans="2:15" ht="23.25" x14ac:dyDescent="0.25">
      <c r="B111" s="4"/>
      <c r="C111" s="4"/>
      <c r="D111" s="3"/>
      <c r="E111" s="3"/>
      <c r="F111" s="3"/>
      <c r="G111" s="1"/>
      <c r="H111" s="1"/>
      <c r="I111" s="1"/>
      <c r="J111" s="1"/>
    </row>
    <row r="112" spans="2:15" ht="23.25" x14ac:dyDescent="0.25">
      <c r="B112" s="4"/>
      <c r="C112" s="4"/>
      <c r="D112" s="3"/>
      <c r="E112" s="3"/>
      <c r="F112" s="3"/>
      <c r="G112" s="1"/>
      <c r="H112" s="1"/>
      <c r="I112" s="1"/>
      <c r="J112" s="1"/>
    </row>
    <row r="113" spans="2:10" ht="23.25" x14ac:dyDescent="0.25">
      <c r="B113" s="4"/>
      <c r="C113" s="4"/>
      <c r="D113" s="3"/>
      <c r="E113" s="3"/>
      <c r="F113" s="3"/>
      <c r="G113" s="1"/>
      <c r="H113" s="1"/>
      <c r="I113" s="1"/>
      <c r="J113" s="1"/>
    </row>
    <row r="114" spans="2:10" ht="23.25" x14ac:dyDescent="0.25">
      <c r="B114" s="4"/>
      <c r="C114" s="4"/>
      <c r="D114" s="3"/>
      <c r="E114" s="3"/>
      <c r="F114" s="3"/>
      <c r="G114" s="1"/>
      <c r="H114" s="1"/>
      <c r="I114" s="1"/>
      <c r="J114" s="1"/>
    </row>
    <row r="115" spans="2:10" ht="23.25" x14ac:dyDescent="0.25">
      <c r="B115" s="4"/>
      <c r="C115" s="4"/>
      <c r="D115" s="3"/>
      <c r="E115" s="3"/>
      <c r="F115" s="3"/>
      <c r="G115" s="1"/>
      <c r="H115" s="1"/>
      <c r="I115" s="1"/>
      <c r="J115" s="1"/>
    </row>
    <row r="116" spans="2:10" ht="23.25" x14ac:dyDescent="0.25">
      <c r="B116" s="4"/>
      <c r="C116" s="4"/>
      <c r="D116" s="3"/>
      <c r="E116" s="3"/>
      <c r="F116" s="3"/>
      <c r="G116" s="1"/>
      <c r="H116" s="1"/>
      <c r="I116" s="1"/>
      <c r="J116" s="1"/>
    </row>
    <row r="117" spans="2:10" ht="23.25" x14ac:dyDescent="0.25">
      <c r="B117" s="4"/>
      <c r="C117" s="4"/>
      <c r="D117" s="3"/>
      <c r="E117" s="3"/>
      <c r="F117" s="3"/>
      <c r="G117" s="1"/>
      <c r="H117" s="1"/>
      <c r="I117" s="1"/>
      <c r="J117" s="1"/>
    </row>
    <row r="118" spans="2:10" ht="23.25" x14ac:dyDescent="0.25">
      <c r="B118" s="4"/>
      <c r="C118" s="4"/>
      <c r="D118" s="3"/>
      <c r="E118" s="3"/>
      <c r="F118" s="3"/>
      <c r="G118" s="1"/>
      <c r="H118" s="1"/>
      <c r="I118" s="1"/>
      <c r="J118" s="1"/>
    </row>
    <row r="119" spans="2:10" ht="23.25" x14ac:dyDescent="0.25">
      <c r="B119" s="4"/>
      <c r="C119" s="4"/>
      <c r="D119" s="3"/>
      <c r="E119" s="3"/>
      <c r="F119" s="3"/>
      <c r="G119" s="1"/>
      <c r="H119" s="1"/>
      <c r="I119" s="1"/>
      <c r="J119" s="1"/>
    </row>
    <row r="120" spans="2:10" ht="23.25" x14ac:dyDescent="0.25">
      <c r="B120" s="4"/>
      <c r="C120" s="4"/>
      <c r="D120" s="3"/>
      <c r="E120" s="3"/>
      <c r="F120" s="3"/>
      <c r="G120" s="1"/>
      <c r="H120" s="1"/>
      <c r="I120" s="1"/>
      <c r="J120" s="1"/>
    </row>
    <row r="121" spans="2:10" ht="23.25" x14ac:dyDescent="0.25">
      <c r="B121" s="4"/>
      <c r="C121" s="4"/>
      <c r="D121" s="3"/>
      <c r="E121" s="3"/>
      <c r="F121" s="3"/>
      <c r="G121" s="1"/>
      <c r="H121" s="1"/>
      <c r="I121" s="1"/>
      <c r="J121" s="1"/>
    </row>
    <row r="122" spans="2:10" ht="23.25" x14ac:dyDescent="0.25">
      <c r="B122" s="4"/>
      <c r="C122" s="4"/>
      <c r="D122" s="3"/>
      <c r="E122" s="3"/>
      <c r="F122" s="3"/>
      <c r="G122" s="1"/>
      <c r="H122" s="1"/>
      <c r="I122" s="1"/>
      <c r="J122" s="1"/>
    </row>
    <row r="123" spans="2:10" ht="23.25" x14ac:dyDescent="0.25">
      <c r="B123" s="4"/>
      <c r="C123" s="4"/>
      <c r="D123" s="3"/>
      <c r="E123" s="3"/>
      <c r="F123" s="3"/>
      <c r="G123" s="1"/>
      <c r="H123" s="1"/>
      <c r="I123" s="1"/>
      <c r="J123" s="1"/>
    </row>
    <row r="124" spans="2:10" ht="23.25" x14ac:dyDescent="0.25">
      <c r="B124" s="4"/>
      <c r="C124" s="4"/>
      <c r="D124" s="3"/>
      <c r="E124" s="3"/>
      <c r="F124" s="3"/>
      <c r="G124" s="1"/>
      <c r="H124" s="1"/>
      <c r="I124" s="1"/>
      <c r="J124" s="1"/>
    </row>
    <row r="125" spans="2:10" ht="23.25" x14ac:dyDescent="0.25">
      <c r="B125" s="4"/>
      <c r="C125" s="4"/>
      <c r="D125" s="3"/>
      <c r="E125" s="3"/>
      <c r="F125" s="3"/>
      <c r="G125" s="1"/>
      <c r="H125" s="1"/>
      <c r="I125" s="1"/>
      <c r="J125" s="1"/>
    </row>
    <row r="126" spans="2:10" ht="23.25" x14ac:dyDescent="0.25">
      <c r="B126" s="4"/>
      <c r="C126" s="4"/>
      <c r="D126" s="3"/>
      <c r="E126" s="3"/>
      <c r="F126" s="3"/>
      <c r="G126" s="1"/>
      <c r="H126" s="1"/>
      <c r="I126" s="1"/>
      <c r="J126" s="1"/>
    </row>
    <row r="127" spans="2:10" ht="23.25" x14ac:dyDescent="0.25">
      <c r="B127" s="4"/>
      <c r="C127" s="4"/>
      <c r="D127" s="3"/>
      <c r="E127" s="3"/>
      <c r="F127" s="3"/>
      <c r="G127" s="1"/>
      <c r="H127" s="1"/>
      <c r="I127" s="1"/>
      <c r="J127" s="1"/>
    </row>
    <row r="128" spans="2:10" ht="23.25" x14ac:dyDescent="0.25">
      <c r="B128" s="4"/>
      <c r="C128" s="4"/>
      <c r="D128" s="3"/>
      <c r="E128" s="3"/>
      <c r="F128" s="3"/>
      <c r="G128" s="1"/>
      <c r="H128" s="1"/>
      <c r="I128" s="1"/>
      <c r="J128" s="1"/>
    </row>
    <row r="129" spans="2:10" ht="23.25" x14ac:dyDescent="0.25">
      <c r="B129" s="4"/>
      <c r="C129" s="4"/>
      <c r="D129" s="3"/>
      <c r="E129" s="3"/>
      <c r="F129" s="3"/>
      <c r="G129" s="1"/>
      <c r="H129" s="1"/>
      <c r="I129" s="1"/>
      <c r="J129" s="1"/>
    </row>
    <row r="130" spans="2:10" x14ac:dyDescent="0.25">
      <c r="G130" s="1"/>
      <c r="H130" s="1"/>
      <c r="I130" s="1"/>
      <c r="J130" s="1"/>
    </row>
    <row r="131" spans="2:10" x14ac:dyDescent="0.25">
      <c r="B131" s="1"/>
      <c r="C131" s="1"/>
      <c r="D131" s="1"/>
      <c r="E131" s="1"/>
      <c r="F131" s="1"/>
      <c r="G131" s="1"/>
      <c r="H131" s="1"/>
      <c r="I131" s="1"/>
      <c r="J131" s="1"/>
    </row>
    <row r="132" spans="2:10" x14ac:dyDescent="0.25">
      <c r="B132" s="1"/>
      <c r="C132" s="1"/>
      <c r="D132" s="1"/>
      <c r="E132" s="1"/>
      <c r="F132" s="1"/>
      <c r="G132" s="1"/>
      <c r="H132" s="1"/>
      <c r="I132" s="1"/>
      <c r="J132" s="1"/>
    </row>
    <row r="133" spans="2:10" x14ac:dyDescent="0.25">
      <c r="B133" s="1"/>
      <c r="C133" s="1"/>
      <c r="D133" s="1"/>
      <c r="E133" s="1"/>
      <c r="F133" s="1"/>
      <c r="G133" s="1"/>
      <c r="H133" s="1"/>
      <c r="I133" s="1"/>
      <c r="J133" s="1"/>
    </row>
    <row r="134" spans="2:10" x14ac:dyDescent="0.25">
      <c r="B134" s="1"/>
      <c r="C134" s="1"/>
      <c r="D134" s="1"/>
      <c r="E134" s="1"/>
      <c r="F134" s="1"/>
      <c r="G134" s="1"/>
      <c r="H134" s="1"/>
      <c r="I134" s="1"/>
      <c r="J134" s="1"/>
    </row>
    <row r="135" spans="2:10" x14ac:dyDescent="0.25">
      <c r="B135" s="1"/>
      <c r="C135" s="1"/>
      <c r="D135" s="1"/>
      <c r="E135" s="1"/>
      <c r="F135" s="1"/>
      <c r="G135" s="1"/>
      <c r="H135" s="1"/>
      <c r="I135" s="1"/>
      <c r="J135" s="1"/>
    </row>
    <row r="136" spans="2:10" x14ac:dyDescent="0.25">
      <c r="B136" s="1"/>
      <c r="C136" s="1"/>
      <c r="D136" s="1"/>
      <c r="E136" s="1"/>
      <c r="F136" s="1"/>
      <c r="G136" s="1"/>
      <c r="H136" s="1"/>
      <c r="I136" s="1"/>
      <c r="J136" s="1"/>
    </row>
    <row r="137" spans="2:10" x14ac:dyDescent="0.25">
      <c r="B137" s="1"/>
      <c r="C137" s="1"/>
      <c r="D137" s="1"/>
      <c r="E137" s="1"/>
      <c r="F137" s="1"/>
      <c r="G137" s="1"/>
      <c r="H137" s="1"/>
      <c r="I137" s="1"/>
      <c r="J137" s="1"/>
    </row>
    <row r="138" spans="2:10" x14ac:dyDescent="0.25">
      <c r="B138" s="1"/>
      <c r="C138" s="1"/>
      <c r="D138" s="1"/>
      <c r="E138" s="1"/>
      <c r="F138" s="1"/>
      <c r="G138" s="1"/>
      <c r="H138" s="1"/>
      <c r="I138" s="1"/>
    </row>
    <row r="139" spans="2:10" x14ac:dyDescent="0.25">
      <c r="B139" s="1"/>
      <c r="C139" s="1"/>
      <c r="D139" s="1"/>
      <c r="E139" s="1"/>
      <c r="F139" s="1"/>
      <c r="G139" s="1"/>
      <c r="H139" s="1"/>
      <c r="I139" s="1"/>
    </row>
    <row r="140" spans="2:10" x14ac:dyDescent="0.25">
      <c r="B140" s="1"/>
      <c r="C140" s="1"/>
      <c r="D140" s="1"/>
      <c r="E140" s="1"/>
      <c r="F140" s="1"/>
      <c r="G140" s="1"/>
      <c r="H140" s="1"/>
      <c r="I140" s="1"/>
    </row>
    <row r="141" spans="2:10" x14ac:dyDescent="0.25">
      <c r="B141" s="1"/>
      <c r="C141" s="1"/>
      <c r="D141" s="1"/>
      <c r="E141" s="1"/>
      <c r="F141" s="1"/>
      <c r="G141" s="1"/>
      <c r="H141" s="1"/>
      <c r="I141" s="1"/>
    </row>
    <row r="142" spans="2:10" x14ac:dyDescent="0.25">
      <c r="B142" s="1"/>
      <c r="C142" s="1"/>
      <c r="D142" s="1"/>
      <c r="E142" s="1"/>
      <c r="F142" s="1"/>
      <c r="G142" s="1"/>
      <c r="H142" s="1"/>
      <c r="I142" s="1"/>
    </row>
    <row r="143" spans="2:10" x14ac:dyDescent="0.25">
      <c r="B143" s="1"/>
      <c r="C143" s="1"/>
      <c r="D143" s="1"/>
      <c r="E143" s="1"/>
      <c r="F143" s="1"/>
      <c r="G143" s="1"/>
      <c r="H143" s="1"/>
      <c r="I143" s="1"/>
    </row>
    <row r="144" spans="2:10" x14ac:dyDescent="0.25">
      <c r="B144" s="1"/>
      <c r="C144" s="1"/>
      <c r="D144" s="1"/>
      <c r="E144" s="1"/>
      <c r="F144" s="1"/>
      <c r="G144" s="1"/>
      <c r="H144" s="1"/>
      <c r="I144" s="1"/>
    </row>
    <row r="145" spans="2:10" ht="23.25" x14ac:dyDescent="0.35">
      <c r="C145" s="2"/>
      <c r="D145" s="2"/>
      <c r="H145" s="1"/>
      <c r="I145" s="1"/>
    </row>
    <row r="146" spans="2:10" x14ac:dyDescent="0.25">
      <c r="H146" s="1"/>
      <c r="I146" s="1"/>
    </row>
    <row r="147" spans="2:10" x14ac:dyDescent="0.25">
      <c r="H147" s="1"/>
      <c r="I147" s="1"/>
    </row>
    <row r="148" spans="2:10" x14ac:dyDescent="0.25">
      <c r="H148" s="1"/>
      <c r="I148" s="1"/>
    </row>
    <row r="149" spans="2:10" x14ac:dyDescent="0.25">
      <c r="H149" s="1"/>
    </row>
    <row r="150" spans="2:10" ht="15.75" thickBot="1" x14ac:dyDescent="0.3">
      <c r="H150" s="1"/>
    </row>
    <row r="151" spans="2:10" ht="24.75" thickTop="1" thickBot="1" x14ac:dyDescent="0.3">
      <c r="B151" s="86" t="s">
        <v>10</v>
      </c>
      <c r="C151" s="87"/>
      <c r="D151" s="88"/>
      <c r="E151" s="54"/>
      <c r="F151" s="54"/>
      <c r="G151" s="1"/>
      <c r="H151" s="1"/>
      <c r="I151" s="1"/>
      <c r="J151" s="76"/>
    </row>
    <row r="152" spans="2:10" ht="20.25" thickTop="1" thickBot="1" x14ac:dyDescent="0.3">
      <c r="B152" s="53"/>
      <c r="C152" s="53"/>
      <c r="D152" s="52"/>
      <c r="E152" s="51"/>
      <c r="F152" s="51"/>
      <c r="G152" s="1"/>
      <c r="H152" s="1"/>
      <c r="I152" s="1"/>
      <c r="J152" s="1"/>
    </row>
    <row r="153" spans="2:10" ht="21.75" thickBot="1" x14ac:dyDescent="0.4">
      <c r="B153" s="50" t="s">
        <v>6</v>
      </c>
      <c r="C153" s="49" t="s">
        <v>74</v>
      </c>
      <c r="D153" s="48"/>
      <c r="E153" s="47"/>
      <c r="F153" s="47"/>
      <c r="G153" s="1"/>
      <c r="H153" s="1"/>
      <c r="I153" s="1"/>
      <c r="J153" s="1"/>
    </row>
    <row r="154" spans="2:10" ht="165" customHeight="1" thickBot="1" x14ac:dyDescent="0.4">
      <c r="B154" s="46" t="s">
        <v>4</v>
      </c>
      <c r="C154" s="19" t="s">
        <v>90</v>
      </c>
      <c r="D154" s="45"/>
      <c r="E154" s="45"/>
      <c r="F154" s="45"/>
      <c r="G154" s="1"/>
      <c r="H154" s="1"/>
      <c r="I154" s="1"/>
      <c r="J154" s="1"/>
    </row>
    <row r="155" spans="2:10" ht="132.75" customHeight="1" thickBot="1" x14ac:dyDescent="0.4">
      <c r="B155" s="46" t="s">
        <v>3</v>
      </c>
      <c r="C155" s="19" t="s">
        <v>88</v>
      </c>
      <c r="D155" s="45"/>
      <c r="E155" s="45"/>
      <c r="F155" s="45"/>
      <c r="G155" s="1"/>
      <c r="H155" s="1"/>
      <c r="I155" s="1"/>
      <c r="J155" s="1"/>
    </row>
    <row r="156" spans="2:10" ht="16.5" thickBot="1" x14ac:dyDescent="0.3">
      <c r="B156" s="44"/>
      <c r="C156" s="43"/>
      <c r="G156" s="1"/>
      <c r="H156" s="1"/>
      <c r="I156" s="1"/>
      <c r="J156" s="1"/>
    </row>
    <row r="157" spans="2:10" ht="75" customHeight="1" thickBot="1" x14ac:dyDescent="0.3">
      <c r="B157" s="42" t="s">
        <v>83</v>
      </c>
      <c r="C157" s="41" t="s">
        <v>8</v>
      </c>
      <c r="D157" s="40" t="s">
        <v>80</v>
      </c>
      <c r="E157" s="39"/>
      <c r="F157" s="39"/>
      <c r="G157" s="1"/>
      <c r="H157" s="1"/>
      <c r="I157" s="1"/>
      <c r="J157" s="1"/>
    </row>
    <row r="158" spans="2:10" ht="24" thickBot="1" x14ac:dyDescent="0.3">
      <c r="B158" s="6" t="s">
        <v>64</v>
      </c>
      <c r="C158" s="28">
        <f>SUM(C159:C164)</f>
        <v>63</v>
      </c>
      <c r="D158" s="27">
        <f>(C158/(C$215/100))%</f>
        <v>0.14449541284403669</v>
      </c>
      <c r="E158" s="39"/>
      <c r="F158" s="39"/>
      <c r="G158" s="1"/>
      <c r="H158" s="1"/>
      <c r="I158" s="1"/>
      <c r="J158" s="1"/>
    </row>
    <row r="159" spans="2:10" ht="23.25" x14ac:dyDescent="0.25">
      <c r="B159" s="36" t="s">
        <v>34</v>
      </c>
      <c r="C159" s="35">
        <v>0</v>
      </c>
      <c r="D159" s="30">
        <f>(C159/(C$14/100))%</f>
        <v>0</v>
      </c>
      <c r="E159" s="39"/>
      <c r="F159" s="39"/>
      <c r="G159" s="1"/>
      <c r="H159" s="1"/>
      <c r="I159" s="1"/>
      <c r="J159" s="1"/>
    </row>
    <row r="160" spans="2:10" ht="23.25" x14ac:dyDescent="0.25">
      <c r="B160" s="34" t="s">
        <v>24</v>
      </c>
      <c r="C160" s="35">
        <v>24</v>
      </c>
      <c r="D160" s="30">
        <f t="shared" ref="D160:D164" si="19">(C160/(C$14/100))%</f>
        <v>3.1578947368421054E-2</v>
      </c>
      <c r="E160" s="39"/>
      <c r="F160" s="39"/>
      <c r="G160" s="1"/>
      <c r="H160" s="1"/>
      <c r="I160" s="1"/>
      <c r="J160" s="1"/>
    </row>
    <row r="161" spans="2:10" ht="23.25" x14ac:dyDescent="0.25">
      <c r="B161" s="32" t="s">
        <v>31</v>
      </c>
      <c r="C161" s="35">
        <v>25</v>
      </c>
      <c r="D161" s="30">
        <f t="shared" si="19"/>
        <v>3.2894736842105268E-2</v>
      </c>
      <c r="E161" s="39"/>
      <c r="F161" s="39"/>
      <c r="G161" s="1"/>
      <c r="H161" s="1"/>
      <c r="I161" s="1"/>
      <c r="J161" s="1"/>
    </row>
    <row r="162" spans="2:10" ht="23.25" x14ac:dyDescent="0.25">
      <c r="B162" s="32" t="s">
        <v>32</v>
      </c>
      <c r="C162" s="35">
        <v>0</v>
      </c>
      <c r="D162" s="30">
        <f t="shared" si="19"/>
        <v>0</v>
      </c>
      <c r="E162" s="39"/>
      <c r="F162" s="39"/>
      <c r="G162" s="1"/>
      <c r="H162" s="1"/>
      <c r="I162" s="1"/>
      <c r="J162" s="1"/>
    </row>
    <row r="163" spans="2:10" ht="23.25" x14ac:dyDescent="0.25">
      <c r="B163" s="32" t="s">
        <v>33</v>
      </c>
      <c r="C163" s="35">
        <v>14</v>
      </c>
      <c r="D163" s="30">
        <f t="shared" si="19"/>
        <v>1.8421052631578949E-2</v>
      </c>
      <c r="E163" s="39"/>
      <c r="F163" s="39"/>
      <c r="G163" s="1"/>
      <c r="H163" s="1"/>
      <c r="I163" s="1"/>
      <c r="J163" s="1"/>
    </row>
    <row r="164" spans="2:10" ht="24" thickBot="1" x14ac:dyDescent="0.3">
      <c r="B164" s="32" t="s">
        <v>35</v>
      </c>
      <c r="C164" s="35">
        <v>0</v>
      </c>
      <c r="D164" s="30">
        <f t="shared" si="19"/>
        <v>0</v>
      </c>
      <c r="E164" s="39"/>
      <c r="F164" s="39"/>
      <c r="G164" s="1"/>
      <c r="H164" s="1"/>
      <c r="I164" s="1"/>
      <c r="J164" s="1"/>
    </row>
    <row r="165" spans="2:10" ht="24" thickBot="1" x14ac:dyDescent="0.3">
      <c r="B165" s="6" t="s">
        <v>65</v>
      </c>
      <c r="C165" s="28">
        <f>SUM(C166:C171)</f>
        <v>72</v>
      </c>
      <c r="D165" s="27">
        <f>(C165/(C$215/100))%</f>
        <v>0.16513761467889906</v>
      </c>
      <c r="E165" s="38"/>
      <c r="F165" s="38"/>
      <c r="G165" s="1"/>
      <c r="H165" s="1"/>
      <c r="I165" s="1"/>
      <c r="J165" s="1"/>
    </row>
    <row r="166" spans="2:10" ht="23.25" x14ac:dyDescent="0.25">
      <c r="B166" s="36" t="s">
        <v>34</v>
      </c>
      <c r="C166" s="35">
        <v>0</v>
      </c>
      <c r="D166" s="30">
        <f>(C166/(C$21/100))%</f>
        <v>0</v>
      </c>
      <c r="E166" s="37"/>
      <c r="F166" s="37"/>
      <c r="G166" s="1"/>
      <c r="H166" s="1"/>
      <c r="I166" s="1"/>
      <c r="J166" s="1"/>
    </row>
    <row r="167" spans="2:10" ht="23.25" x14ac:dyDescent="0.25">
      <c r="B167" s="34" t="s">
        <v>24</v>
      </c>
      <c r="C167" s="33">
        <v>0</v>
      </c>
      <c r="D167" s="30">
        <f t="shared" ref="D167:D171" si="20">(C167/(C$21/100))%</f>
        <v>0</v>
      </c>
      <c r="E167" s="37"/>
      <c r="F167" s="37"/>
      <c r="G167" s="1"/>
      <c r="H167" s="1"/>
      <c r="I167" s="1"/>
      <c r="J167" s="1"/>
    </row>
    <row r="168" spans="2:10" ht="23.25" x14ac:dyDescent="0.25">
      <c r="B168" s="32" t="s">
        <v>31</v>
      </c>
      <c r="C168" s="33">
        <v>41</v>
      </c>
      <c r="D168" s="30">
        <f t="shared" si="20"/>
        <v>0.15298507462686567</v>
      </c>
      <c r="E168" s="37"/>
      <c r="F168" s="37"/>
      <c r="G168" s="1"/>
      <c r="H168" s="1"/>
      <c r="I168" s="1"/>
      <c r="J168" s="1"/>
    </row>
    <row r="169" spans="2:10" ht="23.25" x14ac:dyDescent="0.25">
      <c r="B169" s="32" t="s">
        <v>32</v>
      </c>
      <c r="C169" s="33">
        <v>31</v>
      </c>
      <c r="D169" s="30">
        <f t="shared" si="20"/>
        <v>0.11567164179104478</v>
      </c>
      <c r="E169" s="37"/>
      <c r="F169" s="37"/>
      <c r="G169" s="1"/>
      <c r="H169" s="1"/>
      <c r="I169" s="1"/>
      <c r="J169" s="1"/>
    </row>
    <row r="170" spans="2:10" ht="23.25" x14ac:dyDescent="0.25">
      <c r="B170" s="32" t="s">
        <v>33</v>
      </c>
      <c r="C170" s="33">
        <v>0</v>
      </c>
      <c r="D170" s="30">
        <f t="shared" si="20"/>
        <v>0</v>
      </c>
      <c r="E170" s="37"/>
      <c r="F170" s="37"/>
      <c r="G170" s="1"/>
      <c r="H170" s="1"/>
      <c r="I170" s="1"/>
      <c r="J170" s="1"/>
    </row>
    <row r="171" spans="2:10" ht="24" thickBot="1" x14ac:dyDescent="0.3">
      <c r="B171" s="32" t="s">
        <v>35</v>
      </c>
      <c r="C171" s="31">
        <v>0</v>
      </c>
      <c r="D171" s="30">
        <f t="shared" si="20"/>
        <v>0</v>
      </c>
      <c r="E171" s="37"/>
      <c r="F171" s="37"/>
      <c r="G171" s="1"/>
      <c r="H171" s="1"/>
      <c r="I171" s="1"/>
      <c r="J171" s="1"/>
    </row>
    <row r="172" spans="2:10" ht="24" thickBot="1" x14ac:dyDescent="0.3">
      <c r="B172" s="6" t="s">
        <v>66</v>
      </c>
      <c r="C172" s="28">
        <f>SUM(C173:C178)</f>
        <v>36</v>
      </c>
      <c r="D172" s="27">
        <f>(C172/(C$215/100))%</f>
        <v>8.2568807339449532E-2</v>
      </c>
      <c r="E172" s="37"/>
      <c r="F172" s="37"/>
      <c r="G172" s="1"/>
      <c r="H172" s="1"/>
      <c r="I172" s="1"/>
      <c r="J172" s="1"/>
    </row>
    <row r="173" spans="2:10" ht="23.25" x14ac:dyDescent="0.25">
      <c r="B173" s="36" t="s">
        <v>34</v>
      </c>
      <c r="C173" s="35">
        <v>0</v>
      </c>
      <c r="D173" s="30">
        <f t="shared" ref="D173:D178" si="21">(C173/(C$28/100))%</f>
        <v>0</v>
      </c>
      <c r="E173" s="3"/>
      <c r="F173" s="3"/>
      <c r="G173" s="1"/>
      <c r="H173" s="1"/>
      <c r="I173" s="1"/>
      <c r="J173" s="1"/>
    </row>
    <row r="174" spans="2:10" ht="23.25" x14ac:dyDescent="0.25">
      <c r="B174" s="34" t="s">
        <v>24</v>
      </c>
      <c r="C174" s="33">
        <v>0</v>
      </c>
      <c r="D174" s="30">
        <f t="shared" si="21"/>
        <v>0</v>
      </c>
      <c r="E174" s="3"/>
      <c r="F174" s="3"/>
      <c r="G174" s="1"/>
      <c r="H174" s="1"/>
      <c r="I174" s="1"/>
      <c r="J174" s="1"/>
    </row>
    <row r="175" spans="2:10" ht="23.25" x14ac:dyDescent="0.25">
      <c r="B175" s="32" t="s">
        <v>31</v>
      </c>
      <c r="C175" s="33">
        <v>7</v>
      </c>
      <c r="D175" s="30">
        <f t="shared" si="21"/>
        <v>5.5999999999999994E-2</v>
      </c>
      <c r="E175" s="3"/>
      <c r="F175" s="3"/>
      <c r="G175" s="1"/>
      <c r="H175" s="1"/>
      <c r="I175" s="1"/>
      <c r="J175" s="1"/>
    </row>
    <row r="176" spans="2:10" ht="23.25" x14ac:dyDescent="0.25">
      <c r="B176" s="32" t="s">
        <v>32</v>
      </c>
      <c r="C176" s="33">
        <v>29</v>
      </c>
      <c r="D176" s="30">
        <f t="shared" si="21"/>
        <v>0.23199999999999998</v>
      </c>
      <c r="E176" s="3"/>
      <c r="F176" s="3"/>
      <c r="G176" s="1"/>
      <c r="H176" s="1"/>
      <c r="I176" s="1"/>
      <c r="J176" s="1"/>
    </row>
    <row r="177" spans="2:10" ht="23.25" x14ac:dyDescent="0.25">
      <c r="B177" s="32" t="s">
        <v>33</v>
      </c>
      <c r="C177" s="33">
        <v>0</v>
      </c>
      <c r="D177" s="30">
        <f t="shared" si="21"/>
        <v>0</v>
      </c>
      <c r="E177" s="3"/>
      <c r="F177" s="3"/>
      <c r="G177" s="1"/>
      <c r="H177" s="1"/>
      <c r="I177" s="1"/>
      <c r="J177" s="1"/>
    </row>
    <row r="178" spans="2:10" ht="24" thickBot="1" x14ac:dyDescent="0.3">
      <c r="B178" s="32" t="s">
        <v>35</v>
      </c>
      <c r="C178" s="31">
        <v>0</v>
      </c>
      <c r="D178" s="30">
        <f t="shared" si="21"/>
        <v>0</v>
      </c>
      <c r="E178" s="3"/>
      <c r="F178" s="3"/>
      <c r="G178" s="1"/>
      <c r="H178" s="1"/>
      <c r="I178" s="1"/>
      <c r="J178" s="1"/>
    </row>
    <row r="179" spans="2:10" ht="24" thickBot="1" x14ac:dyDescent="0.3">
      <c r="B179" s="6" t="s">
        <v>67</v>
      </c>
      <c r="C179" s="28">
        <f>SUM(C180:C185)</f>
        <v>30</v>
      </c>
      <c r="D179" s="27">
        <f>(C179/(C$215/100))%</f>
        <v>6.8807339449541274E-2</v>
      </c>
      <c r="E179" s="3"/>
      <c r="F179" s="3"/>
      <c r="G179" s="1"/>
      <c r="H179" s="1"/>
      <c r="I179" s="1"/>
      <c r="J179" s="1"/>
    </row>
    <row r="180" spans="2:10" ht="23.25" x14ac:dyDescent="0.25">
      <c r="B180" s="36" t="s">
        <v>34</v>
      </c>
      <c r="C180" s="35">
        <v>24</v>
      </c>
      <c r="D180" s="30">
        <f>(C180/(C$35/100))%</f>
        <v>0.14201183431952663</v>
      </c>
      <c r="E180" s="3"/>
      <c r="F180" s="3"/>
      <c r="G180" s="1"/>
      <c r="H180" s="1"/>
      <c r="I180" s="1"/>
      <c r="J180" s="1"/>
    </row>
    <row r="181" spans="2:10" ht="23.25" x14ac:dyDescent="0.25">
      <c r="B181" s="34" t="s">
        <v>24</v>
      </c>
      <c r="C181" s="33">
        <v>0</v>
      </c>
      <c r="D181" s="30">
        <f t="shared" ref="D181:D185" si="22">(C181/(C$35/100))%</f>
        <v>0</v>
      </c>
      <c r="E181" s="3"/>
      <c r="F181" s="3"/>
      <c r="G181" s="1"/>
      <c r="H181" s="1"/>
      <c r="I181" s="1"/>
      <c r="J181" s="1"/>
    </row>
    <row r="182" spans="2:10" ht="23.25" x14ac:dyDescent="0.25">
      <c r="B182" s="32" t="s">
        <v>31</v>
      </c>
      <c r="C182" s="33">
        <v>6</v>
      </c>
      <c r="D182" s="30">
        <f t="shared" si="22"/>
        <v>3.5502958579881658E-2</v>
      </c>
      <c r="E182" s="3"/>
      <c r="F182" s="3"/>
      <c r="G182" s="1"/>
      <c r="H182" s="1"/>
      <c r="I182" s="1"/>
      <c r="J182" s="1"/>
    </row>
    <row r="183" spans="2:10" ht="23.25" x14ac:dyDescent="0.25">
      <c r="B183" s="32" t="s">
        <v>32</v>
      </c>
      <c r="C183" s="33">
        <v>0</v>
      </c>
      <c r="D183" s="30">
        <f t="shared" si="22"/>
        <v>0</v>
      </c>
      <c r="E183" s="3"/>
      <c r="F183" s="3"/>
      <c r="G183" s="1"/>
      <c r="H183" s="1"/>
      <c r="I183" s="1"/>
      <c r="J183" s="1"/>
    </row>
    <row r="184" spans="2:10" ht="23.25" x14ac:dyDescent="0.25">
      <c r="B184" s="32" t="s">
        <v>33</v>
      </c>
      <c r="C184" s="33">
        <v>0</v>
      </c>
      <c r="D184" s="30">
        <f t="shared" si="22"/>
        <v>0</v>
      </c>
      <c r="E184" s="3"/>
      <c r="F184" s="3"/>
      <c r="G184" s="1"/>
      <c r="H184" s="1"/>
      <c r="I184" s="1"/>
      <c r="J184" s="1"/>
    </row>
    <row r="185" spans="2:10" ht="24" thickBot="1" x14ac:dyDescent="0.3">
      <c r="B185" s="32" t="s">
        <v>35</v>
      </c>
      <c r="C185" s="31">
        <v>0</v>
      </c>
      <c r="D185" s="30">
        <f t="shared" si="22"/>
        <v>0</v>
      </c>
      <c r="E185" s="3"/>
      <c r="F185" s="3"/>
      <c r="G185" s="1"/>
      <c r="H185" s="1"/>
      <c r="I185" s="1"/>
      <c r="J185" s="1"/>
    </row>
    <row r="186" spans="2:10" ht="24" thickBot="1" x14ac:dyDescent="0.3">
      <c r="B186" s="29" t="s">
        <v>68</v>
      </c>
      <c r="C186" s="28">
        <f>SUM(C187:C192)</f>
        <v>22</v>
      </c>
      <c r="D186" s="27">
        <f>(C186/(C$215/100))%</f>
        <v>5.0458715596330271E-2</v>
      </c>
      <c r="E186" s="3"/>
      <c r="F186" s="3"/>
      <c r="G186" s="1"/>
      <c r="H186" s="1"/>
      <c r="I186" s="1"/>
      <c r="J186" s="1"/>
    </row>
    <row r="187" spans="2:10" ht="23.25" x14ac:dyDescent="0.25">
      <c r="B187" s="36" t="s">
        <v>34</v>
      </c>
      <c r="C187" s="35">
        <v>18</v>
      </c>
      <c r="D187" s="30">
        <f t="shared" ref="D187:D192" si="23">(C187/(C$70/100))%</f>
        <v>8.4507042253521139E-2</v>
      </c>
      <c r="E187" s="3"/>
      <c r="F187" s="3"/>
      <c r="G187" s="1"/>
      <c r="H187" s="1"/>
      <c r="I187" s="1"/>
      <c r="J187" s="1"/>
    </row>
    <row r="188" spans="2:10" ht="23.25" x14ac:dyDescent="0.25">
      <c r="B188" s="34" t="s">
        <v>24</v>
      </c>
      <c r="C188" s="33">
        <v>0</v>
      </c>
      <c r="D188" s="30">
        <f t="shared" si="23"/>
        <v>0</v>
      </c>
      <c r="E188" s="3"/>
      <c r="F188" s="3"/>
      <c r="G188" s="1"/>
      <c r="H188" s="1"/>
      <c r="I188" s="1"/>
      <c r="J188" s="1"/>
    </row>
    <row r="189" spans="2:10" ht="23.25" x14ac:dyDescent="0.25">
      <c r="B189" s="32" t="s">
        <v>31</v>
      </c>
      <c r="C189" s="33">
        <v>4</v>
      </c>
      <c r="D189" s="30">
        <f t="shared" si="23"/>
        <v>1.8779342723004695E-2</v>
      </c>
      <c r="E189" s="3"/>
      <c r="F189" s="3"/>
      <c r="G189" s="1"/>
      <c r="H189" s="1"/>
      <c r="I189" s="1"/>
      <c r="J189" s="1"/>
    </row>
    <row r="190" spans="2:10" ht="23.25" x14ac:dyDescent="0.25">
      <c r="B190" s="32" t="s">
        <v>32</v>
      </c>
      <c r="C190" s="33">
        <v>0</v>
      </c>
      <c r="D190" s="30">
        <f t="shared" si="23"/>
        <v>0</v>
      </c>
      <c r="E190" s="3"/>
      <c r="F190" s="3"/>
      <c r="G190" s="1"/>
      <c r="H190" s="1"/>
      <c r="I190" s="1"/>
      <c r="J190" s="1"/>
    </row>
    <row r="191" spans="2:10" ht="23.25" x14ac:dyDescent="0.25">
      <c r="B191" s="32" t="s">
        <v>33</v>
      </c>
      <c r="C191" s="33">
        <v>0</v>
      </c>
      <c r="D191" s="30">
        <f t="shared" si="23"/>
        <v>0</v>
      </c>
      <c r="E191" s="3"/>
      <c r="F191" s="3"/>
      <c r="G191" s="1"/>
      <c r="H191" s="1"/>
      <c r="I191" s="1"/>
      <c r="J191" s="1"/>
    </row>
    <row r="192" spans="2:10" ht="24" thickBot="1" x14ac:dyDescent="0.3">
      <c r="B192" s="32" t="s">
        <v>35</v>
      </c>
      <c r="C192" s="31">
        <v>0</v>
      </c>
      <c r="D192" s="30">
        <f t="shared" si="23"/>
        <v>0</v>
      </c>
      <c r="E192" s="3"/>
      <c r="F192" s="3"/>
      <c r="G192" s="1"/>
      <c r="H192" s="1"/>
      <c r="I192" s="1"/>
      <c r="J192" s="1"/>
    </row>
    <row r="193" spans="2:10" ht="24" thickBot="1" x14ac:dyDescent="0.3">
      <c r="B193" s="6" t="s">
        <v>69</v>
      </c>
      <c r="C193" s="28">
        <f>SUM(C194:C199)</f>
        <v>24</v>
      </c>
      <c r="D193" s="27">
        <f>(C193/(C$215/100))%</f>
        <v>5.5045871559633024E-2</v>
      </c>
      <c r="E193" s="3"/>
      <c r="F193" s="3"/>
      <c r="G193" s="1"/>
      <c r="H193" s="1"/>
      <c r="I193" s="1"/>
      <c r="J193" s="1"/>
    </row>
    <row r="194" spans="2:10" ht="23.25" x14ac:dyDescent="0.25">
      <c r="B194" s="36" t="s">
        <v>34</v>
      </c>
      <c r="C194" s="35">
        <v>0</v>
      </c>
      <c r="D194" s="30">
        <f>(C194/(C$35/100))%</f>
        <v>0</v>
      </c>
      <c r="E194" s="3"/>
      <c r="F194" s="3"/>
      <c r="G194" s="1"/>
      <c r="H194" s="1"/>
      <c r="I194" s="1"/>
      <c r="J194" s="1"/>
    </row>
    <row r="195" spans="2:10" ht="23.25" x14ac:dyDescent="0.25">
      <c r="B195" s="34" t="s">
        <v>24</v>
      </c>
      <c r="C195" s="33">
        <v>0</v>
      </c>
      <c r="D195" s="30">
        <f t="shared" ref="D195:D199" si="24">(C195/(C$35/100))%</f>
        <v>0</v>
      </c>
      <c r="E195" s="3"/>
      <c r="F195" s="3"/>
      <c r="G195" s="1"/>
      <c r="H195" s="1"/>
      <c r="I195" s="1"/>
      <c r="J195" s="1"/>
    </row>
    <row r="196" spans="2:10" ht="23.25" x14ac:dyDescent="0.25">
      <c r="B196" s="32" t="s">
        <v>31</v>
      </c>
      <c r="C196" s="33">
        <v>12</v>
      </c>
      <c r="D196" s="30">
        <f t="shared" si="24"/>
        <v>7.1005917159763315E-2</v>
      </c>
      <c r="E196" s="3"/>
      <c r="F196" s="3"/>
      <c r="G196" s="1"/>
      <c r="H196" s="1"/>
      <c r="I196" s="1"/>
      <c r="J196" s="1"/>
    </row>
    <row r="197" spans="2:10" ht="23.25" x14ac:dyDescent="0.25">
      <c r="B197" s="32" t="s">
        <v>32</v>
      </c>
      <c r="C197" s="33">
        <v>12</v>
      </c>
      <c r="D197" s="30">
        <f t="shared" si="24"/>
        <v>7.1005917159763315E-2</v>
      </c>
      <c r="E197" s="3"/>
      <c r="F197" s="3"/>
      <c r="G197" s="1"/>
      <c r="H197" s="1"/>
      <c r="I197" s="1"/>
      <c r="J197" s="1"/>
    </row>
    <row r="198" spans="2:10" ht="23.25" x14ac:dyDescent="0.25">
      <c r="B198" s="32" t="s">
        <v>33</v>
      </c>
      <c r="C198" s="33">
        <v>0</v>
      </c>
      <c r="D198" s="30">
        <f t="shared" si="24"/>
        <v>0</v>
      </c>
      <c r="E198" s="3"/>
      <c r="F198" s="3"/>
      <c r="G198" s="1"/>
      <c r="H198" s="1"/>
      <c r="I198" s="1"/>
      <c r="J198" s="1"/>
    </row>
    <row r="199" spans="2:10" ht="24" thickBot="1" x14ac:dyDescent="0.3">
      <c r="B199" s="32" t="s">
        <v>35</v>
      </c>
      <c r="C199" s="31">
        <v>0</v>
      </c>
      <c r="D199" s="30">
        <f t="shared" si="24"/>
        <v>0</v>
      </c>
      <c r="E199" s="3"/>
      <c r="F199" s="3"/>
      <c r="G199" s="1"/>
      <c r="H199" s="1"/>
      <c r="I199" s="1"/>
      <c r="J199" s="1"/>
    </row>
    <row r="200" spans="2:10" ht="24" thickBot="1" x14ac:dyDescent="0.3">
      <c r="B200" s="6" t="s">
        <v>70</v>
      </c>
      <c r="C200" s="28">
        <f>SUM(C201:C206)</f>
        <v>18</v>
      </c>
      <c r="D200" s="27">
        <f>(C200/(C$215/100))%</f>
        <v>4.1284403669724766E-2</v>
      </c>
      <c r="E200" s="3"/>
      <c r="F200" s="3"/>
      <c r="G200" s="1"/>
      <c r="H200" s="1"/>
      <c r="I200" s="1"/>
      <c r="J200" s="1"/>
    </row>
    <row r="201" spans="2:10" ht="23.25" x14ac:dyDescent="0.25">
      <c r="B201" s="36" t="s">
        <v>34</v>
      </c>
      <c r="C201" s="35">
        <v>0</v>
      </c>
      <c r="D201" s="30">
        <f>(C201/(C$35/100))%</f>
        <v>0</v>
      </c>
      <c r="E201" s="3"/>
      <c r="F201" s="3"/>
      <c r="G201" s="1"/>
      <c r="H201" s="1"/>
      <c r="I201" s="1"/>
      <c r="J201" s="1"/>
    </row>
    <row r="202" spans="2:10" ht="23.25" x14ac:dyDescent="0.25">
      <c r="B202" s="34" t="s">
        <v>24</v>
      </c>
      <c r="C202" s="33">
        <v>0</v>
      </c>
      <c r="D202" s="30">
        <f t="shared" ref="D202:D206" si="25">(C202/(C$35/100))%</f>
        <v>0</v>
      </c>
      <c r="E202" s="3"/>
      <c r="F202" s="3"/>
      <c r="G202" s="1"/>
      <c r="H202" s="1"/>
      <c r="I202" s="1"/>
      <c r="J202" s="1"/>
    </row>
    <row r="203" spans="2:10" ht="23.25" x14ac:dyDescent="0.25">
      <c r="B203" s="32" t="s">
        <v>31</v>
      </c>
      <c r="C203" s="33">
        <v>18</v>
      </c>
      <c r="D203" s="30">
        <f t="shared" si="25"/>
        <v>0.10650887573964499</v>
      </c>
      <c r="E203" s="3"/>
      <c r="F203" s="3"/>
      <c r="G203" s="1"/>
      <c r="H203" s="1"/>
      <c r="I203" s="1"/>
      <c r="J203" s="1"/>
    </row>
    <row r="204" spans="2:10" ht="23.25" x14ac:dyDescent="0.25">
      <c r="B204" s="32" t="s">
        <v>32</v>
      </c>
      <c r="C204" s="33">
        <v>0</v>
      </c>
      <c r="D204" s="30">
        <f t="shared" si="25"/>
        <v>0</v>
      </c>
      <c r="E204" s="3"/>
      <c r="F204" s="3"/>
      <c r="G204" s="1"/>
      <c r="H204" s="1"/>
      <c r="I204" s="1"/>
      <c r="J204" s="1"/>
    </row>
    <row r="205" spans="2:10" ht="23.25" x14ac:dyDescent="0.25">
      <c r="B205" s="32" t="s">
        <v>33</v>
      </c>
      <c r="C205" s="33">
        <v>0</v>
      </c>
      <c r="D205" s="30">
        <f t="shared" si="25"/>
        <v>0</v>
      </c>
      <c r="E205" s="3"/>
      <c r="F205" s="3"/>
      <c r="G205" s="1"/>
      <c r="H205" s="1"/>
      <c r="I205" s="1"/>
      <c r="J205" s="1"/>
    </row>
    <row r="206" spans="2:10" ht="24" thickBot="1" x14ac:dyDescent="0.3">
      <c r="B206" s="32" t="s">
        <v>35</v>
      </c>
      <c r="C206" s="31">
        <v>0</v>
      </c>
      <c r="D206" s="30">
        <f t="shared" si="25"/>
        <v>0</v>
      </c>
      <c r="E206" s="3"/>
      <c r="F206" s="3"/>
      <c r="G206" s="1"/>
      <c r="H206" s="1"/>
      <c r="I206" s="1"/>
      <c r="J206" s="1"/>
    </row>
    <row r="207" spans="2:10" ht="24" thickBot="1" x14ac:dyDescent="0.3">
      <c r="B207" s="6" t="s">
        <v>71</v>
      </c>
      <c r="C207" s="28">
        <f>SUM(C208:C213)</f>
        <v>19</v>
      </c>
      <c r="D207" s="27">
        <f>(C207/(C$215/100))%</f>
        <v>4.3577981651376142E-2</v>
      </c>
      <c r="E207" s="3"/>
      <c r="F207" s="3"/>
      <c r="G207" s="1"/>
      <c r="H207" s="1"/>
      <c r="I207" s="1"/>
      <c r="J207" s="1"/>
    </row>
    <row r="208" spans="2:10" ht="23.25" x14ac:dyDescent="0.25">
      <c r="B208" s="36" t="s">
        <v>34</v>
      </c>
      <c r="C208" s="35">
        <v>0</v>
      </c>
      <c r="D208" s="30">
        <f>(C208/(C$35/100))%</f>
        <v>0</v>
      </c>
      <c r="E208" s="3"/>
      <c r="F208" s="3"/>
      <c r="G208" s="1"/>
      <c r="H208" s="1"/>
      <c r="I208" s="1"/>
      <c r="J208" s="1"/>
    </row>
    <row r="209" spans="2:10" ht="23.25" x14ac:dyDescent="0.25">
      <c r="B209" s="34" t="s">
        <v>24</v>
      </c>
      <c r="C209" s="33">
        <v>19</v>
      </c>
      <c r="D209" s="30">
        <f t="shared" ref="D209:D213" si="26">(C209/(C$35/100))%</f>
        <v>0.11242603550295857</v>
      </c>
      <c r="E209" s="3"/>
      <c r="F209" s="3"/>
      <c r="G209" s="1"/>
      <c r="H209" s="1"/>
      <c r="I209" s="1"/>
      <c r="J209" s="1"/>
    </row>
    <row r="210" spans="2:10" ht="23.25" x14ac:dyDescent="0.25">
      <c r="B210" s="32" t="s">
        <v>31</v>
      </c>
      <c r="C210" s="33">
        <v>0</v>
      </c>
      <c r="D210" s="30">
        <f t="shared" si="26"/>
        <v>0</v>
      </c>
      <c r="E210" s="3"/>
      <c r="F210" s="3"/>
      <c r="G210" s="1"/>
      <c r="H210" s="1"/>
      <c r="I210" s="1"/>
      <c r="J210" s="1"/>
    </row>
    <row r="211" spans="2:10" ht="23.25" x14ac:dyDescent="0.25">
      <c r="B211" s="32" t="s">
        <v>32</v>
      </c>
      <c r="C211" s="33">
        <v>0</v>
      </c>
      <c r="D211" s="30">
        <f t="shared" si="26"/>
        <v>0</v>
      </c>
      <c r="E211" s="3"/>
      <c r="F211" s="3"/>
      <c r="G211" s="1"/>
      <c r="H211" s="1"/>
      <c r="I211" s="1"/>
      <c r="J211" s="1"/>
    </row>
    <row r="212" spans="2:10" ht="23.25" x14ac:dyDescent="0.25">
      <c r="B212" s="32" t="s">
        <v>33</v>
      </c>
      <c r="C212" s="33">
        <v>0</v>
      </c>
      <c r="D212" s="30">
        <f t="shared" si="26"/>
        <v>0</v>
      </c>
      <c r="E212" s="3"/>
      <c r="F212" s="3"/>
      <c r="G212" s="1"/>
      <c r="H212" s="1"/>
      <c r="I212" s="1"/>
      <c r="J212" s="1"/>
    </row>
    <row r="213" spans="2:10" ht="24" thickBot="1" x14ac:dyDescent="0.3">
      <c r="B213" s="32" t="s">
        <v>35</v>
      </c>
      <c r="C213" s="31">
        <v>0</v>
      </c>
      <c r="D213" s="30">
        <f t="shared" si="26"/>
        <v>0</v>
      </c>
      <c r="E213" s="3"/>
      <c r="F213" s="3"/>
      <c r="G213" s="1"/>
      <c r="H213" s="1"/>
      <c r="I213" s="1"/>
      <c r="J213" s="1"/>
    </row>
    <row r="214" spans="2:10" ht="24" thickBot="1" x14ac:dyDescent="0.3">
      <c r="B214" s="29" t="s">
        <v>52</v>
      </c>
      <c r="C214" s="28">
        <v>152</v>
      </c>
      <c r="D214" s="27">
        <f>(C214/(C$215/100))%</f>
        <v>0.34862385321100914</v>
      </c>
      <c r="E214" s="3"/>
      <c r="F214" s="3"/>
      <c r="G214" s="1"/>
      <c r="H214" s="1"/>
      <c r="I214" s="1"/>
      <c r="J214" s="1"/>
    </row>
    <row r="215" spans="2:10" ht="24" thickBot="1" x14ac:dyDescent="0.3">
      <c r="B215" s="26" t="s">
        <v>7</v>
      </c>
      <c r="C215" s="25">
        <f>C158+C165+C172+C179+C186+C193+C200+C207+C214</f>
        <v>436</v>
      </c>
      <c r="D215" s="24">
        <f>D214+D207+D200+D193+D186+D179+D172+D165+D158</f>
        <v>0.99999999999999989</v>
      </c>
      <c r="E215" s="3"/>
      <c r="F215" s="3"/>
      <c r="G215" s="1"/>
      <c r="H215" s="1"/>
      <c r="I215" s="1"/>
      <c r="J215" s="1"/>
    </row>
    <row r="216" spans="2:10" ht="23.25" x14ac:dyDescent="0.25">
      <c r="B216" s="4"/>
      <c r="C216" s="4"/>
      <c r="D216" s="3"/>
      <c r="E216" s="3"/>
      <c r="F216" s="3"/>
      <c r="G216" s="1"/>
      <c r="H216" s="1"/>
      <c r="I216" s="1"/>
      <c r="J216" s="1"/>
    </row>
    <row r="217" spans="2:10" ht="24" thickBot="1" x14ac:dyDescent="0.3">
      <c r="B217" s="4"/>
      <c r="C217" s="4"/>
      <c r="D217" s="3"/>
      <c r="E217" s="3"/>
      <c r="F217" s="3"/>
      <c r="G217" s="1"/>
      <c r="H217" s="1"/>
      <c r="I217" s="1"/>
      <c r="J217" s="1"/>
    </row>
    <row r="218" spans="2:10" ht="62.25" customHeight="1" thickBot="1" x14ac:dyDescent="0.4">
      <c r="B218" s="89" t="s">
        <v>82</v>
      </c>
      <c r="C218" s="90"/>
      <c r="D218" s="3"/>
      <c r="E218" s="3"/>
      <c r="F218" s="3"/>
      <c r="G218" s="1"/>
      <c r="H218" s="1"/>
      <c r="I218" s="1"/>
      <c r="J218" s="1"/>
    </row>
    <row r="219" spans="2:10" ht="24" thickBot="1" x14ac:dyDescent="0.4">
      <c r="B219" s="23"/>
      <c r="C219" s="23"/>
      <c r="D219" s="3"/>
      <c r="E219" s="3"/>
      <c r="F219" s="3"/>
      <c r="G219" s="1"/>
      <c r="H219" s="1"/>
      <c r="I219" s="1"/>
      <c r="J219" s="1"/>
    </row>
    <row r="220" spans="2:10" ht="24" thickBot="1" x14ac:dyDescent="0.4">
      <c r="B220" s="50" t="s">
        <v>6</v>
      </c>
      <c r="C220" s="49" t="s">
        <v>74</v>
      </c>
      <c r="D220" s="3"/>
      <c r="E220" s="3"/>
      <c r="F220" s="3"/>
      <c r="G220" s="1"/>
      <c r="H220" s="1"/>
      <c r="I220" s="1"/>
      <c r="J220" s="1"/>
    </row>
    <row r="221" spans="2:10" ht="173.25" customHeight="1" thickBot="1" x14ac:dyDescent="0.3">
      <c r="B221" s="46" t="s">
        <v>4</v>
      </c>
      <c r="C221" s="19" t="s">
        <v>90</v>
      </c>
      <c r="D221" s="3"/>
      <c r="E221" s="18"/>
      <c r="F221" s="3"/>
      <c r="G221" s="1"/>
      <c r="H221" s="1"/>
      <c r="I221" s="1"/>
      <c r="J221" s="1"/>
    </row>
    <row r="222" spans="2:10" ht="102" customHeight="1" thickBot="1" x14ac:dyDescent="0.3">
      <c r="B222" s="17" t="s">
        <v>3</v>
      </c>
      <c r="C222" s="16" t="s">
        <v>89</v>
      </c>
      <c r="D222" s="3"/>
      <c r="E222" s="3"/>
      <c r="F222" s="3"/>
      <c r="G222" s="1"/>
      <c r="H222" s="1"/>
      <c r="I222" s="1"/>
      <c r="J222" s="1"/>
    </row>
    <row r="223" spans="2:10" ht="23.25" x14ac:dyDescent="0.25">
      <c r="B223" s="4"/>
      <c r="C223" s="4"/>
      <c r="D223" s="3"/>
      <c r="E223" s="3"/>
      <c r="F223" s="3"/>
      <c r="G223" s="1"/>
      <c r="H223" s="1"/>
      <c r="I223" s="1"/>
      <c r="J223" s="1"/>
    </row>
    <row r="224" spans="2:10" ht="23.25" x14ac:dyDescent="0.25">
      <c r="B224" s="4"/>
      <c r="C224" s="4"/>
      <c r="D224" s="3"/>
      <c r="E224" s="3"/>
      <c r="F224" s="3"/>
      <c r="G224" s="1"/>
      <c r="H224" s="1"/>
      <c r="I224" s="1"/>
      <c r="J224" s="1"/>
    </row>
    <row r="225" spans="2:12" ht="24" thickBot="1" x14ac:dyDescent="0.3">
      <c r="B225" s="4"/>
      <c r="C225" s="15"/>
      <c r="D225" s="14"/>
      <c r="E225" s="14"/>
      <c r="F225" s="14"/>
      <c r="G225" s="1"/>
      <c r="H225" s="1"/>
      <c r="I225" s="1"/>
      <c r="J225" s="1"/>
    </row>
    <row r="226" spans="2:12" ht="24" thickBot="1" x14ac:dyDescent="0.4">
      <c r="B226" s="13" t="s">
        <v>81</v>
      </c>
      <c r="C226" s="93" t="s">
        <v>53</v>
      </c>
      <c r="D226" s="94"/>
      <c r="E226" s="94"/>
      <c r="F226" s="94"/>
      <c r="G226" s="95"/>
      <c r="H226" s="95"/>
      <c r="I226" s="95"/>
      <c r="J226" s="95"/>
      <c r="K226" s="95"/>
      <c r="L226" s="96"/>
    </row>
    <row r="227" spans="2:12" ht="21.75" thickBot="1" x14ac:dyDescent="0.3">
      <c r="C227" s="97" t="s">
        <v>2</v>
      </c>
      <c r="D227" s="98"/>
      <c r="E227" s="98"/>
      <c r="F227" s="98"/>
      <c r="G227" s="99"/>
      <c r="H227" s="99"/>
      <c r="I227" s="99"/>
      <c r="J227" s="99"/>
      <c r="K227" s="99"/>
      <c r="L227" s="100"/>
    </row>
    <row r="228" spans="2:12" ht="24" thickBot="1" x14ac:dyDescent="0.3">
      <c r="C228" s="78" t="s">
        <v>64</v>
      </c>
      <c r="D228" s="78" t="s">
        <v>65</v>
      </c>
      <c r="E228" s="78" t="s">
        <v>66</v>
      </c>
      <c r="F228" s="78" t="s">
        <v>67</v>
      </c>
      <c r="G228" s="72" t="s">
        <v>68</v>
      </c>
      <c r="H228" s="78" t="s">
        <v>69</v>
      </c>
      <c r="I228" s="72" t="s">
        <v>76</v>
      </c>
      <c r="J228" s="78" t="s">
        <v>71</v>
      </c>
      <c r="K228" s="73" t="s">
        <v>52</v>
      </c>
    </row>
    <row r="229" spans="2:12" ht="23.25" x14ac:dyDescent="0.25">
      <c r="B229" s="36" t="s">
        <v>34</v>
      </c>
      <c r="C229" s="8">
        <f>(C159/(C$215/100))%</f>
        <v>0</v>
      </c>
      <c r="D229" s="8">
        <f>(C166/(C$215/100))%</f>
        <v>0</v>
      </c>
      <c r="E229" s="8">
        <f>(C173/(C$215/100))%</f>
        <v>0</v>
      </c>
      <c r="F229" s="8">
        <f>(C180/(C$215/100))%</f>
        <v>5.5045871559633024E-2</v>
      </c>
      <c r="G229" s="8">
        <f>(C187/(C$215/100))%</f>
        <v>4.1284403669724766E-2</v>
      </c>
      <c r="H229" s="8">
        <f>(C194/(C$215/100))%</f>
        <v>0</v>
      </c>
      <c r="I229" s="8">
        <f>(C201/(C$215/100))%</f>
        <v>0</v>
      </c>
      <c r="J229" s="8">
        <f>(C208/(C$215/100))%</f>
        <v>0</v>
      </c>
      <c r="K229" s="7">
        <v>0</v>
      </c>
    </row>
    <row r="230" spans="2:12" ht="23.25" x14ac:dyDescent="0.25">
      <c r="B230" s="34" t="s">
        <v>24</v>
      </c>
      <c r="C230" s="8">
        <f t="shared" ref="C230:C234" si="27">(C160/(C$215/100))%</f>
        <v>5.5045871559633024E-2</v>
      </c>
      <c r="D230" s="8">
        <f t="shared" ref="D230:D234" si="28">(C167/(C$215/100))%</f>
        <v>0</v>
      </c>
      <c r="E230" s="8">
        <f t="shared" ref="E230:E234" si="29">(C174/(C$215/100))%</f>
        <v>0</v>
      </c>
      <c r="F230" s="8">
        <f t="shared" ref="F230:F234" si="30">(C181/(C$215/100))%</f>
        <v>0</v>
      </c>
      <c r="G230" s="8">
        <f t="shared" ref="G230:G234" si="31">(C188/(C$215/100))%</f>
        <v>0</v>
      </c>
      <c r="H230" s="8">
        <f t="shared" ref="H230:H234" si="32">(C195/(C$215/100))%</f>
        <v>0</v>
      </c>
      <c r="I230" s="8">
        <f t="shared" ref="I230:I234" si="33">(C202/(C$215/100))%</f>
        <v>0</v>
      </c>
      <c r="J230" s="8">
        <f t="shared" ref="J230:J234" si="34">(C209/(C$215/100))%</f>
        <v>4.3577981651376142E-2</v>
      </c>
      <c r="K230" s="7">
        <v>0</v>
      </c>
    </row>
    <row r="231" spans="2:12" ht="23.25" x14ac:dyDescent="0.25">
      <c r="B231" s="32" t="s">
        <v>31</v>
      </c>
      <c r="C231" s="8">
        <f t="shared" si="27"/>
        <v>5.7339449541284393E-2</v>
      </c>
      <c r="D231" s="8">
        <f t="shared" si="28"/>
        <v>9.4036697247706413E-2</v>
      </c>
      <c r="E231" s="8">
        <f t="shared" si="29"/>
        <v>1.6055045871559634E-2</v>
      </c>
      <c r="F231" s="8">
        <f t="shared" si="30"/>
        <v>1.3761467889908256E-2</v>
      </c>
      <c r="G231" s="8">
        <f t="shared" si="31"/>
        <v>9.1743119266055034E-3</v>
      </c>
      <c r="H231" s="8">
        <f t="shared" si="32"/>
        <v>2.7522935779816512E-2</v>
      </c>
      <c r="I231" s="8">
        <f t="shared" si="33"/>
        <v>4.1284403669724766E-2</v>
      </c>
      <c r="J231" s="8">
        <f t="shared" si="34"/>
        <v>0</v>
      </c>
      <c r="K231" s="7">
        <v>0</v>
      </c>
    </row>
    <row r="232" spans="2:12" ht="23.25" x14ac:dyDescent="0.25">
      <c r="B232" s="32" t="s">
        <v>32</v>
      </c>
      <c r="C232" s="8">
        <f t="shared" si="27"/>
        <v>0</v>
      </c>
      <c r="D232" s="8">
        <f t="shared" si="28"/>
        <v>7.1100917431192651E-2</v>
      </c>
      <c r="E232" s="8">
        <f t="shared" si="29"/>
        <v>6.6513761467889912E-2</v>
      </c>
      <c r="F232" s="8">
        <f t="shared" si="30"/>
        <v>0</v>
      </c>
      <c r="G232" s="8">
        <f t="shared" si="31"/>
        <v>0</v>
      </c>
      <c r="H232" s="8">
        <f t="shared" si="32"/>
        <v>2.7522935779816512E-2</v>
      </c>
      <c r="I232" s="8">
        <f t="shared" si="33"/>
        <v>0</v>
      </c>
      <c r="J232" s="8">
        <f t="shared" si="34"/>
        <v>0</v>
      </c>
      <c r="K232" s="7">
        <v>0</v>
      </c>
    </row>
    <row r="233" spans="2:12" ht="23.25" x14ac:dyDescent="0.25">
      <c r="B233" s="32" t="s">
        <v>33</v>
      </c>
      <c r="C233" s="8">
        <f t="shared" si="27"/>
        <v>3.2110091743119268E-2</v>
      </c>
      <c r="D233" s="8">
        <f t="shared" si="28"/>
        <v>0</v>
      </c>
      <c r="E233" s="8">
        <f t="shared" si="29"/>
        <v>0</v>
      </c>
      <c r="F233" s="8">
        <f t="shared" si="30"/>
        <v>0</v>
      </c>
      <c r="G233" s="8">
        <f t="shared" si="31"/>
        <v>0</v>
      </c>
      <c r="H233" s="8">
        <f t="shared" si="32"/>
        <v>0</v>
      </c>
      <c r="I233" s="8">
        <f t="shared" si="33"/>
        <v>0</v>
      </c>
      <c r="J233" s="8">
        <f t="shared" si="34"/>
        <v>0</v>
      </c>
      <c r="K233" s="7">
        <v>0</v>
      </c>
    </row>
    <row r="234" spans="2:12" ht="24" thickBot="1" x14ac:dyDescent="0.3">
      <c r="B234" s="32" t="s">
        <v>35</v>
      </c>
      <c r="C234" s="8">
        <f t="shared" si="27"/>
        <v>0</v>
      </c>
      <c r="D234" s="8">
        <f t="shared" si="28"/>
        <v>0</v>
      </c>
      <c r="E234" s="8">
        <f t="shared" si="29"/>
        <v>0</v>
      </c>
      <c r="F234" s="8">
        <f t="shared" si="30"/>
        <v>0</v>
      </c>
      <c r="G234" s="8">
        <f t="shared" si="31"/>
        <v>0</v>
      </c>
      <c r="H234" s="8">
        <f t="shared" si="32"/>
        <v>0</v>
      </c>
      <c r="I234" s="8">
        <f t="shared" si="33"/>
        <v>0</v>
      </c>
      <c r="J234" s="8">
        <f t="shared" si="34"/>
        <v>0</v>
      </c>
      <c r="K234" s="7">
        <v>0</v>
      </c>
    </row>
    <row r="235" spans="2:12" ht="24" thickBot="1" x14ac:dyDescent="0.3">
      <c r="B235" s="6" t="s">
        <v>0</v>
      </c>
      <c r="C235" s="5">
        <f t="shared" ref="C235:J235" si="35">SUM(C229:C234)</f>
        <v>0.14449541284403669</v>
      </c>
      <c r="D235" s="5">
        <f t="shared" si="35"/>
        <v>0.16513761467889906</v>
      </c>
      <c r="E235" s="5">
        <f t="shared" si="35"/>
        <v>8.2568807339449546E-2</v>
      </c>
      <c r="F235" s="5">
        <f t="shared" si="35"/>
        <v>6.8807339449541274E-2</v>
      </c>
      <c r="G235" s="5">
        <f t="shared" si="35"/>
        <v>5.0458715596330271E-2</v>
      </c>
      <c r="H235" s="5">
        <f t="shared" si="35"/>
        <v>5.5045871559633024E-2</v>
      </c>
      <c r="I235" s="5">
        <f t="shared" si="35"/>
        <v>4.1284403669724766E-2</v>
      </c>
      <c r="J235" s="5">
        <f t="shared" si="35"/>
        <v>4.3577981651376142E-2</v>
      </c>
      <c r="K235" s="5">
        <f>D$214</f>
        <v>0.34862385321100914</v>
      </c>
    </row>
    <row r="236" spans="2:12" ht="23.25" x14ac:dyDescent="0.25">
      <c r="B236" s="4"/>
      <c r="C236" s="4"/>
      <c r="D236" s="3"/>
      <c r="E236" s="3"/>
      <c r="F236" s="3"/>
      <c r="G236" s="1"/>
      <c r="H236" s="1"/>
      <c r="I236" s="1"/>
      <c r="J236" s="1"/>
    </row>
    <row r="237" spans="2:12" ht="23.25" x14ac:dyDescent="0.25">
      <c r="B237" s="4"/>
      <c r="C237" s="4"/>
      <c r="D237" s="3"/>
      <c r="E237" s="3"/>
      <c r="F237" s="3"/>
      <c r="G237" s="1"/>
      <c r="H237" s="1"/>
      <c r="I237" s="1"/>
      <c r="J237" s="1"/>
    </row>
    <row r="238" spans="2:12" ht="23.25" x14ac:dyDescent="0.25">
      <c r="B238" s="4"/>
      <c r="C238" s="4"/>
      <c r="D238" s="3"/>
      <c r="E238" s="3"/>
      <c r="F238" s="3"/>
      <c r="G238" s="1"/>
      <c r="H238" s="1"/>
      <c r="I238" s="1"/>
      <c r="J238" s="1"/>
    </row>
    <row r="239" spans="2:12" ht="23.25" x14ac:dyDescent="0.25">
      <c r="B239" s="4"/>
      <c r="C239" s="4"/>
      <c r="D239" s="3"/>
      <c r="E239" s="3"/>
      <c r="F239" s="3"/>
      <c r="G239" s="1"/>
      <c r="H239" s="1"/>
      <c r="I239" s="1"/>
      <c r="J239" s="1"/>
    </row>
    <row r="240" spans="2:12" ht="23.25" x14ac:dyDescent="0.25">
      <c r="B240" s="4"/>
      <c r="C240" s="4"/>
      <c r="D240" s="3"/>
      <c r="E240" s="3"/>
      <c r="F240" s="3"/>
      <c r="G240" s="1"/>
      <c r="H240" s="1"/>
      <c r="I240" s="1"/>
      <c r="J240" s="1"/>
    </row>
    <row r="241" spans="2:10" ht="23.25" x14ac:dyDescent="0.25">
      <c r="B241" s="4"/>
      <c r="C241" s="4"/>
      <c r="D241" s="3"/>
      <c r="E241" s="3"/>
      <c r="F241" s="3"/>
      <c r="G241" s="1"/>
      <c r="H241" s="1"/>
      <c r="I241" s="1"/>
      <c r="J241" s="1"/>
    </row>
    <row r="242" spans="2:10" ht="23.25" x14ac:dyDescent="0.25">
      <c r="B242" s="4"/>
      <c r="C242" s="4"/>
      <c r="D242" s="3"/>
      <c r="E242" s="3"/>
      <c r="F242" s="3"/>
      <c r="G242" s="1"/>
      <c r="H242" s="1"/>
      <c r="I242" s="1"/>
      <c r="J242" s="1"/>
    </row>
    <row r="243" spans="2:10" ht="23.25" x14ac:dyDescent="0.25">
      <c r="B243" s="4"/>
      <c r="C243" s="4"/>
      <c r="D243" s="3"/>
      <c r="E243" s="3"/>
      <c r="F243" s="3"/>
      <c r="G243" s="1"/>
      <c r="H243" s="1"/>
      <c r="I243" s="1"/>
      <c r="J243" s="1"/>
    </row>
    <row r="244" spans="2:10" ht="23.25" x14ac:dyDescent="0.25">
      <c r="B244" s="4"/>
      <c r="C244" s="4"/>
      <c r="D244" s="3"/>
      <c r="E244" s="3"/>
      <c r="F244" s="3"/>
      <c r="G244" s="1"/>
      <c r="H244" s="1"/>
      <c r="I244" s="1"/>
      <c r="J244" s="1"/>
    </row>
    <row r="245" spans="2:10" ht="23.25" x14ac:dyDescent="0.25">
      <c r="B245" s="4"/>
      <c r="C245" s="4"/>
      <c r="D245" s="3"/>
      <c r="E245" s="3"/>
      <c r="F245" s="3"/>
      <c r="G245" s="1"/>
      <c r="H245" s="1"/>
      <c r="I245" s="1"/>
      <c r="J245" s="1"/>
    </row>
    <row r="246" spans="2:10" ht="23.25" x14ac:dyDescent="0.25">
      <c r="B246" s="4"/>
      <c r="C246" s="4"/>
      <c r="D246" s="77"/>
      <c r="E246" s="3"/>
      <c r="F246" s="3"/>
      <c r="G246" s="1"/>
      <c r="H246" s="1"/>
      <c r="I246" s="1"/>
      <c r="J246" s="1"/>
    </row>
    <row r="247" spans="2:10" ht="23.25" x14ac:dyDescent="0.25">
      <c r="B247" s="4"/>
      <c r="C247" s="4"/>
      <c r="D247" s="3"/>
      <c r="E247" s="3"/>
      <c r="F247" s="3"/>
      <c r="G247" s="1"/>
      <c r="H247" s="1"/>
      <c r="I247" s="1"/>
      <c r="J247" s="1"/>
    </row>
    <row r="248" spans="2:10" ht="23.25" x14ac:dyDescent="0.25">
      <c r="B248" s="4"/>
      <c r="C248" s="4"/>
      <c r="D248" s="3"/>
      <c r="E248" s="3"/>
      <c r="F248" s="3"/>
      <c r="G248" s="1"/>
      <c r="H248" s="1"/>
      <c r="I248" s="1"/>
      <c r="J248" s="1"/>
    </row>
    <row r="249" spans="2:10" ht="23.25" x14ac:dyDescent="0.25">
      <c r="B249" s="4"/>
      <c r="C249" s="4"/>
      <c r="D249" s="3"/>
      <c r="E249" s="3"/>
      <c r="F249" s="3"/>
      <c r="G249" s="1"/>
      <c r="H249" s="1"/>
      <c r="I249" s="1"/>
      <c r="J249" s="1"/>
    </row>
    <row r="250" spans="2:10" ht="23.25" x14ac:dyDescent="0.25">
      <c r="B250" s="4"/>
      <c r="C250" s="4"/>
      <c r="D250" s="3"/>
      <c r="E250" s="3"/>
      <c r="F250" s="3"/>
      <c r="G250" s="1"/>
      <c r="H250" s="1"/>
      <c r="I250" s="1"/>
      <c r="J250" s="1"/>
    </row>
    <row r="251" spans="2:10" ht="23.25" x14ac:dyDescent="0.25">
      <c r="B251" s="4"/>
      <c r="C251" s="4"/>
      <c r="D251" s="3"/>
      <c r="E251" s="3"/>
      <c r="F251" s="3"/>
      <c r="G251" s="1"/>
      <c r="H251" s="1"/>
      <c r="I251" s="1"/>
      <c r="J251" s="1"/>
    </row>
    <row r="252" spans="2:10" ht="23.25" x14ac:dyDescent="0.25">
      <c r="B252" s="4"/>
      <c r="C252" s="4"/>
      <c r="D252" s="3"/>
      <c r="E252" s="3"/>
      <c r="F252" s="3"/>
      <c r="G252" s="1"/>
      <c r="H252" s="1"/>
      <c r="I252" s="1"/>
      <c r="J252" s="1"/>
    </row>
    <row r="253" spans="2:10" ht="23.25" x14ac:dyDescent="0.25">
      <c r="B253" s="4"/>
      <c r="C253" s="4"/>
      <c r="D253" s="3"/>
      <c r="E253" s="3"/>
      <c r="F253" s="3"/>
      <c r="G253" s="1"/>
      <c r="H253" s="1"/>
      <c r="I253" s="1"/>
      <c r="J253" s="1"/>
    </row>
    <row r="254" spans="2:10" ht="23.25" x14ac:dyDescent="0.25">
      <c r="B254" s="4"/>
      <c r="C254" s="4"/>
      <c r="D254" s="3"/>
      <c r="E254" s="3"/>
      <c r="F254" s="3"/>
      <c r="G254" s="1"/>
      <c r="H254" s="1"/>
      <c r="I254" s="1"/>
      <c r="J254" s="1"/>
    </row>
    <row r="255" spans="2:10" ht="23.25" x14ac:dyDescent="0.25">
      <c r="B255" s="4"/>
      <c r="C255" s="4"/>
      <c r="D255" s="3"/>
      <c r="E255" s="3"/>
      <c r="F255" s="3"/>
      <c r="G255" s="1"/>
      <c r="H255" s="1"/>
      <c r="I255" s="1"/>
      <c r="J255" s="1"/>
    </row>
    <row r="256" spans="2:10" ht="23.25" x14ac:dyDescent="0.25">
      <c r="B256" s="4"/>
      <c r="C256" s="4"/>
      <c r="D256" s="3"/>
      <c r="E256" s="3"/>
      <c r="F256" s="3"/>
      <c r="G256" s="1"/>
      <c r="H256" s="1"/>
      <c r="I256" s="1"/>
      <c r="J256" s="1"/>
    </row>
    <row r="257" spans="2:10" ht="23.25" x14ac:dyDescent="0.25">
      <c r="B257" s="4"/>
      <c r="C257" s="4"/>
      <c r="D257" s="3"/>
      <c r="E257" s="3"/>
      <c r="F257" s="3"/>
      <c r="G257" s="1"/>
      <c r="H257" s="1"/>
      <c r="I257" s="1"/>
      <c r="J257" s="1"/>
    </row>
    <row r="258" spans="2:10" ht="23.25" x14ac:dyDescent="0.25">
      <c r="B258" s="4"/>
      <c r="C258" s="4"/>
      <c r="D258" s="3"/>
      <c r="E258" s="3"/>
      <c r="F258" s="3"/>
      <c r="G258" s="1"/>
      <c r="H258" s="1"/>
      <c r="I258" s="1"/>
      <c r="J258" s="1"/>
    </row>
    <row r="259" spans="2:10" ht="23.25" x14ac:dyDescent="0.25">
      <c r="B259" s="4"/>
      <c r="C259" s="4"/>
      <c r="D259" s="3"/>
      <c r="E259" s="3"/>
      <c r="F259" s="3"/>
      <c r="G259" s="1"/>
      <c r="H259" s="1"/>
      <c r="I259" s="1"/>
      <c r="J259" s="1"/>
    </row>
    <row r="260" spans="2:10" ht="23.25" x14ac:dyDescent="0.25">
      <c r="B260" s="4"/>
      <c r="C260" s="4"/>
      <c r="D260" s="3"/>
      <c r="E260" s="3"/>
      <c r="F260" s="3"/>
      <c r="G260" s="1"/>
      <c r="H260" s="1"/>
      <c r="I260" s="1"/>
      <c r="J260" s="1"/>
    </row>
    <row r="261" spans="2:10" ht="23.25" x14ac:dyDescent="0.25">
      <c r="B261" s="4"/>
      <c r="C261" s="4"/>
      <c r="D261" s="3"/>
      <c r="E261" s="3"/>
      <c r="F261" s="3"/>
      <c r="G261" s="1"/>
      <c r="H261" s="1"/>
      <c r="I261" s="1"/>
      <c r="J261" s="1"/>
    </row>
    <row r="262" spans="2:10" ht="23.25" x14ac:dyDescent="0.25">
      <c r="B262" s="4"/>
      <c r="C262" s="4"/>
      <c r="D262" s="3"/>
      <c r="E262" s="3"/>
      <c r="F262" s="3"/>
      <c r="G262" s="1"/>
      <c r="H262" s="1"/>
      <c r="I262" s="1"/>
      <c r="J262" s="1"/>
    </row>
    <row r="263" spans="2:10" ht="23.25" x14ac:dyDescent="0.25">
      <c r="B263" s="4"/>
      <c r="C263" s="4"/>
      <c r="D263" s="3"/>
      <c r="E263" s="3"/>
      <c r="F263" s="3"/>
      <c r="G263" s="1"/>
      <c r="H263" s="1"/>
      <c r="I263" s="1"/>
      <c r="J263" s="1"/>
    </row>
    <row r="264" spans="2:10" ht="23.25" x14ac:dyDescent="0.25">
      <c r="B264" s="4"/>
      <c r="C264" s="4"/>
      <c r="D264" s="3"/>
      <c r="E264" s="3"/>
      <c r="F264" s="3"/>
      <c r="G264" s="1"/>
      <c r="H264" s="1"/>
      <c r="I264" s="1"/>
      <c r="J264" s="1"/>
    </row>
    <row r="265" spans="2:10" ht="23.25" x14ac:dyDescent="0.25">
      <c r="B265" s="4"/>
      <c r="C265" s="4"/>
      <c r="D265" s="3"/>
      <c r="E265" s="3"/>
      <c r="F265" s="3"/>
      <c r="G265" s="1"/>
      <c r="H265" s="1"/>
      <c r="I265" s="1"/>
      <c r="J265" s="1"/>
    </row>
    <row r="266" spans="2:10" ht="23.25" x14ac:dyDescent="0.25">
      <c r="B266" s="4"/>
      <c r="C266" s="4"/>
      <c r="D266" s="3"/>
      <c r="E266" s="3"/>
      <c r="F266" s="3"/>
      <c r="G266" s="1"/>
      <c r="H266" s="1"/>
      <c r="I266" s="1"/>
      <c r="J266" s="1"/>
    </row>
    <row r="267" spans="2:10" x14ac:dyDescent="0.25">
      <c r="G267" s="1"/>
      <c r="H267" s="1"/>
      <c r="I267" s="1"/>
      <c r="J267" s="1"/>
    </row>
    <row r="268" spans="2:10" x14ac:dyDescent="0.25">
      <c r="B268" s="1"/>
      <c r="C268" s="1"/>
      <c r="D268" s="1"/>
      <c r="E268" s="1"/>
      <c r="F268" s="1"/>
      <c r="G268" s="1"/>
      <c r="H268" s="1"/>
      <c r="I268" s="1"/>
      <c r="J268" s="1"/>
    </row>
    <row r="269" spans="2:10" x14ac:dyDescent="0.25">
      <c r="B269" s="1"/>
      <c r="C269" s="1"/>
      <c r="D269" s="1"/>
      <c r="E269" s="1"/>
      <c r="F269" s="1"/>
      <c r="G269" s="1"/>
      <c r="H269" s="1"/>
      <c r="I269" s="1"/>
      <c r="J269" s="1"/>
    </row>
    <row r="270" spans="2:10" x14ac:dyDescent="0.25">
      <c r="B270" s="1"/>
      <c r="C270" s="1"/>
      <c r="D270" s="1"/>
      <c r="E270" s="1"/>
      <c r="F270" s="1"/>
      <c r="G270" s="1"/>
      <c r="H270" s="1"/>
      <c r="I270" s="1"/>
      <c r="J270" s="1"/>
    </row>
    <row r="271" spans="2:10" x14ac:dyDescent="0.25">
      <c r="B271" s="1"/>
      <c r="C271" s="1"/>
      <c r="D271" s="1"/>
      <c r="E271" s="1"/>
      <c r="F271" s="1"/>
      <c r="G271" s="1"/>
      <c r="H271" s="1"/>
      <c r="I271" s="1"/>
      <c r="J271" s="1"/>
    </row>
    <row r="272" spans="2:10" x14ac:dyDescent="0.25">
      <c r="B272" s="1"/>
      <c r="C272" s="1"/>
      <c r="D272" s="1"/>
      <c r="E272" s="1"/>
      <c r="F272" s="1"/>
      <c r="G272" s="1"/>
      <c r="H272" s="1"/>
      <c r="I272" s="1"/>
      <c r="J272" s="1"/>
    </row>
    <row r="273" spans="2:10" x14ac:dyDescent="0.25">
      <c r="B273" s="1"/>
      <c r="C273" s="1"/>
      <c r="D273" s="1"/>
      <c r="E273" s="1"/>
      <c r="F273" s="1"/>
      <c r="G273" s="1"/>
      <c r="H273" s="1"/>
      <c r="I273" s="1"/>
      <c r="J273" s="1"/>
    </row>
    <row r="274" spans="2:10" x14ac:dyDescent="0.25">
      <c r="B274" s="1"/>
      <c r="C274" s="1"/>
      <c r="D274" s="1"/>
      <c r="E274" s="1"/>
      <c r="F274" s="1"/>
      <c r="G274" s="1"/>
      <c r="H274" s="1"/>
      <c r="I274" s="1"/>
      <c r="J274" s="1"/>
    </row>
    <row r="275" spans="2:10" x14ac:dyDescent="0.25">
      <c r="B275" s="1"/>
      <c r="C275" s="1"/>
      <c r="D275" s="1"/>
      <c r="E275" s="1"/>
      <c r="F275" s="1"/>
      <c r="G275" s="1"/>
      <c r="H275" s="1"/>
      <c r="I275" s="1"/>
    </row>
    <row r="276" spans="2:10" x14ac:dyDescent="0.25">
      <c r="B276" s="1"/>
      <c r="C276" s="1"/>
      <c r="D276" s="1"/>
      <c r="E276" s="1"/>
      <c r="F276" s="1"/>
      <c r="G276" s="1"/>
      <c r="H276" s="1"/>
      <c r="I276" s="1"/>
    </row>
    <row r="277" spans="2:10" x14ac:dyDescent="0.25">
      <c r="B277" s="1"/>
      <c r="C277" s="1"/>
      <c r="D277" s="1"/>
      <c r="E277" s="1"/>
      <c r="F277" s="1"/>
      <c r="G277" s="1"/>
      <c r="H277" s="1"/>
      <c r="I277" s="1"/>
    </row>
    <row r="278" spans="2:10" x14ac:dyDescent="0.25">
      <c r="B278" s="1"/>
      <c r="C278" s="1"/>
      <c r="D278" s="1"/>
      <c r="E278" s="1"/>
      <c r="F278" s="1"/>
      <c r="G278" s="1"/>
      <c r="H278" s="1"/>
      <c r="I278" s="1"/>
    </row>
    <row r="279" spans="2:10" x14ac:dyDescent="0.25">
      <c r="B279" s="1"/>
      <c r="C279" s="1"/>
      <c r="D279" s="1"/>
      <c r="E279" s="1"/>
      <c r="F279" s="1"/>
      <c r="G279" s="1"/>
      <c r="H279" s="1"/>
      <c r="I279" s="1"/>
    </row>
    <row r="280" spans="2:10" x14ac:dyDescent="0.25">
      <c r="B280" s="1"/>
      <c r="C280" s="1"/>
      <c r="D280" s="1"/>
      <c r="E280" s="1"/>
      <c r="F280" s="1"/>
      <c r="G280" s="1"/>
      <c r="H280" s="1"/>
      <c r="I280" s="1"/>
    </row>
    <row r="281" spans="2:10" x14ac:dyDescent="0.25">
      <c r="B281" s="1"/>
      <c r="C281" s="1"/>
      <c r="D281" s="1"/>
      <c r="E281" s="1"/>
      <c r="F281" s="1"/>
      <c r="G281" s="1"/>
      <c r="H281" s="1"/>
      <c r="I281" s="1"/>
    </row>
    <row r="282" spans="2:10" ht="23.25" x14ac:dyDescent="0.35">
      <c r="C282" s="2"/>
      <c r="D282" s="2"/>
      <c r="H282" s="1"/>
      <c r="I282" s="1"/>
    </row>
    <row r="283" spans="2:10" x14ac:dyDescent="0.25">
      <c r="H283" s="1"/>
      <c r="I283" s="1"/>
    </row>
    <row r="284" spans="2:10" x14ac:dyDescent="0.25">
      <c r="H284" s="1"/>
      <c r="I284" s="1"/>
    </row>
  </sheetData>
  <mergeCells count="10">
    <mergeCell ref="B151:D151"/>
    <mergeCell ref="B218:C218"/>
    <mergeCell ref="C226:L226"/>
    <mergeCell ref="C227:L227"/>
    <mergeCell ref="I4:I5"/>
    <mergeCell ref="J4:J5"/>
    <mergeCell ref="B7:D7"/>
    <mergeCell ref="B81:C81"/>
    <mergeCell ref="C89:L89"/>
    <mergeCell ref="C90:L90"/>
  </mergeCells>
  <dataValidations count="5">
    <dataValidation type="list" allowBlank="1" showInputMessage="1" showErrorMessage="1" sqref="I6" xr:uid="{DBFEBFFB-B384-4541-80DF-EDA87F437895}">
      <formula1>"vultures@jpcert.or.jp,cve@mitre.org/cve@cert.org.tw,talos-cna@cisco.com/psirt@cisco.com,psirt@bosch.com,OTRO"</formula1>
    </dataValidation>
    <dataValidation type="list" allowBlank="1" showInputMessage="1" showErrorMessage="1" promptTitle="VALORES POSIBLES ASIGNADOR IOT" sqref="H6" xr:uid="{C64690C9-02B6-4E53-9397-DDA6BAD280F3}">
      <formula1>"cve@mitre.org/cve@cert.org.tw,talos-cna@cisco.com,security-advisories@github.com,secalert@redhat.com,security.cna@qualcomm.com,secure@microsoft.com,info@cert.vde.com,prodsec@nozominetworks.com,ics-cert@hq.dhs.gov,OTRO"</formula1>
    </dataValidation>
    <dataValidation allowBlank="1" showInputMessage="1" showErrorMessage="1" promptTitle="VALORES POSIBLES ASIGNADOR IOT" sqref="F4:G4" xr:uid="{FC60F53E-6A09-4661-ADA4-9C43B0F3EA63}"/>
    <dataValidation type="list" allowBlank="1" showInputMessage="1" showErrorMessage="1" promptTitle="VALORES POSIBLES ASIGNADOR IOT" sqref="F5" xr:uid="{98F514C3-D0EA-4F00-9CBC-7101FAE31EBD}">
      <formula1>"VERSION,PRODUCTO,AVISO,REGISTRO DE CAMBIO,VENDEDOR,PROYECTO"</formula1>
    </dataValidation>
    <dataValidation type="list" allowBlank="1" showInputMessage="1" showErrorMessage="1" sqref="G5" xr:uid="{6D470C19-5078-4179-84C7-F0BD1E45E118}">
      <formula1>"VERSION,PRODUCTO,AVISO,REGISTRO DE CAMBIO,VENDEDOR,PROYECTO"</formula1>
    </dataValidation>
  </dataValidations>
  <hyperlinks>
    <hyperlink ref="F4" r:id="rId1" display="cve@mitre.org/cve@cert.org.tw" xr:uid="{55E1BF57-D3AA-4C46-BCFB-BD9F71E9FA97}"/>
    <hyperlink ref="G4" r:id="rId2" display="cve@mitre.org/cve@cert.org.tw" xr:uid="{B9CF3ACB-8406-4530-8CA7-9534C4141860}"/>
    <hyperlink ref="F5" r:id="rId3" display="cve@mitre.org/cve@cert.org.tw" xr:uid="{7530C8CC-4589-4832-B4FA-F26B96C8B94A}"/>
    <hyperlink ref="G5" r:id="rId4" display="vultures@jpcert.or.jp" xr:uid="{59CC72ED-79F9-4166-BD54-047434CB8505}"/>
  </hyperlinks>
  <pageMargins left="0.7" right="0.7" top="0.75" bottom="0.75" header="0.3" footer="0.3"/>
  <pageSetup paperSize="9" orientation="portrait" r:id="rId5"/>
  <headerFooter>
    <oddFooter>&amp;C&amp;"Calibri"&amp;11&amp;K000000_x000D_&amp;1#&amp;"Calibri"&amp;12&amp;K008000Internal Use</oddFooter>
  </headerFooter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0C63-597F-4DD8-927E-F5C84269414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  <headerFooter>
    <oddFooter>&amp;C&amp;1#&amp;"Calibri"&amp;12&amp;K008000Internal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reftype_modified</vt:lpstr>
      <vt:lpstr>refsref_modified</vt:lpstr>
      <vt:lpstr>type_refsref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TORREJON DEL VISO, IVAN</dc:creator>
  <cp:lastModifiedBy>TORREJON DEL VISO, IVAN</cp:lastModifiedBy>
  <dcterms:created xsi:type="dcterms:W3CDTF">2023-08-10T05:17:40Z</dcterms:created>
  <dcterms:modified xsi:type="dcterms:W3CDTF">2023-09-06T08:54:24Z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9c027e-33b7-45fc-a572-8ffa5d09ec36_Enabled">
    <vt:lpwstr>true</vt:lpwstr>
  </property>
  <property fmtid="{D5CDD505-2E9C-101B-9397-08002B2CF9AE}" pid="3" name="MSIP_Label_019c027e-33b7-45fc-a572-8ffa5d09ec36_SetDate">
    <vt:lpwstr>2023-09-06T08:54:24Z</vt:lpwstr>
  </property>
  <property fmtid="{D5CDD505-2E9C-101B-9397-08002B2CF9AE}" pid="4" name="MSIP_Label_019c027e-33b7-45fc-a572-8ffa5d09ec36_Method">
    <vt:lpwstr>Standard</vt:lpwstr>
  </property>
  <property fmtid="{D5CDD505-2E9C-101B-9397-08002B2CF9AE}" pid="5" name="MSIP_Label_019c027e-33b7-45fc-a572-8ffa5d09ec36_Name">
    <vt:lpwstr>Internal Use</vt:lpwstr>
  </property>
  <property fmtid="{D5CDD505-2E9C-101B-9397-08002B2CF9AE}" pid="6" name="MSIP_Label_019c027e-33b7-45fc-a572-8ffa5d09ec36_SiteId">
    <vt:lpwstr>031a09bc-a2bf-44df-888e-4e09355b7a24</vt:lpwstr>
  </property>
  <property fmtid="{D5CDD505-2E9C-101B-9397-08002B2CF9AE}" pid="7" name="MSIP_Label_019c027e-33b7-45fc-a572-8ffa5d09ec36_ActionId">
    <vt:lpwstr>b6894432-724d-4385-87fd-1b4f81675bd7</vt:lpwstr>
  </property>
  <property fmtid="{D5CDD505-2E9C-101B-9397-08002B2CF9AE}" pid="8" name="MSIP_Label_019c027e-33b7-45fc-a572-8ffa5d09ec36_ContentBits">
    <vt:lpwstr>2</vt:lpwstr>
  </property>
</Properties>
</file>