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GRUPO DE AMENAZAS\"/>
    </mc:Choice>
  </mc:AlternateContent>
  <xr:revisionPtr revIDLastSave="0" documentId="13_ncr:1_{72774D13-420D-4511-B356-D3286F1EAFF8}" xr6:coauthVersionLast="47" xr6:coauthVersionMax="47" xr10:uidLastSave="{00000000-0000-0000-0000-000000000000}"/>
  <bookViews>
    <workbookView xWindow="-120" yWindow="-120" windowWidth="20730" windowHeight="11160" activeTab="2" xr2:uid="{CCB14C59-C379-445C-98FE-9A62B5956576}"/>
  </bookViews>
  <sheets>
    <sheet name="type_created" sheetId="3" r:id="rId1"/>
    <sheet name="type_modified" sheetId="4" r:id="rId2"/>
    <sheet name="created_modified" sheetId="5" r:id="rId3"/>
    <sheet name="Hoja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5" l="1"/>
  <c r="F49" i="5"/>
  <c r="F50" i="5"/>
  <c r="F51" i="5"/>
  <c r="F48" i="5"/>
  <c r="F52" i="5" s="1"/>
  <c r="E49" i="5"/>
  <c r="E52" i="5" s="1"/>
  <c r="E50" i="5"/>
  <c r="E51" i="5"/>
  <c r="E48" i="5"/>
  <c r="D49" i="5"/>
  <c r="D50" i="5"/>
  <c r="D51" i="5"/>
  <c r="D48" i="5"/>
  <c r="D31" i="5"/>
  <c r="D32" i="5"/>
  <c r="D33" i="5"/>
  <c r="D26" i="5"/>
  <c r="D27" i="5"/>
  <c r="D28" i="5"/>
  <c r="D25" i="5"/>
  <c r="D21" i="5"/>
  <c r="D22" i="5"/>
  <c r="D23" i="5"/>
  <c r="D20" i="5"/>
  <c r="D34" i="5"/>
  <c r="C34" i="5"/>
  <c r="C24" i="5"/>
  <c r="C19" i="5"/>
  <c r="C29" i="5"/>
  <c r="C14" i="5"/>
  <c r="D17" i="5" s="1"/>
  <c r="G18" i="4"/>
  <c r="H19" i="4" s="1"/>
  <c r="G16" i="4"/>
  <c r="H17" i="4" s="1"/>
  <c r="G14" i="4"/>
  <c r="H15" i="4" s="1"/>
  <c r="C14" i="4"/>
  <c r="D15" i="4" s="1"/>
  <c r="J41" i="3"/>
  <c r="J40" i="3"/>
  <c r="I41" i="3"/>
  <c r="I40" i="3"/>
  <c r="I42" i="3" s="1"/>
  <c r="H41" i="3"/>
  <c r="H42" i="3" s="1"/>
  <c r="H40" i="3"/>
  <c r="H22" i="3"/>
  <c r="H21" i="3"/>
  <c r="H19" i="3"/>
  <c r="H18" i="3"/>
  <c r="H17" i="3"/>
  <c r="G26" i="3"/>
  <c r="G20" i="3"/>
  <c r="G17" i="3"/>
  <c r="G23" i="3"/>
  <c r="G14" i="3"/>
  <c r="H16" i="3" s="1"/>
  <c r="C19" i="3"/>
  <c r="C14" i="3"/>
  <c r="D15" i="5" l="1"/>
  <c r="D18" i="5"/>
  <c r="D16" i="5"/>
  <c r="D30" i="5"/>
  <c r="C18" i="4"/>
  <c r="G20" i="4"/>
  <c r="D16" i="4"/>
  <c r="D17" i="4"/>
  <c r="C24" i="3"/>
  <c r="H25" i="3"/>
  <c r="H15" i="3"/>
  <c r="H24" i="3"/>
  <c r="D23" i="3"/>
  <c r="D16" i="3"/>
  <c r="H14" i="4" l="1"/>
  <c r="I32" i="4"/>
  <c r="I33" i="4" s="1"/>
  <c r="H32" i="4"/>
  <c r="D24" i="5"/>
  <c r="D19" i="5"/>
  <c r="C50" i="5"/>
  <c r="C49" i="5"/>
  <c r="D29" i="5"/>
  <c r="C48" i="5"/>
  <c r="C51" i="5"/>
  <c r="H18" i="4"/>
  <c r="H16" i="4"/>
  <c r="H33" i="4"/>
  <c r="G32" i="4"/>
  <c r="G33" i="4" s="1"/>
  <c r="C34" i="4"/>
  <c r="C32" i="4"/>
  <c r="C33" i="4"/>
  <c r="D14" i="4"/>
  <c r="G41" i="3"/>
  <c r="H20" i="3"/>
  <c r="H23" i="3"/>
  <c r="G40" i="3"/>
  <c r="G42" i="3" s="1"/>
  <c r="H14" i="3"/>
  <c r="C40" i="3"/>
  <c r="D22" i="3"/>
  <c r="D15" i="3"/>
  <c r="D17" i="3"/>
  <c r="D18" i="3"/>
  <c r="D21" i="3"/>
  <c r="D20" i="3"/>
  <c r="H20" i="4" l="1"/>
  <c r="D52" i="5"/>
  <c r="C52" i="5"/>
  <c r="D18" i="4"/>
  <c r="C35" i="4"/>
  <c r="J42" i="3"/>
  <c r="H26" i="3"/>
  <c r="C41" i="3"/>
  <c r="D39" i="3"/>
  <c r="D19" i="3"/>
  <c r="D41" i="3"/>
  <c r="C38" i="3"/>
  <c r="D14" i="3"/>
  <c r="C39" i="3"/>
  <c r="D40" i="3"/>
  <c r="D38" i="3"/>
  <c r="D24" i="3" l="1"/>
  <c r="D42" i="3"/>
  <c r="C42" i="3"/>
</calcChain>
</file>

<file path=xl/sharedStrings.xml><?xml version="1.0" encoding="utf-8"?>
<sst xmlns="http://schemas.openxmlformats.org/spreadsheetml/2006/main" count="210" uniqueCount="76">
  <si>
    <t>NOMBRE COLUMNA</t>
  </si>
  <si>
    <t>NOMBRE EN COLUMNA FICHERO EXCEL FUENTE</t>
  </si>
  <si>
    <t>DEFINICIÓN COLUMNA</t>
  </si>
  <si>
    <t>FORMATO DATOS COLUMNA</t>
  </si>
  <si>
    <t>REFERENCIAS</t>
  </si>
  <si>
    <t>OBJETIVO BÚSQUEDA RELACIÓN</t>
  </si>
  <si>
    <t>UMBRAL DE APARICIONES</t>
  </si>
  <si>
    <t>MAYOR QUE 0</t>
  </si>
  <si>
    <t>CRITERIO</t>
  </si>
  <si>
    <t>EXPLICACIÓN ANÁLISIS</t>
  </si>
  <si>
    <t>NÚMERO DE APARICIONES</t>
  </si>
  <si>
    <t>TOTAL VALORES</t>
  </si>
  <si>
    <t>ESTADÍSTICAS PARTE IOT Y SMART HOME CONJUNTAS</t>
  </si>
  <si>
    <t>PORCENTAJE RESPECTO DEL TOTAL</t>
  </si>
  <si>
    <t xml:space="preserve">TOTAL </t>
  </si>
  <si>
    <t>TYPE</t>
  </si>
  <si>
    <t>Tipo de objeto STIX 2.1 extraído del nodo creado por la entrada correspondiente de IBM para informes de GRUPO DE AMENAZAS. (12)(15)</t>
  </si>
  <si>
    <t>STRING(12)</t>
  </si>
  <si>
    <t>REPORTE</t>
  </si>
  <si>
    <t>(12) https://docs.oasis-open.org/cti/stix/v2.1/os/stix-v2.1-os.pdf PAGINA  35                                                                                                    (13) https://docs.oasis-open.org/cti/stix/v2.1/os/stix-v2.1-os.pdf PAGINA  107                                                                                                    (14) https://docs.oasis-open.org/cti/stix/v2.1/os/stix-v2.1-os.pdf PAGINA  200                                                                                                        (15) https://exchange.xforce.ibmcloud.com/threat-group/guid:2aeb1549870ae2df56b5947657743b53?q=iot</t>
  </si>
  <si>
    <t>Fecha y hora (YYYY-MM-DD T HH:mmZ)</t>
  </si>
  <si>
    <r>
      <t>VALOR TIPO DE OBJETO/</t>
    </r>
    <r>
      <rPr>
        <b/>
        <u/>
        <sz val="18"/>
        <color theme="1"/>
        <rFont val="Calibri Light"/>
        <family val="2"/>
        <scheme val="major"/>
      </rPr>
      <t>VALOR AÑO CREACIÓN</t>
    </r>
  </si>
  <si>
    <t>CREATED</t>
  </si>
  <si>
    <t>Fecha de creacion del objeto STIX 2.1 correspondiente de la entrada actual de IBM para GRUPO DE AMENAZAS . (11)(15)</t>
  </si>
  <si>
    <t>(11) https://oasis-open.github.io/cti-documentation/stix/gettingstarted.html                                                                (15) https://exchange.xforce.ibmcloud.com/threat-group/guid:2aeb1549870ae2df56b5947657743b53?q=iot</t>
  </si>
  <si>
    <r>
      <t>PORCENTAJE TOTAL/</t>
    </r>
    <r>
      <rPr>
        <b/>
        <u/>
        <sz val="18"/>
        <color theme="1"/>
        <rFont val="Calibri Light"/>
        <family val="2"/>
        <scheme val="major"/>
      </rPr>
      <t>PORCENTAJE RESPECTO A TIPO DE OBJETO</t>
    </r>
  </si>
  <si>
    <t>DEFINICION DE MARCADO</t>
  </si>
  <si>
    <t>ESTADÍSTICAS TIPO DE OBJETO Y AÑO DE CREACIÓN OBJETOS INFORMES IBM GRUPO DE AMENAZAS PARTE IOT Y SMART HOME CONJUNTAS</t>
  </si>
  <si>
    <t>AÑO CREACIÓN</t>
  </si>
  <si>
    <t>VALOR DE TIPO DE OBJETO</t>
  </si>
  <si>
    <t>Todos los objetos STIX 2.1 tienen un tipo definido  y una fecha de creación(11). Para los informes premium de GRUPO DE AMENAZAS encontrados en IBM Xforce-exchange (12) solo se encuentran objetos de tipo REPORTE(13) y DEFINICION DE MARCADO(14), creados en 2023,2022,2021 y 2020.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</si>
  <si>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y posteriormente en el siguiente gráfico, se representa primeramente el porcentaje respecto del total de objetos encontrados en los informes para grupo de amenazas en IBM XFORCE EXCHANGE, de un tipo determinado, y a continuación dentro de cada uno de los tipos de objeto, el número y porcentaje de objetos creados en un determinado año.</t>
  </si>
  <si>
    <t>En la siguiente tabla y posteriormente en el siguiente gráfico, se representa primeramente el porcentaje respecto del total de objetos encontrados en los informes para grupo de amenazas en IBM XFORCE EXCHANGE, de un tipo determinado, y a continuación, el porcentaje respecto del total de objetos que representa un objeto de un tipo determinado creado en una fecha específico.</t>
  </si>
  <si>
    <r>
      <t>VALOR AÑO DE CREACIÓN/</t>
    </r>
    <r>
      <rPr>
        <b/>
        <u/>
        <sz val="18"/>
        <color theme="1"/>
        <rFont val="Calibri Light"/>
        <family val="2"/>
        <scheme val="major"/>
      </rPr>
      <t>VALOR TIPO DE OBJETO</t>
    </r>
  </si>
  <si>
    <r>
      <t>PORCENTAJE TOTAL/</t>
    </r>
    <r>
      <rPr>
        <b/>
        <u/>
        <sz val="18"/>
        <color theme="1"/>
        <rFont val="Calibri Light"/>
        <family val="2"/>
        <scheme val="major"/>
      </rPr>
      <t>PORCENTAJE RESPECTO A FECHA DE CREACIÓN OBJETO</t>
    </r>
  </si>
  <si>
    <t>En la siguiente tabla y posteriormente en el siguiente gráfico, se representa primeramente el porcentaje respecto del total de objetos encontrados en los informes para grupo de amenazas en IBM XFORCE EXCHANGE, creados en una fecha determinada, y a continuación dentro de cada una de las fechas de creación, el número y porcentaje de tipo de objeto.</t>
  </si>
  <si>
    <t>TIPO DE OBJETO</t>
  </si>
  <si>
    <t>VALOR DE FECHA DE CREACIÓN</t>
  </si>
  <si>
    <t xml:space="preserve">REPORTE </t>
  </si>
  <si>
    <t>En la siguiente tabla y posteriormente en el siguiente gráfico, se representa primeramente el porcentaje respecto del total de objetos encontrados en los informes para grupo de amenazas en IBM XFORCE EXCHANGE, creados en una fecha determinada, y a continuación, el porcentaje respecto del total de objetos que representa un objeto de un tipo determinado creado en una fecha específica.</t>
  </si>
  <si>
    <t>VALOR TIPO DE OBJETO/VALOR AÑO MODIFICACIÓN</t>
  </si>
  <si>
    <t>VALOR AÑO DE MODIFICACIÓN/VALOR TIPO DE OBJETO</t>
  </si>
  <si>
    <t>PORCENTAJE TOTAL/PORCENTAJE RESPECTO A FECHA DE MODIFICACIÓN OBJETO</t>
  </si>
  <si>
    <t>ESTADÍSTICAS TIPO DE OBJETO Y AÑO DE MODIFICACIÓN OBJETOS INFORMES IBM GRUPO DE AMENAZAS PARTE IOT Y SMART HOME CONJUNTAS</t>
  </si>
  <si>
    <t>AÑO MODIFICACIÓN</t>
  </si>
  <si>
    <t>VALOR DE FECHA DE MODIFICACIÓN</t>
  </si>
  <si>
    <t>En la siguiente tabla y posteriormente en el siguiente gráfico, se representa primeramente el porcentaje respecto del total de objetos encontrados en los informes para grupo de amenazas en IBM XFORCE EXCHANGE, de un tipo determinado, y a continuación dentro de cada uno de los tipos de objeto, el número y porcentaje de objetos MODIFICADOS en un determinado año.</t>
  </si>
  <si>
    <t>En la siguiente tabla y posteriormente en el siguiente gráfico, se representa primeramente el porcentaje respecto del total de objetos encontrados en los informes para grupo de amenazas en IBM XFORCE EXCHANGE, MODIFICADOS en una fecha determinada, y a continuación dentro de cada una de las fechas de MODIFICACIÓN, el número y porcentaje de tipo de objeto.</t>
  </si>
  <si>
    <t>MODIFIED</t>
  </si>
  <si>
    <t>Fecha de ultima modificación del objeto STIX 2.1 correspondiente de la entrada actual de IBM para GRUPO DE AMENAZAS . (11)(15)</t>
  </si>
  <si>
    <t>(11) https://oasis-open.github.io/cti-documentation/stix/gettingstarted.html                                       (15) https://exchange.xforce.ibmcloud.com/threat-group/guid:2aeb1549870ae2df56b5947657743b53?q=iot</t>
  </si>
  <si>
    <t>El objetivo de la búsqueda de la relación entre el tipo de objeto y su fecha de creación para objetos encontrados en informes de GRUPO DE AMENAZAS de IBM XFORCE EXCHANGE, es comprobar qué tipo de objetos se crearon según su año de creación, para obtener una visión global de las estadísticas de los objetos.</t>
  </si>
  <si>
    <t>Tipo de objeto STIX 2.1 extraído del nodo MODIFICADO por la entrada correspondiente de IBM para informes de GRUPO DE AMENAZAS. (12)(15)</t>
  </si>
  <si>
    <t>En la siguiente tabla y posteriormente en el siguiente gráfico, se representa primeramente el porcentaje respecto del total de objetos encontrados en los informes para grupo de amenazas en IBM XFORCE EXCHANGE, de un tipo determinado, y a continuación, el porcentaje respecto del total de objetos que representa un objeto de un tipo determinado MODIFICADO en una fecha específico.</t>
  </si>
  <si>
    <t>En la siguiente tabla y posteriormente en el siguiente gráfico, se representa primeramente el porcentaje respecto del total de objetos encontrados en los informes para grupo de amenazas en IBM XFORCE EXCHANGE, MODIFICADOS en una fecha determinada, y a continuación, el porcentaje respecto del total de objetos que representa un objeto de un tipo determinado MODIFICADO en una fecha específica.</t>
  </si>
  <si>
    <t>Todos los objetos STIX 2.1 tienen un tipo definido  y una fecha de MODIFICACIÓN(11). Para los informes premium de GRUPO DE AMENAZAS encontrados en IBM Xforce-exchange (12) solo se encuentran objetos de tipo REPORTE(13) , MODIFICADOS en 2023,2022,2021 .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</si>
  <si>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El objetivo de la búsqueda de la relación entre el tipo de objeto y su fecha de modificación para objetos encontrados en informes de GRUPO DE AMENAZAS de IBM XFORCE EXCHANGE, es comprobar qué tipo de objetos se crearon según su año de modificación, para obtener una visión global de las estadísticas de los objetos.</t>
  </si>
  <si>
    <t>Todos los objetos STIX 2.1 tienen un tipo definido  y una fecha de MODIFICACIÓN(11). Para los informes premium de GRUPO DE AMENAZAS encontrados en IBM Xforce-exchange (12) solo se encuentran objetos de tipo REPORTE(13) , MODIFICADOS en 2023,2022,2021.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</si>
  <si>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Diferencia de tiempo entre fecha de creación y modificación para un objeto correspondiente a informes de GRUPO DE AMENAZAS de IBM XFORCE EXCHANGE . (11)(15)</t>
  </si>
  <si>
    <t>Diferencia de tiempo</t>
  </si>
  <si>
    <t>MISMO DÍA</t>
  </si>
  <si>
    <t>El objetivo de la búsqueda de la relación entre fecha de modificación y  fecha de creación para objetos encontrados en informes de GRUPO DE AMENAZAS de IBM XFORCE EXCHANGE, es comprobar la diferencia de tiempo entre ambas fechas, para estudiar cada cuánto se han modificado los objetos creados en un determinado año.</t>
  </si>
  <si>
    <r>
      <t>VALOR AÑO CREACIÓN/</t>
    </r>
    <r>
      <rPr>
        <b/>
        <u/>
        <sz val="18"/>
        <color theme="1"/>
        <rFont val="Calibri Light"/>
        <family val="2"/>
        <scheme val="major"/>
      </rPr>
      <t>MOMENTO DE MODIFICACIÓN</t>
    </r>
  </si>
  <si>
    <r>
      <t>PORCENTAJE TOTAL/</t>
    </r>
    <r>
      <rPr>
        <b/>
        <u/>
        <sz val="18"/>
        <color theme="1"/>
        <rFont val="Calibri Light"/>
        <family val="2"/>
        <scheme val="major"/>
      </rPr>
      <t>PORCENTAJE RESPECTO A AÑO CREACIÓN</t>
    </r>
  </si>
  <si>
    <t>MISMO MES</t>
  </si>
  <si>
    <t>MISMO AÑO</t>
  </si>
  <si>
    <t>MÁS DE UN AÑO SIN MODIFICAR</t>
  </si>
  <si>
    <t>MOMENTO DE MODIFICACIÓN</t>
  </si>
  <si>
    <t>VALOR AÑO DE CREACIÓN</t>
  </si>
  <si>
    <t>Todos los objetos STIX 2.1  una fecha de creación(11). Para los informes premium de GRUPO DE AMENAZAS encontrados en IBM Xforce-exchange (12) solo se encuentran objetos creados en 2023,2022,2021 y 2020. Se usan únicamente estos años para establecer la diferencia de tiempo con el año de modificación con el objetivo de realizar un análisis significativo del tiempo que pasa entre creación y modificación.</t>
  </si>
  <si>
    <t>ESTADÍSTICAS MOMENTO DE MODIFICACIÓN Y AÑO DE CREACIÓN OBJETOS INFORMES IBM GRUPO DE AMENAZAS PARTE IOT Y SMART HOME CONJUNTAS</t>
  </si>
  <si>
    <t>En la siguiente tabla y posteriormente en el siguiente gráfico, se representa primeramente el número y porcentaje de objetos creados un determinado año con respecto del total de objetos para informes de GRUPO DE AMENAZAS de IBM XFORCE EXCHANGE, y posteriormente dentro de los objetos creados en un año específico, los objetos y el porcentaje de objetos modificados el mismo día/mes/año o los que estuvieron más de un año sin modificar.</t>
  </si>
  <si>
    <t>En la siguiente tabla y posteriormente en el siguiente gráfico, se representa primeramente el número y porcentaje de objetos creados un determinado año con respecto del total de objetos para informes de GRUPO DE AMENAZAS de IBM XFORCE EXCHANGE, y posteriormente el número y porcentaje de objetos respecto del total creados un año específicos y modificados en un momento determinado..</t>
  </si>
  <si>
    <t>Fecha de modificacion del objeto STIX 2.1 correspondiente de la entrada actual de IBM para GRUPO DE AMENAZAS . (11)(15)</t>
  </si>
  <si>
    <t>POSIBLES VALORES</t>
  </si>
  <si>
    <t>(12) https://docs.oasis-open.org/cti/stix/v2.1/os/stix-v2.1-os.pdf PAGINA  35                                                                                                    (13) https://docs.oasis-open.org/cti/stix/v2.1/os/stix-v2.1-os.pdf PAGINA  107                                                                                                                                                                                            (15) https://exchange.xforce.ibmcloud.com/threat-group/guid:2aeb1549870ae2df56b5947657743b53?q=iot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</si>
</sst>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Light"/>
      <family val="2"/>
      <scheme val="major"/>
    </font>
    <font>
      <sz val="20"/>
      <color theme="1"/>
      <name val="Calibri"/>
      <family val="2"/>
      <scheme val="minor"/>
    </font>
    <font>
      <sz val="16"/>
      <color theme="1"/>
      <name val="Calibri"/>
      <family val="2"/>
      <scheme val="minor"/>
    </font>
    <font>
      <b/>
      <sz val="18"/>
      <color theme="1"/>
      <name val="Calibri"/>
      <family val="2"/>
      <scheme val="minor"/>
    </font>
    <font>
      <b/>
      <sz val="16"/>
      <color theme="1"/>
      <name val="Calibri"/>
      <family val="2"/>
      <scheme val="minor"/>
    </font>
    <font>
      <u/>
      <sz val="11"/>
      <color theme="4"/>
      <name val="Calibri"/>
      <family val="2"/>
      <scheme val="minor"/>
    </font>
    <font>
      <sz val="18"/>
      <color theme="1"/>
      <name val="Calibri Light"/>
      <family val="2"/>
      <scheme val="major"/>
    </font>
    <font>
      <sz val="18"/>
      <color theme="1"/>
      <name val="Calibri"/>
      <family val="2"/>
      <scheme val="minor"/>
    </font>
    <font>
      <b/>
      <sz val="14"/>
      <color theme="1"/>
      <name val="Calibri Light"/>
      <family val="2"/>
      <scheme val="major"/>
    </font>
    <font>
      <sz val="14"/>
      <color theme="1"/>
      <name val="Calibri Light"/>
      <family val="2"/>
      <scheme val="major"/>
    </font>
    <font>
      <b/>
      <sz val="16"/>
      <color theme="1"/>
      <name val="Calibri Light"/>
      <family val="2"/>
      <scheme val="major"/>
    </font>
    <font>
      <b/>
      <sz val="12"/>
      <color theme="1"/>
      <name val="Calibri Light"/>
      <family val="2"/>
      <scheme val="major"/>
    </font>
    <font>
      <b/>
      <u/>
      <sz val="18"/>
      <color theme="1"/>
      <name val="Calibri Light"/>
      <family val="2"/>
      <scheme val="major"/>
    </font>
    <font>
      <b/>
      <i/>
      <sz val="18"/>
      <color theme="1"/>
      <name val="Calibri"/>
      <family val="2"/>
      <scheme val="minor"/>
    </font>
    <font>
      <b/>
      <u/>
      <sz val="16"/>
      <color theme="1"/>
      <name val="Calibri"/>
      <family val="2"/>
      <scheme val="minor"/>
    </font>
    <font>
      <u/>
      <sz val="16"/>
      <color theme="1"/>
      <name val="Calibri"/>
      <family val="2"/>
      <scheme val="minor"/>
    </font>
    <font>
      <i/>
      <u/>
      <sz val="18"/>
      <color theme="4"/>
      <name val="Calibri"/>
      <family val="2"/>
      <scheme val="minor"/>
    </font>
    <font>
      <u/>
      <sz val="18"/>
      <color theme="4"/>
      <name val="Calibri"/>
      <family val="2"/>
      <scheme val="minor"/>
    </font>
    <font>
      <b/>
      <sz val="20"/>
      <color theme="1"/>
      <name val="Calibri"/>
      <family val="2"/>
      <scheme val="minor"/>
    </font>
    <font>
      <i/>
      <sz val="18"/>
      <color theme="1"/>
      <name val="Calibri"/>
      <family val="2"/>
      <scheme val="minor"/>
    </font>
    <font>
      <b/>
      <sz val="22"/>
      <color theme="1"/>
      <name val="Calibri"/>
      <family val="2"/>
      <scheme val="minor"/>
    </font>
    <font>
      <sz val="22"/>
      <color theme="1"/>
      <name val="Calibri"/>
      <family val="2"/>
      <scheme val="minor"/>
    </font>
    <font>
      <u/>
      <sz val="22"/>
      <color theme="4"/>
      <name val="Calibri"/>
      <family val="2"/>
      <scheme val="minor"/>
    </font>
    <font>
      <i/>
      <u/>
      <sz val="22"/>
      <color theme="4"/>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tint="0.79998168889431442"/>
        <bgColor indexed="64"/>
      </patternFill>
    </fill>
  </fills>
  <borders count="64">
    <border>
      <left/>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thick">
        <color indexed="64"/>
      </left>
      <right style="thick">
        <color indexed="64"/>
      </right>
      <top style="thick">
        <color indexed="64"/>
      </top>
      <bottom style="thick">
        <color indexed="64"/>
      </bottom>
      <diagonal/>
    </border>
    <border>
      <left style="thin">
        <color theme="1"/>
      </left>
      <right style="medium">
        <color theme="1"/>
      </right>
      <top style="medium">
        <color theme="1"/>
      </top>
      <bottom/>
      <diagonal/>
    </border>
    <border>
      <left style="medium">
        <color theme="1"/>
      </left>
      <right style="thin">
        <color theme="2"/>
      </right>
      <top/>
      <bottom/>
      <diagonal/>
    </border>
    <border>
      <left/>
      <right style="thin">
        <color theme="2"/>
      </right>
      <top/>
      <bottom/>
      <diagonal/>
    </border>
    <border>
      <left/>
      <right/>
      <top style="thin">
        <color theme="2"/>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medium">
        <color theme="1"/>
      </left>
      <right/>
      <top style="medium">
        <color theme="1"/>
      </top>
      <bottom style="medium">
        <color theme="1"/>
      </bottom>
      <diagonal/>
    </border>
    <border>
      <left style="medium">
        <color theme="1"/>
      </left>
      <right/>
      <top style="medium">
        <color theme="1"/>
      </top>
      <bottom style="thin">
        <color theme="1" tint="4.9989318521683403E-2"/>
      </bottom>
      <diagonal/>
    </border>
    <border>
      <left style="thin">
        <color theme="1"/>
      </left>
      <right style="thin">
        <color theme="1"/>
      </right>
      <top style="thin">
        <color theme="1"/>
      </top>
      <bottom style="thin">
        <color theme="1"/>
      </bottom>
      <diagonal/>
    </border>
    <border>
      <left style="medium">
        <color theme="1"/>
      </left>
      <right/>
      <top style="thin">
        <color theme="1" tint="4.9989318521683403E-2"/>
      </top>
      <bottom style="thin">
        <color theme="1" tint="4.9989318521683403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1"/>
      </left>
      <right style="thin">
        <color theme="1"/>
      </right>
      <top style="thin">
        <color theme="1"/>
      </top>
      <bottom/>
      <diagonal/>
    </border>
    <border>
      <left style="thin">
        <color theme="1"/>
      </left>
      <right style="thin">
        <color theme="1"/>
      </right>
      <top style="medium">
        <color theme="1"/>
      </top>
      <bottom style="medium">
        <color theme="1"/>
      </bottom>
      <diagonal/>
    </border>
    <border>
      <left/>
      <right style="medium">
        <color theme="1"/>
      </right>
      <top style="medium">
        <color theme="1"/>
      </top>
      <bottom style="medium">
        <color theme="1"/>
      </bottom>
      <diagonal/>
    </border>
    <border>
      <left style="thin">
        <color theme="2"/>
      </left>
      <right style="thin">
        <color theme="2"/>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left>
      <right/>
      <top/>
      <bottom style="medium">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thin">
        <color theme="2"/>
      </left>
      <right style="thin">
        <color theme="2"/>
      </right>
      <top style="thin">
        <color theme="2"/>
      </top>
      <bottom/>
      <diagonal/>
    </border>
    <border>
      <left style="medium">
        <color indexed="64"/>
      </left>
      <right/>
      <top style="medium">
        <color indexed="64"/>
      </top>
      <bottom style="medium">
        <color indexed="64"/>
      </bottom>
      <diagonal/>
    </border>
    <border>
      <left/>
      <right/>
      <top style="medium">
        <color theme="1"/>
      </top>
      <bottom style="medium">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thin">
        <color theme="1"/>
      </left>
      <right style="thin">
        <color theme="1"/>
      </right>
      <top/>
      <bottom style="thin">
        <color theme="1"/>
      </bottom>
      <diagonal/>
    </border>
    <border>
      <left style="thin">
        <color theme="1"/>
      </left>
      <right style="thin">
        <color theme="1"/>
      </right>
      <top/>
      <bottom style="medium">
        <color theme="1"/>
      </bottom>
      <diagonal/>
    </border>
    <border>
      <left style="thin">
        <color theme="1"/>
      </left>
      <right style="medium">
        <color theme="1"/>
      </right>
      <top/>
      <bottom style="medium">
        <color theme="1"/>
      </bottom>
      <diagonal/>
    </border>
    <border>
      <left style="thin">
        <color theme="2"/>
      </left>
      <right style="thin">
        <color theme="2"/>
      </right>
      <top/>
      <bottom style="thin">
        <color theme="2"/>
      </bottom>
      <diagonal/>
    </border>
    <border>
      <left style="medium">
        <color theme="1"/>
      </left>
      <right/>
      <top/>
      <bottom style="thin">
        <color theme="1" tint="4.9989318521683403E-2"/>
      </bottom>
      <diagonal/>
    </border>
    <border>
      <left style="thin">
        <color indexed="64"/>
      </left>
      <right style="medium">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bottom style="thin">
        <color indexed="64"/>
      </bottom>
      <diagonal/>
    </border>
    <border>
      <left style="medium">
        <color theme="1"/>
      </left>
      <right style="medium">
        <color theme="1"/>
      </right>
      <top style="medium">
        <color theme="1"/>
      </top>
      <bottom style="medium">
        <color theme="1"/>
      </bottom>
      <diagonal/>
    </border>
    <border>
      <left style="medium">
        <color theme="1"/>
      </left>
      <right/>
      <top style="thin">
        <color theme="1" tint="4.9989318521683403E-2"/>
      </top>
      <bottom/>
      <diagonal/>
    </border>
    <border>
      <left/>
      <right style="medium">
        <color theme="1"/>
      </right>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right/>
      <top style="thin">
        <color theme="2"/>
      </top>
      <bottom style="thin">
        <color theme="2"/>
      </bottom>
      <diagonal/>
    </border>
    <border>
      <left style="medium">
        <color theme="1"/>
      </left>
      <right style="thin">
        <color theme="1"/>
      </right>
      <top style="medium">
        <color theme="1"/>
      </top>
      <bottom style="medium">
        <color theme="1"/>
      </bottom>
      <diagonal/>
    </border>
    <border>
      <left style="medium">
        <color theme="1"/>
      </left>
      <right style="thin">
        <color theme="1"/>
      </right>
      <top/>
      <bottom style="medium">
        <color theme="1"/>
      </bottom>
      <diagonal/>
    </border>
    <border>
      <left/>
      <right style="thin">
        <color theme="2"/>
      </right>
      <top style="thin">
        <color theme="2"/>
      </top>
      <bottom style="medium">
        <color theme="1"/>
      </bottom>
      <diagonal/>
    </border>
    <border>
      <left style="medium">
        <color theme="1"/>
      </left>
      <right style="medium">
        <color theme="1"/>
      </right>
      <top/>
      <bottom style="thin">
        <color theme="1"/>
      </bottom>
      <diagonal/>
    </border>
    <border>
      <left style="medium">
        <color theme="1"/>
      </left>
      <right style="medium">
        <color theme="1"/>
      </right>
      <top/>
      <bottom style="medium">
        <color theme="1"/>
      </bottom>
      <diagonal/>
    </border>
    <border>
      <left/>
      <right style="thin">
        <color theme="2"/>
      </right>
      <top/>
      <bottom style="thin">
        <color theme="2"/>
      </bottom>
      <diagonal/>
    </border>
    <border>
      <left style="medium">
        <color theme="1"/>
      </left>
      <right style="thin">
        <color theme="2"/>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3">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7" fillId="0" borderId="5" xfId="0" applyFont="1" applyBorder="1" applyAlignment="1">
      <alignment horizontal="center" vertical="center"/>
    </xf>
    <xf numFmtId="0" fontId="7" fillId="0" borderId="9"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8" fillId="0" borderId="0" xfId="1" applyFont="1" applyAlignment="1">
      <alignment horizontal="center"/>
    </xf>
    <xf numFmtId="0" fontId="0" fillId="0" borderId="10" xfId="0" applyBorder="1"/>
    <xf numFmtId="0" fontId="6" fillId="0" borderId="0" xfId="0" applyFont="1" applyAlignment="1">
      <alignment horizontal="center" vertical="center" wrapText="1"/>
    </xf>
    <xf numFmtId="0" fontId="11" fillId="3" borderId="14" xfId="0" applyFont="1" applyFill="1" applyBorder="1" applyAlignment="1">
      <alignment horizontal="center" vertical="center" wrapText="1"/>
    </xf>
    <xf numFmtId="0" fontId="12" fillId="3" borderId="15" xfId="0" applyFont="1" applyFill="1" applyBorder="1" applyAlignment="1">
      <alignment horizontal="center" vertical="center" wrapText="1"/>
    </xf>
    <xf numFmtId="0" fontId="12" fillId="3" borderId="0" xfId="0" applyFont="1" applyFill="1" applyAlignment="1">
      <alignment horizontal="center" vertical="center" wrapText="1"/>
    </xf>
    <xf numFmtId="0" fontId="7" fillId="0" borderId="17" xfId="0" applyFont="1" applyBorder="1"/>
    <xf numFmtId="0" fontId="7" fillId="0" borderId="0" xfId="0" applyFont="1"/>
    <xf numFmtId="0" fontId="5" fillId="0" borderId="0" xfId="0" applyFont="1"/>
    <xf numFmtId="0" fontId="5" fillId="0" borderId="16" xfId="0" applyFont="1" applyBorder="1" applyAlignment="1">
      <alignment horizontal="center" vertical="center" wrapText="1"/>
    </xf>
    <xf numFmtId="0" fontId="14" fillId="3" borderId="0" xfId="0" applyFont="1" applyFill="1" applyAlignment="1">
      <alignment horizontal="center" vertical="center" wrapText="1"/>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wrapText="1"/>
    </xf>
    <xf numFmtId="0" fontId="16" fillId="6" borderId="21" xfId="0" applyFont="1" applyFill="1" applyBorder="1" applyAlignment="1">
      <alignment horizontal="center" vertical="center"/>
    </xf>
    <xf numFmtId="0" fontId="17" fillId="0" borderId="22" xfId="0" applyFont="1" applyBorder="1" applyAlignment="1">
      <alignment horizontal="center" vertical="center"/>
    </xf>
    <xf numFmtId="0" fontId="17" fillId="0" borderId="24" xfId="0" applyFont="1" applyBorder="1" applyAlignment="1">
      <alignment horizontal="center" vertical="center"/>
    </xf>
    <xf numFmtId="0" fontId="1" fillId="0" borderId="0" xfId="0" applyFont="1"/>
    <xf numFmtId="0" fontId="3" fillId="3" borderId="26" xfId="0" applyFont="1" applyFill="1" applyBorder="1" applyAlignment="1">
      <alignment horizontal="center" vertical="center"/>
    </xf>
    <xf numFmtId="0" fontId="10" fillId="3" borderId="23" xfId="0" applyFont="1" applyFill="1" applyBorder="1" applyAlignment="1">
      <alignment horizontal="center" vertical="center"/>
    </xf>
    <xf numFmtId="10" fontId="6" fillId="3" borderId="26" xfId="0" applyNumberFormat="1" applyFont="1" applyFill="1" applyBorder="1" applyAlignment="1">
      <alignment horizontal="center" vertical="center"/>
    </xf>
    <xf numFmtId="10" fontId="18" fillId="3" borderId="26" xfId="0" applyNumberFormat="1" applyFont="1" applyFill="1" applyBorder="1" applyAlignment="1">
      <alignment horizontal="center" vertical="center"/>
    </xf>
    <xf numFmtId="9" fontId="6" fillId="3" borderId="25" xfId="0" applyNumberFormat="1" applyFont="1" applyFill="1" applyBorder="1" applyAlignment="1">
      <alignment horizontal="center" vertical="center"/>
    </xf>
    <xf numFmtId="9" fontId="6" fillId="3" borderId="26" xfId="0" applyNumberFormat="1" applyFont="1" applyFill="1" applyBorder="1" applyAlignment="1">
      <alignment horizontal="center" vertical="center"/>
    </xf>
    <xf numFmtId="0" fontId="10" fillId="3" borderId="27" xfId="0" applyFont="1" applyFill="1" applyBorder="1" applyAlignment="1">
      <alignment horizontal="center" vertical="center"/>
    </xf>
    <xf numFmtId="0" fontId="6" fillId="6" borderId="28" xfId="0" applyFont="1" applyFill="1" applyBorder="1" applyAlignment="1">
      <alignment horizontal="center" vertical="center"/>
    </xf>
    <xf numFmtId="0" fontId="6" fillId="3" borderId="26" xfId="0" applyFont="1" applyFill="1" applyBorder="1" applyAlignment="1">
      <alignment horizontal="center" vertical="center"/>
    </xf>
    <xf numFmtId="0" fontId="3" fillId="3" borderId="30" xfId="0" applyFont="1" applyFill="1" applyBorder="1" applyAlignment="1">
      <alignment horizontal="center"/>
    </xf>
    <xf numFmtId="0" fontId="13" fillId="5"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5" fillId="0" borderId="35" xfId="0" applyFont="1" applyBorder="1" applyAlignment="1">
      <alignment horizontal="center" vertical="center" wrapText="1"/>
    </xf>
    <xf numFmtId="0" fontId="6" fillId="3" borderId="36" xfId="0" applyFont="1" applyFill="1" applyBorder="1" applyAlignment="1">
      <alignment horizontal="center" vertical="center"/>
    </xf>
    <xf numFmtId="9" fontId="6" fillId="3" borderId="36" xfId="0" applyNumberFormat="1" applyFont="1" applyFill="1" applyBorder="1" applyAlignment="1">
      <alignment horizontal="center" vertical="center"/>
    </xf>
    <xf numFmtId="0" fontId="3" fillId="2" borderId="37" xfId="0" applyFont="1" applyFill="1" applyBorder="1" applyAlignment="1">
      <alignment horizontal="center"/>
    </xf>
    <xf numFmtId="10" fontId="5" fillId="0" borderId="40" xfId="0" applyNumberFormat="1" applyFont="1" applyBorder="1" applyAlignment="1">
      <alignment horizontal="center" vertical="center"/>
    </xf>
    <xf numFmtId="10" fontId="5" fillId="0" borderId="42" xfId="0" applyNumberFormat="1" applyFont="1" applyBorder="1" applyAlignment="1">
      <alignment horizontal="center" vertical="center"/>
    </xf>
    <xf numFmtId="10" fontId="6" fillId="6" borderId="28" xfId="0" applyNumberFormat="1" applyFont="1" applyFill="1" applyBorder="1" applyAlignment="1">
      <alignment horizontal="center" vertical="center"/>
    </xf>
    <xf numFmtId="0" fontId="9" fillId="3" borderId="45" xfId="0" applyFont="1" applyFill="1" applyBorder="1" applyAlignment="1">
      <alignment horizontal="center"/>
    </xf>
    <xf numFmtId="0" fontId="10" fillId="0" borderId="6" xfId="0" applyFont="1" applyBorder="1" applyAlignment="1">
      <alignment horizontal="center" vertical="center"/>
    </xf>
    <xf numFmtId="0" fontId="17" fillId="0" borderId="46" xfId="0" applyFont="1" applyBorder="1" applyAlignment="1">
      <alignment horizontal="center" vertical="center"/>
    </xf>
    <xf numFmtId="10" fontId="6" fillId="6" borderId="47" xfId="0" applyNumberFormat="1" applyFont="1" applyFill="1" applyBorder="1" applyAlignment="1">
      <alignment horizontal="center" vertical="center"/>
    </xf>
    <xf numFmtId="0" fontId="16" fillId="6" borderId="28" xfId="0" applyFont="1" applyFill="1" applyBorder="1" applyAlignment="1">
      <alignment horizontal="center" vertical="center"/>
    </xf>
    <xf numFmtId="0" fontId="7" fillId="0" borderId="22" xfId="0" applyFont="1" applyBorder="1" applyAlignment="1">
      <alignment horizontal="center" vertical="center"/>
    </xf>
    <xf numFmtId="0" fontId="7" fillId="0" borderId="46" xfId="0" applyFont="1" applyBorder="1" applyAlignment="1">
      <alignment horizontal="center" vertical="center"/>
    </xf>
    <xf numFmtId="0" fontId="7" fillId="0" borderId="24" xfId="0" applyFont="1" applyBorder="1" applyAlignment="1">
      <alignment horizontal="center" vertical="center"/>
    </xf>
    <xf numFmtId="10" fontId="6" fillId="6" borderId="48" xfId="0" applyNumberFormat="1" applyFont="1" applyFill="1" applyBorder="1" applyAlignment="1">
      <alignment horizontal="center" vertical="center"/>
    </xf>
    <xf numFmtId="0" fontId="10" fillId="3" borderId="42" xfId="0" applyFont="1" applyFill="1" applyBorder="1" applyAlignment="1">
      <alignment horizontal="center" vertical="center"/>
    </xf>
    <xf numFmtId="10" fontId="18" fillId="0" borderId="49" xfId="0" applyNumberFormat="1" applyFont="1" applyBorder="1" applyAlignment="1">
      <alignment horizontal="center" vertical="center"/>
    </xf>
    <xf numFmtId="0" fontId="6" fillId="0" borderId="6"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Border="1" applyAlignment="1">
      <alignment horizontal="center" vertical="center" shrinkToFit="1"/>
    </xf>
    <xf numFmtId="0" fontId="20" fillId="0" borderId="6" xfId="1" applyFont="1" applyBorder="1" applyAlignment="1">
      <alignment horizontal="center" vertical="center" wrapText="1"/>
    </xf>
    <xf numFmtId="0" fontId="19" fillId="0" borderId="6" xfId="0" applyFont="1" applyBorder="1" applyAlignment="1">
      <alignment horizontal="center" vertical="center" wrapText="1"/>
    </xf>
    <xf numFmtId="0" fontId="1" fillId="0" borderId="26" xfId="0" applyFont="1" applyBorder="1" applyAlignment="1">
      <alignment horizontal="center" vertical="center" wrapText="1"/>
    </xf>
    <xf numFmtId="9" fontId="10" fillId="3" borderId="26" xfId="0" applyNumberFormat="1" applyFont="1" applyFill="1" applyBorder="1" applyAlignment="1">
      <alignment horizontal="center" vertical="center"/>
    </xf>
    <xf numFmtId="0" fontId="1" fillId="0" borderId="25" xfId="0" applyFont="1" applyBorder="1" applyAlignment="1">
      <alignment horizontal="center" vertical="center" wrapText="1"/>
    </xf>
    <xf numFmtId="0" fontId="17" fillId="0" borderId="51" xfId="0" applyFont="1" applyBorder="1" applyAlignment="1">
      <alignment horizontal="center" vertical="center"/>
    </xf>
    <xf numFmtId="10" fontId="18" fillId="0" borderId="52" xfId="0" applyNumberFormat="1" applyFont="1" applyBorder="1" applyAlignment="1">
      <alignment horizontal="center" vertical="center"/>
    </xf>
    <xf numFmtId="0" fontId="6" fillId="3" borderId="45" xfId="0" applyFont="1" applyFill="1" applyBorder="1" applyAlignment="1">
      <alignment horizontal="center" vertical="center"/>
    </xf>
    <xf numFmtId="9" fontId="6" fillId="3" borderId="45" xfId="0" applyNumberFormat="1" applyFont="1" applyFill="1" applyBorder="1" applyAlignment="1">
      <alignment horizontal="center" vertical="center"/>
    </xf>
    <xf numFmtId="0" fontId="6" fillId="7" borderId="53" xfId="0" applyFont="1" applyFill="1" applyBorder="1" applyAlignment="1">
      <alignment horizontal="center" vertical="center"/>
    </xf>
    <xf numFmtId="0" fontId="6" fillId="7" borderId="54" xfId="0" applyFont="1" applyFill="1" applyBorder="1" applyAlignment="1">
      <alignment horizontal="center" vertical="center"/>
    </xf>
    <xf numFmtId="9" fontId="6" fillId="7" borderId="55" xfId="0" applyNumberFormat="1" applyFont="1" applyFill="1" applyBorder="1" applyAlignment="1">
      <alignment horizontal="center" vertical="center"/>
    </xf>
    <xf numFmtId="0" fontId="0" fillId="0" borderId="56" xfId="0" applyBorder="1" applyAlignment="1">
      <alignment horizontal="center" vertical="center" wrapText="1"/>
    </xf>
    <xf numFmtId="0" fontId="21" fillId="0" borderId="22" xfId="0" applyFont="1" applyBorder="1" applyAlignment="1">
      <alignment horizontal="center" vertical="center"/>
    </xf>
    <xf numFmtId="0" fontId="21" fillId="0" borderId="46" xfId="0" applyFont="1" applyBorder="1" applyAlignment="1">
      <alignment horizontal="center" vertical="center"/>
    </xf>
    <xf numFmtId="10" fontId="6" fillId="6" borderId="57" xfId="0" applyNumberFormat="1" applyFont="1" applyFill="1" applyBorder="1" applyAlignment="1">
      <alignment horizontal="center" vertical="center"/>
    </xf>
    <xf numFmtId="10" fontId="5" fillId="0" borderId="39" xfId="0" applyNumberFormat="1" applyFont="1" applyBorder="1" applyAlignment="1">
      <alignment horizontal="center" vertical="center"/>
    </xf>
    <xf numFmtId="10" fontId="5" fillId="0" borderId="41" xfId="0" applyNumberFormat="1" applyFont="1" applyBorder="1" applyAlignment="1">
      <alignment horizontal="center" vertical="center"/>
    </xf>
    <xf numFmtId="10" fontId="5" fillId="0" borderId="58" xfId="0" applyNumberFormat="1" applyFont="1" applyBorder="1" applyAlignment="1">
      <alignment horizontal="center" vertical="center"/>
    </xf>
    <xf numFmtId="0" fontId="16" fillId="6" borderId="43" xfId="0" applyFont="1" applyFill="1" applyBorder="1" applyAlignment="1">
      <alignment horizontal="center" vertical="center"/>
    </xf>
    <xf numFmtId="0" fontId="16" fillId="6" borderId="44" xfId="0" applyFont="1" applyFill="1" applyBorder="1" applyAlignment="1">
      <alignment horizontal="center" vertical="center"/>
    </xf>
    <xf numFmtId="0" fontId="16" fillId="6" borderId="58" xfId="0" applyFont="1" applyFill="1" applyBorder="1" applyAlignment="1">
      <alignment horizontal="center" vertical="center"/>
    </xf>
    <xf numFmtId="0" fontId="1" fillId="0" borderId="0" xfId="0" applyFont="1" applyBorder="1" applyAlignment="1">
      <alignment horizontal="center" vertical="center" wrapText="1"/>
    </xf>
    <xf numFmtId="0" fontId="0" fillId="0" borderId="26" xfId="0" applyFont="1" applyBorder="1"/>
    <xf numFmtId="0" fontId="0" fillId="0" borderId="26" xfId="0" applyFont="1" applyBorder="1" applyAlignment="1">
      <alignment horizontal="center" vertical="center" wrapText="1"/>
    </xf>
    <xf numFmtId="0" fontId="1" fillId="0" borderId="59" xfId="0" applyFont="1" applyBorder="1" applyAlignment="1">
      <alignment horizontal="center" vertical="center" wrapText="1"/>
    </xf>
    <xf numFmtId="9" fontId="6" fillId="3" borderId="5" xfId="0" applyNumberFormat="1" applyFont="1" applyFill="1" applyBorder="1" applyAlignment="1">
      <alignment horizontal="center" vertical="center"/>
    </xf>
    <xf numFmtId="10" fontId="5" fillId="3" borderId="25" xfId="0" applyNumberFormat="1" applyFont="1" applyFill="1" applyBorder="1" applyAlignment="1">
      <alignment horizontal="center" vertical="center"/>
    </xf>
    <xf numFmtId="10" fontId="10" fillId="3" borderId="25" xfId="0" applyNumberFormat="1" applyFont="1" applyFill="1" applyBorder="1" applyAlignment="1">
      <alignment horizontal="center" vertical="center"/>
    </xf>
    <xf numFmtId="10" fontId="5" fillId="0" borderId="60" xfId="0" applyNumberFormat="1" applyFont="1" applyBorder="1" applyAlignment="1">
      <alignment horizontal="center" vertical="center"/>
    </xf>
    <xf numFmtId="10" fontId="6" fillId="6" borderId="50" xfId="0" applyNumberFormat="1" applyFont="1" applyFill="1" applyBorder="1" applyAlignment="1">
      <alignment horizontal="center" vertical="center"/>
    </xf>
    <xf numFmtId="0" fontId="3" fillId="2" borderId="37" xfId="0" applyFont="1" applyFill="1" applyBorder="1" applyAlignment="1">
      <alignment horizontal="center" vertical="center"/>
    </xf>
    <xf numFmtId="0" fontId="16" fillId="6" borderId="61" xfId="0" applyFont="1" applyFill="1" applyBorder="1" applyAlignment="1">
      <alignment horizontal="center" vertical="center"/>
    </xf>
    <xf numFmtId="0" fontId="22" fillId="3" borderId="62" xfId="0" applyFont="1" applyFill="1" applyBorder="1" applyAlignment="1">
      <alignment horizontal="center" vertical="center"/>
    </xf>
    <xf numFmtId="9" fontId="6" fillId="3" borderId="63" xfId="0" applyNumberFormat="1" applyFont="1" applyFill="1" applyBorder="1" applyAlignment="1">
      <alignment horizontal="center" vertical="center"/>
    </xf>
    <xf numFmtId="0" fontId="23" fillId="0" borderId="6" xfId="0"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horizontal="center" vertical="center" wrapText="1"/>
    </xf>
    <xf numFmtId="0" fontId="24" fillId="0" borderId="6" xfId="0" applyFont="1" applyBorder="1" applyAlignment="1">
      <alignment horizontal="center" vertical="center" shrinkToFit="1"/>
    </xf>
    <xf numFmtId="0" fontId="25" fillId="0" borderId="6" xfId="1" applyFont="1" applyBorder="1" applyAlignment="1">
      <alignment horizontal="center" vertical="center" wrapText="1"/>
    </xf>
    <xf numFmtId="0" fontId="26" fillId="0" borderId="6" xfId="0" applyFont="1" applyBorder="1" applyAlignment="1">
      <alignment horizontal="center" vertical="center" wrapText="1"/>
    </xf>
    <xf numFmtId="0" fontId="3" fillId="2" borderId="21" xfId="0" applyFont="1" applyFill="1" applyBorder="1" applyAlignment="1">
      <alignment horizontal="center" vertical="center" wrapText="1"/>
    </xf>
    <xf numFmtId="0" fontId="0" fillId="0" borderId="38" xfId="0" applyBorder="1" applyAlignment="1">
      <alignment horizontal="center" vertical="center" wrapText="1"/>
    </xf>
    <xf numFmtId="0" fontId="0" fillId="0" borderId="29" xfId="0" applyBorder="1" applyAlignment="1">
      <alignment horizontal="center" vertical="center" wrapText="1"/>
    </xf>
    <xf numFmtId="0" fontId="3" fillId="8" borderId="21"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44" xfId="0" applyFont="1" applyBorder="1" applyAlignment="1">
      <alignment horizontal="center" vertical="center" wrapText="1"/>
    </xf>
    <xf numFmtId="0" fontId="7" fillId="0" borderId="8" xfId="0" applyFont="1" applyBorder="1" applyAlignment="1">
      <alignment horizontal="center" vertical="center" wrapText="1"/>
    </xf>
    <xf numFmtId="0" fontId="10" fillId="0" borderId="38" xfId="0" applyFont="1" applyBorder="1" applyAlignment="1">
      <alignment horizontal="center" vertical="center" wrapText="1"/>
    </xf>
    <xf numFmtId="0" fontId="3" fillId="4" borderId="11"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3" fillId="5" borderId="21" xfId="0" applyFont="1" applyFill="1" applyBorder="1" applyAlignment="1">
      <alignment horizontal="center" wrapText="1"/>
    </xf>
    <xf numFmtId="0" fontId="3" fillId="5" borderId="29" xfId="0" applyFont="1" applyFill="1" applyBorder="1" applyAlignment="1">
      <alignment horizontal="center" wrapText="1"/>
    </xf>
    <xf numFmtId="0" fontId="1" fillId="0" borderId="29" xfId="0" applyFont="1" applyBorder="1" applyAlignment="1">
      <alignment horizontal="center" vertical="center" wrapText="1"/>
    </xf>
    <xf numFmtId="0" fontId="10" fillId="0" borderId="2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4"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3CC0-4F92-A1E0-CD1CB814FC8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3CC0-4F92-A1E0-CD1CB814FC8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3CC0-4F92-A1E0-CD1CB814FC8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3CC0-4F92-A1E0-CD1CB814FC8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3CC0-4F92-A1E0-CD1CB814FC8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3CC0-4F92-A1E0-CD1CB814FC8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3CC0-4F92-A1E0-CD1CB814FC8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3CC0-4F92-A1E0-CD1CB814FC8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344D-4083-8299-54B022CA10DE}"/>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344D-4083-8299-54B022CA10DE}"/>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344D-4083-8299-54B022CA10DE}"/>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344D-4083-8299-54B022CA10DE}"/>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344D-4083-8299-54B022CA10DE}"/>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344D-4083-8299-54B022CA10DE}"/>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000" b="1">
                <a:latin typeface="+mj-lt"/>
              </a:rPr>
              <a:t>PORCENTAJES</a:t>
            </a:r>
            <a:r>
              <a:rPr lang="es-ES" sz="2000" b="1" baseline="0">
                <a:latin typeface="+mj-lt"/>
              </a:rPr>
              <a:t> RELACIÓN AÑO DE CREACIÓN OBJETO/MOMENTO DE MODIFICACIÓN PARA OBJETOS DE INFORMES GRUPOS DE AMENAZAS EN IBM XFORCE EXCHANGE PARTE IOT Y SMART HOME CONJUNTAS</a:t>
            </a:r>
            <a:endParaRPr lang="es-ES" sz="2000" b="1">
              <a:latin typeface="+mj-lt"/>
            </a:endParaRPr>
          </a:p>
        </c:rich>
      </c:tx>
      <c:layout>
        <c:manualLayout>
          <c:xMode val="edge"/>
          <c:yMode val="edge"/>
          <c:x val="0.13273625858768026"/>
          <c:y val="0"/>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4765255361540288E-2"/>
          <c:y val="6.2007613677215009E-2"/>
          <c:w val="0.94409462218263729"/>
          <c:h val="0.83801554083373464"/>
        </c:manualLayout>
      </c:layout>
      <c:barChart>
        <c:barDir val="col"/>
        <c:grouping val="stacked"/>
        <c:varyColors val="0"/>
        <c:ser>
          <c:idx val="0"/>
          <c:order val="0"/>
          <c:tx>
            <c:strRef>
              <c:f>created_modified!$B$48</c:f>
              <c:strCache>
                <c:ptCount val="1"/>
                <c:pt idx="0">
                  <c:v>MISMO DÍA</c:v>
                </c:pt>
              </c:strCache>
            </c:strRef>
          </c:tx>
          <c:spPr>
            <a:solidFill>
              <a:schemeClr val="accent1"/>
            </a:solidFill>
            <a:ln>
              <a:noFill/>
            </a:ln>
            <a:effectLst/>
          </c:spPr>
          <c:invertIfNegative val="0"/>
          <c:dLbls>
            <c:dLbl>
              <c:idx val="0"/>
              <c:layout>
                <c:manualLayout>
                  <c:x val="6.8929507695401418E-2"/>
                  <c:y val="-7.05467306821156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247-424E-BB51-2828DCBBA73F}"/>
                </c:ext>
              </c:extLst>
            </c:dLbl>
            <c:dLbl>
              <c:idx val="3"/>
              <c:layout>
                <c:manualLayout>
                  <c:x val="-5.6396869932601262E-2"/>
                  <c:y val="-1.7636682670529071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247-424E-BB51-2828DCBBA73F}"/>
                </c:ext>
              </c:extLst>
            </c:dLbl>
            <c:numFmt formatCode="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created_modified!$C$45:$F$47</c15:sqref>
                  </c15:fullRef>
                  <c15:levelRef>
                    <c15:sqref>created_modified!$C$47:$F$47</c15:sqref>
                  </c15:levelRef>
                </c:ext>
              </c:extLst>
              <c:f>created_modified!$C$47:$F$47</c:f>
              <c:strCache>
                <c:ptCount val="4"/>
                <c:pt idx="0">
                  <c:v>2023</c:v>
                </c:pt>
                <c:pt idx="1">
                  <c:v>2022</c:v>
                </c:pt>
                <c:pt idx="2">
                  <c:v>2021</c:v>
                </c:pt>
                <c:pt idx="3">
                  <c:v>2020</c:v>
                </c:pt>
              </c:strCache>
            </c:strRef>
          </c:cat>
          <c:val>
            <c:numRef>
              <c:f>created_modified!$C$48:$F$48</c:f>
              <c:numCache>
                <c:formatCode>0.00%</c:formatCode>
                <c:ptCount val="4"/>
                <c:pt idx="0">
                  <c:v>1.3333333333333332E-2</c:v>
                </c:pt>
                <c:pt idx="1">
                  <c:v>5.333333333333333E-2</c:v>
                </c:pt>
                <c:pt idx="2">
                  <c:v>9.3333333333333338E-2</c:v>
                </c:pt>
                <c:pt idx="3">
                  <c:v>0</c:v>
                </c:pt>
              </c:numCache>
            </c:numRef>
          </c:val>
          <c:extLst>
            <c:ext xmlns:c16="http://schemas.microsoft.com/office/drawing/2014/chart" uri="{C3380CC4-5D6E-409C-BE32-E72D297353CC}">
              <c16:uniqueId val="{00000000-9247-424E-BB51-2828DCBBA73F}"/>
            </c:ext>
          </c:extLst>
        </c:ser>
        <c:ser>
          <c:idx val="1"/>
          <c:order val="1"/>
          <c:tx>
            <c:strRef>
              <c:f>created_modified!$B$49</c:f>
              <c:strCache>
                <c:ptCount val="1"/>
                <c:pt idx="0">
                  <c:v>MISMO MES</c:v>
                </c:pt>
              </c:strCache>
            </c:strRef>
          </c:tx>
          <c:spPr>
            <a:solidFill>
              <a:schemeClr val="accent3"/>
            </a:solidFill>
            <a:ln>
              <a:noFill/>
            </a:ln>
            <a:effectLst/>
          </c:spPr>
          <c:invertIfNegative val="0"/>
          <c:dLbls>
            <c:dLbl>
              <c:idx val="0"/>
              <c:layout>
                <c:manualLayout>
                  <c:x val="-3.3420367367467355E-2"/>
                  <c:y val="-3.644914418575972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47-424E-BB51-2828DCBBA73F}"/>
                </c:ext>
              </c:extLst>
            </c:dLbl>
            <c:dLbl>
              <c:idx val="3"/>
              <c:layout>
                <c:manualLayout>
                  <c:x val="-6.2663188814001389E-2"/>
                  <c:y val="-1.881246151523099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247-424E-BB51-2828DCBBA73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created_modified!$C$45:$F$47</c15:sqref>
                  </c15:fullRef>
                  <c15:levelRef>
                    <c15:sqref>created_modified!$C$47:$F$47</c15:sqref>
                  </c15:levelRef>
                </c:ext>
              </c:extLst>
              <c:f>created_modified!$C$47:$F$47</c:f>
              <c:strCache>
                <c:ptCount val="4"/>
                <c:pt idx="0">
                  <c:v>2023</c:v>
                </c:pt>
                <c:pt idx="1">
                  <c:v>2022</c:v>
                </c:pt>
                <c:pt idx="2">
                  <c:v>2021</c:v>
                </c:pt>
                <c:pt idx="3">
                  <c:v>2020</c:v>
                </c:pt>
              </c:strCache>
            </c:strRef>
          </c:cat>
          <c:val>
            <c:numRef>
              <c:f>created_modified!$C$49:$F$49</c:f>
              <c:numCache>
                <c:formatCode>0.00%</c:formatCode>
                <c:ptCount val="4"/>
                <c:pt idx="0">
                  <c:v>0</c:v>
                </c:pt>
                <c:pt idx="1">
                  <c:v>0.04</c:v>
                </c:pt>
                <c:pt idx="2">
                  <c:v>0.04</c:v>
                </c:pt>
                <c:pt idx="3">
                  <c:v>0</c:v>
                </c:pt>
              </c:numCache>
            </c:numRef>
          </c:val>
          <c:extLst>
            <c:ext xmlns:c16="http://schemas.microsoft.com/office/drawing/2014/chart" uri="{C3380CC4-5D6E-409C-BE32-E72D297353CC}">
              <c16:uniqueId val="{00000001-9247-424E-BB51-2828DCBBA73F}"/>
            </c:ext>
          </c:extLst>
        </c:ser>
        <c:ser>
          <c:idx val="2"/>
          <c:order val="2"/>
          <c:tx>
            <c:strRef>
              <c:f>created_modified!$B$50</c:f>
              <c:strCache>
                <c:ptCount val="1"/>
                <c:pt idx="0">
                  <c:v>MISMO AÑO</c:v>
                </c:pt>
              </c:strCache>
            </c:strRef>
          </c:tx>
          <c:spPr>
            <a:solidFill>
              <a:schemeClr val="accent5"/>
            </a:solidFill>
            <a:ln>
              <a:noFill/>
            </a:ln>
            <a:effectLst/>
          </c:spPr>
          <c:invertIfNegative val="0"/>
          <c:dLbls>
            <c:dLbl>
              <c:idx val="0"/>
              <c:layout>
                <c:manualLayout>
                  <c:x val="-5.4308096972134449E-2"/>
                  <c:y val="-7.52498460609233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47-424E-BB51-2828DCBBA73F}"/>
                </c:ext>
              </c:extLst>
            </c:dLbl>
            <c:dLbl>
              <c:idx val="3"/>
              <c:layout>
                <c:manualLayout>
                  <c:x val="-5.8485642893067874E-2"/>
                  <c:y val="-1.8812461515230826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47-424E-BB51-2828DCBBA73F}"/>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created_modified!$C$45:$F$47</c15:sqref>
                  </c15:fullRef>
                  <c15:levelRef>
                    <c15:sqref>created_modified!$C$47:$F$47</c15:sqref>
                  </c15:levelRef>
                </c:ext>
              </c:extLst>
              <c:f>created_modified!$C$47:$F$47</c:f>
              <c:strCache>
                <c:ptCount val="4"/>
                <c:pt idx="0">
                  <c:v>2023</c:v>
                </c:pt>
                <c:pt idx="1">
                  <c:v>2022</c:v>
                </c:pt>
                <c:pt idx="2">
                  <c:v>2021</c:v>
                </c:pt>
                <c:pt idx="3">
                  <c:v>2020</c:v>
                </c:pt>
              </c:strCache>
            </c:strRef>
          </c:cat>
          <c:val>
            <c:numRef>
              <c:f>created_modified!$C$50:$F$50</c:f>
              <c:numCache>
                <c:formatCode>0.00%</c:formatCode>
                <c:ptCount val="4"/>
                <c:pt idx="0">
                  <c:v>1.3333333333333332E-2</c:v>
                </c:pt>
                <c:pt idx="1">
                  <c:v>0.10666666666666666</c:v>
                </c:pt>
                <c:pt idx="2">
                  <c:v>0.29333333333333333</c:v>
                </c:pt>
                <c:pt idx="3">
                  <c:v>0</c:v>
                </c:pt>
              </c:numCache>
            </c:numRef>
          </c:val>
          <c:extLst>
            <c:ext xmlns:c16="http://schemas.microsoft.com/office/drawing/2014/chart" uri="{C3380CC4-5D6E-409C-BE32-E72D297353CC}">
              <c16:uniqueId val="{00000002-9247-424E-BB51-2828DCBBA73F}"/>
            </c:ext>
          </c:extLst>
        </c:ser>
        <c:ser>
          <c:idx val="3"/>
          <c:order val="3"/>
          <c:tx>
            <c:strRef>
              <c:f>created_modified!$B$51</c:f>
              <c:strCache>
                <c:ptCount val="1"/>
                <c:pt idx="0">
                  <c:v>MÁS DE UN AÑO SIN MODIFICAR</c:v>
                </c:pt>
              </c:strCache>
            </c:strRef>
          </c:tx>
          <c:spPr>
            <a:solidFill>
              <a:schemeClr val="accent1">
                <a:lumMod val="60000"/>
              </a:schemeClr>
            </a:solidFill>
            <a:ln>
              <a:noFill/>
            </a:ln>
            <a:effectLst/>
          </c:spPr>
          <c:invertIfNegative val="0"/>
          <c:dLbls>
            <c:dLbl>
              <c:idx val="0"/>
              <c:layout>
                <c:manualLayout>
                  <c:x val="-6.0574415853534597E-2"/>
                  <c:y val="2.35155768940385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47-424E-BB51-2828DCBBA73F}"/>
                </c:ext>
              </c:extLst>
            </c:dLbl>
            <c:dLbl>
              <c:idx val="1"/>
              <c:layout>
                <c:manualLayout>
                  <c:x val="-5.7093127586090066E-2"/>
                  <c:y val="1.41093461364230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47-424E-BB51-2828DCBBA73F}"/>
                </c:ext>
              </c:extLst>
            </c:dLbl>
            <c:dLbl>
              <c:idx val="3"/>
              <c:layout>
                <c:manualLayout>
                  <c:x val="1.3925153069778064E-3"/>
                  <c:y val="-3.527336534105779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247-424E-BB51-2828DCBBA73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created_modified!$C$45:$F$47</c15:sqref>
                  </c15:fullRef>
                  <c15:levelRef>
                    <c15:sqref>created_modified!$C$47:$F$47</c15:sqref>
                  </c15:levelRef>
                </c:ext>
              </c:extLst>
              <c:f>created_modified!$C$47:$F$47</c:f>
              <c:strCache>
                <c:ptCount val="4"/>
                <c:pt idx="0">
                  <c:v>2023</c:v>
                </c:pt>
                <c:pt idx="1">
                  <c:v>2022</c:v>
                </c:pt>
                <c:pt idx="2">
                  <c:v>2021</c:v>
                </c:pt>
                <c:pt idx="3">
                  <c:v>2020</c:v>
                </c:pt>
              </c:strCache>
            </c:strRef>
          </c:cat>
          <c:val>
            <c:numRef>
              <c:f>created_modified!$C$51:$F$51</c:f>
              <c:numCache>
                <c:formatCode>0.00%</c:formatCode>
                <c:ptCount val="4"/>
                <c:pt idx="0">
                  <c:v>0</c:v>
                </c:pt>
                <c:pt idx="1">
                  <c:v>0</c:v>
                </c:pt>
                <c:pt idx="2">
                  <c:v>0.32</c:v>
                </c:pt>
                <c:pt idx="3">
                  <c:v>2.6666666666666665E-2</c:v>
                </c:pt>
              </c:numCache>
            </c:numRef>
          </c:val>
          <c:extLst>
            <c:ext xmlns:c16="http://schemas.microsoft.com/office/drawing/2014/chart" uri="{C3380CC4-5D6E-409C-BE32-E72D297353CC}">
              <c16:uniqueId val="{00000003-9247-424E-BB51-2828DCBBA73F}"/>
            </c:ext>
          </c:extLst>
        </c:ser>
        <c:dLbls>
          <c:dLblPos val="ctr"/>
          <c:showLegendKey val="0"/>
          <c:showVal val="1"/>
          <c:showCatName val="0"/>
          <c:showSerName val="0"/>
          <c:showPercent val="0"/>
          <c:showBubbleSize val="0"/>
        </c:dLbls>
        <c:gapWidth val="150"/>
        <c:overlap val="100"/>
        <c:axId val="1146133888"/>
        <c:axId val="1146135528"/>
        <c:extLst>
          <c:ext xmlns:c15="http://schemas.microsoft.com/office/drawing/2012/chart" uri="{02D57815-91ED-43cb-92C2-25804820EDAC}">
            <c15:filteredBarSeries>
              <c15:ser>
                <c:idx val="4"/>
                <c:order val="4"/>
                <c:tx>
                  <c:strRef>
                    <c:extLst>
                      <c:ext uri="{02D57815-91ED-43cb-92C2-25804820EDAC}">
                        <c15:formulaRef>
                          <c15:sqref>created_modified!$B$52</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created_modified!$C$45:$F$47</c15:sqref>
                        </c15:fullRef>
                        <c15:levelRef>
                          <c15:sqref>created_modified!$C$47:$F$47</c15:sqref>
                        </c15:levelRef>
                        <c15:formulaRef>
                          <c15:sqref>created_modified!$C$47:$F$47</c15:sqref>
                        </c15:formulaRef>
                      </c:ext>
                    </c:extLst>
                    <c:strCache>
                      <c:ptCount val="4"/>
                      <c:pt idx="0">
                        <c:v>2023</c:v>
                      </c:pt>
                      <c:pt idx="1">
                        <c:v>2022</c:v>
                      </c:pt>
                      <c:pt idx="2">
                        <c:v>2021</c:v>
                      </c:pt>
                      <c:pt idx="3">
                        <c:v>2020</c:v>
                      </c:pt>
                    </c:strCache>
                  </c:strRef>
                </c:cat>
                <c:val>
                  <c:numRef>
                    <c:extLst>
                      <c:ext uri="{02D57815-91ED-43cb-92C2-25804820EDAC}">
                        <c15:formulaRef>
                          <c15:sqref>created_modified!$C$52:$F$52</c15:sqref>
                        </c15:formulaRef>
                      </c:ext>
                    </c:extLst>
                    <c:numCache>
                      <c:formatCode>0.00%</c:formatCode>
                      <c:ptCount val="4"/>
                      <c:pt idx="0">
                        <c:v>2.6666666666666665E-2</c:v>
                      </c:pt>
                      <c:pt idx="1">
                        <c:v>0.19999999999999998</c:v>
                      </c:pt>
                      <c:pt idx="2">
                        <c:v>0.74666666666666659</c:v>
                      </c:pt>
                      <c:pt idx="3">
                        <c:v>2.6666666666666665E-2</c:v>
                      </c:pt>
                    </c:numCache>
                  </c:numRef>
                </c:val>
                <c:extLst>
                  <c:ext xmlns:c16="http://schemas.microsoft.com/office/drawing/2014/chart" uri="{C3380CC4-5D6E-409C-BE32-E72D297353CC}">
                    <c16:uniqueId val="{00000004-9247-424E-BB51-2828DCBBA73F}"/>
                  </c:ext>
                </c:extLst>
              </c15:ser>
            </c15:filteredBarSeries>
          </c:ext>
        </c:extLst>
      </c:barChart>
      <c:catAx>
        <c:axId val="11461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5528"/>
        <c:crosses val="autoZero"/>
        <c:auto val="1"/>
        <c:lblAlgn val="ctr"/>
        <c:lblOffset val="100"/>
        <c:noMultiLvlLbl val="0"/>
      </c:catAx>
      <c:valAx>
        <c:axId val="1146135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49F0-44A2-8466-F96786A25879}"/>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49F0-44A2-8466-F96786A25879}"/>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49F0-44A2-8466-F96786A25879}"/>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49F0-44A2-8466-F96786A25879}"/>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49F0-44A2-8466-F96786A25879}"/>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49F0-44A2-8466-F96786A25879}"/>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CREACIÓN OBJETO RESPECTO DEL TOTAL DE OBJETOS INFORME GRUPO DE AMENAZAS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type_created!$B$38</c:f>
              <c:strCache>
                <c:ptCount val="1"/>
                <c:pt idx="0">
                  <c:v>2023</c:v>
                </c:pt>
              </c:strCache>
            </c:strRef>
          </c:tx>
          <c:spPr>
            <a:solidFill>
              <a:schemeClr val="accent1"/>
            </a:solidFill>
            <a:ln>
              <a:noFill/>
            </a:ln>
            <a:effectLst/>
          </c:spPr>
          <c:invertIfNegative val="0"/>
          <c:dLbls>
            <c:dLbl>
              <c:idx val="0"/>
              <c:layout>
                <c:manualLayout>
                  <c:x val="-0.12821979767521691"/>
                  <c:y val="-6.2780269058296076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9E-4DF5-B2B1-EC1EA877FC5A}"/>
                </c:ext>
              </c:extLst>
            </c:dLbl>
            <c:dLbl>
              <c:idx val="1"/>
              <c:layout>
                <c:manualLayout>
                  <c:x val="-8.1663799709810872E-2"/>
                  <c:y val="-4.48430493273543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9E-4DF5-B2B1-EC1EA877FC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type_created!$C$35:$D$37</c15:sqref>
                  </c15:fullRef>
                  <c15:levelRef>
                    <c15:sqref>type_created!$C$37:$D$37</c15:sqref>
                  </c15:levelRef>
                </c:ext>
              </c:extLst>
              <c:f>type_created!$C$37:$D$37</c:f>
              <c:strCache>
                <c:ptCount val="2"/>
                <c:pt idx="0">
                  <c:v>REPORTE</c:v>
                </c:pt>
                <c:pt idx="1">
                  <c:v>DEFINICION DE MARCADO</c:v>
                </c:pt>
              </c:strCache>
            </c:strRef>
          </c:cat>
          <c:val>
            <c:numRef>
              <c:f>type_created!$C$38:$D$38</c:f>
              <c:numCache>
                <c:formatCode>0.00%</c:formatCode>
                <c:ptCount val="2"/>
                <c:pt idx="0">
                  <c:v>1.2987012987012986E-2</c:v>
                </c:pt>
                <c:pt idx="1">
                  <c:v>0</c:v>
                </c:pt>
              </c:numCache>
            </c:numRef>
          </c:val>
          <c:extLst>
            <c:ext xmlns:c16="http://schemas.microsoft.com/office/drawing/2014/chart" uri="{C3380CC4-5D6E-409C-BE32-E72D297353CC}">
              <c16:uniqueId val="{00000000-A09E-4DF5-B2B1-EC1EA877FC5A}"/>
            </c:ext>
          </c:extLst>
        </c:ser>
        <c:ser>
          <c:idx val="1"/>
          <c:order val="1"/>
          <c:tx>
            <c:strRef>
              <c:f>type_created!$B$39</c:f>
              <c:strCache>
                <c:ptCount val="1"/>
                <c:pt idx="0">
                  <c:v>2022</c:v>
                </c:pt>
              </c:strCache>
            </c:strRef>
          </c:tx>
          <c:spPr>
            <a:solidFill>
              <a:schemeClr val="accent3"/>
            </a:solidFill>
            <a:ln>
              <a:noFill/>
            </a:ln>
            <a:effectLst/>
          </c:spPr>
          <c:invertIfNegative val="0"/>
          <c:dLbls>
            <c:dLbl>
              <c:idx val="1"/>
              <c:layout>
                <c:manualLayout>
                  <c:x val="4.3503145639805736E-2"/>
                  <c:y val="-9.11808669656203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9E-4DF5-B2B1-EC1EA877FC5A}"/>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type_created!$C$35:$D$37</c15:sqref>
                  </c15:fullRef>
                  <c15:levelRef>
                    <c15:sqref>type_created!$C$37:$D$37</c15:sqref>
                  </c15:levelRef>
                </c:ext>
              </c:extLst>
              <c:f>type_created!$C$37:$D$37</c:f>
              <c:strCache>
                <c:ptCount val="2"/>
                <c:pt idx="0">
                  <c:v>REPORTE</c:v>
                </c:pt>
                <c:pt idx="1">
                  <c:v>DEFINICION DE MARCADO</c:v>
                </c:pt>
              </c:strCache>
            </c:strRef>
          </c:cat>
          <c:val>
            <c:numRef>
              <c:f>type_created!$C$39:$D$39</c:f>
              <c:numCache>
                <c:formatCode>0.00%</c:formatCode>
                <c:ptCount val="2"/>
                <c:pt idx="0">
                  <c:v>0.15584415584415584</c:v>
                </c:pt>
                <c:pt idx="1">
                  <c:v>2.5974025974025972E-2</c:v>
                </c:pt>
              </c:numCache>
            </c:numRef>
          </c:val>
          <c:extLst>
            <c:ext xmlns:c16="http://schemas.microsoft.com/office/drawing/2014/chart" uri="{C3380CC4-5D6E-409C-BE32-E72D297353CC}">
              <c16:uniqueId val="{00000001-A09E-4DF5-B2B1-EC1EA877FC5A}"/>
            </c:ext>
          </c:extLst>
        </c:ser>
        <c:ser>
          <c:idx val="2"/>
          <c:order val="2"/>
          <c:tx>
            <c:strRef>
              <c:f>type_created!$B$40</c:f>
              <c:strCache>
                <c:ptCount val="1"/>
                <c:pt idx="0">
                  <c:v>2021</c:v>
                </c:pt>
              </c:strCache>
            </c:strRef>
          </c:tx>
          <c:spPr>
            <a:solidFill>
              <a:schemeClr val="accent5"/>
            </a:solidFill>
            <a:ln>
              <a:noFill/>
            </a:ln>
            <a:effectLst/>
          </c:spPr>
          <c:invertIfNegative val="0"/>
          <c:dLbls>
            <c:dLbl>
              <c:idx val="1"/>
              <c:layout>
                <c:manualLayout>
                  <c:x val="-7.7847734302810376E-2"/>
                  <c:y val="-2.84005979073244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9E-4DF5-B2B1-EC1EA877FC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type_created!$C$35:$D$37</c15:sqref>
                  </c15:fullRef>
                  <c15:levelRef>
                    <c15:sqref>type_created!$C$37:$D$37</c15:sqref>
                  </c15:levelRef>
                </c:ext>
              </c:extLst>
              <c:f>type_created!$C$37:$D$37</c:f>
              <c:strCache>
                <c:ptCount val="2"/>
                <c:pt idx="0">
                  <c:v>REPORTE</c:v>
                </c:pt>
                <c:pt idx="1">
                  <c:v>DEFINICION DE MARCADO</c:v>
                </c:pt>
              </c:strCache>
            </c:strRef>
          </c:cat>
          <c:val>
            <c:numRef>
              <c:f>type_created!$C$40:$D$40</c:f>
              <c:numCache>
                <c:formatCode>0.00%</c:formatCode>
                <c:ptCount val="2"/>
                <c:pt idx="0">
                  <c:v>0.46753246753246747</c:v>
                </c:pt>
                <c:pt idx="1">
                  <c:v>0</c:v>
                </c:pt>
              </c:numCache>
            </c:numRef>
          </c:val>
          <c:extLst>
            <c:ext xmlns:c16="http://schemas.microsoft.com/office/drawing/2014/chart" uri="{C3380CC4-5D6E-409C-BE32-E72D297353CC}">
              <c16:uniqueId val="{00000002-A09E-4DF5-B2B1-EC1EA877FC5A}"/>
            </c:ext>
          </c:extLst>
        </c:ser>
        <c:ser>
          <c:idx val="3"/>
          <c:order val="3"/>
          <c:tx>
            <c:strRef>
              <c:f>type_created!$B$41</c:f>
              <c:strCache>
                <c:ptCount val="1"/>
                <c:pt idx="0">
                  <c:v>2020</c:v>
                </c:pt>
              </c:strCache>
            </c:strRef>
          </c:tx>
          <c:spPr>
            <a:solidFill>
              <a:schemeClr val="accent1">
                <a:lumMod val="60000"/>
              </a:schemeClr>
            </a:solidFill>
            <a:ln>
              <a:noFill/>
            </a:ln>
            <a:effectLst/>
          </c:spPr>
          <c:invertIfNegative val="0"/>
          <c:dLbls>
            <c:dLbl>
              <c:idx val="1"/>
              <c:layout>
                <c:manualLayout>
                  <c:x val="-7.9374160465610466E-2"/>
                  <c:y val="-2.84005979073244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9E-4DF5-B2B1-EC1EA877FC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type_created!$C$35:$D$37</c15:sqref>
                  </c15:fullRef>
                  <c15:levelRef>
                    <c15:sqref>type_created!$C$37:$D$37</c15:sqref>
                  </c15:levelRef>
                </c:ext>
              </c:extLst>
              <c:f>type_created!$C$37:$D$37</c:f>
              <c:strCache>
                <c:ptCount val="2"/>
                <c:pt idx="0">
                  <c:v>REPORTE</c:v>
                </c:pt>
                <c:pt idx="1">
                  <c:v>DEFINICION DE MARCADO</c:v>
                </c:pt>
              </c:strCache>
            </c:strRef>
          </c:cat>
          <c:val>
            <c:numRef>
              <c:f>type_created!$C$41:$D$41</c:f>
              <c:numCache>
                <c:formatCode>0.00%</c:formatCode>
                <c:ptCount val="2"/>
                <c:pt idx="0">
                  <c:v>0.33766233766233766</c:v>
                </c:pt>
                <c:pt idx="1">
                  <c:v>0</c:v>
                </c:pt>
              </c:numCache>
            </c:numRef>
          </c:val>
          <c:extLst>
            <c:ext xmlns:c16="http://schemas.microsoft.com/office/drawing/2014/chart" uri="{C3380CC4-5D6E-409C-BE32-E72D297353CC}">
              <c16:uniqueId val="{00000003-A09E-4DF5-B2B1-EC1EA877FC5A}"/>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4"/>
                <c:order val="4"/>
                <c:tx>
                  <c:strRef>
                    <c:extLst>
                      <c:ext uri="{02D57815-91ED-43cb-92C2-25804820EDAC}">
                        <c15:formulaRef>
                          <c15:sqref>type_created!$B$42</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type_created!$C$35:$D$37</c15:sqref>
                        </c15:fullRef>
                        <c15:levelRef>
                          <c15:sqref>type_created!$C$37:$D$37</c15:sqref>
                        </c15:levelRef>
                        <c15:formulaRef>
                          <c15:sqref>type_created!$C$37:$D$37</c15:sqref>
                        </c15:formulaRef>
                      </c:ext>
                    </c:extLst>
                    <c:strCache>
                      <c:ptCount val="2"/>
                      <c:pt idx="0">
                        <c:v>REPORTE</c:v>
                      </c:pt>
                      <c:pt idx="1">
                        <c:v>DEFINICION DE MARCADO</c:v>
                      </c:pt>
                    </c:strCache>
                  </c:strRef>
                </c:cat>
                <c:val>
                  <c:numRef>
                    <c:extLst>
                      <c:ext uri="{02D57815-91ED-43cb-92C2-25804820EDAC}">
                        <c15:formulaRef>
                          <c15:sqref>type_created!$C$42:$D$42</c15:sqref>
                        </c15:formulaRef>
                      </c:ext>
                    </c:extLst>
                    <c:numCache>
                      <c:formatCode>0.00%</c:formatCode>
                      <c:ptCount val="2"/>
                      <c:pt idx="0">
                        <c:v>0.97402597402597391</c:v>
                      </c:pt>
                      <c:pt idx="1">
                        <c:v>2.5974025974025972E-2</c:v>
                      </c:pt>
                    </c:numCache>
                  </c:numRef>
                </c:val>
                <c:extLst>
                  <c:ext xmlns:c16="http://schemas.microsoft.com/office/drawing/2014/chart" uri="{C3380CC4-5D6E-409C-BE32-E72D297353CC}">
                    <c16:uniqueId val="{00000004-A09E-4DF5-B2B1-EC1EA877FC5A}"/>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CREACIÓN/TIPO DE OBJETO RESPECTO DEL TOTAL DE OBJETOS INFORME GRUPO DE AMENAZAS IBM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type_created!$F$40</c:f>
              <c:strCache>
                <c:ptCount val="1"/>
                <c:pt idx="0">
                  <c:v>REPORTE</c:v>
                </c:pt>
              </c:strCache>
            </c:strRef>
          </c:tx>
          <c:spPr>
            <a:solidFill>
              <a:schemeClr val="accent1"/>
            </a:solidFill>
            <a:ln>
              <a:noFill/>
            </a:ln>
            <a:effectLst/>
          </c:spPr>
          <c:invertIfNegative val="0"/>
          <c:dLbls>
            <c:dLbl>
              <c:idx val="0"/>
              <c:layout>
                <c:manualLayout>
                  <c:x val="6.7929453212474775E-2"/>
                  <c:y val="-4.68631897203325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ED-4E6D-A783-AC322EE29BF3}"/>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type_created!$G$37:$J$39</c15:sqref>
                  </c15:fullRef>
                  <c15:levelRef>
                    <c15:sqref>type_created!$G$39:$J$39</c15:sqref>
                  </c15:levelRef>
                </c:ext>
              </c:extLst>
              <c:f>type_created!$G$39:$J$39</c:f>
              <c:strCache>
                <c:ptCount val="4"/>
                <c:pt idx="0">
                  <c:v>2023</c:v>
                </c:pt>
                <c:pt idx="1">
                  <c:v>2022</c:v>
                </c:pt>
                <c:pt idx="2">
                  <c:v>2021</c:v>
                </c:pt>
                <c:pt idx="3">
                  <c:v>2020</c:v>
                </c:pt>
              </c:strCache>
            </c:strRef>
          </c:cat>
          <c:val>
            <c:numRef>
              <c:f>type_created!$G$40:$J$40</c:f>
              <c:numCache>
                <c:formatCode>0.00%</c:formatCode>
                <c:ptCount val="4"/>
                <c:pt idx="0">
                  <c:v>1.2987012987012986E-2</c:v>
                </c:pt>
                <c:pt idx="1">
                  <c:v>0.15584415584415584</c:v>
                </c:pt>
                <c:pt idx="2">
                  <c:v>0.46753246753246747</c:v>
                </c:pt>
                <c:pt idx="3">
                  <c:v>0.33766233766233766</c:v>
                </c:pt>
              </c:numCache>
            </c:numRef>
          </c:val>
          <c:extLst>
            <c:ext xmlns:c16="http://schemas.microsoft.com/office/drawing/2014/chart" uri="{C3380CC4-5D6E-409C-BE32-E72D297353CC}">
              <c16:uniqueId val="{00000000-CEED-4E6D-A783-AC322EE29BF3}"/>
            </c:ext>
          </c:extLst>
        </c:ser>
        <c:ser>
          <c:idx val="1"/>
          <c:order val="1"/>
          <c:tx>
            <c:strRef>
              <c:f>type_created!$F$41</c:f>
              <c:strCache>
                <c:ptCount val="1"/>
                <c:pt idx="0">
                  <c:v>DEFINICION DE MARCADO</c:v>
                </c:pt>
              </c:strCache>
            </c:strRef>
          </c:tx>
          <c:spPr>
            <a:solidFill>
              <a:schemeClr val="accent3"/>
            </a:solidFill>
            <a:ln>
              <a:noFill/>
            </a:ln>
            <a:effectLst/>
          </c:spPr>
          <c:invertIfNegative val="0"/>
          <c:dLbls>
            <c:dLbl>
              <c:idx val="0"/>
              <c:layout>
                <c:manualLayout>
                  <c:x val="-3.0481164903033552E-2"/>
                  <c:y val="-2.72108843537414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EED-4E6D-A783-AC322EE29BF3}"/>
                </c:ext>
              </c:extLst>
            </c:dLbl>
            <c:dLbl>
              <c:idx val="2"/>
              <c:layout>
                <c:manualLayout>
                  <c:x val="-3.3093836180436424E-2"/>
                  <c:y val="-2.56991685563114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ED-4E6D-A783-AC322EE29BF3}"/>
                </c:ext>
              </c:extLst>
            </c:dLbl>
            <c:dLbl>
              <c:idx val="3"/>
              <c:layout>
                <c:manualLayout>
                  <c:x val="6.1833220231868061E-2"/>
                  <c:y val="4.535147392290249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ED-4E6D-A783-AC322EE29B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type_created!$G$37:$J$39</c15:sqref>
                  </c15:fullRef>
                  <c15:levelRef>
                    <c15:sqref>type_created!$G$39:$J$39</c15:sqref>
                  </c15:levelRef>
                </c:ext>
              </c:extLst>
              <c:f>type_created!$G$39:$J$39</c:f>
              <c:strCache>
                <c:ptCount val="4"/>
                <c:pt idx="0">
                  <c:v>2023</c:v>
                </c:pt>
                <c:pt idx="1">
                  <c:v>2022</c:v>
                </c:pt>
                <c:pt idx="2">
                  <c:v>2021</c:v>
                </c:pt>
                <c:pt idx="3">
                  <c:v>2020</c:v>
                </c:pt>
              </c:strCache>
            </c:strRef>
          </c:cat>
          <c:val>
            <c:numRef>
              <c:f>type_created!$G$41:$J$41</c:f>
              <c:numCache>
                <c:formatCode>0.00%</c:formatCode>
                <c:ptCount val="4"/>
                <c:pt idx="0">
                  <c:v>0</c:v>
                </c:pt>
                <c:pt idx="1">
                  <c:v>2.5974025974025972E-2</c:v>
                </c:pt>
                <c:pt idx="2">
                  <c:v>0</c:v>
                </c:pt>
                <c:pt idx="3">
                  <c:v>0</c:v>
                </c:pt>
              </c:numCache>
            </c:numRef>
          </c:val>
          <c:extLst>
            <c:ext xmlns:c16="http://schemas.microsoft.com/office/drawing/2014/chart" uri="{C3380CC4-5D6E-409C-BE32-E72D297353CC}">
              <c16:uniqueId val="{00000001-CEED-4E6D-A783-AC322EE29BF3}"/>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2"/>
                <c:order val="2"/>
                <c:tx>
                  <c:strRef>
                    <c:extLst>
                      <c:ext uri="{02D57815-91ED-43cb-92C2-25804820EDAC}">
                        <c15:formulaRef>
                          <c15:sqref>type_created!$F$42</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type_created!$G$37:$J$39</c15:sqref>
                        </c15:fullRef>
                        <c15:levelRef>
                          <c15:sqref>type_created!$G$39:$J$39</c15:sqref>
                        </c15:levelRef>
                        <c15:formulaRef>
                          <c15:sqref>type_created!$G$39:$J$39</c15:sqref>
                        </c15:formulaRef>
                      </c:ext>
                    </c:extLst>
                    <c:strCache>
                      <c:ptCount val="4"/>
                      <c:pt idx="0">
                        <c:v>2023</c:v>
                      </c:pt>
                      <c:pt idx="1">
                        <c:v>2022</c:v>
                      </c:pt>
                      <c:pt idx="2">
                        <c:v>2021</c:v>
                      </c:pt>
                      <c:pt idx="3">
                        <c:v>2020</c:v>
                      </c:pt>
                    </c:strCache>
                  </c:strRef>
                </c:cat>
                <c:val>
                  <c:numRef>
                    <c:extLst>
                      <c:ext uri="{02D57815-91ED-43cb-92C2-25804820EDAC}">
                        <c15:formulaRef>
                          <c15:sqref>type_created!$G$42:$J$42</c15:sqref>
                        </c15:formulaRef>
                      </c:ext>
                    </c:extLst>
                    <c:numCache>
                      <c:formatCode>0.00%</c:formatCode>
                      <c:ptCount val="4"/>
                      <c:pt idx="0">
                        <c:v>1.2987012987012986E-2</c:v>
                      </c:pt>
                      <c:pt idx="1">
                        <c:v>0.18181818181818182</c:v>
                      </c:pt>
                      <c:pt idx="2">
                        <c:v>0.46753246753246747</c:v>
                      </c:pt>
                      <c:pt idx="3">
                        <c:v>0.33766233766233766</c:v>
                      </c:pt>
                    </c:numCache>
                  </c:numRef>
                </c:val>
                <c:extLst>
                  <c:ext xmlns:c16="http://schemas.microsoft.com/office/drawing/2014/chart" uri="{C3380CC4-5D6E-409C-BE32-E72D297353CC}">
                    <c16:uniqueId val="{00000002-CEED-4E6D-A783-AC322EE29BF3}"/>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8156-4A20-AAFB-0C268FCD3BD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8156-4A20-AAFB-0C268FCD3BD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8156-4A20-AAFB-0C268FCD3BD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8156-4A20-AAFB-0C268FCD3BD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8156-4A20-AAFB-0C268FCD3BD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8156-4A20-AAFB-0C268FCD3BD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8156-4A20-AAFB-0C268FCD3BD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8156-4A20-AAFB-0C268FCD3BD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90F6-444F-A882-D8D69A4182AB}"/>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90F6-444F-A882-D8D69A4182AB}"/>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90F6-444F-A882-D8D69A4182AB}"/>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90F6-444F-A882-D8D69A4182AB}"/>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90F6-444F-A882-D8D69A4182AB}"/>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90F6-444F-A882-D8D69A4182AB}"/>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OBJETO/MODIFICACIÓNOBJETO RESPECTO DEL TOTAL DE OBJETOS INFORME GRUPO DE AMENAZAS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type_modified!$B$32</c:f>
              <c:strCache>
                <c:ptCount val="1"/>
                <c:pt idx="0">
                  <c:v>2023</c:v>
                </c:pt>
              </c:strCache>
            </c:strRef>
          </c:tx>
          <c:spPr>
            <a:solidFill>
              <a:schemeClr val="accent1"/>
            </a:solidFill>
            <a:ln>
              <a:noFill/>
            </a:ln>
            <a:effectLst/>
          </c:spPr>
          <c:invertIfNegative val="0"/>
          <c:dLbls>
            <c:dLbl>
              <c:idx val="0"/>
              <c:layout>
                <c:manualLayout>
                  <c:x val="-0.22726957241778256"/>
                  <c:y val="-6.9678042797058901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8F-480F-8658-AC22EBC9C4D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type_modified!$C$31</c:f>
              <c:strCache>
                <c:ptCount val="1"/>
                <c:pt idx="0">
                  <c:v>REPORTE</c:v>
                </c:pt>
              </c:strCache>
            </c:strRef>
          </c:cat>
          <c:val>
            <c:numRef>
              <c:f>type_modified!$C$32:$D$32</c:f>
              <c:numCache>
                <c:formatCode>0.00%</c:formatCode>
                <c:ptCount val="1"/>
                <c:pt idx="0">
                  <c:v>2.6666666666666665E-2</c:v>
                </c:pt>
              </c:numCache>
            </c:numRef>
          </c:val>
          <c:extLst>
            <c:ext xmlns:c16="http://schemas.microsoft.com/office/drawing/2014/chart" uri="{C3380CC4-5D6E-409C-BE32-E72D297353CC}">
              <c16:uniqueId val="{00000002-0A8F-480F-8658-AC22EBC9C4DF}"/>
            </c:ext>
          </c:extLst>
        </c:ser>
        <c:ser>
          <c:idx val="1"/>
          <c:order val="1"/>
          <c:tx>
            <c:strRef>
              <c:f>type_modified!$B$33</c:f>
              <c:strCache>
                <c:ptCount val="1"/>
                <c:pt idx="0">
                  <c:v>2022</c:v>
                </c:pt>
              </c:strCache>
            </c:strRef>
          </c:tx>
          <c:spPr>
            <a:solidFill>
              <a:schemeClr val="accent3"/>
            </a:solidFill>
            <a:ln>
              <a:noFill/>
            </a:ln>
            <a:effectLst/>
          </c:spPr>
          <c:invertIfNegative val="0"/>
          <c:dLbls>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type_modified!$C$31</c:f>
              <c:strCache>
                <c:ptCount val="1"/>
                <c:pt idx="0">
                  <c:v>REPORTE</c:v>
                </c:pt>
              </c:strCache>
            </c:strRef>
          </c:cat>
          <c:val>
            <c:numRef>
              <c:f>type_modified!$C$33:$D$33</c:f>
              <c:numCache>
                <c:formatCode>0.00%</c:formatCode>
                <c:ptCount val="1"/>
                <c:pt idx="0">
                  <c:v>0.22666666666666668</c:v>
                </c:pt>
              </c:numCache>
            </c:numRef>
          </c:val>
          <c:extLst>
            <c:ext xmlns:c16="http://schemas.microsoft.com/office/drawing/2014/chart" uri="{C3380CC4-5D6E-409C-BE32-E72D297353CC}">
              <c16:uniqueId val="{00000004-0A8F-480F-8658-AC22EBC9C4DF}"/>
            </c:ext>
          </c:extLst>
        </c:ser>
        <c:ser>
          <c:idx val="2"/>
          <c:order val="2"/>
          <c:tx>
            <c:strRef>
              <c:f>type_modified!$B$34</c:f>
              <c:strCache>
                <c:ptCount val="1"/>
                <c:pt idx="0">
                  <c:v>2021</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type_modified!$C$31</c:f>
              <c:strCache>
                <c:ptCount val="1"/>
                <c:pt idx="0">
                  <c:v>REPORTE</c:v>
                </c:pt>
              </c:strCache>
            </c:strRef>
          </c:cat>
          <c:val>
            <c:numRef>
              <c:f>type_modified!$C$34:$D$34</c:f>
              <c:numCache>
                <c:formatCode>0.00%</c:formatCode>
                <c:ptCount val="1"/>
                <c:pt idx="0">
                  <c:v>0.7466666666666667</c:v>
                </c:pt>
              </c:numCache>
            </c:numRef>
          </c:val>
          <c:extLst>
            <c:ext xmlns:c16="http://schemas.microsoft.com/office/drawing/2014/chart" uri="{C3380CC4-5D6E-409C-BE32-E72D297353CC}">
              <c16:uniqueId val="{00000006-0A8F-480F-8658-AC22EBC9C4DF}"/>
            </c:ext>
          </c:extLst>
        </c:ser>
        <c:ser>
          <c:idx val="3"/>
          <c:order val="3"/>
          <c:tx>
            <c:strRef>
              <c:f>'TIPO OBJETO_FECHA MODIFICACION'!#REF!</c:f>
              <c:strCache>
                <c:ptCount val="1"/>
                <c:pt idx="0">
                  <c:v>#REF!</c:v>
                </c:pt>
              </c:strCache>
            </c:strRef>
          </c:tx>
          <c:spPr>
            <a:solidFill>
              <a:schemeClr val="accent1">
                <a:lumMod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type_modified!$C$31</c:f>
              <c:strCache>
                <c:ptCount val="1"/>
                <c:pt idx="0">
                  <c:v>REPORTE</c:v>
                </c:pt>
              </c:strCache>
            </c:strRef>
          </c:cat>
          <c:val>
            <c:numRef>
              <c:f>'TIPO OBJETO_FECHA MODIFICACION'!#REF!</c:f>
              <c:numCache>
                <c:formatCode>General</c:formatCode>
                <c:ptCount val="1"/>
                <c:pt idx="0">
                  <c:v>1</c:v>
                </c:pt>
              </c:numCache>
            </c:numRef>
          </c:val>
          <c:extLst>
            <c:ext xmlns:c16="http://schemas.microsoft.com/office/drawing/2014/chart" uri="{C3380CC4-5D6E-409C-BE32-E72D297353CC}">
              <c16:uniqueId val="{00000008-0A8F-480F-8658-AC22EBC9C4DF}"/>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4"/>
                <c:order val="4"/>
                <c:tx>
                  <c:strRef>
                    <c:extLst>
                      <c:ext uri="{02D57815-91ED-43cb-92C2-25804820EDAC}">
                        <c15:formulaRef>
                          <c15:sqref>type_modified!$B$35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type_modified!$C$31</c15:sqref>
                        </c15:formulaRef>
                      </c:ext>
                    </c:extLst>
                    <c:strCache>
                      <c:ptCount val="1"/>
                      <c:pt idx="0">
                        <c:v>REPORTE</c:v>
                      </c:pt>
                    </c:strCache>
                  </c:strRef>
                </c:cat>
                <c:val>
                  <c:numRef>
                    <c:extLst>
                      <c:ext uri="{02D57815-91ED-43cb-92C2-25804820EDAC}">
                        <c15:formulaRef>
                          <c15:sqref>type_modified!$C$35:$D$35</c15:sqref>
                        </c15:formulaRef>
                      </c:ext>
                    </c:extLst>
                    <c:numCache>
                      <c:formatCode>0.00%</c:formatCode>
                      <c:ptCount val="1"/>
                      <c:pt idx="0">
                        <c:v>1</c:v>
                      </c:pt>
                    </c:numCache>
                  </c:numRef>
                </c:val>
                <c:extLst>
                  <c:ext xmlns:c16="http://schemas.microsoft.com/office/drawing/2014/chart" uri="{C3380CC4-5D6E-409C-BE32-E72D297353CC}">
                    <c16:uniqueId val="{00000009-0A8F-480F-8658-AC22EBC9C4DF}"/>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MODIFICACIÓN/TIPO DE OBJETO RESPECTO DEL TOTAL DE OBJETOS INFORME GRUPO DE AMENAZAS IBM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type_modified!$F$32</c:f>
              <c:strCache>
                <c:ptCount val="1"/>
                <c:pt idx="0">
                  <c:v>REPORTE</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F06D-4200-B7FD-869FA43F61CD}"/>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type_modified!$G$31:$I$31</c:f>
              <c:numCache>
                <c:formatCode>General</c:formatCode>
                <c:ptCount val="3"/>
                <c:pt idx="0">
                  <c:v>2023</c:v>
                </c:pt>
                <c:pt idx="1">
                  <c:v>2022</c:v>
                </c:pt>
                <c:pt idx="2">
                  <c:v>2021</c:v>
                </c:pt>
              </c:numCache>
            </c:numRef>
          </c:cat>
          <c:val>
            <c:numRef>
              <c:f>type_modified!$G$32:$I$32</c:f>
              <c:numCache>
                <c:formatCode>0.00%</c:formatCode>
                <c:ptCount val="3"/>
                <c:pt idx="0">
                  <c:v>2.6666666666666665E-2</c:v>
                </c:pt>
                <c:pt idx="1">
                  <c:v>0.22666666666666668</c:v>
                </c:pt>
                <c:pt idx="2">
                  <c:v>0.7466666666666667</c:v>
                </c:pt>
              </c:numCache>
            </c:numRef>
          </c:val>
          <c:extLst>
            <c:ext xmlns:c16="http://schemas.microsoft.com/office/drawing/2014/chart" uri="{C3380CC4-5D6E-409C-BE32-E72D297353CC}">
              <c16:uniqueId val="{00000001-F06D-4200-B7FD-869FA43F61CD}"/>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1"/>
                <c:order val="1"/>
                <c:tx>
                  <c:strRef>
                    <c:extLst>
                      <c:ext uri="{02D57815-91ED-43cb-92C2-25804820EDAC}">
                        <c15:formulaRef>
                          <c15:sqref>type_modified!$F$33</c15:sqref>
                        </c15:formulaRef>
                      </c:ext>
                    </c:extLst>
                    <c:strCache>
                      <c:ptCount val="1"/>
                      <c:pt idx="0">
                        <c:v>TOTAL </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type_modified!$G$31:$I$31</c15:sqref>
                        </c15:formulaRef>
                      </c:ext>
                    </c:extLst>
                    <c:numCache>
                      <c:formatCode>General</c:formatCode>
                      <c:ptCount val="3"/>
                      <c:pt idx="0">
                        <c:v>2023</c:v>
                      </c:pt>
                      <c:pt idx="1">
                        <c:v>2022</c:v>
                      </c:pt>
                      <c:pt idx="2">
                        <c:v>2021</c:v>
                      </c:pt>
                    </c:numCache>
                  </c:numRef>
                </c:cat>
                <c:val>
                  <c:numRef>
                    <c:extLst>
                      <c:ext uri="{02D57815-91ED-43cb-92C2-25804820EDAC}">
                        <c15:formulaRef>
                          <c15:sqref>type_modified!$G$33:$I$33</c15:sqref>
                        </c15:formulaRef>
                      </c:ext>
                    </c:extLst>
                    <c:numCache>
                      <c:formatCode>0.00%</c:formatCode>
                      <c:ptCount val="3"/>
                      <c:pt idx="0">
                        <c:v>2.6666666666666665E-2</c:v>
                      </c:pt>
                      <c:pt idx="1">
                        <c:v>0.22666666666666668</c:v>
                      </c:pt>
                      <c:pt idx="2">
                        <c:v>0.7466666666666667</c:v>
                      </c:pt>
                    </c:numCache>
                  </c:numRef>
                </c:val>
                <c:extLst>
                  <c:ext xmlns:c16="http://schemas.microsoft.com/office/drawing/2014/chart" uri="{C3380CC4-5D6E-409C-BE32-E72D297353CC}">
                    <c16:uniqueId val="{00000005-F06D-4200-B7FD-869FA43F61CD}"/>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3ED-4621-9EDD-5775C7A8E040}"/>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3ED-4621-9EDD-5775C7A8E040}"/>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3ED-4621-9EDD-5775C7A8E040}"/>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3ED-4621-9EDD-5775C7A8E040}"/>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3ED-4621-9EDD-5775C7A8E040}"/>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3ED-4621-9EDD-5775C7A8E040}"/>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3ED-4621-9EDD-5775C7A8E040}"/>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3ED-4621-9EDD-5775C7A8E040}"/>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746125</xdr:colOff>
      <xdr:row>88</xdr:row>
      <xdr:rowOff>0</xdr:rowOff>
    </xdr:from>
    <xdr:to>
      <xdr:col>2</xdr:col>
      <xdr:colOff>4762501</xdr:colOff>
      <xdr:row>88</xdr:row>
      <xdr:rowOff>0</xdr:rowOff>
    </xdr:to>
    <xdr:graphicFrame macro="">
      <xdr:nvGraphicFramePr>
        <xdr:cNvPr id="2" name="Gráfico 1">
          <a:extLst>
            <a:ext uri="{FF2B5EF4-FFF2-40B4-BE49-F238E27FC236}">
              <a16:creationId xmlns:a16="http://schemas.microsoft.com/office/drawing/2014/main" id="{958504B5-EDC0-4E7D-9096-A1C83465C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BED01AD4-0CCD-47C7-964B-D7809EDD8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42</xdr:row>
      <xdr:rowOff>438150</xdr:rowOff>
    </xdr:from>
    <xdr:to>
      <xdr:col>3</xdr:col>
      <xdr:colOff>19050</xdr:colOff>
      <xdr:row>65</xdr:row>
      <xdr:rowOff>266700</xdr:rowOff>
    </xdr:to>
    <xdr:graphicFrame macro="">
      <xdr:nvGraphicFramePr>
        <xdr:cNvPr id="8" name="Gráfico 7">
          <a:extLst>
            <a:ext uri="{FF2B5EF4-FFF2-40B4-BE49-F238E27FC236}">
              <a16:creationId xmlns:a16="http://schemas.microsoft.com/office/drawing/2014/main" id="{A375FB58-72A8-7C9C-D3CE-269724F40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42</xdr:row>
      <xdr:rowOff>552450</xdr:rowOff>
    </xdr:from>
    <xdr:to>
      <xdr:col>7</xdr:col>
      <xdr:colOff>0</xdr:colOff>
      <xdr:row>65</xdr:row>
      <xdr:rowOff>285750</xdr:rowOff>
    </xdr:to>
    <xdr:graphicFrame macro="">
      <xdr:nvGraphicFramePr>
        <xdr:cNvPr id="10" name="Gráfico 9">
          <a:extLst>
            <a:ext uri="{FF2B5EF4-FFF2-40B4-BE49-F238E27FC236}">
              <a16:creationId xmlns:a16="http://schemas.microsoft.com/office/drawing/2014/main" id="{4EE87D15-013F-D250-D425-2941ACA68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86</xdr:row>
      <xdr:rowOff>0</xdr:rowOff>
    </xdr:from>
    <xdr:to>
      <xdr:col>2</xdr:col>
      <xdr:colOff>4762501</xdr:colOff>
      <xdr:row>86</xdr:row>
      <xdr:rowOff>0</xdr:rowOff>
    </xdr:to>
    <xdr:graphicFrame macro="">
      <xdr:nvGraphicFramePr>
        <xdr:cNvPr id="2" name="Gráfico 1">
          <a:extLst>
            <a:ext uri="{FF2B5EF4-FFF2-40B4-BE49-F238E27FC236}">
              <a16:creationId xmlns:a16="http://schemas.microsoft.com/office/drawing/2014/main" id="{2A57D05D-020F-42A4-8AD9-BE3C67EB9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0EB4D870-4E02-4F89-930F-D0C7AA5C5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35</xdr:row>
      <xdr:rowOff>438150</xdr:rowOff>
    </xdr:from>
    <xdr:to>
      <xdr:col>3</xdr:col>
      <xdr:colOff>19050</xdr:colOff>
      <xdr:row>58</xdr:row>
      <xdr:rowOff>266700</xdr:rowOff>
    </xdr:to>
    <xdr:graphicFrame macro="">
      <xdr:nvGraphicFramePr>
        <xdr:cNvPr id="4" name="Gráfico 3">
          <a:extLst>
            <a:ext uri="{FF2B5EF4-FFF2-40B4-BE49-F238E27FC236}">
              <a16:creationId xmlns:a16="http://schemas.microsoft.com/office/drawing/2014/main" id="{70CA3BFF-A5DB-44DE-96E9-9884CAC7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33</xdr:row>
      <xdr:rowOff>552450</xdr:rowOff>
    </xdr:from>
    <xdr:to>
      <xdr:col>7</xdr:col>
      <xdr:colOff>0</xdr:colOff>
      <xdr:row>56</xdr:row>
      <xdr:rowOff>285750</xdr:rowOff>
    </xdr:to>
    <xdr:graphicFrame macro="">
      <xdr:nvGraphicFramePr>
        <xdr:cNvPr id="5" name="Gráfico 4">
          <a:extLst>
            <a:ext uri="{FF2B5EF4-FFF2-40B4-BE49-F238E27FC236}">
              <a16:creationId xmlns:a16="http://schemas.microsoft.com/office/drawing/2014/main" id="{24E35CE7-98A5-4B61-BAAD-5046923B4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98</xdr:row>
      <xdr:rowOff>0</xdr:rowOff>
    </xdr:from>
    <xdr:to>
      <xdr:col>2</xdr:col>
      <xdr:colOff>4762501</xdr:colOff>
      <xdr:row>98</xdr:row>
      <xdr:rowOff>0</xdr:rowOff>
    </xdr:to>
    <xdr:graphicFrame macro="">
      <xdr:nvGraphicFramePr>
        <xdr:cNvPr id="2" name="Gráfico 1">
          <a:extLst>
            <a:ext uri="{FF2B5EF4-FFF2-40B4-BE49-F238E27FC236}">
              <a16:creationId xmlns:a16="http://schemas.microsoft.com/office/drawing/2014/main" id="{5F751512-C4D0-4DC3-81B9-53B94A8FC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375CC78E-883F-4C3A-BF15-9AFA5D885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52</xdr:row>
      <xdr:rowOff>438149</xdr:rowOff>
    </xdr:from>
    <xdr:to>
      <xdr:col>3</xdr:col>
      <xdr:colOff>1500187</xdr:colOff>
      <xdr:row>86</xdr:row>
      <xdr:rowOff>119062</xdr:rowOff>
    </xdr:to>
    <xdr:graphicFrame macro="">
      <xdr:nvGraphicFramePr>
        <xdr:cNvPr id="6" name="Gráfico 5">
          <a:extLst>
            <a:ext uri="{FF2B5EF4-FFF2-40B4-BE49-F238E27FC236}">
              <a16:creationId xmlns:a16="http://schemas.microsoft.com/office/drawing/2014/main" id="{419C55EE-ED1C-9669-E26F-1431C2320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BD5E3-CF30-4A48-BDD7-544E26E44330}">
  <dimension ref="B2:K95"/>
  <sheetViews>
    <sheetView topLeftCell="A25" zoomScale="50" zoomScaleNormal="50" workbookViewId="0">
      <selection activeCell="G5" sqref="G5"/>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74</v>
      </c>
      <c r="G3" s="2" t="s">
        <v>4</v>
      </c>
      <c r="H3" s="3" t="s">
        <v>5</v>
      </c>
      <c r="I3" s="4"/>
      <c r="J3" s="5"/>
    </row>
    <row r="4" spans="2:11" ht="183" customHeight="1" thickTop="1" thickBot="1" x14ac:dyDescent="0.3">
      <c r="B4" s="62" t="s">
        <v>15</v>
      </c>
      <c r="C4" s="52" t="s">
        <v>15</v>
      </c>
      <c r="D4" s="63" t="s">
        <v>16</v>
      </c>
      <c r="E4" s="64" t="s">
        <v>17</v>
      </c>
      <c r="F4" s="65" t="s">
        <v>18</v>
      </c>
      <c r="G4" s="66" t="s">
        <v>19</v>
      </c>
      <c r="H4" s="110" t="s">
        <v>51</v>
      </c>
      <c r="I4" s="112"/>
      <c r="J4" s="6"/>
    </row>
    <row r="5" spans="2:11" ht="188.25" customHeight="1" thickTop="1" thickBot="1" x14ac:dyDescent="0.3">
      <c r="B5" s="62" t="s">
        <v>22</v>
      </c>
      <c r="C5" s="52" t="s">
        <v>22</v>
      </c>
      <c r="D5" s="63" t="s">
        <v>23</v>
      </c>
      <c r="E5" s="64" t="s">
        <v>20</v>
      </c>
      <c r="F5" s="65">
        <v>2023</v>
      </c>
      <c r="G5" s="66" t="s">
        <v>24</v>
      </c>
      <c r="H5" s="111"/>
      <c r="I5" s="112"/>
      <c r="J5" s="7"/>
    </row>
    <row r="6" spans="2:11" ht="16.5" thickTop="1" thickBot="1" x14ac:dyDescent="0.3">
      <c r="B6" s="8"/>
      <c r="C6" s="8"/>
      <c r="D6" s="9"/>
      <c r="E6" s="9"/>
      <c r="F6" s="9"/>
      <c r="G6" s="10"/>
      <c r="H6" s="11"/>
      <c r="I6" s="12"/>
      <c r="J6" s="77"/>
      <c r="K6" s="13"/>
    </row>
    <row r="7" spans="2:11" ht="32.25" customHeight="1" thickTop="1" thickBot="1" x14ac:dyDescent="0.3">
      <c r="B7" s="114" t="s">
        <v>12</v>
      </c>
      <c r="C7" s="115"/>
      <c r="D7" s="116"/>
      <c r="E7" s="14"/>
      <c r="F7" s="114" t="s">
        <v>12</v>
      </c>
      <c r="G7" s="115"/>
      <c r="H7" s="116"/>
      <c r="I7" s="29"/>
      <c r="J7" s="29"/>
    </row>
    <row r="8" spans="2:11" ht="32.25" customHeight="1" thickTop="1" thickBot="1" x14ac:dyDescent="0.3">
      <c r="B8" s="15"/>
      <c r="C8" s="15"/>
      <c r="D8" s="16"/>
      <c r="E8" s="17"/>
      <c r="F8" s="15"/>
      <c r="G8" s="15"/>
      <c r="H8" s="16"/>
      <c r="I8" s="29"/>
      <c r="J8" s="29"/>
    </row>
    <row r="9" spans="2:11" ht="32.25" customHeight="1" thickBot="1" x14ac:dyDescent="0.4">
      <c r="B9" s="40" t="s">
        <v>6</v>
      </c>
      <c r="C9" s="41" t="s">
        <v>7</v>
      </c>
      <c r="D9" s="18"/>
      <c r="E9" s="19"/>
      <c r="F9" s="40" t="s">
        <v>6</v>
      </c>
      <c r="G9" s="41" t="s">
        <v>7</v>
      </c>
      <c r="H9" s="18"/>
      <c r="I9" s="29"/>
      <c r="J9" s="29"/>
    </row>
    <row r="10" spans="2:11" ht="180.75" customHeight="1" thickBot="1" x14ac:dyDescent="0.4">
      <c r="B10" s="42" t="s">
        <v>8</v>
      </c>
      <c r="C10" s="21" t="s">
        <v>30</v>
      </c>
      <c r="D10" s="20"/>
      <c r="E10" s="20"/>
      <c r="F10" s="42" t="s">
        <v>8</v>
      </c>
      <c r="G10" s="21" t="s">
        <v>30</v>
      </c>
      <c r="H10" s="20"/>
      <c r="I10" s="29"/>
      <c r="J10" s="29"/>
    </row>
    <row r="11" spans="2:11" ht="102.75" customHeight="1" thickBot="1" x14ac:dyDescent="0.4">
      <c r="B11" s="43" t="s">
        <v>9</v>
      </c>
      <c r="C11" s="44" t="s">
        <v>31</v>
      </c>
      <c r="D11" s="20"/>
      <c r="E11" s="20"/>
      <c r="F11" s="43" t="s">
        <v>9</v>
      </c>
      <c r="G11" s="44" t="s">
        <v>35</v>
      </c>
      <c r="H11" s="20"/>
      <c r="I11" s="29"/>
      <c r="J11" s="29"/>
    </row>
    <row r="12" spans="2:11" ht="72.75" customHeight="1" thickBot="1" x14ac:dyDescent="0.3">
      <c r="B12" s="22"/>
      <c r="C12" s="9"/>
      <c r="F12" s="22"/>
      <c r="G12" s="9"/>
      <c r="I12" s="29"/>
      <c r="J12" s="29"/>
    </row>
    <row r="13" spans="2:11" ht="72.75" customHeight="1" thickBot="1" x14ac:dyDescent="0.3">
      <c r="B13" s="23" t="s">
        <v>21</v>
      </c>
      <c r="C13" s="24" t="s">
        <v>10</v>
      </c>
      <c r="D13" s="25" t="s">
        <v>25</v>
      </c>
      <c r="E13" s="30"/>
      <c r="F13" s="23" t="s">
        <v>33</v>
      </c>
      <c r="G13" s="24" t="s">
        <v>10</v>
      </c>
      <c r="H13" s="25" t="s">
        <v>34</v>
      </c>
      <c r="I13" s="29"/>
      <c r="J13" s="29"/>
    </row>
    <row r="14" spans="2:11" ht="36.75" customHeight="1" thickBot="1" x14ac:dyDescent="0.3">
      <c r="B14" s="26" t="s">
        <v>18</v>
      </c>
      <c r="C14" s="37">
        <f>SUM(C15:C18)</f>
        <v>75</v>
      </c>
      <c r="D14" s="54">
        <f>(C14/(C$24/100))%</f>
        <v>0.97402597402597391</v>
      </c>
      <c r="E14" s="32"/>
      <c r="F14" s="26">
        <v>2023</v>
      </c>
      <c r="G14" s="37">
        <f>SUM(G15:G16)</f>
        <v>1</v>
      </c>
      <c r="H14" s="54">
        <f>(G14/(G$26/100))%</f>
        <v>1.2987012987012986E-2</v>
      </c>
      <c r="I14" s="29"/>
      <c r="J14" s="29"/>
    </row>
    <row r="15" spans="2:11" ht="23.25" x14ac:dyDescent="0.25">
      <c r="B15" s="27">
        <v>2023</v>
      </c>
      <c r="C15" s="60">
        <v>1</v>
      </c>
      <c r="D15" s="61">
        <f>(C15/(C$14/100))%</f>
        <v>1.3333333333333332E-2</v>
      </c>
      <c r="E15" s="33"/>
      <c r="F15" s="27" t="s">
        <v>38</v>
      </c>
      <c r="G15" s="60">
        <v>1</v>
      </c>
      <c r="H15" s="61">
        <f>(G15/(G$14/100))%</f>
        <v>1</v>
      </c>
      <c r="I15" s="29"/>
      <c r="J15" s="29"/>
    </row>
    <row r="16" spans="2:11" ht="24" thickBot="1" x14ac:dyDescent="0.3">
      <c r="B16" s="53">
        <v>2022</v>
      </c>
      <c r="C16" s="31">
        <v>12</v>
      </c>
      <c r="D16" s="61">
        <f t="shared" ref="D16:D18" si="0">(C16/(C$14/100))%</f>
        <v>0.16</v>
      </c>
      <c r="E16" s="33"/>
      <c r="F16" s="53" t="s">
        <v>26</v>
      </c>
      <c r="G16" s="31">
        <v>0</v>
      </c>
      <c r="H16" s="61">
        <f t="shared" ref="H16" si="1">(G16/(G$14/100))%</f>
        <v>0</v>
      </c>
      <c r="I16" s="29"/>
      <c r="J16" s="29"/>
    </row>
    <row r="17" spans="2:10" ht="30" customHeight="1" thickBot="1" x14ac:dyDescent="0.3">
      <c r="B17" s="28">
        <v>2021</v>
      </c>
      <c r="C17" s="31">
        <v>36</v>
      </c>
      <c r="D17" s="61">
        <f t="shared" si="0"/>
        <v>0.48</v>
      </c>
      <c r="E17" s="33"/>
      <c r="F17" s="26">
        <v>2022</v>
      </c>
      <c r="G17" s="37">
        <f>SUM(G18:G19)</f>
        <v>14</v>
      </c>
      <c r="H17" s="54">
        <f>(G17/(G$26/100))%</f>
        <v>0.1818181818181818</v>
      </c>
      <c r="I17" s="29"/>
      <c r="J17" s="29"/>
    </row>
    <row r="18" spans="2:10" ht="27.75" customHeight="1" thickBot="1" x14ac:dyDescent="0.3">
      <c r="B18" s="28">
        <v>2020</v>
      </c>
      <c r="C18" s="31">
        <v>26</v>
      </c>
      <c r="D18" s="61">
        <f t="shared" si="0"/>
        <v>0.34666666666666662</v>
      </c>
      <c r="E18" s="33"/>
      <c r="F18" s="27" t="s">
        <v>38</v>
      </c>
      <c r="G18" s="60">
        <v>12</v>
      </c>
      <c r="H18" s="61">
        <f>(G18/(G$17/100))%</f>
        <v>0.8571428571428571</v>
      </c>
      <c r="I18" s="29"/>
      <c r="J18" s="29"/>
    </row>
    <row r="19" spans="2:10" ht="24" thickBot="1" x14ac:dyDescent="0.3">
      <c r="B19" s="26" t="s">
        <v>26</v>
      </c>
      <c r="C19" s="37">
        <f>SUM(C20:C23)</f>
        <v>2</v>
      </c>
      <c r="D19" s="54">
        <f>(C19/(C$24/100))%</f>
        <v>2.5974025974025972E-2</v>
      </c>
      <c r="E19" s="33"/>
      <c r="F19" s="53" t="s">
        <v>26</v>
      </c>
      <c r="G19" s="31">
        <v>2</v>
      </c>
      <c r="H19" s="61">
        <f>(G19/(G$17/100))%</f>
        <v>0.14285714285714285</v>
      </c>
      <c r="I19" s="29"/>
      <c r="J19" s="29"/>
    </row>
    <row r="20" spans="2:10" ht="24" thickBot="1" x14ac:dyDescent="0.3">
      <c r="B20" s="27">
        <v>2023</v>
      </c>
      <c r="C20" s="60">
        <v>0</v>
      </c>
      <c r="D20" s="61">
        <f>(C20/(C$19/100))%</f>
        <v>0</v>
      </c>
      <c r="E20" s="35"/>
      <c r="F20" s="26">
        <v>2021</v>
      </c>
      <c r="G20" s="37">
        <f>SUM(G21:G22)</f>
        <v>36</v>
      </c>
      <c r="H20" s="54">
        <f>(G20/(G$26/100))%</f>
        <v>0.46753246753246747</v>
      </c>
      <c r="I20" s="29"/>
      <c r="J20" s="29"/>
    </row>
    <row r="21" spans="2:10" ht="23.25" x14ac:dyDescent="0.25">
      <c r="B21" s="53">
        <v>2022</v>
      </c>
      <c r="C21" s="31">
        <v>2</v>
      </c>
      <c r="D21" s="61">
        <f t="shared" ref="D21:D23" si="2">(C21/(C$19/100))%</f>
        <v>1</v>
      </c>
      <c r="E21" s="35"/>
      <c r="F21" s="27" t="s">
        <v>38</v>
      </c>
      <c r="G21" s="60">
        <v>36</v>
      </c>
      <c r="H21" s="61">
        <f>(G21/(G$20/100))%</f>
        <v>1</v>
      </c>
      <c r="I21" s="29"/>
      <c r="J21" s="29"/>
    </row>
    <row r="22" spans="2:10" ht="24" thickBot="1" x14ac:dyDescent="0.3">
      <c r="B22" s="28">
        <v>2021</v>
      </c>
      <c r="C22" s="31">
        <v>0</v>
      </c>
      <c r="D22" s="61">
        <f t="shared" si="2"/>
        <v>0</v>
      </c>
      <c r="E22" s="35"/>
      <c r="F22" s="53" t="s">
        <v>26</v>
      </c>
      <c r="G22" s="31">
        <v>0</v>
      </c>
      <c r="H22" s="61">
        <f>(G22/(G$20/100))%</f>
        <v>0</v>
      </c>
      <c r="I22" s="29"/>
      <c r="J22" s="29"/>
    </row>
    <row r="23" spans="2:10" ht="24" thickBot="1" x14ac:dyDescent="0.3">
      <c r="B23" s="70">
        <v>2020</v>
      </c>
      <c r="C23" s="36">
        <v>0</v>
      </c>
      <c r="D23" s="71">
        <f t="shared" si="2"/>
        <v>0</v>
      </c>
      <c r="E23" s="35"/>
      <c r="F23" s="26">
        <v>2020</v>
      </c>
      <c r="G23" s="37">
        <f>SUM(G24:G25)</f>
        <v>26</v>
      </c>
      <c r="H23" s="54">
        <f>(G23/(G$26/100))%</f>
        <v>0.33766233766233766</v>
      </c>
      <c r="I23" s="29"/>
      <c r="J23" s="29"/>
    </row>
    <row r="24" spans="2:10" ht="24" thickBot="1" x14ac:dyDescent="0.3">
      <c r="B24" s="74" t="s">
        <v>11</v>
      </c>
      <c r="C24" s="75">
        <f>C14+C19</f>
        <v>77</v>
      </c>
      <c r="D24" s="76">
        <f>D14+D19</f>
        <v>0.99999999999999989</v>
      </c>
      <c r="E24" s="35"/>
      <c r="F24" s="27" t="s">
        <v>38</v>
      </c>
      <c r="G24" s="60">
        <v>26</v>
      </c>
      <c r="H24" s="61">
        <f>(G24/(G$23/100))%</f>
        <v>1</v>
      </c>
      <c r="I24" s="29"/>
      <c r="J24" s="29"/>
    </row>
    <row r="25" spans="2:10" ht="24" thickBot="1" x14ac:dyDescent="0.3">
      <c r="B25" s="72"/>
      <c r="C25" s="72"/>
      <c r="D25" s="73"/>
      <c r="E25" s="35"/>
      <c r="F25" s="53" t="s">
        <v>26</v>
      </c>
      <c r="G25" s="31">
        <v>0</v>
      </c>
      <c r="H25" s="61">
        <f>(G25/(G$23/100))%</f>
        <v>0</v>
      </c>
      <c r="I25" s="29"/>
      <c r="J25" s="29"/>
    </row>
    <row r="26" spans="2:10" ht="24" thickBot="1" x14ac:dyDescent="0.3">
      <c r="B26" s="38"/>
      <c r="C26" s="38"/>
      <c r="D26" s="35"/>
      <c r="E26" s="35"/>
      <c r="F26" s="74" t="s">
        <v>11</v>
      </c>
      <c r="G26" s="75">
        <f>G14+G17+G20+G23</f>
        <v>77</v>
      </c>
      <c r="H26" s="76">
        <f>H14+H23</f>
        <v>0.35064935064935066</v>
      </c>
      <c r="I26" s="29"/>
      <c r="J26" s="29"/>
    </row>
    <row r="27" spans="2:10" ht="24" thickBot="1" x14ac:dyDescent="0.4">
      <c r="B27" s="117" t="s">
        <v>27</v>
      </c>
      <c r="C27" s="118"/>
      <c r="D27" s="35"/>
      <c r="E27" s="35"/>
      <c r="F27" s="72"/>
      <c r="G27" s="72"/>
      <c r="H27" s="73"/>
      <c r="I27" s="29"/>
      <c r="J27" s="29"/>
    </row>
    <row r="28" spans="2:10" ht="24" thickBot="1" x14ac:dyDescent="0.4">
      <c r="B28" s="39"/>
      <c r="C28" s="39"/>
      <c r="D28" s="35"/>
      <c r="E28" s="35"/>
      <c r="F28" s="38"/>
      <c r="G28" s="38"/>
      <c r="H28" s="35"/>
      <c r="I28" s="29"/>
      <c r="J28" s="29"/>
    </row>
    <row r="29" spans="2:10" ht="24" thickBot="1" x14ac:dyDescent="0.4">
      <c r="B29" s="40" t="s">
        <v>6</v>
      </c>
      <c r="C29" s="41" t="s">
        <v>7</v>
      </c>
      <c r="D29" s="35"/>
      <c r="E29" s="35"/>
      <c r="F29" s="117" t="s">
        <v>27</v>
      </c>
      <c r="G29" s="118"/>
      <c r="H29" s="35"/>
      <c r="I29" s="29"/>
      <c r="J29" s="29"/>
    </row>
    <row r="30" spans="2:10" ht="163.5" customHeight="1" thickBot="1" x14ac:dyDescent="0.4">
      <c r="B30" s="42" t="s">
        <v>8</v>
      </c>
      <c r="C30" s="21" t="s">
        <v>30</v>
      </c>
      <c r="D30" s="35"/>
      <c r="E30" s="34"/>
      <c r="F30" s="39"/>
      <c r="G30" s="39"/>
      <c r="H30" s="35"/>
      <c r="I30" s="29"/>
      <c r="J30" s="29"/>
    </row>
    <row r="31" spans="2:10" ht="118.5" customHeight="1" thickBot="1" x14ac:dyDescent="0.3">
      <c r="B31" s="43" t="s">
        <v>9</v>
      </c>
      <c r="C31" s="44" t="s">
        <v>32</v>
      </c>
      <c r="D31" s="68"/>
      <c r="E31" s="35"/>
      <c r="F31" s="40" t="s">
        <v>6</v>
      </c>
      <c r="G31" s="41" t="s">
        <v>7</v>
      </c>
      <c r="H31" s="35"/>
      <c r="I31" s="29"/>
      <c r="J31" s="29"/>
    </row>
    <row r="32" spans="2:10" ht="183.75" customHeight="1" thickBot="1" x14ac:dyDescent="0.3">
      <c r="B32" s="38"/>
      <c r="C32" s="38"/>
      <c r="D32" s="35"/>
      <c r="E32" s="35"/>
      <c r="F32" s="42" t="s">
        <v>8</v>
      </c>
      <c r="G32" s="21" t="s">
        <v>30</v>
      </c>
      <c r="H32" s="35"/>
      <c r="I32" s="29"/>
      <c r="J32" s="29"/>
    </row>
    <row r="33" spans="2:11" ht="105.75" thickBot="1" x14ac:dyDescent="0.3">
      <c r="B33" s="38"/>
      <c r="C33" s="38"/>
      <c r="D33" s="35"/>
      <c r="E33" s="35"/>
      <c r="F33" s="43" t="s">
        <v>9</v>
      </c>
      <c r="G33" s="44" t="s">
        <v>39</v>
      </c>
      <c r="H33" s="68"/>
      <c r="I33" s="29"/>
      <c r="J33" s="29"/>
    </row>
    <row r="34" spans="2:11" ht="24" thickBot="1" x14ac:dyDescent="0.3">
      <c r="B34" s="38"/>
      <c r="C34" s="45"/>
      <c r="D34" s="46"/>
      <c r="E34" s="46"/>
      <c r="F34" s="38"/>
      <c r="G34" s="38"/>
      <c r="H34" s="35"/>
      <c r="I34" s="88"/>
      <c r="J34" s="88"/>
    </row>
    <row r="35" spans="2:11" ht="24" thickBot="1" x14ac:dyDescent="0.4">
      <c r="B35" s="47" t="s">
        <v>28</v>
      </c>
      <c r="C35" s="106" t="s">
        <v>29</v>
      </c>
      <c r="D35" s="108"/>
      <c r="E35" s="69"/>
      <c r="F35" s="38"/>
      <c r="G35" s="38"/>
      <c r="H35" s="35"/>
      <c r="I35" s="89"/>
      <c r="J35" s="89"/>
    </row>
    <row r="36" spans="2:11" ht="34.5" customHeight="1" thickBot="1" x14ac:dyDescent="0.3">
      <c r="C36" s="109" t="s">
        <v>13</v>
      </c>
      <c r="D36" s="113"/>
      <c r="E36" s="67"/>
      <c r="F36" s="38"/>
      <c r="G36" s="45"/>
      <c r="H36" s="46"/>
      <c r="I36" s="87"/>
      <c r="J36" s="90"/>
      <c r="K36" s="29"/>
    </row>
    <row r="37" spans="2:11" ht="24" thickBot="1" x14ac:dyDescent="0.4">
      <c r="C37" s="55" t="s">
        <v>18</v>
      </c>
      <c r="D37" s="55" t="s">
        <v>26</v>
      </c>
      <c r="E37" s="29"/>
      <c r="F37" s="47" t="s">
        <v>36</v>
      </c>
      <c r="G37" s="106" t="s">
        <v>37</v>
      </c>
      <c r="H37" s="107"/>
      <c r="I37" s="107"/>
      <c r="J37" s="108"/>
    </row>
    <row r="38" spans="2:11" ht="21.75" thickBot="1" x14ac:dyDescent="0.3">
      <c r="B38" s="56">
        <v>2023</v>
      </c>
      <c r="C38" s="49">
        <f>(C15/(C$24/100))%</f>
        <v>1.2987012987012986E-2</v>
      </c>
      <c r="D38" s="49">
        <f>(C20/(C$24/100))%</f>
        <v>0</v>
      </c>
      <c r="E38" s="29"/>
      <c r="G38" s="109" t="s">
        <v>13</v>
      </c>
      <c r="H38" s="107"/>
      <c r="I38" s="107"/>
      <c r="J38" s="108"/>
    </row>
    <row r="39" spans="2:11" ht="24" thickBot="1" x14ac:dyDescent="0.3">
      <c r="B39" s="57">
        <v>2022</v>
      </c>
      <c r="C39" s="49">
        <f>(C16/(C$24/100))%</f>
        <v>0.15584415584415584</v>
      </c>
      <c r="D39" s="49">
        <f>(C21/(C$24/100))%</f>
        <v>2.5974025974025972E-2</v>
      </c>
      <c r="E39" s="29"/>
      <c r="G39" s="86">
        <v>2023</v>
      </c>
      <c r="H39" s="84">
        <v>2022</v>
      </c>
      <c r="I39" s="84">
        <v>2021</v>
      </c>
      <c r="J39" s="85">
        <v>2020</v>
      </c>
    </row>
    <row r="40" spans="2:11" ht="27" thickBot="1" x14ac:dyDescent="0.3">
      <c r="B40" s="58">
        <v>2021</v>
      </c>
      <c r="C40" s="49">
        <f>(C17/(C$24/100))%</f>
        <v>0.46753246753246747</v>
      </c>
      <c r="D40" s="49">
        <f>(C22/(C$24/100))%</f>
        <v>0</v>
      </c>
      <c r="E40" s="29"/>
      <c r="F40" s="78" t="s">
        <v>18</v>
      </c>
      <c r="G40" s="81">
        <f>(G15/(G$26/100))%</f>
        <v>1.2987012987012986E-2</v>
      </c>
      <c r="H40" s="48">
        <f>(G18/(G$26/100))%</f>
        <v>0.15584415584415584</v>
      </c>
      <c r="I40" s="48">
        <f>(G21/(G$26/100))%</f>
        <v>0.46753246753246747</v>
      </c>
      <c r="J40" s="82">
        <f>(G24/(G$26/100))%</f>
        <v>0.33766233766233766</v>
      </c>
    </row>
    <row r="41" spans="2:11" ht="44.25" customHeight="1" thickBot="1" x14ac:dyDescent="0.3">
      <c r="B41" s="58">
        <v>2020</v>
      </c>
      <c r="C41" s="49">
        <f>(C18/(C$24/100))%</f>
        <v>0.33766233766233766</v>
      </c>
      <c r="D41" s="49">
        <f>(C23/(C$24/100))%</f>
        <v>0</v>
      </c>
      <c r="E41" s="29"/>
      <c r="F41" s="79" t="s">
        <v>26</v>
      </c>
      <c r="G41" s="83">
        <f>(G16/(G$26/100))%</f>
        <v>0</v>
      </c>
      <c r="H41" s="48">
        <f>(G19/(G$26/100))%</f>
        <v>2.5974025974025972E-2</v>
      </c>
      <c r="I41" s="48">
        <f>(G22/(G$26/100))%</f>
        <v>0</v>
      </c>
      <c r="J41" s="82">
        <f>(G25/(G$26/100))%</f>
        <v>0</v>
      </c>
    </row>
    <row r="42" spans="2:11" ht="75" customHeight="1" thickBot="1" x14ac:dyDescent="0.3">
      <c r="B42" s="26" t="s">
        <v>14</v>
      </c>
      <c r="C42" s="50">
        <f>SUM(C38:C41)</f>
        <v>0.97402597402597391</v>
      </c>
      <c r="D42" s="50">
        <f>SUM(D38:D41)</f>
        <v>2.5974025974025972E-2</v>
      </c>
      <c r="E42" s="29"/>
      <c r="F42" s="26" t="s">
        <v>14</v>
      </c>
      <c r="G42" s="80">
        <f>SUM(G40:G41)</f>
        <v>1.2987012987012986E-2</v>
      </c>
      <c r="H42" s="50">
        <f>SUM(H40:H41)</f>
        <v>0.18181818181818182</v>
      </c>
      <c r="I42" s="50">
        <f>SUM(I40:I41)</f>
        <v>0.46753246753246747</v>
      </c>
      <c r="J42" s="59">
        <f>SUM(J40:J41)</f>
        <v>0.33766233766233766</v>
      </c>
    </row>
    <row r="43" spans="2:11" ht="108.75" customHeight="1" x14ac:dyDescent="0.25">
      <c r="B43" s="38"/>
      <c r="C43" s="38"/>
      <c r="D43" s="35"/>
      <c r="E43" s="35"/>
      <c r="F43" s="38"/>
      <c r="G43" s="38"/>
      <c r="H43" s="35"/>
      <c r="I43" s="29"/>
      <c r="J43" s="29"/>
    </row>
    <row r="44" spans="2:11" ht="23.25" x14ac:dyDescent="0.25">
      <c r="B44" s="38"/>
      <c r="C44" s="38"/>
      <c r="D44" s="35"/>
      <c r="E44" s="35"/>
      <c r="F44" s="38"/>
      <c r="G44" s="38"/>
      <c r="H44" s="35"/>
      <c r="I44" s="29"/>
      <c r="J44" s="29"/>
    </row>
    <row r="45" spans="2:11" ht="23.25" x14ac:dyDescent="0.25">
      <c r="B45" s="38"/>
      <c r="C45" s="38"/>
      <c r="D45" s="35"/>
      <c r="E45" s="35"/>
      <c r="F45" s="38"/>
      <c r="G45" s="38"/>
      <c r="H45" s="35"/>
      <c r="I45" s="29"/>
      <c r="J45" s="29"/>
    </row>
    <row r="46" spans="2:11" ht="23.25" x14ac:dyDescent="0.25">
      <c r="B46" s="38"/>
      <c r="C46" s="38"/>
      <c r="D46" s="35"/>
      <c r="E46" s="35"/>
      <c r="F46" s="38"/>
      <c r="G46" s="38"/>
      <c r="H46" s="35"/>
      <c r="I46" s="29"/>
      <c r="J46" s="29"/>
    </row>
    <row r="47" spans="2:11" ht="23.25" x14ac:dyDescent="0.25">
      <c r="B47" s="38"/>
      <c r="C47" s="38"/>
      <c r="D47" s="35"/>
      <c r="E47" s="35"/>
      <c r="F47" s="38"/>
      <c r="G47" s="38"/>
      <c r="H47" s="35"/>
      <c r="I47" s="29"/>
      <c r="J47" s="29"/>
    </row>
    <row r="48" spans="2:11" ht="42" customHeight="1" x14ac:dyDescent="0.25">
      <c r="B48" s="38"/>
      <c r="C48" s="38"/>
      <c r="D48" s="35"/>
      <c r="E48" s="35"/>
      <c r="F48" s="38"/>
      <c r="G48" s="38"/>
      <c r="H48" s="35"/>
      <c r="I48" s="29"/>
      <c r="J48" s="29"/>
    </row>
    <row r="49" spans="2:10" ht="50.25" customHeight="1" x14ac:dyDescent="0.25">
      <c r="B49" s="38"/>
      <c r="C49" s="38"/>
      <c r="D49" s="35"/>
      <c r="E49" s="35"/>
      <c r="F49" s="38"/>
      <c r="G49" s="38"/>
      <c r="H49" s="35"/>
      <c r="I49" s="29"/>
      <c r="J49" s="29"/>
    </row>
    <row r="50" spans="2:10" ht="23.25" x14ac:dyDescent="0.25">
      <c r="B50" s="38"/>
      <c r="C50" s="38"/>
      <c r="D50" s="35"/>
      <c r="E50" s="35"/>
      <c r="F50" s="38"/>
      <c r="G50" s="38"/>
      <c r="H50" s="35"/>
      <c r="I50" s="29"/>
      <c r="J50" s="29"/>
    </row>
    <row r="51" spans="2:10" ht="23.25" x14ac:dyDescent="0.25">
      <c r="B51" s="38"/>
      <c r="C51" s="38"/>
      <c r="D51" s="35"/>
      <c r="E51" s="35"/>
      <c r="F51" s="38"/>
      <c r="G51" s="38"/>
      <c r="H51" s="35"/>
      <c r="I51" s="29"/>
      <c r="J51" s="29"/>
    </row>
    <row r="52" spans="2:10" ht="23.25" x14ac:dyDescent="0.25">
      <c r="B52" s="38"/>
      <c r="C52" s="38"/>
      <c r="D52" s="35"/>
      <c r="E52" s="35"/>
      <c r="F52" s="38"/>
      <c r="G52" s="38"/>
      <c r="H52" s="35"/>
      <c r="I52" s="29"/>
      <c r="J52" s="29"/>
    </row>
    <row r="53" spans="2:10" ht="23.25" x14ac:dyDescent="0.25">
      <c r="B53" s="38"/>
      <c r="C53" s="38"/>
      <c r="D53" s="35"/>
      <c r="E53" s="35"/>
      <c r="F53" s="38"/>
      <c r="G53" s="38"/>
      <c r="H53" s="35"/>
      <c r="I53" s="29"/>
      <c r="J53" s="29"/>
    </row>
    <row r="54" spans="2:10" ht="23.25" x14ac:dyDescent="0.25">
      <c r="B54" s="38"/>
      <c r="C54" s="38"/>
      <c r="D54" s="35"/>
      <c r="E54" s="35"/>
      <c r="F54" s="38"/>
      <c r="G54" s="38"/>
      <c r="H54" s="35"/>
      <c r="I54" s="29"/>
      <c r="J54" s="29"/>
    </row>
    <row r="55" spans="2:10" ht="23.25" x14ac:dyDescent="0.25">
      <c r="B55" s="38"/>
      <c r="C55" s="38"/>
      <c r="D55" s="35"/>
      <c r="E55" s="35"/>
      <c r="F55" s="38"/>
      <c r="G55" s="38"/>
      <c r="H55" s="35"/>
      <c r="I55" s="29"/>
      <c r="J55" s="29"/>
    </row>
    <row r="56" spans="2:10" ht="23.25" x14ac:dyDescent="0.25">
      <c r="B56" s="38"/>
      <c r="C56" s="38"/>
      <c r="D56" s="35"/>
      <c r="E56" s="35"/>
      <c r="F56" s="38"/>
      <c r="G56" s="38"/>
      <c r="H56" s="35"/>
      <c r="I56" s="29"/>
      <c r="J56" s="29"/>
    </row>
    <row r="57" spans="2:10" ht="23.25" x14ac:dyDescent="0.25">
      <c r="B57" s="38"/>
      <c r="C57" s="38"/>
      <c r="D57" s="35"/>
      <c r="E57" s="35"/>
      <c r="F57" s="38"/>
      <c r="G57" s="38"/>
      <c r="H57" s="35"/>
      <c r="I57" s="29"/>
      <c r="J57" s="29"/>
    </row>
    <row r="58" spans="2:10" ht="23.25" x14ac:dyDescent="0.25">
      <c r="B58" s="38"/>
      <c r="C58" s="38"/>
      <c r="D58" s="35"/>
      <c r="E58" s="35"/>
      <c r="F58" s="38"/>
      <c r="G58" s="38"/>
      <c r="H58" s="35"/>
      <c r="I58" s="29"/>
      <c r="J58" s="29"/>
    </row>
    <row r="59" spans="2:10" ht="23.25" x14ac:dyDescent="0.25">
      <c r="B59" s="38"/>
      <c r="C59" s="38"/>
      <c r="D59" s="35"/>
      <c r="E59" s="35"/>
      <c r="F59" s="38"/>
      <c r="G59" s="38"/>
      <c r="H59" s="35"/>
      <c r="I59" s="29"/>
      <c r="J59" s="29"/>
    </row>
    <row r="60" spans="2:10" ht="23.25" x14ac:dyDescent="0.25">
      <c r="B60" s="38"/>
      <c r="C60" s="38"/>
      <c r="D60" s="35"/>
      <c r="E60" s="35"/>
      <c r="F60" s="38"/>
      <c r="G60" s="38"/>
      <c r="H60" s="35"/>
      <c r="I60" s="29"/>
      <c r="J60" s="29"/>
    </row>
    <row r="61" spans="2:10" ht="23.25" x14ac:dyDescent="0.25">
      <c r="B61" s="38"/>
      <c r="C61" s="38"/>
      <c r="D61" s="35"/>
      <c r="E61" s="35"/>
      <c r="F61" s="38"/>
      <c r="G61" s="38"/>
      <c r="H61" s="35"/>
      <c r="I61" s="29"/>
      <c r="J61" s="29"/>
    </row>
    <row r="62" spans="2:10" ht="23.25" x14ac:dyDescent="0.25">
      <c r="B62" s="38"/>
      <c r="C62" s="38"/>
      <c r="D62" s="35"/>
      <c r="E62" s="35"/>
      <c r="F62" s="38"/>
      <c r="G62" s="38"/>
      <c r="H62" s="35"/>
      <c r="I62" s="29"/>
      <c r="J62" s="29"/>
    </row>
    <row r="63" spans="2:10" ht="23.25" x14ac:dyDescent="0.25">
      <c r="B63" s="38"/>
      <c r="C63" s="38"/>
      <c r="D63" s="35"/>
      <c r="E63" s="35"/>
      <c r="F63" s="38"/>
      <c r="G63" s="38"/>
      <c r="H63" s="35"/>
      <c r="I63" s="29"/>
      <c r="J63" s="29"/>
    </row>
    <row r="64" spans="2:10" ht="23.25" x14ac:dyDescent="0.25">
      <c r="B64" s="38"/>
      <c r="C64" s="38"/>
      <c r="D64" s="35"/>
      <c r="E64" s="35"/>
      <c r="F64" s="38"/>
      <c r="G64" s="38"/>
      <c r="H64" s="35"/>
      <c r="I64" s="29"/>
      <c r="J64" s="29"/>
    </row>
    <row r="65" spans="2:10" ht="23.25" x14ac:dyDescent="0.25">
      <c r="B65" s="38"/>
      <c r="C65" s="38"/>
      <c r="D65" s="35"/>
      <c r="E65" s="35"/>
      <c r="F65" s="38"/>
      <c r="G65" s="38"/>
      <c r="H65" s="35"/>
      <c r="I65" s="29"/>
      <c r="J65" s="29"/>
    </row>
    <row r="66" spans="2:10" ht="23.25" x14ac:dyDescent="0.25">
      <c r="B66" s="38"/>
      <c r="C66" s="38"/>
      <c r="D66" s="35"/>
      <c r="E66" s="35"/>
      <c r="F66" s="38"/>
      <c r="G66" s="38"/>
      <c r="H66" s="35"/>
      <c r="I66" s="29"/>
      <c r="J66" s="29"/>
    </row>
    <row r="67" spans="2:10" ht="23.25" x14ac:dyDescent="0.25">
      <c r="B67" s="38"/>
      <c r="C67" s="38"/>
      <c r="D67" s="35"/>
      <c r="E67" s="35"/>
      <c r="F67" s="38"/>
      <c r="G67" s="38"/>
      <c r="H67" s="35"/>
      <c r="I67" s="29"/>
      <c r="J67" s="29"/>
    </row>
    <row r="68" spans="2:10" ht="23.25" x14ac:dyDescent="0.25">
      <c r="B68" s="38"/>
      <c r="C68" s="38"/>
      <c r="D68" s="35"/>
      <c r="E68" s="35"/>
      <c r="F68" s="38"/>
      <c r="G68" s="38"/>
      <c r="H68" s="35"/>
      <c r="I68" s="29"/>
      <c r="J68" s="29"/>
    </row>
    <row r="69" spans="2:10" ht="23.25" x14ac:dyDescent="0.25">
      <c r="B69" s="38"/>
      <c r="C69" s="38"/>
      <c r="D69" s="35"/>
      <c r="E69" s="35"/>
      <c r="F69" s="35"/>
      <c r="G69" s="29"/>
      <c r="H69" s="29"/>
      <c r="I69" s="29"/>
      <c r="J69" s="29"/>
    </row>
    <row r="70" spans="2:10" ht="23.25" x14ac:dyDescent="0.25">
      <c r="B70" s="38"/>
      <c r="C70" s="38"/>
      <c r="D70" s="35"/>
      <c r="E70" s="35"/>
      <c r="F70" s="35"/>
      <c r="G70" s="29"/>
      <c r="H70" s="29"/>
      <c r="I70" s="29"/>
      <c r="J70" s="29"/>
    </row>
    <row r="71" spans="2:10" ht="23.25" x14ac:dyDescent="0.25">
      <c r="B71" s="38"/>
      <c r="C71" s="38"/>
      <c r="D71" s="35"/>
      <c r="E71" s="35"/>
      <c r="F71" s="35"/>
      <c r="G71" s="29"/>
      <c r="H71" s="29"/>
      <c r="I71" s="29"/>
      <c r="J71" s="29"/>
    </row>
    <row r="72" spans="2:10" ht="23.25" x14ac:dyDescent="0.25">
      <c r="B72" s="38"/>
      <c r="C72" s="38"/>
      <c r="D72" s="35"/>
      <c r="E72" s="35"/>
      <c r="F72" s="35"/>
      <c r="G72" s="29"/>
      <c r="H72" s="29"/>
      <c r="I72" s="29"/>
      <c r="J72" s="29"/>
    </row>
    <row r="73" spans="2:10" ht="23.25" x14ac:dyDescent="0.25">
      <c r="B73" s="38"/>
      <c r="C73" s="38"/>
      <c r="D73" s="35"/>
      <c r="E73" s="35"/>
      <c r="F73" s="35"/>
      <c r="G73" s="29"/>
      <c r="H73" s="29"/>
      <c r="I73" s="29"/>
      <c r="J73" s="29"/>
    </row>
    <row r="74" spans="2:10" x14ac:dyDescent="0.25">
      <c r="G74" s="29"/>
      <c r="H74" s="29"/>
      <c r="I74" s="29"/>
      <c r="J74" s="29"/>
    </row>
    <row r="75" spans="2:10" x14ac:dyDescent="0.25">
      <c r="B75" s="29"/>
      <c r="C75" s="29"/>
      <c r="D75" s="29"/>
      <c r="E75" s="29"/>
      <c r="F75" s="29"/>
      <c r="G75" s="29"/>
      <c r="H75" s="29"/>
      <c r="I75" s="29"/>
      <c r="J75" s="29"/>
    </row>
    <row r="76" spans="2:10" x14ac:dyDescent="0.25">
      <c r="B76" s="29"/>
      <c r="C76" s="29"/>
      <c r="D76" s="29"/>
      <c r="E76" s="29"/>
      <c r="F76" s="29"/>
      <c r="G76" s="29"/>
      <c r="H76" s="29"/>
      <c r="I76" s="29"/>
      <c r="J76" s="29"/>
    </row>
    <row r="77" spans="2:10" x14ac:dyDescent="0.25">
      <c r="B77" s="29"/>
      <c r="C77" s="29"/>
      <c r="D77" s="29"/>
      <c r="E77" s="29"/>
      <c r="F77" s="29"/>
      <c r="G77" s="29"/>
      <c r="H77" s="29"/>
      <c r="I77" s="29"/>
      <c r="J77" s="29"/>
    </row>
    <row r="78" spans="2:10" x14ac:dyDescent="0.25">
      <c r="B78" s="29"/>
      <c r="C78" s="29"/>
      <c r="D78" s="29"/>
      <c r="E78" s="29"/>
      <c r="F78" s="29"/>
      <c r="G78" s="29"/>
      <c r="H78" s="29"/>
      <c r="I78" s="29"/>
      <c r="J78" s="29"/>
    </row>
    <row r="79" spans="2:10" x14ac:dyDescent="0.25">
      <c r="B79" s="29"/>
      <c r="C79" s="29"/>
      <c r="D79" s="29"/>
      <c r="E79" s="29"/>
      <c r="F79" s="29"/>
      <c r="G79" s="29"/>
      <c r="H79" s="29"/>
      <c r="I79" s="29"/>
      <c r="J79" s="29"/>
    </row>
    <row r="80" spans="2:10" x14ac:dyDescent="0.25">
      <c r="B80" s="29"/>
      <c r="C80" s="29"/>
      <c r="D80" s="29"/>
      <c r="E80" s="29"/>
      <c r="F80" s="29"/>
      <c r="G80" s="29"/>
      <c r="H80" s="29"/>
      <c r="I80" s="29"/>
      <c r="J80" s="29"/>
    </row>
    <row r="81" spans="2:10" x14ac:dyDescent="0.25">
      <c r="B81" s="29"/>
      <c r="C81" s="29"/>
      <c r="D81" s="29"/>
      <c r="E81" s="29"/>
      <c r="F81" s="29"/>
      <c r="G81" s="29"/>
      <c r="H81" s="29"/>
      <c r="I81" s="29"/>
      <c r="J81" s="29"/>
    </row>
    <row r="82" spans="2:10" x14ac:dyDescent="0.25">
      <c r="B82" s="29"/>
      <c r="C82" s="29"/>
      <c r="D82" s="29"/>
      <c r="E82" s="29"/>
      <c r="F82" s="29"/>
      <c r="G82" s="29"/>
      <c r="H82" s="29"/>
      <c r="I82" s="29"/>
    </row>
    <row r="83" spans="2:10" x14ac:dyDescent="0.25">
      <c r="B83" s="29"/>
      <c r="C83" s="29"/>
      <c r="D83" s="29"/>
      <c r="E83" s="29"/>
      <c r="F83" s="29"/>
      <c r="G83" s="29"/>
      <c r="H83" s="29"/>
      <c r="I83" s="29"/>
    </row>
    <row r="84" spans="2:10" x14ac:dyDescent="0.25">
      <c r="B84" s="29"/>
      <c r="C84" s="29"/>
      <c r="D84" s="29"/>
      <c r="E84" s="29"/>
      <c r="F84" s="29"/>
      <c r="G84" s="29"/>
      <c r="H84" s="29"/>
      <c r="I84" s="29"/>
    </row>
    <row r="85" spans="2:10" x14ac:dyDescent="0.25">
      <c r="B85" s="29"/>
      <c r="C85" s="29"/>
      <c r="D85" s="29"/>
      <c r="E85" s="29"/>
      <c r="F85" s="29"/>
      <c r="G85" s="29"/>
      <c r="H85" s="29"/>
      <c r="I85" s="29"/>
    </row>
    <row r="86" spans="2:10" x14ac:dyDescent="0.25">
      <c r="B86" s="29"/>
      <c r="C86" s="29"/>
      <c r="D86" s="29"/>
      <c r="E86" s="29"/>
      <c r="F86" s="29"/>
      <c r="G86" s="29"/>
      <c r="H86" s="29"/>
      <c r="I86" s="29"/>
    </row>
    <row r="87" spans="2:10" x14ac:dyDescent="0.25">
      <c r="B87" s="29"/>
      <c r="C87" s="29"/>
      <c r="D87" s="29"/>
      <c r="E87" s="29"/>
      <c r="F87" s="29"/>
      <c r="G87" s="29"/>
      <c r="H87" s="29"/>
      <c r="I87" s="29"/>
    </row>
    <row r="88" spans="2:10" x14ac:dyDescent="0.25">
      <c r="B88" s="29"/>
      <c r="C88" s="29"/>
      <c r="D88" s="29"/>
      <c r="E88" s="29"/>
      <c r="F88" s="29"/>
      <c r="G88" s="29"/>
      <c r="H88" s="29"/>
      <c r="I88" s="29"/>
    </row>
    <row r="89" spans="2:10" ht="23.25" x14ac:dyDescent="0.35">
      <c r="C89" s="51"/>
      <c r="D89" s="51"/>
      <c r="H89" s="29"/>
      <c r="I89" s="29"/>
    </row>
    <row r="90" spans="2:10" x14ac:dyDescent="0.25">
      <c r="H90" s="29"/>
      <c r="I90" s="29"/>
    </row>
    <row r="91" spans="2:10" x14ac:dyDescent="0.25">
      <c r="H91" s="29"/>
      <c r="I91" s="29"/>
    </row>
    <row r="92" spans="2:10" x14ac:dyDescent="0.25">
      <c r="H92" s="29"/>
      <c r="I92" s="29"/>
    </row>
    <row r="93" spans="2:10" x14ac:dyDescent="0.25">
      <c r="H93" s="29"/>
    </row>
    <row r="94" spans="2:10" x14ac:dyDescent="0.25">
      <c r="H94" s="29"/>
    </row>
    <row r="95" spans="2:10" x14ac:dyDescent="0.25">
      <c r="H95" s="29"/>
    </row>
  </sheetData>
  <mergeCells count="10">
    <mergeCell ref="G37:J37"/>
    <mergeCell ref="G38:J38"/>
    <mergeCell ref="H4:H5"/>
    <mergeCell ref="I4:I5"/>
    <mergeCell ref="C35:D35"/>
    <mergeCell ref="C36:D36"/>
    <mergeCell ref="F7:H7"/>
    <mergeCell ref="F29:G29"/>
    <mergeCell ref="B7:D7"/>
    <mergeCell ref="B27:C27"/>
  </mergeCells>
  <dataValidations count="4">
    <dataValidation type="list" allowBlank="1" showInputMessage="1" showErrorMessage="1" promptTitle="VALORES POSIBLES ASIGNADOR IOT" sqref="H6" xr:uid="{720E58E9-5F09-48E3-83A4-7086D63083D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45D4B265-CC85-43D1-9EB7-780AA8F1ECCC}">
      <formula1>"vultures@jpcert.or.jp,cve@mitre.org/cve@cert.org.tw,talos-cna@cisco.com/psirt@cisco.com,psirt@bosch.com,OTRO"</formula1>
    </dataValidation>
    <dataValidation type="list" allowBlank="1" showInputMessage="1" showErrorMessage="1" promptTitle="VALORES POSIBLES ASIGNADOR IOT" sqref="F4" xr:uid="{A14327B8-29A7-4A6A-B1CA-128860A4546F}">
      <formula1>"REPORTE,DEFINICION DE MARCADO"</formula1>
    </dataValidation>
    <dataValidation type="list" allowBlank="1" showInputMessage="1" showErrorMessage="1" promptTitle="VALORES POSIBLES ASIGNADOR IOT" sqref="F5" xr:uid="{F02D24AC-FE4C-4E52-A4C2-EE1F17576781}">
      <formula1>"2023,2022,2021,2020"</formula1>
    </dataValidation>
  </dataValidations>
  <hyperlinks>
    <hyperlink ref="F4" r:id="rId1" display="cve@mitre.org/cve@cert.org.tw" xr:uid="{ED6ABE10-DA59-45C0-A08F-DED3689D4EDB}"/>
    <hyperlink ref="F5" r:id="rId2" display="cve@mitre.org/cve@cert.org.tw" xr:uid="{47B2956A-AF77-40F5-9CE1-8E0F7977E23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C1A90-11A9-4CB3-A6E1-A4FA45C44B65}">
  <dimension ref="B2:J86"/>
  <sheetViews>
    <sheetView topLeftCell="E1" zoomScale="40" zoomScaleNormal="40" workbookViewId="0">
      <selection activeCell="F4" sqref="F4"/>
    </sheetView>
  </sheetViews>
  <sheetFormatPr baseColWidth="10" defaultRowHeight="15" x14ac:dyDescent="0.25"/>
  <cols>
    <col min="2" max="2" width="123" customWidth="1"/>
    <col min="3" max="3" width="128.28515625" customWidth="1"/>
    <col min="4" max="4" width="126.85546875" hidden="1" customWidth="1"/>
    <col min="5" max="5" width="69.42578125" customWidth="1"/>
    <col min="6" max="6" width="122.42578125" customWidth="1"/>
    <col min="7" max="7" width="111.7109375" customWidth="1"/>
    <col min="8" max="8" width="113.5703125" customWidth="1"/>
    <col min="9" max="9" width="136.85546875"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2</v>
      </c>
      <c r="F3" s="2" t="s">
        <v>3</v>
      </c>
      <c r="G3" s="2" t="s">
        <v>74</v>
      </c>
      <c r="H3" s="2" t="s">
        <v>4</v>
      </c>
      <c r="I3" s="3" t="s">
        <v>5</v>
      </c>
      <c r="J3" s="4"/>
    </row>
    <row r="4" spans="2:10" ht="273" customHeight="1" thickTop="1" thickBot="1" x14ac:dyDescent="0.3">
      <c r="B4" s="100" t="s">
        <v>15</v>
      </c>
      <c r="C4" s="101" t="s">
        <v>15</v>
      </c>
      <c r="D4" s="102" t="s">
        <v>52</v>
      </c>
      <c r="E4" s="63" t="s">
        <v>16</v>
      </c>
      <c r="F4" s="103" t="s">
        <v>17</v>
      </c>
      <c r="G4" s="104" t="s">
        <v>18</v>
      </c>
      <c r="H4" s="105" t="s">
        <v>75</v>
      </c>
      <c r="I4" s="121" t="s">
        <v>56</v>
      </c>
      <c r="J4" s="112"/>
    </row>
    <row r="5" spans="2:10" ht="188.25" customHeight="1" thickTop="1" thickBot="1" x14ac:dyDescent="0.3">
      <c r="B5" s="100" t="s">
        <v>48</v>
      </c>
      <c r="C5" s="101" t="s">
        <v>48</v>
      </c>
      <c r="D5" s="102" t="s">
        <v>49</v>
      </c>
      <c r="E5" s="63" t="s">
        <v>73</v>
      </c>
      <c r="F5" s="103" t="s">
        <v>20</v>
      </c>
      <c r="G5" s="104">
        <v>2023</v>
      </c>
      <c r="H5" s="105" t="s">
        <v>50</v>
      </c>
      <c r="I5" s="122"/>
      <c r="J5" s="112"/>
    </row>
    <row r="6" spans="2:10" ht="16.5" thickTop="1" thickBot="1" x14ac:dyDescent="0.3">
      <c r="B6" s="8"/>
      <c r="C6" s="8"/>
      <c r="D6" s="9"/>
      <c r="E6" s="9"/>
      <c r="F6" s="9"/>
      <c r="G6" s="10"/>
      <c r="H6" s="11"/>
      <c r="I6" s="12"/>
      <c r="J6" s="13"/>
    </row>
    <row r="7" spans="2:10" ht="32.25" customHeight="1" thickTop="1" thickBot="1" x14ac:dyDescent="0.3">
      <c r="B7" s="114" t="s">
        <v>12</v>
      </c>
      <c r="C7" s="115"/>
      <c r="D7" s="116"/>
      <c r="E7" s="14"/>
      <c r="F7" s="114" t="s">
        <v>12</v>
      </c>
      <c r="G7" s="115"/>
      <c r="H7" s="116"/>
      <c r="I7" s="29"/>
    </row>
    <row r="8" spans="2:10" ht="32.25" customHeight="1" thickTop="1" thickBot="1" x14ac:dyDescent="0.3">
      <c r="B8" s="15"/>
      <c r="C8" s="15"/>
      <c r="D8" s="16"/>
      <c r="E8" s="17"/>
      <c r="F8" s="15"/>
      <c r="G8" s="15"/>
      <c r="H8" s="16"/>
      <c r="I8" s="29"/>
    </row>
    <row r="9" spans="2:10" ht="32.25" customHeight="1" thickBot="1" x14ac:dyDescent="0.4">
      <c r="B9" s="40" t="s">
        <v>6</v>
      </c>
      <c r="C9" s="41" t="s">
        <v>7</v>
      </c>
      <c r="D9" s="18"/>
      <c r="E9" s="19"/>
      <c r="F9" s="40" t="s">
        <v>6</v>
      </c>
      <c r="G9" s="41" t="s">
        <v>7</v>
      </c>
      <c r="H9" s="18"/>
      <c r="I9" s="29"/>
    </row>
    <row r="10" spans="2:10" ht="180.75" customHeight="1" thickBot="1" x14ac:dyDescent="0.4">
      <c r="B10" s="42" t="s">
        <v>8</v>
      </c>
      <c r="C10" s="21" t="s">
        <v>55</v>
      </c>
      <c r="D10" s="20"/>
      <c r="E10" s="20"/>
      <c r="F10" s="42" t="s">
        <v>8</v>
      </c>
      <c r="G10" s="21" t="s">
        <v>55</v>
      </c>
      <c r="H10" s="20"/>
      <c r="I10" s="29"/>
    </row>
    <row r="11" spans="2:10" ht="165" customHeight="1" thickBot="1" x14ac:dyDescent="0.4">
      <c r="B11" s="43" t="s">
        <v>9</v>
      </c>
      <c r="C11" s="44" t="s">
        <v>46</v>
      </c>
      <c r="D11" s="20"/>
      <c r="E11" s="20"/>
      <c r="F11" s="43" t="s">
        <v>9</v>
      </c>
      <c r="G11" s="44" t="s">
        <v>47</v>
      </c>
      <c r="H11" s="20"/>
      <c r="I11" s="29"/>
    </row>
    <row r="12" spans="2:10" ht="72.75" customHeight="1" thickBot="1" x14ac:dyDescent="0.3">
      <c r="B12" s="22"/>
      <c r="C12" s="9"/>
      <c r="F12" s="22"/>
      <c r="G12" s="9"/>
      <c r="I12" s="29"/>
    </row>
    <row r="13" spans="2:10" ht="72.75" customHeight="1" thickBot="1" x14ac:dyDescent="0.3">
      <c r="B13" s="23" t="s">
        <v>40</v>
      </c>
      <c r="C13" s="24" t="s">
        <v>10</v>
      </c>
      <c r="D13" s="25" t="s">
        <v>25</v>
      </c>
      <c r="E13" s="30"/>
      <c r="F13" s="23" t="s">
        <v>41</v>
      </c>
      <c r="G13" s="24" t="s">
        <v>10</v>
      </c>
      <c r="H13" s="25" t="s">
        <v>42</v>
      </c>
      <c r="I13" s="29"/>
    </row>
    <row r="14" spans="2:10" ht="36.75" customHeight="1" thickBot="1" x14ac:dyDescent="0.3">
      <c r="B14" s="26" t="s">
        <v>18</v>
      </c>
      <c r="C14" s="37">
        <f>SUM(C15:C17)</f>
        <v>75</v>
      </c>
      <c r="D14" s="54">
        <f>(C14/(C$18/100))%</f>
        <v>1</v>
      </c>
      <c r="E14" s="32"/>
      <c r="F14" s="26">
        <v>2023</v>
      </c>
      <c r="G14" s="37">
        <f>SUM(G15:G15)</f>
        <v>2</v>
      </c>
      <c r="H14" s="54">
        <f>(G14/(G$20/100))%</f>
        <v>2.6666666666666665E-2</v>
      </c>
      <c r="I14" s="29"/>
    </row>
    <row r="15" spans="2:10" ht="24" thickBot="1" x14ac:dyDescent="0.3">
      <c r="B15" s="27">
        <v>2023</v>
      </c>
      <c r="C15" s="60">
        <v>2</v>
      </c>
      <c r="D15" s="61">
        <f>(C15/(C$14/100))%</f>
        <v>2.6666666666666665E-2</v>
      </c>
      <c r="E15" s="33"/>
      <c r="F15" s="27" t="s">
        <v>38</v>
      </c>
      <c r="G15" s="60">
        <v>2</v>
      </c>
      <c r="H15" s="61">
        <f>(G15/(G$14/100))%</f>
        <v>1</v>
      </c>
      <c r="I15" s="29"/>
    </row>
    <row r="16" spans="2:10" ht="24" thickBot="1" x14ac:dyDescent="0.3">
      <c r="B16" s="53">
        <v>2022</v>
      </c>
      <c r="C16" s="31">
        <v>17</v>
      </c>
      <c r="D16" s="61">
        <f t="shared" ref="D16:D17" si="0">(C16/(C$14/100))%</f>
        <v>0.22666666666666668</v>
      </c>
      <c r="E16" s="33"/>
      <c r="F16" s="26">
        <v>2022</v>
      </c>
      <c r="G16" s="37">
        <f>SUM(G17:G17)</f>
        <v>17</v>
      </c>
      <c r="H16" s="54">
        <f>(G16/(G$20/100))%</f>
        <v>0.22666666666666668</v>
      </c>
      <c r="I16" s="29"/>
    </row>
    <row r="17" spans="2:9" ht="30" customHeight="1" thickBot="1" x14ac:dyDescent="0.3">
      <c r="B17" s="28">
        <v>2021</v>
      </c>
      <c r="C17" s="31">
        <v>56</v>
      </c>
      <c r="D17" s="61">
        <f t="shared" si="0"/>
        <v>0.7466666666666667</v>
      </c>
      <c r="E17" s="33"/>
      <c r="F17" s="53" t="s">
        <v>38</v>
      </c>
      <c r="G17" s="31">
        <v>17</v>
      </c>
      <c r="H17" s="61">
        <f>(G17/(G$16/100))%</f>
        <v>0.99999999999999989</v>
      </c>
      <c r="I17" s="29"/>
    </row>
    <row r="18" spans="2:9" ht="24" thickBot="1" x14ac:dyDescent="0.3">
      <c r="B18" s="74" t="s">
        <v>11</v>
      </c>
      <c r="C18" s="75">
        <f>C14</f>
        <v>75</v>
      </c>
      <c r="D18" s="76" t="e">
        <f>D14+#REF!</f>
        <v>#REF!</v>
      </c>
      <c r="E18" s="33"/>
      <c r="F18" s="26">
        <v>2021</v>
      </c>
      <c r="G18" s="37">
        <f>SUM(G19:G19)</f>
        <v>56</v>
      </c>
      <c r="H18" s="54">
        <f>(G18/(G$20/100))%</f>
        <v>0.7466666666666667</v>
      </c>
      <c r="I18" s="29"/>
    </row>
    <row r="19" spans="2:9" ht="24" thickBot="1" x14ac:dyDescent="0.3">
      <c r="B19" s="72"/>
      <c r="C19" s="72"/>
      <c r="D19" s="73"/>
      <c r="E19" s="35"/>
      <c r="F19" s="27" t="s">
        <v>38</v>
      </c>
      <c r="G19" s="60">
        <v>56</v>
      </c>
      <c r="H19" s="61">
        <f>(G19/(G$18/100))%</f>
        <v>0.99999999999999989</v>
      </c>
      <c r="I19" s="29"/>
    </row>
    <row r="20" spans="2:9" ht="24" thickBot="1" x14ac:dyDescent="0.3">
      <c r="B20" s="38"/>
      <c r="C20" s="38"/>
      <c r="D20" s="35"/>
      <c r="E20" s="35"/>
      <c r="F20" s="74" t="s">
        <v>11</v>
      </c>
      <c r="G20" s="75">
        <f>G14+G16+G18</f>
        <v>75</v>
      </c>
      <c r="H20" s="76">
        <f>H14+H16+H18</f>
        <v>1</v>
      </c>
      <c r="I20" s="29"/>
    </row>
    <row r="21" spans="2:9" ht="60" customHeight="1" thickBot="1" x14ac:dyDescent="0.4">
      <c r="B21" s="117" t="s">
        <v>43</v>
      </c>
      <c r="C21" s="118"/>
      <c r="D21" s="35"/>
      <c r="E21" s="35"/>
      <c r="F21" s="72"/>
      <c r="G21" s="72"/>
      <c r="H21" s="73"/>
      <c r="I21" s="29"/>
    </row>
    <row r="22" spans="2:9" ht="24" thickBot="1" x14ac:dyDescent="0.4">
      <c r="B22" s="39"/>
      <c r="C22" s="39"/>
      <c r="D22" s="35"/>
      <c r="E22" s="35"/>
      <c r="F22" s="38"/>
      <c r="G22" s="38"/>
      <c r="H22" s="35"/>
      <c r="I22" s="29"/>
    </row>
    <row r="23" spans="2:9" ht="71.25" customHeight="1" thickBot="1" x14ac:dyDescent="0.4">
      <c r="B23" s="40" t="s">
        <v>6</v>
      </c>
      <c r="C23" s="41" t="s">
        <v>7</v>
      </c>
      <c r="D23" s="35"/>
      <c r="E23" s="35"/>
      <c r="F23" s="117" t="s">
        <v>43</v>
      </c>
      <c r="G23" s="118"/>
      <c r="H23" s="35"/>
      <c r="I23" s="29"/>
    </row>
    <row r="24" spans="2:9" ht="164.25" customHeight="1" thickBot="1" x14ac:dyDescent="0.4">
      <c r="B24" s="42" t="s">
        <v>8</v>
      </c>
      <c r="C24" s="21" t="s">
        <v>55</v>
      </c>
      <c r="D24" s="35"/>
      <c r="E24" s="35"/>
      <c r="F24" s="39"/>
      <c r="G24" s="39"/>
      <c r="H24" s="35"/>
      <c r="I24" s="29"/>
    </row>
    <row r="25" spans="2:9" ht="117.75" customHeight="1" thickBot="1" x14ac:dyDescent="0.3">
      <c r="B25" s="43" t="s">
        <v>9</v>
      </c>
      <c r="C25" s="44" t="s">
        <v>53</v>
      </c>
      <c r="D25" s="68"/>
      <c r="E25" s="35"/>
      <c r="F25" s="40" t="s">
        <v>6</v>
      </c>
      <c r="G25" s="41" t="s">
        <v>7</v>
      </c>
      <c r="H25" s="35"/>
      <c r="I25" s="29"/>
    </row>
    <row r="26" spans="2:9" ht="187.5" customHeight="1" thickBot="1" x14ac:dyDescent="0.3">
      <c r="B26" s="38"/>
      <c r="C26" s="38"/>
      <c r="D26" s="35"/>
      <c r="E26" s="35"/>
      <c r="F26" s="42" t="s">
        <v>8</v>
      </c>
      <c r="G26" s="21" t="s">
        <v>57</v>
      </c>
      <c r="H26" s="35"/>
      <c r="I26" s="29"/>
    </row>
    <row r="27" spans="2:9" ht="150.75" customHeight="1" thickBot="1" x14ac:dyDescent="0.3">
      <c r="B27" s="38"/>
      <c r="C27" s="38"/>
      <c r="D27" s="35"/>
      <c r="E27" s="35"/>
      <c r="F27" s="43" t="s">
        <v>9</v>
      </c>
      <c r="G27" s="44" t="s">
        <v>54</v>
      </c>
      <c r="H27" s="68"/>
      <c r="I27" s="29"/>
    </row>
    <row r="28" spans="2:9" ht="223.5" customHeight="1" thickBot="1" x14ac:dyDescent="0.3">
      <c r="B28" s="38"/>
      <c r="C28" s="45"/>
      <c r="D28" s="46"/>
      <c r="E28" s="34"/>
      <c r="F28" s="38"/>
      <c r="G28" s="38"/>
      <c r="H28" s="35"/>
      <c r="I28" s="29"/>
    </row>
    <row r="29" spans="2:9" ht="177" customHeight="1" thickBot="1" x14ac:dyDescent="0.3">
      <c r="B29" s="96" t="s">
        <v>44</v>
      </c>
      <c r="C29" s="106" t="s">
        <v>29</v>
      </c>
      <c r="D29" s="119"/>
      <c r="E29" s="99"/>
      <c r="F29" s="96" t="s">
        <v>36</v>
      </c>
      <c r="G29" s="106" t="s">
        <v>45</v>
      </c>
      <c r="H29" s="107"/>
      <c r="I29" s="108"/>
    </row>
    <row r="30" spans="2:9" ht="183.75" customHeight="1" thickBot="1" x14ac:dyDescent="0.3">
      <c r="C30" s="109" t="s">
        <v>13</v>
      </c>
      <c r="D30" s="120"/>
      <c r="E30" s="99"/>
      <c r="G30" s="109" t="s">
        <v>13</v>
      </c>
      <c r="H30" s="107"/>
      <c r="I30" s="108"/>
    </row>
    <row r="31" spans="2:9" ht="24" thickBot="1" x14ac:dyDescent="0.3">
      <c r="C31" s="97" t="s">
        <v>18</v>
      </c>
      <c r="D31" s="98"/>
      <c r="E31" s="34"/>
      <c r="G31" s="86">
        <v>2023</v>
      </c>
      <c r="H31" s="84">
        <v>2022</v>
      </c>
      <c r="I31" s="84">
        <v>2021</v>
      </c>
    </row>
    <row r="32" spans="2:9" ht="27" thickBot="1" x14ac:dyDescent="0.3">
      <c r="B32" s="56">
        <v>2023</v>
      </c>
      <c r="C32" s="94">
        <f>(C15/(C$18/100))%</f>
        <v>2.6666666666666665E-2</v>
      </c>
      <c r="D32" s="92"/>
      <c r="E32" s="91"/>
      <c r="F32" s="78" t="s">
        <v>18</v>
      </c>
      <c r="G32" s="81">
        <f>(G15/(G$20/100))%</f>
        <v>2.6666666666666665E-2</v>
      </c>
      <c r="H32" s="48">
        <f>(G17/(G$20/100))%</f>
        <v>0.22666666666666668</v>
      </c>
      <c r="I32" s="48">
        <f>(G19/(G$20/100))%</f>
        <v>0.7466666666666667</v>
      </c>
    </row>
    <row r="33" spans="2:10" ht="24" thickBot="1" x14ac:dyDescent="0.3">
      <c r="B33" s="57">
        <v>2022</v>
      </c>
      <c r="C33" s="94">
        <f>(C16/(C$18/100))%</f>
        <v>0.22666666666666668</v>
      </c>
      <c r="D33" s="92"/>
      <c r="E33" s="69"/>
      <c r="F33" s="26" t="s">
        <v>14</v>
      </c>
      <c r="G33" s="80">
        <f>SUM(G32:G32)</f>
        <v>2.6666666666666665E-2</v>
      </c>
      <c r="H33" s="50">
        <f>SUM(H32:H32)</f>
        <v>0.22666666666666668</v>
      </c>
      <c r="I33" s="50">
        <f>SUM(I32:I32)</f>
        <v>0.7466666666666667</v>
      </c>
    </row>
    <row r="34" spans="2:10" ht="34.5" customHeight="1" thickBot="1" x14ac:dyDescent="0.3">
      <c r="B34" s="58">
        <v>2021</v>
      </c>
      <c r="C34" s="94">
        <f>(C17/(C$18/100))%</f>
        <v>0.7466666666666667</v>
      </c>
      <c r="D34" s="92"/>
      <c r="E34" s="69"/>
      <c r="F34" s="38"/>
      <c r="G34" s="38"/>
      <c r="H34" s="35"/>
      <c r="I34" s="29"/>
      <c r="J34" s="29"/>
    </row>
    <row r="35" spans="2:10" ht="24" thickBot="1" x14ac:dyDescent="0.3">
      <c r="B35" s="26" t="s">
        <v>14</v>
      </c>
      <c r="C35" s="95">
        <f>SUM(C32:C34)</f>
        <v>1</v>
      </c>
      <c r="D35" s="93"/>
      <c r="E35" s="29"/>
      <c r="F35" s="38"/>
      <c r="G35" s="38"/>
      <c r="H35" s="35"/>
      <c r="I35" s="29"/>
    </row>
    <row r="36" spans="2:10" ht="21.75" customHeight="1" x14ac:dyDescent="0.25">
      <c r="B36" s="38"/>
      <c r="C36" s="38"/>
      <c r="D36" s="73"/>
      <c r="E36" s="29"/>
      <c r="F36" s="38"/>
      <c r="G36" s="38"/>
      <c r="H36" s="35"/>
      <c r="I36" s="29"/>
    </row>
    <row r="37" spans="2:10" ht="23.25" x14ac:dyDescent="0.25">
      <c r="B37" s="38"/>
      <c r="C37" s="38"/>
      <c r="D37" s="35"/>
      <c r="E37" s="29"/>
      <c r="F37" s="38"/>
      <c r="G37" s="38"/>
      <c r="H37" s="35"/>
      <c r="I37" s="29"/>
    </row>
    <row r="38" spans="2:10" ht="23.25" x14ac:dyDescent="0.25">
      <c r="B38" s="38"/>
      <c r="C38" s="38"/>
      <c r="D38" s="35"/>
      <c r="E38" s="29"/>
      <c r="F38" s="38"/>
      <c r="G38" s="38"/>
      <c r="H38" s="35"/>
      <c r="I38" s="29"/>
    </row>
    <row r="39" spans="2:10" ht="44.25" customHeight="1" x14ac:dyDescent="0.25">
      <c r="B39" s="38"/>
      <c r="C39" s="38"/>
      <c r="D39" s="35"/>
      <c r="E39" s="29"/>
      <c r="F39" s="38"/>
      <c r="G39" s="38"/>
      <c r="H39" s="35"/>
      <c r="I39" s="29"/>
    </row>
    <row r="40" spans="2:10" ht="75" customHeight="1" x14ac:dyDescent="0.25">
      <c r="B40" s="38"/>
      <c r="C40" s="38"/>
      <c r="D40" s="35"/>
      <c r="E40" s="29"/>
      <c r="F40" s="38"/>
      <c r="G40" s="38"/>
      <c r="H40" s="35"/>
      <c r="I40" s="29"/>
    </row>
    <row r="41" spans="2:10" ht="108.75" customHeight="1" x14ac:dyDescent="0.25">
      <c r="B41" s="38"/>
      <c r="C41" s="38"/>
      <c r="D41" s="35"/>
      <c r="E41" s="35"/>
      <c r="F41" s="38"/>
      <c r="G41" s="38"/>
      <c r="H41" s="35"/>
      <c r="I41" s="29"/>
    </row>
    <row r="42" spans="2:10" ht="23.25" x14ac:dyDescent="0.25">
      <c r="B42" s="38"/>
      <c r="C42" s="38"/>
      <c r="D42" s="35"/>
      <c r="E42" s="35"/>
      <c r="F42" s="38"/>
      <c r="G42" s="38"/>
      <c r="H42" s="35"/>
      <c r="I42" s="29"/>
    </row>
    <row r="43" spans="2:10" ht="23.25" x14ac:dyDescent="0.25">
      <c r="B43" s="38"/>
      <c r="C43" s="38"/>
      <c r="D43" s="35"/>
      <c r="E43" s="35"/>
      <c r="F43" s="38"/>
      <c r="G43" s="38"/>
      <c r="H43" s="35"/>
      <c r="I43" s="29"/>
    </row>
    <row r="44" spans="2:10" ht="23.25" x14ac:dyDescent="0.25">
      <c r="B44" s="38"/>
      <c r="C44" s="38"/>
      <c r="D44" s="35"/>
      <c r="E44" s="35"/>
      <c r="F44" s="38"/>
      <c r="G44" s="38"/>
      <c r="H44" s="35"/>
      <c r="I44" s="29"/>
    </row>
    <row r="45" spans="2:10" ht="23.25" x14ac:dyDescent="0.25">
      <c r="B45" s="38"/>
      <c r="C45" s="38"/>
      <c r="D45" s="35"/>
      <c r="E45" s="35"/>
      <c r="F45" s="38"/>
      <c r="G45" s="38"/>
      <c r="H45" s="35"/>
      <c r="I45" s="29"/>
    </row>
    <row r="46" spans="2:10" ht="42" customHeight="1" x14ac:dyDescent="0.25">
      <c r="B46" s="38"/>
      <c r="C46" s="38"/>
      <c r="D46" s="35"/>
      <c r="E46" s="35"/>
      <c r="F46" s="38"/>
      <c r="G46" s="38"/>
      <c r="H46" s="35"/>
      <c r="I46" s="29"/>
    </row>
    <row r="47" spans="2:10" ht="50.25" customHeight="1" x14ac:dyDescent="0.25">
      <c r="B47" s="38"/>
      <c r="C47" s="38"/>
      <c r="D47" s="35"/>
      <c r="E47" s="35"/>
      <c r="F47" s="38"/>
      <c r="G47" s="38"/>
      <c r="H47" s="35"/>
      <c r="I47" s="29"/>
    </row>
    <row r="48" spans="2:10" ht="23.25" x14ac:dyDescent="0.25">
      <c r="B48" s="38"/>
      <c r="C48" s="38"/>
      <c r="D48" s="35"/>
      <c r="E48" s="35"/>
      <c r="F48" s="38"/>
      <c r="G48" s="38"/>
      <c r="H48" s="35"/>
      <c r="I48" s="29"/>
    </row>
    <row r="49" spans="2:9" ht="23.25" x14ac:dyDescent="0.25">
      <c r="B49" s="38"/>
      <c r="C49" s="38"/>
      <c r="D49" s="35"/>
      <c r="E49" s="35"/>
      <c r="F49" s="38"/>
      <c r="G49" s="38"/>
      <c r="H49" s="35"/>
      <c r="I49" s="29"/>
    </row>
    <row r="50" spans="2:9" ht="23.25" x14ac:dyDescent="0.25">
      <c r="B50" s="38"/>
      <c r="C50" s="38"/>
      <c r="D50" s="35"/>
      <c r="E50" s="35"/>
      <c r="F50" s="38"/>
      <c r="G50" s="38"/>
      <c r="H50" s="35"/>
      <c r="I50" s="29"/>
    </row>
    <row r="51" spans="2:9" ht="23.25" x14ac:dyDescent="0.25">
      <c r="B51" s="38"/>
      <c r="C51" s="38"/>
      <c r="D51" s="35"/>
      <c r="E51" s="35"/>
      <c r="F51" s="38"/>
      <c r="G51" s="38"/>
      <c r="H51" s="35"/>
      <c r="I51" s="29"/>
    </row>
    <row r="52" spans="2:9" ht="23.25" x14ac:dyDescent="0.25">
      <c r="B52" s="38"/>
      <c r="C52" s="38"/>
      <c r="D52" s="35"/>
      <c r="E52" s="35"/>
      <c r="F52" s="38"/>
      <c r="G52" s="38"/>
      <c r="H52" s="35"/>
      <c r="I52" s="29"/>
    </row>
    <row r="53" spans="2:9" ht="23.25" x14ac:dyDescent="0.25">
      <c r="B53" s="38"/>
      <c r="C53" s="38"/>
      <c r="D53" s="35"/>
      <c r="E53" s="35"/>
      <c r="F53" s="38"/>
      <c r="G53" s="38"/>
      <c r="H53" s="35"/>
      <c r="I53" s="29"/>
    </row>
    <row r="54" spans="2:9" ht="23.25" x14ac:dyDescent="0.25">
      <c r="B54" s="38"/>
      <c r="C54" s="38"/>
      <c r="D54" s="35"/>
      <c r="E54" s="35"/>
      <c r="F54" s="38"/>
      <c r="G54" s="38"/>
      <c r="H54" s="35"/>
      <c r="I54" s="29"/>
    </row>
    <row r="55" spans="2:9" ht="23.25" x14ac:dyDescent="0.25">
      <c r="B55" s="38"/>
      <c r="C55" s="38"/>
      <c r="D55" s="35"/>
      <c r="E55" s="35"/>
      <c r="F55" s="38"/>
      <c r="G55" s="38"/>
      <c r="H55" s="35"/>
      <c r="I55" s="29"/>
    </row>
    <row r="56" spans="2:9" ht="23.25" x14ac:dyDescent="0.25">
      <c r="B56" s="38"/>
      <c r="C56" s="38"/>
      <c r="D56" s="35"/>
      <c r="E56" s="35"/>
      <c r="F56" s="38"/>
      <c r="G56" s="38"/>
      <c r="H56" s="35"/>
      <c r="I56" s="29"/>
    </row>
    <row r="57" spans="2:9" ht="23.25" x14ac:dyDescent="0.25">
      <c r="B57" s="38"/>
      <c r="C57" s="38"/>
      <c r="D57" s="35"/>
      <c r="E57" s="35"/>
      <c r="F57" s="38"/>
      <c r="G57" s="38"/>
      <c r="H57" s="35"/>
      <c r="I57" s="29"/>
    </row>
    <row r="58" spans="2:9" ht="23.25" x14ac:dyDescent="0.25">
      <c r="B58" s="38"/>
      <c r="C58" s="38"/>
      <c r="D58" s="35"/>
      <c r="E58" s="35"/>
      <c r="F58" s="38"/>
      <c r="G58" s="38"/>
      <c r="H58" s="35"/>
      <c r="I58" s="29"/>
    </row>
    <row r="59" spans="2:9" ht="23.25" x14ac:dyDescent="0.25">
      <c r="B59" s="38"/>
      <c r="C59" s="38"/>
      <c r="D59" s="35"/>
      <c r="E59" s="35"/>
      <c r="F59" s="38"/>
      <c r="G59" s="38"/>
      <c r="H59" s="35"/>
      <c r="I59" s="29"/>
    </row>
    <row r="60" spans="2:9" ht="23.25" x14ac:dyDescent="0.25">
      <c r="B60" s="38"/>
      <c r="C60" s="38"/>
      <c r="D60" s="35"/>
      <c r="E60" s="35"/>
      <c r="F60" s="35"/>
      <c r="G60" s="29"/>
      <c r="H60" s="29"/>
      <c r="I60" s="29"/>
    </row>
    <row r="61" spans="2:9" ht="23.25" x14ac:dyDescent="0.25">
      <c r="B61" s="38"/>
      <c r="C61" s="38"/>
      <c r="D61" s="35"/>
      <c r="E61" s="35"/>
      <c r="F61" s="35"/>
      <c r="G61" s="29"/>
      <c r="H61" s="29"/>
      <c r="I61" s="29"/>
    </row>
    <row r="62" spans="2:9" ht="23.25" x14ac:dyDescent="0.25">
      <c r="B62" s="38"/>
      <c r="C62" s="38"/>
      <c r="D62" s="35"/>
      <c r="E62" s="35"/>
      <c r="F62" s="35"/>
      <c r="G62" s="29"/>
      <c r="H62" s="29"/>
      <c r="I62" s="29"/>
    </row>
    <row r="63" spans="2:9" ht="23.25" x14ac:dyDescent="0.25">
      <c r="B63" s="38"/>
      <c r="C63" s="38"/>
      <c r="D63" s="35"/>
      <c r="E63" s="35"/>
      <c r="F63" s="35"/>
      <c r="G63" s="29"/>
      <c r="H63" s="29"/>
      <c r="I63" s="29"/>
    </row>
    <row r="64" spans="2:9" ht="23.25" x14ac:dyDescent="0.25">
      <c r="B64" s="38"/>
      <c r="C64" s="38"/>
      <c r="D64" s="35"/>
      <c r="E64" s="35"/>
      <c r="F64" s="35"/>
      <c r="G64" s="29"/>
      <c r="H64" s="29"/>
      <c r="I64" s="29"/>
    </row>
    <row r="65" spans="2:9" ht="23.25" x14ac:dyDescent="0.25">
      <c r="B65" s="38"/>
      <c r="C65" s="38"/>
      <c r="D65" s="35"/>
      <c r="E65" s="35"/>
      <c r="G65" s="29"/>
      <c r="H65" s="29"/>
      <c r="I65" s="29"/>
    </row>
    <row r="66" spans="2:9" ht="23.25" x14ac:dyDescent="0.25">
      <c r="B66" s="38"/>
      <c r="C66" s="38"/>
      <c r="D66" s="35"/>
      <c r="E66" s="35"/>
      <c r="F66" s="29"/>
      <c r="G66" s="29"/>
      <c r="H66" s="29"/>
      <c r="I66" s="29"/>
    </row>
    <row r="67" spans="2:9" ht="23.25" x14ac:dyDescent="0.25">
      <c r="E67" s="35"/>
      <c r="F67" s="29"/>
      <c r="G67" s="29"/>
      <c r="H67" s="29"/>
      <c r="I67" s="29"/>
    </row>
    <row r="68" spans="2:9" ht="23.25" x14ac:dyDescent="0.25">
      <c r="B68" s="29"/>
      <c r="C68" s="29"/>
      <c r="D68" s="29"/>
      <c r="E68" s="35"/>
      <c r="F68" s="29"/>
      <c r="G68" s="29"/>
      <c r="H68" s="29"/>
      <c r="I68" s="29"/>
    </row>
    <row r="69" spans="2:9" ht="23.25" x14ac:dyDescent="0.25">
      <c r="B69" s="29"/>
      <c r="C69" s="29"/>
      <c r="D69" s="29"/>
      <c r="E69" s="35"/>
      <c r="F69" s="29"/>
      <c r="G69" s="29"/>
      <c r="H69" s="29"/>
      <c r="I69" s="29"/>
    </row>
    <row r="70" spans="2:9" ht="23.25" x14ac:dyDescent="0.25">
      <c r="B70" s="29"/>
      <c r="C70" s="29"/>
      <c r="D70" s="29"/>
      <c r="E70" s="35"/>
      <c r="F70" s="29"/>
      <c r="G70" s="29"/>
      <c r="H70" s="29"/>
      <c r="I70" s="29"/>
    </row>
    <row r="71" spans="2:9" ht="23.25" x14ac:dyDescent="0.25">
      <c r="B71" s="29"/>
      <c r="C71" s="29"/>
      <c r="D71" s="29"/>
      <c r="E71" s="35"/>
      <c r="F71" s="29"/>
      <c r="G71" s="29"/>
      <c r="H71" s="29"/>
      <c r="I71" s="29"/>
    </row>
    <row r="72" spans="2:9" x14ac:dyDescent="0.25">
      <c r="B72" s="29"/>
      <c r="C72" s="29"/>
      <c r="D72" s="29"/>
      <c r="F72" s="29"/>
      <c r="G72" s="29"/>
      <c r="H72" s="29"/>
      <c r="I72" s="29"/>
    </row>
    <row r="73" spans="2:9" x14ac:dyDescent="0.25">
      <c r="B73" s="29"/>
      <c r="C73" s="29"/>
      <c r="D73" s="29"/>
      <c r="E73" s="29"/>
      <c r="F73" s="29"/>
      <c r="G73" s="29"/>
      <c r="H73" s="29"/>
      <c r="I73" s="29"/>
    </row>
    <row r="74" spans="2:9" x14ac:dyDescent="0.25">
      <c r="B74" s="29"/>
      <c r="C74" s="29"/>
      <c r="D74" s="29"/>
      <c r="E74" s="29"/>
      <c r="F74" s="29"/>
      <c r="G74" s="29"/>
      <c r="H74" s="29"/>
      <c r="I74" s="29"/>
    </row>
    <row r="75" spans="2:9" x14ac:dyDescent="0.25">
      <c r="B75" s="29"/>
      <c r="C75" s="29"/>
      <c r="D75" s="29"/>
      <c r="E75" s="29"/>
      <c r="F75" s="29"/>
      <c r="G75" s="29"/>
      <c r="H75" s="29"/>
      <c r="I75" s="29"/>
    </row>
    <row r="76" spans="2:9" x14ac:dyDescent="0.25">
      <c r="B76" s="29"/>
      <c r="C76" s="29"/>
      <c r="D76" s="29"/>
      <c r="E76" s="29"/>
      <c r="F76" s="29"/>
      <c r="G76" s="29"/>
      <c r="H76" s="29"/>
      <c r="I76" s="29"/>
    </row>
    <row r="77" spans="2:9" x14ac:dyDescent="0.25">
      <c r="B77" s="29"/>
      <c r="C77" s="29"/>
      <c r="D77" s="29"/>
      <c r="E77" s="29"/>
      <c r="F77" s="29"/>
      <c r="G77" s="29"/>
      <c r="H77" s="29"/>
      <c r="I77" s="29"/>
    </row>
    <row r="78" spans="2:9" x14ac:dyDescent="0.25">
      <c r="B78" s="29"/>
      <c r="C78" s="29"/>
      <c r="D78" s="29"/>
      <c r="E78" s="29"/>
      <c r="F78" s="29"/>
      <c r="G78" s="29"/>
      <c r="H78" s="29"/>
      <c r="I78" s="29"/>
    </row>
    <row r="79" spans="2:9" x14ac:dyDescent="0.25">
      <c r="B79" s="29"/>
      <c r="C79" s="29"/>
      <c r="D79" s="29"/>
      <c r="E79" s="29"/>
      <c r="F79" s="29"/>
      <c r="G79" s="29"/>
      <c r="H79" s="29"/>
      <c r="I79" s="29"/>
    </row>
    <row r="80" spans="2:9" x14ac:dyDescent="0.25">
      <c r="B80" s="29"/>
      <c r="C80" s="29"/>
      <c r="D80" s="29"/>
      <c r="E80" s="29"/>
      <c r="H80" s="29"/>
      <c r="I80" s="29"/>
    </row>
    <row r="81" spans="2:9" x14ac:dyDescent="0.25">
      <c r="B81" s="29"/>
      <c r="C81" s="29"/>
      <c r="D81" s="29"/>
      <c r="E81" s="29"/>
      <c r="H81" s="29"/>
      <c r="I81" s="29"/>
    </row>
    <row r="82" spans="2:9" ht="23.25" x14ac:dyDescent="0.35">
      <c r="C82" s="51"/>
      <c r="D82" s="51"/>
      <c r="E82" s="29"/>
      <c r="H82" s="29"/>
      <c r="I82" s="29"/>
    </row>
    <row r="83" spans="2:9" x14ac:dyDescent="0.25">
      <c r="E83" s="29"/>
      <c r="H83" s="29"/>
      <c r="I83" s="29"/>
    </row>
    <row r="84" spans="2:9" x14ac:dyDescent="0.25">
      <c r="E84" s="29"/>
      <c r="H84" s="29"/>
    </row>
    <row r="85" spans="2:9" x14ac:dyDescent="0.25">
      <c r="E85" s="29"/>
      <c r="H85" s="29"/>
    </row>
    <row r="86" spans="2:9" x14ac:dyDescent="0.25">
      <c r="E86" s="29"/>
      <c r="H86" s="29"/>
    </row>
  </sheetData>
  <mergeCells count="10">
    <mergeCell ref="G29:I29"/>
    <mergeCell ref="G30:I30"/>
    <mergeCell ref="C29:D29"/>
    <mergeCell ref="C30:D30"/>
    <mergeCell ref="I4:I5"/>
    <mergeCell ref="J4:J5"/>
    <mergeCell ref="B7:D7"/>
    <mergeCell ref="F7:H7"/>
    <mergeCell ref="B21:C21"/>
    <mergeCell ref="F23:G23"/>
  </mergeCells>
  <dataValidations count="4">
    <dataValidation type="list" allowBlank="1" showInputMessage="1" showErrorMessage="1" promptTitle="VALORES POSIBLES ASIGNADOR IOT" sqref="G4" xr:uid="{22EA6252-C301-447E-9A80-268AB1F80D49}">
      <formula1>"REPORTE,DEFINICION DE MARCADO"</formula1>
    </dataValidation>
    <dataValidation type="list" allowBlank="1" showInputMessage="1" showErrorMessage="1" sqref="I6" xr:uid="{853FB363-262B-47F4-BACF-3AF8F731E13B}">
      <formula1>"vultures@jpcert.or.jp,cve@mitre.org/cve@cert.org.tw,talos-cna@cisco.com/psirt@cisco.com,psirt@bosch.com,OTRO"</formula1>
    </dataValidation>
    <dataValidation type="list" allowBlank="1" showInputMessage="1" showErrorMessage="1" promptTitle="VALORES POSIBLES ASIGNADOR IOT" sqref="H6" xr:uid="{99903BF5-7705-4838-A765-C721E2AB4B3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G5" xr:uid="{F299463A-5BF6-4AA2-BC16-F1DC8F35CB82}">
      <formula1>"2023,2022,2021"</formula1>
    </dataValidation>
  </dataValidations>
  <hyperlinks>
    <hyperlink ref="G4" r:id="rId1" display="cve@mitre.org/cve@cert.org.tw" xr:uid="{68018DE4-6BD9-491D-89FC-F01C9B665868}"/>
    <hyperlink ref="G5" r:id="rId2" display="cve@mitre.org/cve@cert.org.tw" xr:uid="{498F0B17-9F04-4944-8C9D-0161DB3CCA1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B49-88E1-40C9-8DB6-28D14301BC47}">
  <dimension ref="B2:K104"/>
  <sheetViews>
    <sheetView tabSelected="1" topLeftCell="A59" zoomScale="40" zoomScaleNormal="40" workbookViewId="0">
      <selection activeCell="D15" sqref="D15"/>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74</v>
      </c>
      <c r="G3" s="2" t="s">
        <v>4</v>
      </c>
      <c r="H3" s="3" t="s">
        <v>5</v>
      </c>
      <c r="I3" s="4"/>
      <c r="J3" s="5"/>
    </row>
    <row r="4" spans="2:11" ht="183" customHeight="1" thickTop="1" thickBot="1" x14ac:dyDescent="0.3">
      <c r="B4" s="62" t="s">
        <v>22</v>
      </c>
      <c r="C4" s="52" t="s">
        <v>22</v>
      </c>
      <c r="D4" s="63" t="s">
        <v>23</v>
      </c>
      <c r="E4" s="64" t="s">
        <v>20</v>
      </c>
      <c r="F4" s="65">
        <v>2023</v>
      </c>
      <c r="G4" s="66" t="s">
        <v>24</v>
      </c>
      <c r="H4" s="110" t="s">
        <v>61</v>
      </c>
      <c r="I4" s="112"/>
      <c r="J4" s="6"/>
    </row>
    <row r="5" spans="2:11" ht="188.25" customHeight="1" thickTop="1" thickBot="1" x14ac:dyDescent="0.3">
      <c r="B5" s="100" t="s">
        <v>48</v>
      </c>
      <c r="C5" s="101" t="s">
        <v>48</v>
      </c>
      <c r="D5" s="102" t="s">
        <v>58</v>
      </c>
      <c r="E5" s="103" t="s">
        <v>59</v>
      </c>
      <c r="F5" s="104" t="s">
        <v>60</v>
      </c>
      <c r="G5" s="105" t="s">
        <v>50</v>
      </c>
      <c r="H5" s="111"/>
      <c r="I5" s="112"/>
      <c r="J5" s="7"/>
    </row>
    <row r="6" spans="2:11" ht="16.5" thickTop="1" thickBot="1" x14ac:dyDescent="0.3">
      <c r="B6" s="8"/>
      <c r="C6" s="8"/>
      <c r="D6" s="9"/>
      <c r="E6" s="9"/>
      <c r="F6" s="9"/>
      <c r="G6" s="10"/>
      <c r="H6" s="11"/>
      <c r="I6" s="12"/>
      <c r="J6" s="77"/>
      <c r="K6" s="13"/>
    </row>
    <row r="7" spans="2:11" ht="32.25" customHeight="1" thickTop="1" thickBot="1" x14ac:dyDescent="0.3">
      <c r="B7" s="114" t="s">
        <v>12</v>
      </c>
      <c r="C7" s="115"/>
      <c r="D7" s="116"/>
      <c r="E7" s="14"/>
      <c r="I7" s="29"/>
      <c r="J7" s="29"/>
    </row>
    <row r="8" spans="2:11" ht="32.25" customHeight="1" thickTop="1" thickBot="1" x14ac:dyDescent="0.3">
      <c r="B8" s="15"/>
      <c r="C8" s="15"/>
      <c r="D8" s="16"/>
      <c r="E8" s="17"/>
    </row>
    <row r="9" spans="2:11" ht="32.25" customHeight="1" thickBot="1" x14ac:dyDescent="0.4">
      <c r="B9" s="40" t="s">
        <v>6</v>
      </c>
      <c r="C9" s="41" t="s">
        <v>7</v>
      </c>
      <c r="D9" s="18"/>
      <c r="E9" s="19"/>
    </row>
    <row r="10" spans="2:11" ht="180.75" customHeight="1" thickBot="1" x14ac:dyDescent="0.4">
      <c r="B10" s="42" t="s">
        <v>8</v>
      </c>
      <c r="C10" s="21" t="s">
        <v>69</v>
      </c>
      <c r="D10" s="20"/>
      <c r="E10" s="20"/>
    </row>
    <row r="11" spans="2:11" ht="153.75" customHeight="1" thickBot="1" x14ac:dyDescent="0.4">
      <c r="B11" s="43" t="s">
        <v>9</v>
      </c>
      <c r="C11" s="44" t="s">
        <v>71</v>
      </c>
      <c r="D11" s="20"/>
      <c r="E11" s="20"/>
    </row>
    <row r="12" spans="2:11" ht="72.75" customHeight="1" thickBot="1" x14ac:dyDescent="0.3">
      <c r="B12" s="22"/>
      <c r="C12" s="9"/>
    </row>
    <row r="13" spans="2:11" ht="72.75" customHeight="1" thickBot="1" x14ac:dyDescent="0.3">
      <c r="B13" s="23" t="s">
        <v>62</v>
      </c>
      <c r="C13" s="24" t="s">
        <v>10</v>
      </c>
      <c r="D13" s="25" t="s">
        <v>63</v>
      </c>
      <c r="E13" s="30"/>
    </row>
    <row r="14" spans="2:11" ht="36.75" customHeight="1" thickBot="1" x14ac:dyDescent="0.3">
      <c r="B14" s="26">
        <v>2023</v>
      </c>
      <c r="C14" s="37">
        <f>SUM(C15:C18)</f>
        <v>2</v>
      </c>
      <c r="D14" s="54">
        <f>(C14/(C$34/100))%</f>
        <v>2.6666666666666665E-2</v>
      </c>
      <c r="E14" s="32"/>
    </row>
    <row r="15" spans="2:11" ht="23.25" x14ac:dyDescent="0.25">
      <c r="B15" s="27" t="s">
        <v>60</v>
      </c>
      <c r="C15" s="60">
        <v>1</v>
      </c>
      <c r="D15" s="61">
        <f>(C15/(C$14/100))%</f>
        <v>0.5</v>
      </c>
      <c r="E15" s="33"/>
    </row>
    <row r="16" spans="2:11" ht="23.25" x14ac:dyDescent="0.25">
      <c r="B16" s="53" t="s">
        <v>64</v>
      </c>
      <c r="C16" s="31">
        <v>0</v>
      </c>
      <c r="D16" s="61">
        <f t="shared" ref="D16:D18" si="0">(C16/(C$14/100))%</f>
        <v>0</v>
      </c>
      <c r="E16" s="33"/>
    </row>
    <row r="17" spans="2:5" ht="30" customHeight="1" x14ac:dyDescent="0.25">
      <c r="B17" s="28" t="s">
        <v>65</v>
      </c>
      <c r="C17" s="31">
        <v>1</v>
      </c>
      <c r="D17" s="61">
        <f t="shared" si="0"/>
        <v>0.5</v>
      </c>
      <c r="E17" s="33"/>
    </row>
    <row r="18" spans="2:5" ht="27.75" customHeight="1" thickBot="1" x14ac:dyDescent="0.3">
      <c r="B18" s="28" t="s">
        <v>66</v>
      </c>
      <c r="C18" s="31">
        <v>0</v>
      </c>
      <c r="D18" s="61">
        <f t="shared" si="0"/>
        <v>0</v>
      </c>
      <c r="E18" s="33"/>
    </row>
    <row r="19" spans="2:5" ht="27.75" customHeight="1" thickBot="1" x14ac:dyDescent="0.3">
      <c r="B19" s="26">
        <v>2022</v>
      </c>
      <c r="C19" s="37">
        <f>SUM(C20:C23)</f>
        <v>15</v>
      </c>
      <c r="D19" s="54">
        <f>(C19/(C$34/100))%</f>
        <v>0.2</v>
      </c>
      <c r="E19" s="33"/>
    </row>
    <row r="20" spans="2:5" ht="27.75" customHeight="1" x14ac:dyDescent="0.25">
      <c r="B20" s="27" t="s">
        <v>60</v>
      </c>
      <c r="C20" s="60">
        <v>4</v>
      </c>
      <c r="D20" s="61">
        <f>(C20/(C$19/100))%</f>
        <v>0.26666666666666666</v>
      </c>
      <c r="E20" s="33"/>
    </row>
    <row r="21" spans="2:5" ht="27.75" customHeight="1" x14ac:dyDescent="0.25">
      <c r="B21" s="53" t="s">
        <v>64</v>
      </c>
      <c r="C21" s="31">
        <v>3</v>
      </c>
      <c r="D21" s="61">
        <f t="shared" ref="D21:D23" si="1">(C21/(C$19/100))%</f>
        <v>0.2</v>
      </c>
      <c r="E21" s="33"/>
    </row>
    <row r="22" spans="2:5" ht="27.75" customHeight="1" x14ac:dyDescent="0.25">
      <c r="B22" s="28" t="s">
        <v>65</v>
      </c>
      <c r="C22" s="31">
        <v>8</v>
      </c>
      <c r="D22" s="61">
        <f t="shared" si="1"/>
        <v>0.53333333333333333</v>
      </c>
      <c r="E22" s="33"/>
    </row>
    <row r="23" spans="2:5" ht="27.75" customHeight="1" thickBot="1" x14ac:dyDescent="0.3">
      <c r="B23" s="28" t="s">
        <v>66</v>
      </c>
      <c r="C23" s="36">
        <v>0</v>
      </c>
      <c r="D23" s="61">
        <f t="shared" si="1"/>
        <v>0</v>
      </c>
      <c r="E23" s="33"/>
    </row>
    <row r="24" spans="2:5" ht="27.75" customHeight="1" thickBot="1" x14ac:dyDescent="0.3">
      <c r="B24" s="26">
        <v>2021</v>
      </c>
      <c r="C24" s="37">
        <f>SUM(C25:C28)</f>
        <v>56</v>
      </c>
      <c r="D24" s="54">
        <f>(C24/(C$34/100))%</f>
        <v>0.7466666666666667</v>
      </c>
      <c r="E24" s="33"/>
    </row>
    <row r="25" spans="2:5" ht="27.75" customHeight="1" x14ac:dyDescent="0.25">
      <c r="B25" s="27" t="s">
        <v>60</v>
      </c>
      <c r="C25" s="60">
        <v>7</v>
      </c>
      <c r="D25" s="61">
        <f>(C25/(C$24/100))%</f>
        <v>0.12499999999999999</v>
      </c>
      <c r="E25" s="33"/>
    </row>
    <row r="26" spans="2:5" ht="27.75" customHeight="1" x14ac:dyDescent="0.25">
      <c r="B26" s="53" t="s">
        <v>64</v>
      </c>
      <c r="C26" s="31">
        <v>3</v>
      </c>
      <c r="D26" s="61">
        <f t="shared" ref="D26:D28" si="2">(C26/(C$24/100))%</f>
        <v>5.3571428571428568E-2</v>
      </c>
      <c r="E26" s="33"/>
    </row>
    <row r="27" spans="2:5" ht="27.75" customHeight="1" x14ac:dyDescent="0.25">
      <c r="B27" s="28" t="s">
        <v>65</v>
      </c>
      <c r="C27" s="31">
        <v>22</v>
      </c>
      <c r="D27" s="61">
        <f t="shared" si="2"/>
        <v>0.39285714285714285</v>
      </c>
      <c r="E27" s="33"/>
    </row>
    <row r="28" spans="2:5" ht="27.75" customHeight="1" thickBot="1" x14ac:dyDescent="0.3">
      <c r="B28" s="28" t="s">
        <v>66</v>
      </c>
      <c r="C28" s="36">
        <v>24</v>
      </c>
      <c r="D28" s="61">
        <f t="shared" si="2"/>
        <v>0.42857142857142855</v>
      </c>
      <c r="E28" s="33"/>
    </row>
    <row r="29" spans="2:5" ht="24" thickBot="1" x14ac:dyDescent="0.3">
      <c r="B29" s="26">
        <v>2020</v>
      </c>
      <c r="C29" s="37">
        <f>SUM(C30:C33)</f>
        <v>2</v>
      </c>
      <c r="D29" s="54">
        <f>(C29/(C$34/100))%</f>
        <v>2.6666666666666665E-2</v>
      </c>
      <c r="E29" s="33"/>
    </row>
    <row r="30" spans="2:5" ht="23.25" x14ac:dyDescent="0.25">
      <c r="B30" s="27" t="s">
        <v>60</v>
      </c>
      <c r="C30" s="60">
        <v>0</v>
      </c>
      <c r="D30" s="61">
        <f>(C30/(C$29/100))%</f>
        <v>0</v>
      </c>
      <c r="E30" s="35"/>
    </row>
    <row r="31" spans="2:5" ht="23.25" x14ac:dyDescent="0.25">
      <c r="B31" s="53" t="s">
        <v>64</v>
      </c>
      <c r="C31" s="31">
        <v>0</v>
      </c>
      <c r="D31" s="61">
        <f t="shared" ref="D31:D33" si="3">(C31/(C$29/100))%</f>
        <v>0</v>
      </c>
      <c r="E31" s="35"/>
    </row>
    <row r="32" spans="2:5" ht="23.25" x14ac:dyDescent="0.25">
      <c r="B32" s="28" t="s">
        <v>65</v>
      </c>
      <c r="C32" s="31">
        <v>0</v>
      </c>
      <c r="D32" s="61">
        <f t="shared" si="3"/>
        <v>0</v>
      </c>
      <c r="E32" s="35"/>
    </row>
    <row r="33" spans="2:7" ht="24" thickBot="1" x14ac:dyDescent="0.3">
      <c r="B33" s="28" t="s">
        <v>66</v>
      </c>
      <c r="C33" s="36">
        <v>2</v>
      </c>
      <c r="D33" s="61">
        <f t="shared" si="3"/>
        <v>1</v>
      </c>
      <c r="E33" s="35"/>
    </row>
    <row r="34" spans="2:7" ht="24" thickBot="1" x14ac:dyDescent="0.3">
      <c r="B34" s="74" t="s">
        <v>11</v>
      </c>
      <c r="C34" s="75">
        <f>C29+C24+C19+C14</f>
        <v>75</v>
      </c>
      <c r="D34" s="76">
        <f>D14+D19+D24+D29</f>
        <v>1</v>
      </c>
      <c r="E34" s="35"/>
    </row>
    <row r="35" spans="2:7" ht="23.25" x14ac:dyDescent="0.25">
      <c r="B35" s="72"/>
      <c r="C35" s="72"/>
      <c r="D35" s="73"/>
      <c r="E35" s="35"/>
    </row>
    <row r="36" spans="2:7" ht="24" thickBot="1" x14ac:dyDescent="0.3">
      <c r="B36" s="38"/>
      <c r="C36" s="38"/>
      <c r="D36" s="35"/>
      <c r="E36" s="35"/>
    </row>
    <row r="37" spans="2:7" ht="72.75" customHeight="1" thickBot="1" x14ac:dyDescent="0.4">
      <c r="B37" s="117" t="s">
        <v>70</v>
      </c>
      <c r="C37" s="118"/>
      <c r="D37" s="35"/>
      <c r="E37" s="35"/>
    </row>
    <row r="38" spans="2:7" ht="24" thickBot="1" x14ac:dyDescent="0.4">
      <c r="B38" s="39"/>
      <c r="C38" s="39"/>
      <c r="D38" s="35"/>
      <c r="E38" s="35"/>
    </row>
    <row r="39" spans="2:7" ht="24" thickBot="1" x14ac:dyDescent="0.3">
      <c r="B39" s="40" t="s">
        <v>6</v>
      </c>
      <c r="C39" s="41" t="s">
        <v>7</v>
      </c>
      <c r="D39" s="35"/>
      <c r="E39" s="35"/>
    </row>
    <row r="40" spans="2:7" ht="163.5" customHeight="1" thickBot="1" x14ac:dyDescent="0.3">
      <c r="B40" s="42" t="s">
        <v>8</v>
      </c>
      <c r="C40" s="21" t="s">
        <v>69</v>
      </c>
      <c r="D40" s="35"/>
      <c r="E40" s="34"/>
    </row>
    <row r="41" spans="2:7" ht="150.75" customHeight="1" thickBot="1" x14ac:dyDescent="0.3">
      <c r="B41" s="43" t="s">
        <v>9</v>
      </c>
      <c r="C41" s="44" t="s">
        <v>72</v>
      </c>
      <c r="D41" s="68"/>
      <c r="E41" s="35"/>
    </row>
    <row r="42" spans="2:7" ht="183.75" customHeight="1" x14ac:dyDescent="0.25">
      <c r="B42" s="38"/>
      <c r="C42" s="38"/>
      <c r="D42" s="35"/>
      <c r="E42" s="35"/>
    </row>
    <row r="43" spans="2:7" ht="23.25" x14ac:dyDescent="0.25">
      <c r="B43" s="38"/>
      <c r="C43" s="38"/>
      <c r="D43" s="35"/>
      <c r="E43" s="35"/>
    </row>
    <row r="44" spans="2:7" ht="24" thickBot="1" x14ac:dyDescent="0.3">
      <c r="B44" s="38"/>
      <c r="C44" s="45"/>
      <c r="D44" s="46"/>
      <c r="E44" s="46"/>
    </row>
    <row r="45" spans="2:7" ht="24" thickBot="1" x14ac:dyDescent="0.4">
      <c r="B45" s="47" t="s">
        <v>67</v>
      </c>
      <c r="C45" s="106" t="s">
        <v>68</v>
      </c>
      <c r="D45" s="107"/>
      <c r="E45" s="107"/>
      <c r="F45" s="108"/>
    </row>
    <row r="46" spans="2:7" ht="34.5" customHeight="1" thickBot="1" x14ac:dyDescent="0.3">
      <c r="C46" s="109" t="s">
        <v>13</v>
      </c>
      <c r="D46" s="113"/>
      <c r="E46" s="107"/>
      <c r="F46" s="108"/>
    </row>
    <row r="47" spans="2:7" ht="24" thickBot="1" x14ac:dyDescent="0.3">
      <c r="C47" s="55">
        <v>2023</v>
      </c>
      <c r="D47" s="55">
        <v>2022</v>
      </c>
      <c r="E47" s="55">
        <v>2021</v>
      </c>
      <c r="F47" s="55">
        <v>2020</v>
      </c>
      <c r="G47" s="29"/>
    </row>
    <row r="48" spans="2:7" ht="21" x14ac:dyDescent="0.25">
      <c r="B48" s="27" t="s">
        <v>60</v>
      </c>
      <c r="C48" s="49">
        <f>(C15/(C$34/100))%</f>
        <v>1.3333333333333332E-2</v>
      </c>
      <c r="D48" s="49">
        <f>(C20/(C$34/100))%</f>
        <v>5.333333333333333E-2</v>
      </c>
      <c r="E48" s="49">
        <f>(C25/(C$34/100))%</f>
        <v>9.3333333333333338E-2</v>
      </c>
      <c r="F48" s="49">
        <f>(C30/(C$34/100))%</f>
        <v>0</v>
      </c>
      <c r="G48" s="29"/>
    </row>
    <row r="49" spans="2:7" ht="21" x14ac:dyDescent="0.25">
      <c r="B49" s="53" t="s">
        <v>64</v>
      </c>
      <c r="C49" s="49">
        <f>(C16/(C$34/100))%</f>
        <v>0</v>
      </c>
      <c r="D49" s="49">
        <f t="shared" ref="D49:D51" si="4">(C21/(C$34/100))%</f>
        <v>0.04</v>
      </c>
      <c r="E49" s="49">
        <f t="shared" ref="E49:E51" si="5">(C26/(C$34/100))%</f>
        <v>0.04</v>
      </c>
      <c r="F49" s="49">
        <f t="shared" ref="F49:F51" si="6">(C31/(C$34/100))%</f>
        <v>0</v>
      </c>
      <c r="G49" s="29"/>
    </row>
    <row r="50" spans="2:7" ht="21" x14ac:dyDescent="0.25">
      <c r="B50" s="28" t="s">
        <v>65</v>
      </c>
      <c r="C50" s="49">
        <f>(C17/(C$34/100))%</f>
        <v>1.3333333333333332E-2</v>
      </c>
      <c r="D50" s="49">
        <f t="shared" si="4"/>
        <v>0.10666666666666666</v>
      </c>
      <c r="E50" s="49">
        <f t="shared" si="5"/>
        <v>0.29333333333333333</v>
      </c>
      <c r="F50" s="49">
        <f t="shared" si="6"/>
        <v>0</v>
      </c>
      <c r="G50" s="29"/>
    </row>
    <row r="51" spans="2:7" ht="44.25" customHeight="1" thickBot="1" x14ac:dyDescent="0.3">
      <c r="B51" s="28" t="s">
        <v>66</v>
      </c>
      <c r="C51" s="49">
        <f>(C18/(C$34/100))%</f>
        <v>0</v>
      </c>
      <c r="D51" s="49">
        <f t="shared" si="4"/>
        <v>0</v>
      </c>
      <c r="E51" s="49">
        <f t="shared" si="5"/>
        <v>0.32</v>
      </c>
      <c r="F51" s="49">
        <f t="shared" si="6"/>
        <v>2.6666666666666665E-2</v>
      </c>
      <c r="G51" s="29"/>
    </row>
    <row r="52" spans="2:7" ht="75" customHeight="1" thickBot="1" x14ac:dyDescent="0.3">
      <c r="B52" s="26" t="s">
        <v>14</v>
      </c>
      <c r="C52" s="50">
        <f>SUM(C48:C51)</f>
        <v>2.6666666666666665E-2</v>
      </c>
      <c r="D52" s="50">
        <f>SUM(D48:D51)</f>
        <v>0.19999999999999998</v>
      </c>
      <c r="E52" s="50">
        <f>SUM(E48:E51)</f>
        <v>0.74666666666666659</v>
      </c>
      <c r="F52" s="50">
        <f>SUM(F48:F51)</f>
        <v>2.6666666666666665E-2</v>
      </c>
      <c r="G52" s="29"/>
    </row>
    <row r="53" spans="2:7" ht="108.75" customHeight="1" x14ac:dyDescent="0.25">
      <c r="B53" s="38"/>
      <c r="C53" s="38"/>
      <c r="D53" s="35"/>
      <c r="E53" s="35"/>
    </row>
    <row r="54" spans="2:7" ht="23.25" x14ac:dyDescent="0.25">
      <c r="B54" s="38"/>
      <c r="C54" s="38"/>
      <c r="D54" s="35"/>
      <c r="E54" s="35"/>
    </row>
    <row r="55" spans="2:7" ht="23.25" x14ac:dyDescent="0.25">
      <c r="B55" s="38"/>
      <c r="C55" s="38"/>
      <c r="D55" s="35"/>
      <c r="E55" s="35"/>
    </row>
    <row r="56" spans="2:7" ht="23.25" x14ac:dyDescent="0.25">
      <c r="B56" s="38"/>
      <c r="C56" s="38"/>
      <c r="D56" s="35"/>
      <c r="E56" s="35"/>
    </row>
    <row r="57" spans="2:7" ht="23.25" x14ac:dyDescent="0.25">
      <c r="B57" s="38"/>
      <c r="C57" s="38"/>
      <c r="D57" s="35"/>
      <c r="E57" s="35"/>
    </row>
    <row r="58" spans="2:7" ht="42" customHeight="1" x14ac:dyDescent="0.25">
      <c r="B58" s="38"/>
      <c r="C58" s="38"/>
      <c r="D58" s="35"/>
      <c r="E58" s="35"/>
    </row>
    <row r="59" spans="2:7" ht="50.25" customHeight="1" x14ac:dyDescent="0.25">
      <c r="B59" s="38"/>
      <c r="C59" s="38"/>
      <c r="D59" s="35"/>
      <c r="E59" s="35"/>
    </row>
    <row r="60" spans="2:7" ht="23.25" x14ac:dyDescent="0.25">
      <c r="B60" s="38"/>
      <c r="C60" s="38"/>
      <c r="D60" s="35"/>
      <c r="E60" s="35"/>
    </row>
    <row r="61" spans="2:7" ht="23.25" x14ac:dyDescent="0.25">
      <c r="B61" s="38"/>
      <c r="C61" s="38"/>
      <c r="D61" s="35"/>
      <c r="E61" s="35"/>
    </row>
    <row r="62" spans="2:7" ht="23.25" x14ac:dyDescent="0.25">
      <c r="B62" s="38"/>
      <c r="C62" s="38"/>
      <c r="D62" s="35"/>
      <c r="E62" s="35"/>
    </row>
    <row r="63" spans="2:7" ht="23.25" x14ac:dyDescent="0.25">
      <c r="B63" s="38"/>
      <c r="C63" s="38"/>
      <c r="D63" s="35"/>
      <c r="E63" s="35"/>
    </row>
    <row r="64" spans="2:7" ht="23.25" x14ac:dyDescent="0.25">
      <c r="B64" s="38"/>
      <c r="C64" s="38"/>
      <c r="D64" s="35"/>
      <c r="E64" s="35"/>
    </row>
    <row r="65" spans="2:8" ht="23.25" x14ac:dyDescent="0.25">
      <c r="B65" s="38"/>
      <c r="C65" s="38"/>
      <c r="D65" s="35"/>
      <c r="E65" s="35"/>
    </row>
    <row r="66" spans="2:8" ht="23.25" x14ac:dyDescent="0.25">
      <c r="B66" s="38"/>
      <c r="C66" s="38"/>
      <c r="D66" s="35"/>
      <c r="E66" s="35"/>
    </row>
    <row r="67" spans="2:8" ht="23.25" x14ac:dyDescent="0.25">
      <c r="B67" s="38"/>
      <c r="C67" s="38"/>
      <c r="D67" s="35"/>
      <c r="E67" s="35"/>
    </row>
    <row r="68" spans="2:8" ht="23.25" x14ac:dyDescent="0.25">
      <c r="B68" s="38"/>
      <c r="C68" s="38"/>
      <c r="D68" s="35"/>
      <c r="E68" s="35"/>
    </row>
    <row r="69" spans="2:8" ht="23.25" x14ac:dyDescent="0.25">
      <c r="B69" s="38"/>
      <c r="C69" s="38"/>
      <c r="D69" s="35"/>
      <c r="E69" s="35"/>
    </row>
    <row r="70" spans="2:8" ht="23.25" x14ac:dyDescent="0.25">
      <c r="B70" s="38"/>
      <c r="C70" s="38"/>
      <c r="D70" s="35"/>
      <c r="E70" s="35"/>
    </row>
    <row r="71" spans="2:8" ht="23.25" x14ac:dyDescent="0.25">
      <c r="B71" s="38"/>
      <c r="C71" s="38"/>
      <c r="D71" s="35"/>
      <c r="E71" s="35"/>
    </row>
    <row r="72" spans="2:8" ht="23.25" x14ac:dyDescent="0.25">
      <c r="B72" s="38"/>
      <c r="C72" s="38"/>
      <c r="D72" s="35"/>
      <c r="E72" s="35"/>
    </row>
    <row r="73" spans="2:8" ht="23.25" x14ac:dyDescent="0.25">
      <c r="B73" s="38"/>
      <c r="C73" s="38"/>
      <c r="D73" s="35"/>
      <c r="E73" s="35"/>
    </row>
    <row r="74" spans="2:8" ht="23.25" x14ac:dyDescent="0.25">
      <c r="B74" s="38"/>
      <c r="C74" s="38"/>
      <c r="D74" s="35"/>
      <c r="E74" s="35"/>
    </row>
    <row r="75" spans="2:8" ht="23.25" x14ac:dyDescent="0.25">
      <c r="B75" s="38"/>
      <c r="C75" s="38"/>
      <c r="D75" s="35"/>
      <c r="E75" s="35"/>
    </row>
    <row r="76" spans="2:8" ht="23.25" x14ac:dyDescent="0.25">
      <c r="B76" s="38"/>
      <c r="C76" s="38"/>
      <c r="D76" s="35"/>
      <c r="E76" s="35"/>
    </row>
    <row r="77" spans="2:8" ht="23.25" x14ac:dyDescent="0.25">
      <c r="B77" s="38"/>
      <c r="C77" s="38"/>
      <c r="D77" s="35"/>
      <c r="E77" s="35"/>
    </row>
    <row r="78" spans="2:8" ht="23.25" x14ac:dyDescent="0.25">
      <c r="B78" s="38"/>
      <c r="C78" s="38"/>
      <c r="D78" s="35"/>
      <c r="E78" s="35"/>
    </row>
    <row r="79" spans="2:8" ht="23.25" x14ac:dyDescent="0.25">
      <c r="B79" s="38"/>
      <c r="C79" s="38"/>
      <c r="D79" s="35"/>
      <c r="E79" s="35"/>
    </row>
    <row r="80" spans="2:8" ht="23.25" x14ac:dyDescent="0.25">
      <c r="B80" s="38"/>
      <c r="C80" s="38"/>
      <c r="D80" s="35"/>
      <c r="E80" s="35"/>
      <c r="F80" s="35"/>
      <c r="G80" s="29"/>
      <c r="H80" s="29"/>
    </row>
    <row r="81" spans="2:10" ht="23.25" x14ac:dyDescent="0.25">
      <c r="B81" s="38"/>
      <c r="C81" s="38"/>
      <c r="D81" s="35"/>
      <c r="E81" s="35"/>
      <c r="F81" s="35"/>
      <c r="G81" s="29"/>
      <c r="H81" s="29"/>
      <c r="I81" s="29"/>
      <c r="J81" s="29"/>
    </row>
    <row r="82" spans="2:10" ht="23.25" x14ac:dyDescent="0.25">
      <c r="B82" s="38"/>
      <c r="C82" s="38"/>
      <c r="D82" s="35"/>
      <c r="E82" s="35"/>
      <c r="F82" s="35"/>
      <c r="G82" s="29"/>
      <c r="H82" s="29"/>
      <c r="I82" s="29"/>
      <c r="J82" s="29"/>
    </row>
    <row r="83" spans="2:10" ht="23.25" x14ac:dyDescent="0.25">
      <c r="B83" s="38"/>
      <c r="C83" s="38"/>
      <c r="D83" s="35"/>
      <c r="E83" s="35"/>
      <c r="G83" s="29"/>
      <c r="H83" s="29"/>
      <c r="I83" s="29"/>
      <c r="J83" s="29"/>
    </row>
    <row r="84" spans="2:10" x14ac:dyDescent="0.25">
      <c r="F84" s="29"/>
      <c r="G84" s="29"/>
      <c r="H84" s="29"/>
      <c r="I84" s="29"/>
      <c r="J84" s="29"/>
    </row>
    <row r="85" spans="2:10" x14ac:dyDescent="0.25">
      <c r="B85" s="29"/>
      <c r="C85" s="29"/>
      <c r="D85" s="29"/>
      <c r="E85" s="29"/>
      <c r="F85" s="29"/>
      <c r="G85" s="29"/>
      <c r="H85" s="29"/>
      <c r="I85" s="29"/>
      <c r="J85" s="29"/>
    </row>
    <row r="86" spans="2:10" x14ac:dyDescent="0.25">
      <c r="B86" s="29"/>
      <c r="C86" s="29"/>
      <c r="D86" s="29"/>
      <c r="E86" s="29"/>
      <c r="F86" s="29"/>
      <c r="G86" s="29"/>
      <c r="H86" s="29"/>
      <c r="I86" s="29"/>
      <c r="J86" s="29"/>
    </row>
    <row r="87" spans="2:10" x14ac:dyDescent="0.25">
      <c r="B87" s="29"/>
      <c r="C87" s="29"/>
      <c r="D87" s="29"/>
      <c r="E87" s="29"/>
      <c r="F87" s="29"/>
      <c r="G87" s="29"/>
      <c r="H87" s="29"/>
      <c r="I87" s="29"/>
      <c r="J87" s="29"/>
    </row>
    <row r="88" spans="2:10" x14ac:dyDescent="0.25">
      <c r="B88" s="29"/>
      <c r="C88" s="29"/>
      <c r="D88" s="29"/>
      <c r="E88" s="29"/>
      <c r="F88" s="29"/>
      <c r="G88" s="29"/>
      <c r="H88" s="29"/>
      <c r="I88" s="29"/>
      <c r="J88" s="29"/>
    </row>
    <row r="89" spans="2:10" x14ac:dyDescent="0.25">
      <c r="B89" s="29"/>
      <c r="C89" s="29"/>
      <c r="D89" s="29"/>
      <c r="E89" s="29"/>
      <c r="F89" s="29"/>
      <c r="G89" s="29"/>
      <c r="H89" s="29"/>
      <c r="I89" s="29"/>
      <c r="J89" s="29"/>
    </row>
    <row r="90" spans="2:10" x14ac:dyDescent="0.25">
      <c r="B90" s="29"/>
      <c r="C90" s="29"/>
      <c r="D90" s="29"/>
      <c r="E90" s="29"/>
      <c r="F90" s="29"/>
      <c r="G90" s="29"/>
      <c r="H90" s="29"/>
      <c r="I90" s="29"/>
      <c r="J90" s="29"/>
    </row>
    <row r="91" spans="2:10" x14ac:dyDescent="0.25">
      <c r="B91" s="29"/>
      <c r="C91" s="29"/>
      <c r="D91" s="29"/>
      <c r="E91" s="29"/>
      <c r="F91" s="29"/>
      <c r="G91" s="29"/>
      <c r="H91" s="29"/>
      <c r="I91" s="29"/>
      <c r="J91" s="29"/>
    </row>
    <row r="92" spans="2:10" x14ac:dyDescent="0.25">
      <c r="B92" s="29"/>
      <c r="C92" s="29"/>
      <c r="D92" s="29"/>
      <c r="E92" s="29"/>
      <c r="F92" s="29"/>
      <c r="G92" s="29"/>
      <c r="H92" s="29"/>
      <c r="I92" s="29"/>
    </row>
    <row r="93" spans="2:10" x14ac:dyDescent="0.25">
      <c r="B93" s="29"/>
      <c r="C93" s="29"/>
      <c r="D93" s="29"/>
      <c r="E93" s="29"/>
      <c r="F93" s="29"/>
      <c r="G93" s="29"/>
      <c r="H93" s="29"/>
      <c r="I93" s="29"/>
    </row>
    <row r="94" spans="2:10" x14ac:dyDescent="0.25">
      <c r="B94" s="29"/>
      <c r="C94" s="29"/>
      <c r="D94" s="29"/>
      <c r="E94" s="29"/>
      <c r="F94" s="29"/>
      <c r="G94" s="29"/>
      <c r="H94" s="29"/>
      <c r="I94" s="29"/>
    </row>
    <row r="95" spans="2:10" x14ac:dyDescent="0.25">
      <c r="B95" s="29"/>
      <c r="C95" s="29"/>
      <c r="D95" s="29"/>
      <c r="E95" s="29"/>
      <c r="F95" s="29"/>
      <c r="G95" s="29"/>
      <c r="H95" s="29"/>
      <c r="I95" s="29"/>
    </row>
    <row r="96" spans="2:10" x14ac:dyDescent="0.25">
      <c r="B96" s="29"/>
      <c r="C96" s="29"/>
      <c r="D96" s="29"/>
      <c r="E96" s="29"/>
      <c r="F96" s="29"/>
      <c r="G96" s="29"/>
      <c r="H96" s="29"/>
      <c r="I96" s="29"/>
    </row>
    <row r="97" spans="2:9" x14ac:dyDescent="0.25">
      <c r="B97" s="29"/>
      <c r="C97" s="29"/>
      <c r="D97" s="29"/>
      <c r="E97" s="29"/>
      <c r="F97" s="29"/>
      <c r="G97" s="29"/>
      <c r="H97" s="29"/>
      <c r="I97" s="29"/>
    </row>
    <row r="98" spans="2:9" x14ac:dyDescent="0.25">
      <c r="B98" s="29"/>
      <c r="C98" s="29"/>
      <c r="D98" s="29"/>
      <c r="E98" s="29"/>
      <c r="H98" s="29"/>
      <c r="I98" s="29"/>
    </row>
    <row r="99" spans="2:9" ht="23.25" x14ac:dyDescent="0.35">
      <c r="C99" s="51"/>
      <c r="D99" s="51"/>
      <c r="H99" s="29"/>
      <c r="I99" s="29"/>
    </row>
    <row r="100" spans="2:9" x14ac:dyDescent="0.25">
      <c r="H100" s="29"/>
      <c r="I100" s="29"/>
    </row>
    <row r="101" spans="2:9" x14ac:dyDescent="0.25">
      <c r="H101" s="29"/>
      <c r="I101" s="29"/>
    </row>
    <row r="102" spans="2:9" x14ac:dyDescent="0.25">
      <c r="H102" s="29"/>
      <c r="I102" s="29"/>
    </row>
    <row r="103" spans="2:9" x14ac:dyDescent="0.25">
      <c r="H103" s="29"/>
    </row>
    <row r="104" spans="2:9" x14ac:dyDescent="0.25">
      <c r="H104" s="29"/>
    </row>
  </sheetData>
  <mergeCells count="6">
    <mergeCell ref="C45:F45"/>
    <mergeCell ref="C46:F46"/>
    <mergeCell ref="H4:H5"/>
    <mergeCell ref="I4:I5"/>
    <mergeCell ref="B7:D7"/>
    <mergeCell ref="B37:C37"/>
  </mergeCells>
  <dataValidations count="4">
    <dataValidation type="list" allowBlank="1" showInputMessage="1" showErrorMessage="1" promptTitle="VALORES POSIBLES ASIGNADOR IOT" sqref="F4" xr:uid="{397823D5-A076-464F-87D1-480028D3AA1F}">
      <formula1>"2023,2022,2021,2020"</formula1>
    </dataValidation>
    <dataValidation type="list" allowBlank="1" showInputMessage="1" showErrorMessage="1" sqref="I6" xr:uid="{6E37E0EB-1ED6-48C6-9B63-63F111DA6F9D}">
      <formula1>"vultures@jpcert.or.jp,cve@mitre.org/cve@cert.org.tw,talos-cna@cisco.com/psirt@cisco.com,psirt@bosch.com,OTRO"</formula1>
    </dataValidation>
    <dataValidation type="list" allowBlank="1" showInputMessage="1" showErrorMessage="1" promptTitle="VALORES POSIBLES ASIGNADOR IOT" sqref="H6" xr:uid="{260CE6B2-34A9-4AEE-BEA5-A994721346D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B14A8364-ABFE-4852-A4E2-587F77E214AB}">
      <formula1>"MISMO DÍA,MISMO MES,MISMO AÑO, MÁS TARDE DE UN AÑO"</formula1>
    </dataValidation>
  </dataValidations>
  <hyperlinks>
    <hyperlink ref="F4" r:id="rId1" display="cve@mitre.org/cve@cert.org.tw" xr:uid="{DE7C3A6A-9FCF-4727-A758-A6533B4FD5A3}"/>
    <hyperlink ref="F5" r:id="rId2" display="cve@mitre.org/cve@cert.org.tw" xr:uid="{756CF79C-75A7-4FF1-8F2F-40253E30040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505A4-BCDD-460C-A9C7-D78D6920BF96}">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&amp;C&amp;"Calibri"&amp;11&amp;K000000_x000D_&amp;1#&amp;"Calibri"&amp;12&amp;K008000Internal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type_created</vt:lpstr>
      <vt:lpstr>type_modified</vt:lpstr>
      <vt:lpstr>created_modified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2023-08-10T15:39:02Z</dcterms:created>
  <dcterms:modified xsi:type="dcterms:W3CDTF">2023-09-06T08:54:37Z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2023-09-06T08:54:37Z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1eab510e-3fbd-41d8-a794-35afa83c3e4c</vt:lpwstr>
  </property>
  <property fmtid="{D5CDD505-2E9C-101B-9397-08002B2CF9AE}" pid="8" name="MSIP_Label_019c027e-33b7-45fc-a572-8ffa5d09ec36_ContentBits">
    <vt:lpwstr>2</vt:lpwstr>
  </property>
</Properties>
</file>