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4"/>
  <workbookPr defaultThemeVersion="166925"/>
  <mc:AlternateContent xmlns:mc="http://schemas.openxmlformats.org/markup-compatibility/2006">
    <mc:Choice Requires="x15">
      <x15ac:absPath xmlns:x15ac="http://schemas.microsoft.com/office/spreadsheetml/2010/11/ac" url="/Users/IvanTz/Desktop/HFI/Diabetes module /Parameters/"/>
    </mc:Choice>
  </mc:AlternateContent>
  <xr:revisionPtr revIDLastSave="0" documentId="13_ncr:1_{7F241761-5269-2E45-B279-908CEFBF824B}" xr6:coauthVersionLast="45" xr6:coauthVersionMax="45" xr10:uidLastSave="{00000000-0000-0000-0000-000000000000}"/>
  <bookViews>
    <workbookView xWindow="3400" yWindow="460" windowWidth="24920" windowHeight="16720" xr2:uid="{89EAEEDA-F2F7-E245-9ADF-C682905509DB}"/>
  </bookViews>
  <sheets>
    <sheet name="Hoja1" sheetId="1" r:id="rId1"/>
    <sheet name="Hoja2" sheetId="2" r:id="rId2"/>
    <sheet name="Hoja3" sheetId="3"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0" i="1" l="1"/>
  <c r="D99" i="1"/>
  <c r="D90" i="1" l="1"/>
  <c r="E108" i="2" l="1"/>
  <c r="E107" i="2"/>
  <c r="E106" i="2"/>
  <c r="E105" i="2"/>
  <c r="E104" i="2"/>
  <c r="E103" i="2"/>
  <c r="D102" i="2"/>
  <c r="E102" i="2" s="1"/>
  <c r="E101" i="2"/>
  <c r="E100" i="2"/>
  <c r="E99" i="2"/>
  <c r="I46" i="2"/>
  <c r="I47" i="2"/>
  <c r="I45" i="2"/>
  <c r="B49" i="2"/>
  <c r="B85" i="2"/>
  <c r="B89" i="2"/>
  <c r="B90" i="2"/>
  <c r="B91" i="2"/>
  <c r="B92" i="2"/>
  <c r="B93" i="2"/>
  <c r="B94" i="2"/>
  <c r="B95" i="2"/>
  <c r="B96" i="2"/>
  <c r="B2" i="2"/>
  <c r="B3" i="2"/>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6" i="2"/>
  <c r="B87" i="2"/>
  <c r="B88" i="2"/>
  <c r="B1" i="2"/>
</calcChain>
</file>

<file path=xl/sharedStrings.xml><?xml version="1.0" encoding="utf-8"?>
<sst xmlns="http://schemas.openxmlformats.org/spreadsheetml/2006/main" count="509" uniqueCount="302">
  <si>
    <t>Value</t>
  </si>
  <si>
    <t>Description</t>
  </si>
  <si>
    <t>Type</t>
  </si>
  <si>
    <t>Rate</t>
  </si>
  <si>
    <t>i2</t>
  </si>
  <si>
    <t>Rate of re-test</t>
  </si>
  <si>
    <t>R_D1HC</t>
  </si>
  <si>
    <t>Rate at which individuals  in phase 1 are given the HC treatment</t>
  </si>
  <si>
    <t>R_D1LC</t>
  </si>
  <si>
    <t>Rate at which individuals  in phase 1 are given the LC treatment</t>
  </si>
  <si>
    <t>R_D1U</t>
  </si>
  <si>
    <t>Rate at which individuals in phase 1 become uncontrolled</t>
  </si>
  <si>
    <t>R_D1U_D2U</t>
  </si>
  <si>
    <t>Rate at which individuals in uncontrolled phase 1  state switch to uncontrolled phase 2 state</t>
  </si>
  <si>
    <t>R_D2HC</t>
  </si>
  <si>
    <t>Rate at which individuals  in phase 2 are given the HC treatment</t>
  </si>
  <si>
    <t>R_D2LC</t>
  </si>
  <si>
    <t>Rate at which individuals  in phase 2 are given the LC treatment</t>
  </si>
  <si>
    <t>R_D2U</t>
  </si>
  <si>
    <t>Rate at which individuals in phase 2 become uncontrolled</t>
  </si>
  <si>
    <t>R_D2LC_M</t>
  </si>
  <si>
    <t>Rate at which individuals in phase 2 under the LC switch to the monitored state</t>
  </si>
  <si>
    <t>R_D2U_M</t>
  </si>
  <si>
    <t>Rate at which individuals in uncontrolled phase 2  state get monitored</t>
  </si>
  <si>
    <t>R_UND_A</t>
  </si>
  <si>
    <t>Rate at which individuals in the undiagnosed non-diabetic state remain non-diabetic at risk</t>
  </si>
  <si>
    <t>R_UND_ANRFR</t>
  </si>
  <si>
    <t>Rate at which individuals in the undiagnosed non-diabetic state remain non-diabetic at risk w/o RFR</t>
  </si>
  <si>
    <t>R_UND_UD</t>
  </si>
  <si>
    <t>Rate at which individuals in the undiagnosed non-diabetic state become diabetic</t>
  </si>
  <si>
    <t>R_M_CVD</t>
  </si>
  <si>
    <t>Rate at which patients monitored develop CVD</t>
  </si>
  <si>
    <t>R_M_DNEPH</t>
  </si>
  <si>
    <t>Rate at which patients monitored develop DNEPH</t>
  </si>
  <si>
    <t>R_M_DNEUR</t>
  </si>
  <si>
    <t>Rate at which patients monitored develop DNEUR</t>
  </si>
  <si>
    <t>R_M_DR</t>
  </si>
  <si>
    <t>Rate at which patients monitored develop DR</t>
  </si>
  <si>
    <t>R_D2U_CVD</t>
  </si>
  <si>
    <t>Rate at which  unmonitored patient develop CVD</t>
  </si>
  <si>
    <t>R_D2U_DNEPH</t>
  </si>
  <si>
    <t>Rate at which unmonitored patient develop DNEPH</t>
  </si>
  <si>
    <t>R_D2U_DNEUR</t>
  </si>
  <si>
    <t>Rate at which unmonitored patient  develop DNEUR</t>
  </si>
  <si>
    <t>R_D2U_DR</t>
  </si>
  <si>
    <t>Rate at which unmonitored patient develop DR</t>
  </si>
  <si>
    <t>R_UD_M</t>
  </si>
  <si>
    <t>Rate at which unmonitored patients get monitored</t>
  </si>
  <si>
    <t>R_UD_CVD</t>
  </si>
  <si>
    <t>Rate at which undiagnosed diabetic patients develop CVD</t>
  </si>
  <si>
    <t>R_UD_DNEPH</t>
  </si>
  <si>
    <t>Rate at which undiagnosed diabetic patients develop DNEPH</t>
  </si>
  <si>
    <t>R_UD_DNEUR</t>
  </si>
  <si>
    <t>Rate at which undiagnosed diabetic patients develop DNEUR</t>
  </si>
  <si>
    <t>R_UD_DR</t>
  </si>
  <si>
    <t>Rate at which undiagnosed diabetic patients develop DR</t>
  </si>
  <si>
    <t>mu1_CVD</t>
  </si>
  <si>
    <t>Mortality rate cardiovascular disease</t>
  </si>
  <si>
    <t>mu1_DNEPH</t>
  </si>
  <si>
    <t>Mortality rate diabetic nephropaty</t>
  </si>
  <si>
    <t>mu1_DNEUR</t>
  </si>
  <si>
    <t>Mortality rate diabetic neuropaty</t>
  </si>
  <si>
    <t>mu1_DR</t>
  </si>
  <si>
    <t>Mortality rate diabetic retinopathy</t>
  </si>
  <si>
    <t>mu2_CVD</t>
  </si>
  <si>
    <t>Mortality rate cardiovascular disease non-monitored</t>
  </si>
  <si>
    <t>mu2_DNEPH</t>
  </si>
  <si>
    <t>Mortality rate diabetic nephropaty non-monitored</t>
  </si>
  <si>
    <t>mu2_DNEUR</t>
  </si>
  <si>
    <t>Mortality rate diabetic neuropaty non-monitored</t>
  </si>
  <si>
    <t>mu2_DR</t>
  </si>
  <si>
    <t>Mortality rate diabetic retinopathy non-monitored</t>
  </si>
  <si>
    <t>Share</t>
  </si>
  <si>
    <t>S_A_SUS</t>
  </si>
  <si>
    <t>Share of suspicious individuals</t>
  </si>
  <si>
    <t>S_A_ND</t>
  </si>
  <si>
    <t xml:space="preserve">Share of A ND individuals </t>
  </si>
  <si>
    <t>S_A_UND</t>
  </si>
  <si>
    <t>Share of undiagnosed individuals with no-diabetes</t>
  </si>
  <si>
    <t>S_A_UD</t>
  </si>
  <si>
    <t>Share of undiagnosed individuals with diabetes phase 2</t>
  </si>
  <si>
    <t>S_ND</t>
  </si>
  <si>
    <t>Share of suspicious individuals with ND</t>
  </si>
  <si>
    <t>S_PD</t>
  </si>
  <si>
    <t>Share of suspicious individuals with PD</t>
  </si>
  <si>
    <t>S_D1</t>
  </si>
  <si>
    <t>Share of suspicious individuals under phase 1</t>
  </si>
  <si>
    <t>S_D2</t>
  </si>
  <si>
    <t>Share of suspicious individuals under phase 2</t>
  </si>
  <si>
    <t>S_ANRFR_SUS</t>
  </si>
  <si>
    <t>S_ANRFR_ND</t>
  </si>
  <si>
    <t>Share of ANFR individuals with ND</t>
  </si>
  <si>
    <t>S_ANRFR_UND</t>
  </si>
  <si>
    <t>Share of ANRFR with undiagnosed individuals with no-diabetes</t>
  </si>
  <si>
    <t>S_ANRFR_UD</t>
  </si>
  <si>
    <t>S_D1U_D2U</t>
  </si>
  <si>
    <t>S_D2U</t>
  </si>
  <si>
    <t>Share of individuals in phase 2 become uncontrolled</t>
  </si>
  <si>
    <t>S_D2HC</t>
  </si>
  <si>
    <t>Share of individuals  in phase 2 are given the HC treatment</t>
  </si>
  <si>
    <t>S_D2LC</t>
  </si>
  <si>
    <t>Share of individuals  in phase 2 are given the LC treatment</t>
  </si>
  <si>
    <t>S_ND_A</t>
  </si>
  <si>
    <t>Share of individuals ND that get RFR</t>
  </si>
  <si>
    <t>S_PD_A</t>
  </si>
  <si>
    <t>Share of individuals PD that get RFR</t>
  </si>
  <si>
    <t>S_ND_ANRFR</t>
  </si>
  <si>
    <t>Share of individuals ND  without RFR</t>
  </si>
  <si>
    <t>S_PD_ANRFR</t>
  </si>
  <si>
    <t>Share of individuals PD without RFR</t>
  </si>
  <si>
    <t>S_M_CVD</t>
  </si>
  <si>
    <t>Share of patients monitored develop CVD</t>
  </si>
  <si>
    <t>S_M_DNEPH</t>
  </si>
  <si>
    <t>Share of patients monitored develop DNEPH</t>
  </si>
  <si>
    <t>S_M_DNEUR</t>
  </si>
  <si>
    <t>Share of patients monitored develop DNEUR</t>
  </si>
  <si>
    <t>S_M_DR</t>
  </si>
  <si>
    <t>Share of patients monitored develop DR</t>
  </si>
  <si>
    <t>mu</t>
  </si>
  <si>
    <t>Natural death rate</t>
  </si>
  <si>
    <t>S_UND_A</t>
  </si>
  <si>
    <t>Share of individuals in the undiagnosed non-diabetic state remain at risk non-diabetic</t>
  </si>
  <si>
    <t>S_UND_ANRFR</t>
  </si>
  <si>
    <t>Share of individuals in the undiagnosed non-diabetic state remain at risk non-diabetic ANRFR</t>
  </si>
  <si>
    <t>S_UND_UD</t>
  </si>
  <si>
    <t>Share of individuals in the undiagnosed non-diabetic state become pre-diabetic</t>
  </si>
  <si>
    <t>R_D1LC_D2LC</t>
  </si>
  <si>
    <t>Initial State</t>
  </si>
  <si>
    <t>A</t>
  </si>
  <si>
    <t>ANRFR</t>
  </si>
  <si>
    <t>SUS</t>
  </si>
  <si>
    <t>ND</t>
  </si>
  <si>
    <t>PD</t>
  </si>
  <si>
    <t>D1</t>
  </si>
  <si>
    <t>D2</t>
  </si>
  <si>
    <t>UND</t>
  </si>
  <si>
    <t>UD</t>
  </si>
  <si>
    <t>D1HC</t>
  </si>
  <si>
    <t>D1LC</t>
  </si>
  <si>
    <t>D1U</t>
  </si>
  <si>
    <t>D2HC</t>
  </si>
  <si>
    <t>D2LC</t>
  </si>
  <si>
    <t>M</t>
  </si>
  <si>
    <t>D2U</t>
  </si>
  <si>
    <t>M_CVD</t>
  </si>
  <si>
    <t>M_DNEPH</t>
  </si>
  <si>
    <t>M_DNEUR</t>
  </si>
  <si>
    <t>M_DR</t>
  </si>
  <si>
    <t>UD_DNEPH</t>
  </si>
  <si>
    <t>UD_DNEUR</t>
  </si>
  <si>
    <t>UD_DR</t>
  </si>
  <si>
    <t>econ parameter</t>
  </si>
  <si>
    <t>p_screen</t>
  </si>
  <si>
    <t>p_rfr</t>
  </si>
  <si>
    <t>p_hct</t>
  </si>
  <si>
    <t>p_lct</t>
  </si>
  <si>
    <t>p_monit</t>
  </si>
  <si>
    <t>p_yll</t>
  </si>
  <si>
    <t>p_abs</t>
  </si>
  <si>
    <t>p_prs</t>
  </si>
  <si>
    <t>A=coeffs$A,</t>
  </si>
  <si>
    <t>ANRFR=coeffs$ANRFR,</t>
  </si>
  <si>
    <t>SUS=coeffs$SUS,</t>
  </si>
  <si>
    <t>ND=coeffs$ND,</t>
  </si>
  <si>
    <t>PD=coeffs$PD,</t>
  </si>
  <si>
    <t>D1=coeffs$D1,</t>
  </si>
  <si>
    <t>D2=coeffs$D2,</t>
  </si>
  <si>
    <t>UND=coeffs$UND,</t>
  </si>
  <si>
    <t>UD=coeffs$UD,</t>
  </si>
  <si>
    <t>D1HC=coeffs$D1HC,</t>
  </si>
  <si>
    <t>D1LC=coeffs$D1LC,</t>
  </si>
  <si>
    <t>D1U=coeffs$D1U,</t>
  </si>
  <si>
    <t>D2HC=coeffs$D2HC,</t>
  </si>
  <si>
    <t>D2LC=coeffs$D2LC,</t>
  </si>
  <si>
    <t>D2U=coeffs$D2U,</t>
  </si>
  <si>
    <t>M=coeffs$M,</t>
  </si>
  <si>
    <t>M_CVD=coeffs$M_CVD,</t>
  </si>
  <si>
    <t>M_DNEPH=coeffs$M_DNEPH,</t>
  </si>
  <si>
    <t>M_DNEUR=coeffs$M_DNEUR,</t>
  </si>
  <si>
    <t>M_DR=coeffs$M_DR,</t>
  </si>
  <si>
    <t>UD_DNEPH=coeffs$UD_DNEPH,</t>
  </si>
  <si>
    <t>UD_DNEUR=coeffs$UD_DNEUR,</t>
  </si>
  <si>
    <t>UD_DR=coeffs$UD_DR,</t>
  </si>
  <si>
    <t>UD_CVD</t>
  </si>
  <si>
    <t>UD_CVD=coeffs$M_CVD,</t>
  </si>
  <si>
    <t>i2=coeffs$i2,</t>
  </si>
  <si>
    <t>R_D1HC=coeffs$R_D1HC,</t>
  </si>
  <si>
    <t>R_D1LC=coeffs$R_D1LC,</t>
  </si>
  <si>
    <t>R_D1LC_D2LC=coeffs$R_D1LC_D2LC,</t>
  </si>
  <si>
    <t>R_D1U=coeffs$R_D1U,</t>
  </si>
  <si>
    <t>R_D1U_D2U=coeffs$R_D1U_D2U,</t>
  </si>
  <si>
    <t>R_D2HC=coeffs$R_D2HC,</t>
  </si>
  <si>
    <t>R_D2LC=coeffs$R_D2LC,</t>
  </si>
  <si>
    <t>R_D2U=coeffs$R_D2U,</t>
  </si>
  <si>
    <t>R_D2LC_M=coeffs$R_D2LC_M,</t>
  </si>
  <si>
    <t>R_D2U_M=coeffs$R_D2U_M,</t>
  </si>
  <si>
    <t>R_UND_A=coeffs$R_UND_A,</t>
  </si>
  <si>
    <t>R_UND_ANRFR=coeffs$R_UND_ANRFR,</t>
  </si>
  <si>
    <t>R_UND_UD=coeffs$R_UND_UD,</t>
  </si>
  <si>
    <t>R_M_CVD=coeffs$R_M_CVD,</t>
  </si>
  <si>
    <t>R_M_DNEPH=coeffs$R_M_DNEPH,</t>
  </si>
  <si>
    <t>R_M_DNEUR=coeffs$R_M_DNEUR,</t>
  </si>
  <si>
    <t>R_M_DR=coeffs$R_M_DR,</t>
  </si>
  <si>
    <t>R_D2U_CVD=coeffs$R_D2U_CVD,</t>
  </si>
  <si>
    <t>R_D2U_DNEPH=coeffs$R_D2U_DNEPH,</t>
  </si>
  <si>
    <t>R_D2U_DNEUR=coeffs$R_D2U_DNEUR,</t>
  </si>
  <si>
    <t>R_D2U_DR=coeffs$R_D2U_DR,</t>
  </si>
  <si>
    <t>R_UD_M=coeffs$R_UD_M,</t>
  </si>
  <si>
    <t>R_UD_CVD=coeffs$R_UD_CVD,</t>
  </si>
  <si>
    <t>R_UD_DNEPH=coeffs$R_UD_DNEPH,</t>
  </si>
  <si>
    <t>R_UD_DNEUR=coeffs$R_UD_DNEUR,</t>
  </si>
  <si>
    <t>R_UD_DR=coeffs$R_UD_DR,</t>
  </si>
  <si>
    <t>S_A_SUS=coeffs$S_A_SUS,</t>
  </si>
  <si>
    <t>S_A_ND=coeffs$S_A_ND,</t>
  </si>
  <si>
    <t>S_A_UND=coeffs$S_A_UND,</t>
  </si>
  <si>
    <t>S_A_UD=coeffs$S_A_UD,</t>
  </si>
  <si>
    <t>S_ND=coeffs$S_ND,</t>
  </si>
  <si>
    <t>S_PD=coeffs$S_PD,</t>
  </si>
  <si>
    <t>S_D1=coeffs$S_D1,</t>
  </si>
  <si>
    <t>S_D2=coeffs$S_D2,</t>
  </si>
  <si>
    <t>S_ANRFR_SUS=coeffs$S_ANRFR_SUS,</t>
  </si>
  <si>
    <t>S_ANRFR_ND=coeffs$S_ANRFR_ND,</t>
  </si>
  <si>
    <t>S_ANRFR_UND=coeffs$S_ANRFR_UND,</t>
  </si>
  <si>
    <t>S_ANRFR_UD=coeffs$S_ANRFR_UD,</t>
  </si>
  <si>
    <t>S_D1U_D2U=coeffs$S_D1U_D2U,</t>
  </si>
  <si>
    <t>S_D2U=coeffs$S_D2U,</t>
  </si>
  <si>
    <t>S_D2HC=coeffs$S_D2HC,</t>
  </si>
  <si>
    <t>S_D2LC=coeffs$S_D2LC,</t>
  </si>
  <si>
    <t>S_ND_A=coeffs$S_ND_A,</t>
  </si>
  <si>
    <t>S_PD_A=coeffs$S_PD_A,</t>
  </si>
  <si>
    <t>S_ND_ANRFR=coeffs$S_ND_ANRFR,</t>
  </si>
  <si>
    <t>S_PD_ANRFR=coeffs$S_PD_ANRFR,</t>
  </si>
  <si>
    <t>S_M_CVD=coeffs$S_M_CVD,</t>
  </si>
  <si>
    <t>S_M_DNEPH=coeffs$S_M_DNEPH,</t>
  </si>
  <si>
    <t>S_M_DNEUR=coeffs$S_M_DNEUR,</t>
  </si>
  <si>
    <t>S_M_DR=coeffs$S_M_DR,</t>
  </si>
  <si>
    <t>S_UND_A=coeffs$S_UND_A,</t>
  </si>
  <si>
    <t>S_UND_ANRFR=coeffs$S_UND_ANRFR,</t>
  </si>
  <si>
    <t>S_UND_UD=coeffs$S_UND_UD,</t>
  </si>
  <si>
    <t>S_D1LC_D2LC</t>
  </si>
  <si>
    <t>S_D1LC_D2LC=coeffs$S_D1LC_D2LC,</t>
  </si>
  <si>
    <t xml:space="preserve">Share of D1 patients under LC who develop D2 and get LC treatment </t>
  </si>
  <si>
    <t>Share of uncontrolled D1 patients who develop D2</t>
  </si>
  <si>
    <t>p_mcomp</t>
  </si>
  <si>
    <t>p_yll_pd</t>
  </si>
  <si>
    <t>Share of ANRFR undiagnosed individuals with diabetes</t>
  </si>
  <si>
    <t>Population at Risk who recieves RFR</t>
  </si>
  <si>
    <t>Population at Risk who does not recieve RFR</t>
  </si>
  <si>
    <t>Suspicious population</t>
  </si>
  <si>
    <t>Non-Diabetic</t>
  </si>
  <si>
    <t>Pre-diabetic</t>
  </si>
  <si>
    <t>Diabeses phase 2</t>
  </si>
  <si>
    <t>Diabetes phase 1</t>
  </si>
  <si>
    <t>Undiganosed non-diabetic</t>
  </si>
  <si>
    <t>Undiagnosed diabetic</t>
  </si>
  <si>
    <t xml:space="preserve">Uncontrolled diabetic phase 1 </t>
  </si>
  <si>
    <t>Diabetic phase 1 patients under HCT</t>
  </si>
  <si>
    <t>Diabetic  phase 1 patients  under LCT</t>
  </si>
  <si>
    <t>Diabetic phase 2 patients under HCT</t>
  </si>
  <si>
    <t>Diabetic phase 2 patients  under LCT</t>
  </si>
  <si>
    <t>Uncontrolled diabetic phase 2</t>
  </si>
  <si>
    <t>Monitored patients</t>
  </si>
  <si>
    <t>Monitored patients with CVD</t>
  </si>
  <si>
    <t>Monitored patients with DNPEH</t>
  </si>
  <si>
    <t>Monitored patients with DNEUR</t>
  </si>
  <si>
    <t>Undiagnosed patients with CVD</t>
  </si>
  <si>
    <t>Undiagnosed patients with DNPEH</t>
  </si>
  <si>
    <t>Undiagnosed  patients with DNEUR</t>
  </si>
  <si>
    <t>Undiagnosed patients with DNEUR</t>
  </si>
  <si>
    <t>Per capita daily expenditures in screening</t>
  </si>
  <si>
    <t>Per capita daily expenditures in RFR</t>
  </si>
  <si>
    <t>Per capita daily expenditures in HCT</t>
  </si>
  <si>
    <t>Per capita daily expenditures in LCT</t>
  </si>
  <si>
    <t>Per capita daily expenditures in monitoring</t>
  </si>
  <si>
    <t>Per capita daily expenditures in monitoring patients w/comp</t>
  </si>
  <si>
    <t>Per capita daily savings in YLL</t>
  </si>
  <si>
    <t>Per capita daily savings in YLL for Prediabetics</t>
  </si>
  <si>
    <t>Per capita daily savings for presenteeism</t>
  </si>
  <si>
    <t>Per capita daily savings for absenteeism</t>
  </si>
  <si>
    <t>pop</t>
  </si>
  <si>
    <t>Total pop</t>
  </si>
  <si>
    <t>i1</t>
  </si>
  <si>
    <t>baseline parameter</t>
  </si>
  <si>
    <t>i3</t>
  </si>
  <si>
    <t>hcD</t>
  </si>
  <si>
    <t>treat</t>
  </si>
  <si>
    <t>monit</t>
  </si>
  <si>
    <t>Direct costs</t>
  </si>
  <si>
    <t>For nursing/residential facility use  and for cost components that rely on analysis of medical encounter data (hospital inpatient, emergency care, and ambulatory visits), employ an attributed risk methodology often used in disease burden studies that relies on population etiological fractions.</t>
  </si>
  <si>
    <t xml:space="preserve">Ambulance services, home health, podiatry, diabetes supplies, and other equipment and supplies, use a comparison of annual per capita health resource use for people with and without diabetes controlling for age, sex, and race/ethnicity. </t>
  </si>
  <si>
    <t>YLL</t>
  </si>
  <si>
    <t>YLD</t>
  </si>
  <si>
    <t>Treatment II</t>
  </si>
  <si>
    <t>Indirect costs</t>
  </si>
  <si>
    <t>Absenteeism</t>
  </si>
  <si>
    <t>Population with and without Diabetes, prediabetes and undiagnosed, SVL per year</t>
  </si>
  <si>
    <t>Population with and without Diabetes, prediabetes and undiagnosed, SVGH per year</t>
  </si>
  <si>
    <t>Presenteeism</t>
  </si>
  <si>
    <t>Per capita daily savings in YLD</t>
  </si>
  <si>
    <t>Per capita daily savings in YLD for Prediabetics</t>
  </si>
  <si>
    <t>p_yld</t>
  </si>
  <si>
    <t>p_yld_pd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</si>
</sst>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2"/>
      <color theme="1"/>
      <name val="Calibri"/>
      <family val="2"/>
      <scheme val="minor"/>
    </font>
    <font>
      <b/>
      <sz val="12"/>
      <color rgb="FF000000"/>
      <name val="Calibri"/>
      <family val="2"/>
      <scheme val="minor"/>
    </font>
    <font>
      <sz val="12"/>
      <color rgb="FF000000"/>
      <name val="Calibri"/>
      <family val="2"/>
      <scheme val="minor"/>
    </font>
  </fonts>
  <fills count="9">
    <fill>
      <patternFill patternType="none"/>
    </fill>
    <fill>
      <patternFill patternType="gray125"/>
    </fill>
    <fill>
      <patternFill patternType="solid">
        <fgColor theme="8" tint="0.79998168889431442"/>
        <bgColor indexed="64"/>
      </patternFill>
    </fill>
    <fill>
      <patternFill patternType="solid">
        <fgColor theme="5"/>
        <bgColor indexed="64"/>
      </patternFill>
    </fill>
    <fill>
      <patternFill patternType="solid">
        <fgColor theme="4" tint="0.39997558519241921"/>
        <bgColor indexed="64"/>
      </patternFill>
    </fill>
    <fill>
      <patternFill patternType="solid">
        <fgColor rgb="FFFFFF00"/>
        <bgColor indexed="64"/>
      </patternFill>
    </fill>
    <fill>
      <patternFill patternType="solid">
        <fgColor rgb="FFFFFF00"/>
        <bgColor rgb="FF000000"/>
      </patternFill>
    </fill>
    <fill>
      <patternFill patternType="solid">
        <fgColor theme="9"/>
        <bgColor indexed="64"/>
      </patternFill>
    </fill>
    <fill>
      <patternFill patternType="solid">
        <fgColor rgb="FF00B0F0"/>
        <bgColor indexed="64"/>
      </patternFill>
    </fill>
  </fills>
  <borders count="3">
    <border>
      <left/>
      <right/>
      <top/>
      <bottom/>
      <diagonal/>
    </border>
    <border>
      <left/>
      <right/>
      <top/>
      <bottom style="double">
        <color indexed="64"/>
      </bottom>
      <diagonal/>
    </border>
    <border>
      <left/>
      <right/>
      <top/>
      <bottom style="thin">
        <color indexed="64"/>
      </bottom>
      <diagonal/>
    </border>
  </borders>
  <cellStyleXfs count="1">
    <xf numFmtId="0" fontId="0" fillId="0" borderId="0"/>
  </cellStyleXfs>
  <cellXfs count="28">
    <xf numFmtId="0" fontId="0" fillId="0" borderId="0" xfId="0"/>
    <xf numFmtId="0" fontId="0" fillId="0" borderId="1" xfId="0" applyBorder="1"/>
    <xf numFmtId="0" fontId="1" fillId="0" borderId="1" xfId="0" applyFont="1" applyBorder="1" applyAlignment="1">
      <alignment horizontal="center"/>
    </xf>
    <xf numFmtId="0" fontId="2" fillId="0" borderId="1" xfId="0" applyFont="1" applyBorder="1"/>
    <xf numFmtId="0" fontId="0" fillId="2" borderId="0" xfId="0" applyFill="1"/>
    <xf numFmtId="0" fontId="2" fillId="2" borderId="0" xfId="0" applyFont="1" applyFill="1"/>
    <xf numFmtId="0" fontId="0" fillId="2" borderId="1" xfId="0" applyFill="1" applyBorder="1"/>
    <xf numFmtId="0" fontId="2" fillId="2" borderId="1" xfId="0" applyFont="1" applyFill="1" applyBorder="1"/>
    <xf numFmtId="0" fontId="0" fillId="3" borderId="0" xfId="0" applyFill="1"/>
    <xf numFmtId="0" fontId="2" fillId="3" borderId="0" xfId="0" applyFont="1" applyFill="1"/>
    <xf numFmtId="0" fontId="0" fillId="3" borderId="1" xfId="0" applyFill="1" applyBorder="1"/>
    <xf numFmtId="0" fontId="2" fillId="3" borderId="1" xfId="0" applyFont="1" applyFill="1" applyBorder="1"/>
    <xf numFmtId="0" fontId="0" fillId="4" borderId="0" xfId="0" applyFill="1"/>
    <xf numFmtId="0" fontId="2" fillId="4" borderId="0" xfId="0" applyFont="1" applyFill="1"/>
    <xf numFmtId="0" fontId="0" fillId="5" borderId="0" xfId="0" applyFill="1"/>
    <xf numFmtId="0" fontId="2" fillId="5" borderId="0" xfId="0" applyFont="1" applyFill="1"/>
    <xf numFmtId="0" fontId="0" fillId="4" borderId="2" xfId="0" applyFill="1" applyBorder="1"/>
    <xf numFmtId="0" fontId="2" fillId="4" borderId="2" xfId="0" applyFont="1" applyFill="1" applyBorder="1"/>
    <xf numFmtId="0" fontId="2" fillId="5" borderId="2" xfId="0" applyFont="1" applyFill="1" applyBorder="1"/>
    <xf numFmtId="0" fontId="2" fillId="6" borderId="0" xfId="0" applyFont="1" applyFill="1"/>
    <xf numFmtId="0" fontId="0" fillId="7" borderId="0" xfId="0" applyFill="1"/>
    <xf numFmtId="0" fontId="2" fillId="7" borderId="0" xfId="0" applyFont="1" applyFill="1"/>
    <xf numFmtId="0" fontId="2" fillId="6" borderId="0" xfId="0" applyFont="1" applyFill="1" applyBorder="1"/>
    <xf numFmtId="0" fontId="0" fillId="5" borderId="0" xfId="0" applyFill="1" applyBorder="1"/>
    <xf numFmtId="0" fontId="2" fillId="5" borderId="0" xfId="0" applyFont="1" applyFill="1" applyBorder="1"/>
    <xf numFmtId="0" fontId="0" fillId="7" borderId="2" xfId="0" applyFill="1" applyBorder="1"/>
    <xf numFmtId="0" fontId="0" fillId="8" borderId="0" xfId="0" applyFill="1"/>
    <xf numFmtId="0" fontId="0" fillId="8" borderId="0"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B1F2-5C11-0649-88FA-548EA2861C7E}">
  <dimension ref="A1:D107"/>
  <sheetViews>
    <sheetView tabSelected="1" topLeftCell="A83" workbookViewId="0">
      <selection activeCell="D103" sqref="D103"/>
    </sheetView>
  </sheetViews>
  <sheetFormatPr baseColWidth="10" defaultRowHeight="16"/>
  <cols>
    <col min="1" max="1" width="17.33203125" bestFit="1" customWidth="1"/>
    <col min="2" max="2" width="21.5" customWidth="1"/>
    <col min="3" max="3" width="52.1640625" customWidth="1"/>
    <col min="4" max="4" width="38.1640625" customWidth="1"/>
  </cols>
  <sheetData>
    <row r="1" spans="1:4" ht="17" thickBot="1">
      <c r="A1" s="1" t="s">
        <v>2</v>
      </c>
      <c r="B1" s="2" t="s">
        <v>3</v>
      </c>
      <c r="C1" s="2" t="s">
        <v>1</v>
      </c>
      <c r="D1" s="3" t="s">
        <v>0</v>
      </c>
    </row>
    <row r="2" spans="1:4" ht="17" thickTop="1">
      <c r="A2" s="4" t="s">
        <v>3</v>
      </c>
      <c r="B2" s="5" t="s">
        <v>4</v>
      </c>
      <c r="C2" s="5" t="s">
        <v>5</v>
      </c>
      <c r="D2" s="5">
        <v>1</v>
      </c>
    </row>
    <row r="3" spans="1:4">
      <c r="A3" s="4" t="s">
        <v>3</v>
      </c>
      <c r="B3" s="5" t="s">
        <v>6</v>
      </c>
      <c r="C3" s="5" t="s">
        <v>7</v>
      </c>
      <c r="D3" s="5">
        <v>1</v>
      </c>
    </row>
    <row r="4" spans="1:4">
      <c r="A4" s="4" t="s">
        <v>3</v>
      </c>
      <c r="B4" s="5" t="s">
        <v>8</v>
      </c>
      <c r="C4" s="5" t="s">
        <v>9</v>
      </c>
      <c r="D4" s="5">
        <v>1</v>
      </c>
    </row>
    <row r="5" spans="1:4">
      <c r="A5" s="4" t="s">
        <v>3</v>
      </c>
      <c r="B5" s="5" t="s">
        <v>126</v>
      </c>
      <c r="C5" s="5" t="s">
        <v>9</v>
      </c>
      <c r="D5" s="5">
        <v>0.1</v>
      </c>
    </row>
    <row r="6" spans="1:4">
      <c r="A6" s="4" t="s">
        <v>3</v>
      </c>
      <c r="B6" s="5" t="s">
        <v>10</v>
      </c>
      <c r="C6" s="5" t="s">
        <v>11</v>
      </c>
      <c r="D6" s="5">
        <v>0.2</v>
      </c>
    </row>
    <row r="7" spans="1:4">
      <c r="A7" s="4" t="s">
        <v>3</v>
      </c>
      <c r="B7" s="5" t="s">
        <v>12</v>
      </c>
      <c r="C7" s="5" t="s">
        <v>13</v>
      </c>
      <c r="D7" s="5">
        <v>0.2</v>
      </c>
    </row>
    <row r="8" spans="1:4">
      <c r="A8" s="4" t="s">
        <v>3</v>
      </c>
      <c r="B8" s="5" t="s">
        <v>14</v>
      </c>
      <c r="C8" s="5" t="s">
        <v>15</v>
      </c>
      <c r="D8" s="5">
        <v>1</v>
      </c>
    </row>
    <row r="9" spans="1:4">
      <c r="A9" s="4" t="s">
        <v>3</v>
      </c>
      <c r="B9" s="5" t="s">
        <v>16</v>
      </c>
      <c r="C9" s="5" t="s">
        <v>17</v>
      </c>
      <c r="D9" s="5">
        <v>1</v>
      </c>
    </row>
    <row r="10" spans="1:4">
      <c r="A10" s="4" t="s">
        <v>3</v>
      </c>
      <c r="B10" s="5" t="s">
        <v>18</v>
      </c>
      <c r="C10" s="5" t="s">
        <v>19</v>
      </c>
      <c r="D10" s="5">
        <v>0.1</v>
      </c>
    </row>
    <row r="11" spans="1:4">
      <c r="A11" s="4" t="s">
        <v>3</v>
      </c>
      <c r="B11" s="5" t="s">
        <v>20</v>
      </c>
      <c r="C11" s="5" t="s">
        <v>21</v>
      </c>
      <c r="D11" s="5">
        <v>0.1</v>
      </c>
    </row>
    <row r="12" spans="1:4">
      <c r="A12" s="4" t="s">
        <v>3</v>
      </c>
      <c r="B12" s="5" t="s">
        <v>22</v>
      </c>
      <c r="C12" s="5" t="s">
        <v>23</v>
      </c>
      <c r="D12" s="5">
        <v>0.1</v>
      </c>
    </row>
    <row r="13" spans="1:4">
      <c r="A13" s="4" t="s">
        <v>3</v>
      </c>
      <c r="B13" s="5" t="s">
        <v>24</v>
      </c>
      <c r="C13" s="5" t="s">
        <v>25</v>
      </c>
      <c r="D13" s="5">
        <v>0.1</v>
      </c>
    </row>
    <row r="14" spans="1:4">
      <c r="A14" s="4" t="s">
        <v>3</v>
      </c>
      <c r="B14" s="5" t="s">
        <v>26</v>
      </c>
      <c r="C14" s="5" t="s">
        <v>27</v>
      </c>
      <c r="D14" s="5">
        <v>1</v>
      </c>
    </row>
    <row r="15" spans="1:4">
      <c r="A15" s="4" t="s">
        <v>3</v>
      </c>
      <c r="B15" s="5" t="s">
        <v>28</v>
      </c>
      <c r="C15" s="5" t="s">
        <v>29</v>
      </c>
      <c r="D15" s="5">
        <v>0.03</v>
      </c>
    </row>
    <row r="16" spans="1:4">
      <c r="A16" s="4" t="s">
        <v>3</v>
      </c>
      <c r="B16" s="5" t="s">
        <v>30</v>
      </c>
      <c r="C16" s="5" t="s">
        <v>31</v>
      </c>
      <c r="D16" s="5">
        <v>0.03</v>
      </c>
    </row>
    <row r="17" spans="1:4">
      <c r="A17" s="4" t="s">
        <v>3</v>
      </c>
      <c r="B17" s="5" t="s">
        <v>32</v>
      </c>
      <c r="C17" s="5" t="s">
        <v>33</v>
      </c>
      <c r="D17" s="5">
        <v>0.03</v>
      </c>
    </row>
    <row r="18" spans="1:4">
      <c r="A18" s="4" t="s">
        <v>3</v>
      </c>
      <c r="B18" s="5" t="s">
        <v>34</v>
      </c>
      <c r="C18" s="5" t="s">
        <v>35</v>
      </c>
      <c r="D18" s="5">
        <v>0.03</v>
      </c>
    </row>
    <row r="19" spans="1:4">
      <c r="A19" s="4" t="s">
        <v>3</v>
      </c>
      <c r="B19" s="5" t="s">
        <v>36</v>
      </c>
      <c r="C19" s="5" t="s">
        <v>37</v>
      </c>
      <c r="D19" s="5">
        <v>0.03</v>
      </c>
    </row>
    <row r="20" spans="1:4">
      <c r="A20" s="4" t="s">
        <v>3</v>
      </c>
      <c r="B20" s="5" t="s">
        <v>38</v>
      </c>
      <c r="C20" s="5" t="s">
        <v>39</v>
      </c>
      <c r="D20" s="5">
        <v>7.4999999999999997E-2</v>
      </c>
    </row>
    <row r="21" spans="1:4">
      <c r="A21" s="4" t="s">
        <v>3</v>
      </c>
      <c r="B21" s="5" t="s">
        <v>40</v>
      </c>
      <c r="C21" s="5" t="s">
        <v>41</v>
      </c>
      <c r="D21" s="5">
        <v>7.4999999999999997E-2</v>
      </c>
    </row>
    <row r="22" spans="1:4">
      <c r="A22" s="4" t="s">
        <v>3</v>
      </c>
      <c r="B22" s="5" t="s">
        <v>42</v>
      </c>
      <c r="C22" s="5" t="s">
        <v>43</v>
      </c>
      <c r="D22" s="5">
        <v>7.4999999999999997E-2</v>
      </c>
    </row>
    <row r="23" spans="1:4">
      <c r="A23" s="4" t="s">
        <v>3</v>
      </c>
      <c r="B23" s="5" t="s">
        <v>44</v>
      </c>
      <c r="C23" s="5" t="s">
        <v>45</v>
      </c>
      <c r="D23" s="5">
        <v>7.4999999999999997E-2</v>
      </c>
    </row>
    <row r="24" spans="1:4">
      <c r="A24" s="4" t="s">
        <v>3</v>
      </c>
      <c r="B24" s="5" t="s">
        <v>46</v>
      </c>
      <c r="C24" s="5" t="s">
        <v>47</v>
      </c>
      <c r="D24" s="5">
        <v>0.1</v>
      </c>
    </row>
    <row r="25" spans="1:4">
      <c r="A25" s="4" t="s">
        <v>3</v>
      </c>
      <c r="B25" s="5" t="s">
        <v>48</v>
      </c>
      <c r="C25" s="5" t="s">
        <v>49</v>
      </c>
      <c r="D25" s="5">
        <v>0.1</v>
      </c>
    </row>
    <row r="26" spans="1:4">
      <c r="A26" s="4" t="s">
        <v>3</v>
      </c>
      <c r="B26" s="5" t="s">
        <v>50</v>
      </c>
      <c r="C26" s="5" t="s">
        <v>51</v>
      </c>
      <c r="D26" s="5">
        <v>0.1</v>
      </c>
    </row>
    <row r="27" spans="1:4">
      <c r="A27" s="4" t="s">
        <v>3</v>
      </c>
      <c r="B27" s="5" t="s">
        <v>52</v>
      </c>
      <c r="C27" s="5" t="s">
        <v>53</v>
      </c>
      <c r="D27" s="5">
        <v>0.1</v>
      </c>
    </row>
    <row r="28" spans="1:4" ht="17" thickBot="1">
      <c r="A28" s="6" t="s">
        <v>3</v>
      </c>
      <c r="B28" s="7" t="s">
        <v>54</v>
      </c>
      <c r="C28" s="7" t="s">
        <v>55</v>
      </c>
      <c r="D28" s="7">
        <v>0.1</v>
      </c>
    </row>
    <row r="29" spans="1:4" ht="17" thickTop="1">
      <c r="A29" s="8" t="s">
        <v>3</v>
      </c>
      <c r="B29" s="9" t="s">
        <v>56</v>
      </c>
      <c r="C29" s="9" t="s">
        <v>57</v>
      </c>
      <c r="D29" s="9">
        <v>0.05</v>
      </c>
    </row>
    <row r="30" spans="1:4">
      <c r="A30" s="8" t="s">
        <v>3</v>
      </c>
      <c r="B30" s="9" t="s">
        <v>118</v>
      </c>
      <c r="C30" s="9" t="s">
        <v>119</v>
      </c>
      <c r="D30" s="9">
        <v>8.0000000000000002E-3</v>
      </c>
    </row>
    <row r="31" spans="1:4">
      <c r="A31" s="8" t="s">
        <v>3</v>
      </c>
      <c r="B31" s="9" t="s">
        <v>58</v>
      </c>
      <c r="C31" s="9" t="s">
        <v>59</v>
      </c>
      <c r="D31" s="9">
        <v>0.05</v>
      </c>
    </row>
    <row r="32" spans="1:4">
      <c r="A32" s="8" t="s">
        <v>3</v>
      </c>
      <c r="B32" s="9" t="s">
        <v>60</v>
      </c>
      <c r="C32" s="9" t="s">
        <v>61</v>
      </c>
      <c r="D32" s="9">
        <v>0.05</v>
      </c>
    </row>
    <row r="33" spans="1:4">
      <c r="A33" s="8" t="s">
        <v>3</v>
      </c>
      <c r="B33" s="9" t="s">
        <v>62</v>
      </c>
      <c r="C33" s="9" t="s">
        <v>63</v>
      </c>
      <c r="D33" s="9">
        <v>0.05</v>
      </c>
    </row>
    <row r="34" spans="1:4">
      <c r="A34" s="8" t="s">
        <v>3</v>
      </c>
      <c r="B34" s="9" t="s">
        <v>64</v>
      </c>
      <c r="C34" s="9" t="s">
        <v>65</v>
      </c>
      <c r="D34" s="9">
        <v>0.15</v>
      </c>
    </row>
    <row r="35" spans="1:4">
      <c r="A35" s="8" t="s">
        <v>3</v>
      </c>
      <c r="B35" s="9" t="s">
        <v>66</v>
      </c>
      <c r="C35" s="9" t="s">
        <v>67</v>
      </c>
      <c r="D35" s="9">
        <v>0.15</v>
      </c>
    </row>
    <row r="36" spans="1:4">
      <c r="A36" s="8" t="s">
        <v>3</v>
      </c>
      <c r="B36" s="9" t="s">
        <v>68</v>
      </c>
      <c r="C36" s="9" t="s">
        <v>69</v>
      </c>
      <c r="D36" s="9">
        <v>0.15</v>
      </c>
    </row>
    <row r="37" spans="1:4" ht="17" thickBot="1">
      <c r="A37" s="10" t="s">
        <v>3</v>
      </c>
      <c r="B37" s="11" t="s">
        <v>70</v>
      </c>
      <c r="C37" s="11" t="s">
        <v>71</v>
      </c>
      <c r="D37" s="11">
        <v>0.15</v>
      </c>
    </row>
    <row r="38" spans="1:4" ht="17" thickTop="1">
      <c r="A38" s="12" t="s">
        <v>72</v>
      </c>
      <c r="B38" s="13" t="s">
        <v>73</v>
      </c>
      <c r="C38" s="13" t="s">
        <v>74</v>
      </c>
      <c r="D38" s="13">
        <v>0.6</v>
      </c>
    </row>
    <row r="39" spans="1:4">
      <c r="A39" s="12" t="s">
        <v>72</v>
      </c>
      <c r="B39" s="13" t="s">
        <v>75</v>
      </c>
      <c r="C39" s="13" t="s">
        <v>76</v>
      </c>
      <c r="D39" s="13">
        <v>0.3</v>
      </c>
    </row>
    <row r="40" spans="1:4">
      <c r="A40" s="12" t="s">
        <v>72</v>
      </c>
      <c r="B40" s="13" t="s">
        <v>77</v>
      </c>
      <c r="C40" s="13" t="s">
        <v>78</v>
      </c>
      <c r="D40" s="13">
        <v>8.9999999999999993E-3</v>
      </c>
    </row>
    <row r="41" spans="1:4">
      <c r="A41" s="12" t="s">
        <v>72</v>
      </c>
      <c r="B41" s="13" t="s">
        <v>79</v>
      </c>
      <c r="C41" s="13" t="s">
        <v>80</v>
      </c>
      <c r="D41" s="13">
        <v>1E-3</v>
      </c>
    </row>
    <row r="42" spans="1:4">
      <c r="A42" s="12" t="s">
        <v>72</v>
      </c>
      <c r="B42" s="13" t="s">
        <v>81</v>
      </c>
      <c r="C42" s="13" t="s">
        <v>82</v>
      </c>
      <c r="D42" s="13">
        <v>0.1</v>
      </c>
    </row>
    <row r="43" spans="1:4">
      <c r="A43" s="12" t="s">
        <v>72</v>
      </c>
      <c r="B43" s="13" t="s">
        <v>83</v>
      </c>
      <c r="C43" s="13" t="s">
        <v>84</v>
      </c>
      <c r="D43" s="13">
        <v>0.8</v>
      </c>
    </row>
    <row r="44" spans="1:4">
      <c r="A44" s="12" t="s">
        <v>72</v>
      </c>
      <c r="B44" s="13" t="s">
        <v>85</v>
      </c>
      <c r="C44" s="13" t="s">
        <v>86</v>
      </c>
      <c r="D44" s="13">
        <v>0.05</v>
      </c>
    </row>
    <row r="45" spans="1:4">
      <c r="A45" s="12" t="s">
        <v>72</v>
      </c>
      <c r="B45" s="13" t="s">
        <v>87</v>
      </c>
      <c r="C45" s="13" t="s">
        <v>88</v>
      </c>
      <c r="D45" s="13">
        <v>0.05</v>
      </c>
    </row>
    <row r="46" spans="1:4">
      <c r="A46" s="12" t="s">
        <v>72</v>
      </c>
      <c r="B46" s="13" t="s">
        <v>89</v>
      </c>
      <c r="C46" s="13" t="s">
        <v>74</v>
      </c>
      <c r="D46" s="13">
        <v>0.35</v>
      </c>
    </row>
    <row r="47" spans="1:4">
      <c r="A47" s="12" t="s">
        <v>72</v>
      </c>
      <c r="B47" s="13" t="s">
        <v>90</v>
      </c>
      <c r="C47" s="13" t="s">
        <v>91</v>
      </c>
      <c r="D47" s="13">
        <v>0.3</v>
      </c>
    </row>
    <row r="48" spans="1:4">
      <c r="A48" s="12" t="s">
        <v>72</v>
      </c>
      <c r="B48" s="13" t="s">
        <v>92</v>
      </c>
      <c r="C48" s="13" t="s">
        <v>93</v>
      </c>
      <c r="D48" s="13">
        <v>0.3</v>
      </c>
    </row>
    <row r="49" spans="1:4">
      <c r="A49" s="12" t="s">
        <v>72</v>
      </c>
      <c r="B49" s="13" t="s">
        <v>94</v>
      </c>
      <c r="C49" s="13" t="s">
        <v>245</v>
      </c>
      <c r="D49" s="13">
        <v>0.05</v>
      </c>
    </row>
    <row r="50" spans="1:4">
      <c r="A50" s="12" t="s">
        <v>72</v>
      </c>
      <c r="B50" s="13" t="s">
        <v>239</v>
      </c>
      <c r="C50" s="13" t="s">
        <v>241</v>
      </c>
      <c r="D50" s="13">
        <v>0.4</v>
      </c>
    </row>
    <row r="51" spans="1:4">
      <c r="A51" s="12" t="s">
        <v>72</v>
      </c>
      <c r="B51" s="13" t="s">
        <v>95</v>
      </c>
      <c r="C51" s="13" t="s">
        <v>242</v>
      </c>
      <c r="D51" s="13">
        <v>1</v>
      </c>
    </row>
    <row r="52" spans="1:4">
      <c r="A52" s="12" t="s">
        <v>72</v>
      </c>
      <c r="B52" s="13" t="s">
        <v>96</v>
      </c>
      <c r="C52" s="13" t="s">
        <v>97</v>
      </c>
      <c r="D52" s="13">
        <v>0.4</v>
      </c>
    </row>
    <row r="53" spans="1:4">
      <c r="A53" s="12" t="s">
        <v>72</v>
      </c>
      <c r="B53" s="13" t="s">
        <v>98</v>
      </c>
      <c r="C53" s="13" t="s">
        <v>99</v>
      </c>
      <c r="D53" s="13">
        <v>0.2</v>
      </c>
    </row>
    <row r="54" spans="1:4">
      <c r="A54" s="12" t="s">
        <v>72</v>
      </c>
      <c r="B54" s="13" t="s">
        <v>100</v>
      </c>
      <c r="C54" s="13" t="s">
        <v>101</v>
      </c>
      <c r="D54" s="13">
        <v>0.4</v>
      </c>
    </row>
    <row r="55" spans="1:4">
      <c r="A55" s="12" t="s">
        <v>72</v>
      </c>
      <c r="B55" s="13" t="s">
        <v>102</v>
      </c>
      <c r="C55" s="13" t="s">
        <v>103</v>
      </c>
      <c r="D55" s="13">
        <v>0.5</v>
      </c>
    </row>
    <row r="56" spans="1:4">
      <c r="A56" s="12" t="s">
        <v>72</v>
      </c>
      <c r="B56" s="13" t="s">
        <v>104</v>
      </c>
      <c r="C56" s="13" t="s">
        <v>105</v>
      </c>
      <c r="D56" s="13">
        <v>0.5</v>
      </c>
    </row>
    <row r="57" spans="1:4">
      <c r="A57" s="12" t="s">
        <v>72</v>
      </c>
      <c r="B57" s="13" t="s">
        <v>106</v>
      </c>
      <c r="C57" s="13" t="s">
        <v>107</v>
      </c>
      <c r="D57" s="13">
        <v>0.5</v>
      </c>
    </row>
    <row r="58" spans="1:4">
      <c r="A58" s="12" t="s">
        <v>72</v>
      </c>
      <c r="B58" s="13" t="s">
        <v>108</v>
      </c>
      <c r="C58" s="13" t="s">
        <v>109</v>
      </c>
      <c r="D58" s="13">
        <v>0.5</v>
      </c>
    </row>
    <row r="59" spans="1:4">
      <c r="A59" s="12" t="s">
        <v>72</v>
      </c>
      <c r="B59" s="13" t="s">
        <v>110</v>
      </c>
      <c r="C59" s="13" t="s">
        <v>111</v>
      </c>
      <c r="D59" s="13">
        <v>0.25</v>
      </c>
    </row>
    <row r="60" spans="1:4">
      <c r="A60" s="12" t="s">
        <v>72</v>
      </c>
      <c r="B60" s="13" t="s">
        <v>112</v>
      </c>
      <c r="C60" s="13" t="s">
        <v>113</v>
      </c>
      <c r="D60" s="13">
        <v>0.25</v>
      </c>
    </row>
    <row r="61" spans="1:4">
      <c r="A61" s="12" t="s">
        <v>72</v>
      </c>
      <c r="B61" s="13" t="s">
        <v>114</v>
      </c>
      <c r="C61" s="13" t="s">
        <v>115</v>
      </c>
      <c r="D61" s="13">
        <v>0.25</v>
      </c>
    </row>
    <row r="62" spans="1:4">
      <c r="A62" s="12" t="s">
        <v>72</v>
      </c>
      <c r="B62" s="13" t="s">
        <v>116</v>
      </c>
      <c r="C62" s="13" t="s">
        <v>117</v>
      </c>
      <c r="D62" s="13">
        <v>0.25</v>
      </c>
    </row>
    <row r="63" spans="1:4">
      <c r="A63" s="12" t="s">
        <v>72</v>
      </c>
      <c r="B63" s="13" t="s">
        <v>120</v>
      </c>
      <c r="C63" s="13" t="s">
        <v>121</v>
      </c>
      <c r="D63" s="13">
        <v>0.45</v>
      </c>
    </row>
    <row r="64" spans="1:4">
      <c r="A64" s="12" t="s">
        <v>72</v>
      </c>
      <c r="B64" s="13" t="s">
        <v>122</v>
      </c>
      <c r="C64" s="13" t="s">
        <v>123</v>
      </c>
      <c r="D64" s="13">
        <v>0.45</v>
      </c>
    </row>
    <row r="65" spans="1:4">
      <c r="A65" s="16" t="s">
        <v>72</v>
      </c>
      <c r="B65" s="17" t="s">
        <v>124</v>
      </c>
      <c r="C65" s="17" t="s">
        <v>125</v>
      </c>
      <c r="D65" s="17">
        <v>0.1</v>
      </c>
    </row>
    <row r="66" spans="1:4">
      <c r="A66" s="14" t="s">
        <v>127</v>
      </c>
      <c r="B66" s="15" t="s">
        <v>128</v>
      </c>
      <c r="C66" s="14" t="s">
        <v>246</v>
      </c>
      <c r="D66" s="15">
        <v>0</v>
      </c>
    </row>
    <row r="67" spans="1:4">
      <c r="A67" s="14" t="s">
        <v>127</v>
      </c>
      <c r="B67" s="15" t="s">
        <v>129</v>
      </c>
      <c r="C67" s="14" t="s">
        <v>247</v>
      </c>
      <c r="D67" s="15">
        <v>0</v>
      </c>
    </row>
    <row r="68" spans="1:4">
      <c r="A68" s="14" t="s">
        <v>127</v>
      </c>
      <c r="B68" s="15" t="s">
        <v>130</v>
      </c>
      <c r="C68" s="14" t="s">
        <v>248</v>
      </c>
      <c r="D68" s="15">
        <v>0</v>
      </c>
    </row>
    <row r="69" spans="1:4">
      <c r="A69" s="14" t="s">
        <v>127</v>
      </c>
      <c r="B69" s="15" t="s">
        <v>131</v>
      </c>
      <c r="C69" s="14" t="s">
        <v>249</v>
      </c>
      <c r="D69" s="15">
        <v>4000000</v>
      </c>
    </row>
    <row r="70" spans="1:4">
      <c r="A70" s="14" t="s">
        <v>127</v>
      </c>
      <c r="B70" s="15" t="s">
        <v>132</v>
      </c>
      <c r="C70" s="14" t="s">
        <v>250</v>
      </c>
      <c r="D70" s="15">
        <v>2500000</v>
      </c>
    </row>
    <row r="71" spans="1:4">
      <c r="A71" s="14" t="s">
        <v>127</v>
      </c>
      <c r="B71" s="15" t="s">
        <v>133</v>
      </c>
      <c r="C71" s="14" t="s">
        <v>252</v>
      </c>
      <c r="D71" s="15">
        <v>750000</v>
      </c>
    </row>
    <row r="72" spans="1:4">
      <c r="A72" s="14" t="s">
        <v>127</v>
      </c>
      <c r="B72" s="15" t="s">
        <v>134</v>
      </c>
      <c r="C72" s="14" t="s">
        <v>251</v>
      </c>
      <c r="D72" s="15">
        <v>250000</v>
      </c>
    </row>
    <row r="73" spans="1:4">
      <c r="A73" s="14" t="s">
        <v>127</v>
      </c>
      <c r="B73" s="15" t="s">
        <v>135</v>
      </c>
      <c r="C73" s="14" t="s">
        <v>253</v>
      </c>
      <c r="D73" s="15">
        <v>1000000</v>
      </c>
    </row>
    <row r="74" spans="1:4">
      <c r="A74" s="14" t="s">
        <v>127</v>
      </c>
      <c r="B74" s="15" t="s">
        <v>136</v>
      </c>
      <c r="C74" s="14" t="s">
        <v>254</v>
      </c>
      <c r="D74" s="15">
        <v>1500000</v>
      </c>
    </row>
    <row r="75" spans="1:4">
      <c r="A75" s="14" t="s">
        <v>127</v>
      </c>
      <c r="B75" s="15" t="s">
        <v>137</v>
      </c>
      <c r="C75" s="14" t="s">
        <v>256</v>
      </c>
      <c r="D75" s="15">
        <v>0</v>
      </c>
    </row>
    <row r="76" spans="1:4">
      <c r="A76" s="14" t="s">
        <v>127</v>
      </c>
      <c r="B76" s="15" t="s">
        <v>138</v>
      </c>
      <c r="C76" s="14" t="s">
        <v>257</v>
      </c>
      <c r="D76" s="15">
        <v>0</v>
      </c>
    </row>
    <row r="77" spans="1:4">
      <c r="A77" s="14" t="s">
        <v>127</v>
      </c>
      <c r="B77" s="15" t="s">
        <v>139</v>
      </c>
      <c r="C77" s="14" t="s">
        <v>255</v>
      </c>
      <c r="D77" s="15">
        <v>0</v>
      </c>
    </row>
    <row r="78" spans="1:4">
      <c r="A78" s="14" t="s">
        <v>127</v>
      </c>
      <c r="B78" s="15" t="s">
        <v>140</v>
      </c>
      <c r="C78" s="14" t="s">
        <v>258</v>
      </c>
      <c r="D78" s="15">
        <v>0</v>
      </c>
    </row>
    <row r="79" spans="1:4">
      <c r="A79" s="14" t="s">
        <v>127</v>
      </c>
      <c r="B79" s="15" t="s">
        <v>141</v>
      </c>
      <c r="C79" s="14" t="s">
        <v>259</v>
      </c>
      <c r="D79" s="15">
        <v>0</v>
      </c>
    </row>
    <row r="80" spans="1:4">
      <c r="A80" s="14" t="s">
        <v>127</v>
      </c>
      <c r="B80" s="15" t="s">
        <v>143</v>
      </c>
      <c r="C80" s="14" t="s">
        <v>260</v>
      </c>
      <c r="D80" s="15">
        <v>0</v>
      </c>
    </row>
    <row r="81" spans="1:4">
      <c r="A81" s="14" t="s">
        <v>127</v>
      </c>
      <c r="B81" s="15" t="s">
        <v>142</v>
      </c>
      <c r="C81" s="14" t="s">
        <v>261</v>
      </c>
      <c r="D81" s="15">
        <v>0</v>
      </c>
    </row>
    <row r="82" spans="1:4">
      <c r="A82" s="14" t="s">
        <v>127</v>
      </c>
      <c r="B82" s="15" t="s">
        <v>144</v>
      </c>
      <c r="C82" s="14" t="s">
        <v>262</v>
      </c>
      <c r="D82" s="15">
        <v>0</v>
      </c>
    </row>
    <row r="83" spans="1:4">
      <c r="A83" s="14" t="s">
        <v>127</v>
      </c>
      <c r="B83" s="15" t="s">
        <v>145</v>
      </c>
      <c r="C83" s="14" t="s">
        <v>263</v>
      </c>
      <c r="D83" s="15">
        <v>0</v>
      </c>
    </row>
    <row r="84" spans="1:4">
      <c r="A84" s="14" t="s">
        <v>127</v>
      </c>
      <c r="B84" s="15" t="s">
        <v>146</v>
      </c>
      <c r="C84" s="14" t="s">
        <v>264</v>
      </c>
      <c r="D84" s="15">
        <v>0</v>
      </c>
    </row>
    <row r="85" spans="1:4">
      <c r="A85" s="14" t="s">
        <v>127</v>
      </c>
      <c r="B85" s="15" t="s">
        <v>147</v>
      </c>
      <c r="C85" s="19" t="s">
        <v>264</v>
      </c>
      <c r="D85" s="15">
        <v>0</v>
      </c>
    </row>
    <row r="86" spans="1:4">
      <c r="A86" s="14" t="s">
        <v>127</v>
      </c>
      <c r="B86" s="15" t="s">
        <v>183</v>
      </c>
      <c r="C86" s="14" t="s">
        <v>265</v>
      </c>
      <c r="D86" s="15">
        <v>0</v>
      </c>
    </row>
    <row r="87" spans="1:4">
      <c r="A87" s="14" t="s">
        <v>127</v>
      </c>
      <c r="B87" s="15" t="s">
        <v>148</v>
      </c>
      <c r="C87" s="14" t="s">
        <v>266</v>
      </c>
      <c r="D87" s="15">
        <v>0</v>
      </c>
    </row>
    <row r="88" spans="1:4">
      <c r="A88" s="14" t="s">
        <v>127</v>
      </c>
      <c r="B88" s="15" t="s">
        <v>149</v>
      </c>
      <c r="C88" s="14" t="s">
        <v>267</v>
      </c>
      <c r="D88" s="15">
        <v>0</v>
      </c>
    </row>
    <row r="89" spans="1:4">
      <c r="A89" s="23" t="s">
        <v>127</v>
      </c>
      <c r="B89" s="24" t="s">
        <v>150</v>
      </c>
      <c r="C89" s="22" t="s">
        <v>268</v>
      </c>
      <c r="D89" s="24">
        <v>0</v>
      </c>
    </row>
    <row r="90" spans="1:4">
      <c r="A90" s="23" t="s">
        <v>127</v>
      </c>
      <c r="B90" s="24" t="s">
        <v>279</v>
      </c>
      <c r="C90" s="23" t="s">
        <v>280</v>
      </c>
      <c r="D90" s="23">
        <f>SUM(D69:D74)</f>
        <v>10000000</v>
      </c>
    </row>
    <row r="91" spans="1:4">
      <c r="A91" s="20" t="s">
        <v>151</v>
      </c>
      <c r="B91" s="21" t="s">
        <v>152</v>
      </c>
      <c r="C91" s="20" t="s">
        <v>269</v>
      </c>
      <c r="D91" s="20">
        <v>2.7397260273972601</v>
      </c>
    </row>
    <row r="92" spans="1:4">
      <c r="A92" s="20" t="s">
        <v>151</v>
      </c>
      <c r="B92" s="20" t="s">
        <v>153</v>
      </c>
      <c r="C92" s="20" t="s">
        <v>270</v>
      </c>
      <c r="D92" s="20">
        <v>2.7397260273972601</v>
      </c>
    </row>
    <row r="93" spans="1:4">
      <c r="A93" s="20" t="s">
        <v>151</v>
      </c>
      <c r="B93" s="20" t="s">
        <v>154</v>
      </c>
      <c r="C93" s="20" t="s">
        <v>271</v>
      </c>
      <c r="D93" s="20">
        <v>10</v>
      </c>
    </row>
    <row r="94" spans="1:4">
      <c r="A94" s="20" t="s">
        <v>151</v>
      </c>
      <c r="B94" s="20" t="s">
        <v>155</v>
      </c>
      <c r="C94" s="20" t="s">
        <v>272</v>
      </c>
      <c r="D94" s="20">
        <v>3</v>
      </c>
    </row>
    <row r="95" spans="1:4">
      <c r="A95" s="20" t="s">
        <v>151</v>
      </c>
      <c r="B95" s="20" t="s">
        <v>156</v>
      </c>
      <c r="C95" s="20" t="s">
        <v>273</v>
      </c>
      <c r="D95" s="20">
        <v>4.1095890410958908</v>
      </c>
    </row>
    <row r="96" spans="1:4">
      <c r="A96" s="20" t="s">
        <v>151</v>
      </c>
      <c r="B96" s="20" t="s">
        <v>243</v>
      </c>
      <c r="C96" s="20" t="s">
        <v>274</v>
      </c>
      <c r="D96" s="20">
        <v>6.8493150684931505</v>
      </c>
    </row>
    <row r="97" spans="1:4">
      <c r="A97" s="20" t="s">
        <v>151</v>
      </c>
      <c r="B97" s="20" t="s">
        <v>157</v>
      </c>
      <c r="C97" s="20" t="s">
        <v>275</v>
      </c>
      <c r="D97" s="20">
        <v>3.1</v>
      </c>
    </row>
    <row r="98" spans="1:4">
      <c r="A98" s="20" t="s">
        <v>151</v>
      </c>
      <c r="B98" s="20" t="s">
        <v>244</v>
      </c>
      <c r="C98" s="20" t="s">
        <v>276</v>
      </c>
      <c r="D98" s="20">
        <v>1.6</v>
      </c>
    </row>
    <row r="99" spans="1:4">
      <c r="A99" s="20" t="s">
        <v>151</v>
      </c>
      <c r="B99" s="20" t="s">
        <v>300</v>
      </c>
      <c r="C99" s="20" t="s">
        <v>298</v>
      </c>
      <c r="D99" s="20">
        <f>D97/1.5</f>
        <v>2.0666666666666669</v>
      </c>
    </row>
    <row r="100" spans="1:4">
      <c r="A100" s="20" t="s">
        <v>151</v>
      </c>
      <c r="B100" s="20" t="s">
        <v>301</v>
      </c>
      <c r="C100" s="20" t="s">
        <v>299</v>
      </c>
      <c r="D100" s="20">
        <f>D98/1.5</f>
        <v>1.0666666666666667</v>
      </c>
    </row>
    <row r="101" spans="1:4">
      <c r="A101" s="20" t="s">
        <v>151</v>
      </c>
      <c r="B101" s="20" t="s">
        <v>158</v>
      </c>
      <c r="C101" s="20" t="s">
        <v>278</v>
      </c>
      <c r="D101" s="20">
        <v>0.82191780821917804</v>
      </c>
    </row>
    <row r="102" spans="1:4">
      <c r="A102" s="25" t="s">
        <v>151</v>
      </c>
      <c r="B102" s="25" t="s">
        <v>159</v>
      </c>
      <c r="C102" s="25" t="s">
        <v>277</v>
      </c>
      <c r="D102" s="25">
        <v>2.1</v>
      </c>
    </row>
    <row r="103" spans="1:4">
      <c r="A103" s="26" t="s">
        <v>282</v>
      </c>
      <c r="B103" s="27" t="s">
        <v>281</v>
      </c>
      <c r="C103" s="26"/>
      <c r="D103" s="27">
        <v>10</v>
      </c>
    </row>
    <row r="104" spans="1:4">
      <c r="A104" s="26" t="s">
        <v>282</v>
      </c>
      <c r="B104" s="27" t="s">
        <v>283</v>
      </c>
      <c r="C104" s="26"/>
      <c r="D104" s="27">
        <v>0</v>
      </c>
    </row>
    <row r="105" spans="1:4">
      <c r="A105" s="26" t="s">
        <v>282</v>
      </c>
      <c r="B105" s="27" t="s">
        <v>284</v>
      </c>
      <c r="C105" s="26"/>
      <c r="D105" s="27">
        <v>0</v>
      </c>
    </row>
    <row r="106" spans="1:4">
      <c r="A106" s="26" t="s">
        <v>282</v>
      </c>
      <c r="B106" s="27" t="s">
        <v>285</v>
      </c>
      <c r="C106" s="26"/>
      <c r="D106" s="27">
        <v>10</v>
      </c>
    </row>
    <row r="107" spans="1:4">
      <c r="A107" s="26" t="s">
        <v>282</v>
      </c>
      <c r="B107" s="27" t="s">
        <v>286</v>
      </c>
      <c r="C107" s="26"/>
      <c r="D107" s="27">
        <v>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01A19-B1D2-884A-8B34-AF32B4579E60}">
  <dimension ref="A1:AF108"/>
  <sheetViews>
    <sheetView topLeftCell="A88" workbookViewId="0">
      <selection activeCell="E99" sqref="E99:E108"/>
    </sheetView>
  </sheetViews>
  <sheetFormatPr baseColWidth="10" defaultRowHeight="16"/>
  <cols>
    <col min="1" max="1" width="14" bestFit="1" customWidth="1"/>
    <col min="2" max="2" width="38.1640625" customWidth="1"/>
  </cols>
  <sheetData>
    <row r="1" spans="1:30">
      <c r="A1" s="5" t="s">
        <v>4</v>
      </c>
      <c r="B1" s="5" t="str">
        <f>A1&amp;"="&amp;"coeffs$"&amp;A1&amp;","</f>
        <v>i2=coeffs$i2,</v>
      </c>
      <c r="D1" t="s">
        <v>185</v>
      </c>
      <c r="E1" t="s">
        <v>186</v>
      </c>
      <c r="F1" t="s">
        <v>187</v>
      </c>
      <c r="G1" t="s">
        <v>188</v>
      </c>
      <c r="H1" t="s">
        <v>189</v>
      </c>
      <c r="I1" t="s">
        <v>190</v>
      </c>
      <c r="J1" t="s">
        <v>191</v>
      </c>
      <c r="K1" t="s">
        <v>192</v>
      </c>
      <c r="L1" t="s">
        <v>193</v>
      </c>
      <c r="M1" t="s">
        <v>194</v>
      </c>
      <c r="N1" t="s">
        <v>195</v>
      </c>
      <c r="O1" t="s">
        <v>196</v>
      </c>
      <c r="P1" t="s">
        <v>197</v>
      </c>
      <c r="Q1" t="s">
        <v>198</v>
      </c>
      <c r="R1" t="s">
        <v>199</v>
      </c>
      <c r="S1" t="s">
        <v>200</v>
      </c>
      <c r="T1" t="s">
        <v>201</v>
      </c>
      <c r="U1" t="s">
        <v>202</v>
      </c>
      <c r="V1" t="s">
        <v>203</v>
      </c>
      <c r="W1" t="s">
        <v>204</v>
      </c>
      <c r="X1" t="s">
        <v>205</v>
      </c>
      <c r="Y1" t="s">
        <v>206</v>
      </c>
      <c r="Z1" t="s">
        <v>207</v>
      </c>
      <c r="AA1" t="s">
        <v>208</v>
      </c>
      <c r="AB1" t="s">
        <v>209</v>
      </c>
      <c r="AC1" t="s">
        <v>210</v>
      </c>
      <c r="AD1" t="s">
        <v>211</v>
      </c>
    </row>
    <row r="2" spans="1:30">
      <c r="A2" s="5" t="s">
        <v>6</v>
      </c>
      <c r="B2" s="5" t="str">
        <f t="shared" ref="B2:B66" si="0">A2&amp;"="&amp;"coeffs$"&amp;A2&amp;","</f>
        <v>R_D1HC=coeffs$R_D1HC,</v>
      </c>
    </row>
    <row r="3" spans="1:30">
      <c r="A3" s="5" t="s">
        <v>8</v>
      </c>
      <c r="B3" s="5" t="str">
        <f t="shared" si="0"/>
        <v>R_D1LC=coeffs$R_D1LC,</v>
      </c>
    </row>
    <row r="4" spans="1:30">
      <c r="A4" s="5" t="s">
        <v>126</v>
      </c>
      <c r="B4" s="5" t="str">
        <f t="shared" si="0"/>
        <v>R_D1LC_D2LC=coeffs$R_D1LC_D2LC,</v>
      </c>
    </row>
    <row r="5" spans="1:30">
      <c r="A5" s="5" t="s">
        <v>10</v>
      </c>
      <c r="B5" s="5" t="str">
        <f t="shared" si="0"/>
        <v>R_D1U=coeffs$R_D1U,</v>
      </c>
    </row>
    <row r="6" spans="1:30">
      <c r="A6" s="5" t="s">
        <v>12</v>
      </c>
      <c r="B6" s="5" t="str">
        <f t="shared" si="0"/>
        <v>R_D1U_D2U=coeffs$R_D1U_D2U,</v>
      </c>
    </row>
    <row r="7" spans="1:30">
      <c r="A7" s="5" t="s">
        <v>14</v>
      </c>
      <c r="B7" s="5" t="str">
        <f t="shared" si="0"/>
        <v>R_D2HC=coeffs$R_D2HC,</v>
      </c>
    </row>
    <row r="8" spans="1:30">
      <c r="A8" s="5" t="s">
        <v>16</v>
      </c>
      <c r="B8" s="5" t="str">
        <f t="shared" si="0"/>
        <v>R_D2LC=coeffs$R_D2LC,</v>
      </c>
    </row>
    <row r="9" spans="1:30">
      <c r="A9" s="5" t="s">
        <v>18</v>
      </c>
      <c r="B9" s="5" t="str">
        <f t="shared" si="0"/>
        <v>R_D2U=coeffs$R_D2U,</v>
      </c>
    </row>
    <row r="10" spans="1:30">
      <c r="A10" s="5" t="s">
        <v>20</v>
      </c>
      <c r="B10" s="5" t="str">
        <f t="shared" si="0"/>
        <v>R_D2LC_M=coeffs$R_D2LC_M,</v>
      </c>
    </row>
    <row r="11" spans="1:30">
      <c r="A11" s="5" t="s">
        <v>22</v>
      </c>
      <c r="B11" s="5" t="str">
        <f t="shared" si="0"/>
        <v>R_D2U_M=coeffs$R_D2U_M,</v>
      </c>
    </row>
    <row r="12" spans="1:30">
      <c r="A12" s="5" t="s">
        <v>24</v>
      </c>
      <c r="B12" s="5" t="str">
        <f t="shared" si="0"/>
        <v>R_UND_A=coeffs$R_UND_A,</v>
      </c>
    </row>
    <row r="13" spans="1:30">
      <c r="A13" s="5" t="s">
        <v>26</v>
      </c>
      <c r="B13" s="5" t="str">
        <f t="shared" si="0"/>
        <v>R_UND_ANRFR=coeffs$R_UND_ANRFR,</v>
      </c>
    </row>
    <row r="14" spans="1:30">
      <c r="A14" s="5" t="s">
        <v>28</v>
      </c>
      <c r="B14" s="5" t="str">
        <f t="shared" si="0"/>
        <v>R_UND_UD=coeffs$R_UND_UD,</v>
      </c>
    </row>
    <row r="15" spans="1:30">
      <c r="A15" s="5" t="s">
        <v>30</v>
      </c>
      <c r="B15" s="5" t="str">
        <f t="shared" si="0"/>
        <v>R_M_CVD=coeffs$R_M_CVD,</v>
      </c>
    </row>
    <row r="16" spans="1:30">
      <c r="A16" s="5" t="s">
        <v>32</v>
      </c>
      <c r="B16" s="5" t="str">
        <f t="shared" si="0"/>
        <v>R_M_DNEPH=coeffs$R_M_DNEPH,</v>
      </c>
    </row>
    <row r="17" spans="1:2">
      <c r="A17" s="5" t="s">
        <v>34</v>
      </c>
      <c r="B17" s="5" t="str">
        <f t="shared" si="0"/>
        <v>R_M_DNEUR=coeffs$R_M_DNEUR,</v>
      </c>
    </row>
    <row r="18" spans="1:2">
      <c r="A18" s="5" t="s">
        <v>36</v>
      </c>
      <c r="B18" s="5" t="str">
        <f t="shared" si="0"/>
        <v>R_M_DR=coeffs$R_M_DR,</v>
      </c>
    </row>
    <row r="19" spans="1:2">
      <c r="A19" s="5" t="s">
        <v>38</v>
      </c>
      <c r="B19" s="5" t="str">
        <f t="shared" si="0"/>
        <v>R_D2U_CVD=coeffs$R_D2U_CVD,</v>
      </c>
    </row>
    <row r="20" spans="1:2">
      <c r="A20" s="5" t="s">
        <v>40</v>
      </c>
      <c r="B20" s="5" t="str">
        <f t="shared" si="0"/>
        <v>R_D2U_DNEPH=coeffs$R_D2U_DNEPH,</v>
      </c>
    </row>
    <row r="21" spans="1:2">
      <c r="A21" s="5" t="s">
        <v>42</v>
      </c>
      <c r="B21" s="5" t="str">
        <f t="shared" si="0"/>
        <v>R_D2U_DNEUR=coeffs$R_D2U_DNEUR,</v>
      </c>
    </row>
    <row r="22" spans="1:2">
      <c r="A22" s="5" t="s">
        <v>44</v>
      </c>
      <c r="B22" s="5" t="str">
        <f t="shared" si="0"/>
        <v>R_D2U_DR=coeffs$R_D2U_DR,</v>
      </c>
    </row>
    <row r="23" spans="1:2">
      <c r="A23" s="5" t="s">
        <v>46</v>
      </c>
      <c r="B23" s="5" t="str">
        <f t="shared" si="0"/>
        <v>R_UD_M=coeffs$R_UD_M,</v>
      </c>
    </row>
    <row r="24" spans="1:2">
      <c r="A24" s="5" t="s">
        <v>48</v>
      </c>
      <c r="B24" s="5" t="str">
        <f t="shared" si="0"/>
        <v>R_UD_CVD=coeffs$R_UD_CVD,</v>
      </c>
    </row>
    <row r="25" spans="1:2">
      <c r="A25" s="5" t="s">
        <v>50</v>
      </c>
      <c r="B25" s="5" t="str">
        <f t="shared" si="0"/>
        <v>R_UD_DNEPH=coeffs$R_UD_DNEPH,</v>
      </c>
    </row>
    <row r="26" spans="1:2">
      <c r="A26" s="5" t="s">
        <v>52</v>
      </c>
      <c r="B26" s="5" t="str">
        <f t="shared" si="0"/>
        <v>R_UD_DNEUR=coeffs$R_UD_DNEUR,</v>
      </c>
    </row>
    <row r="27" spans="1:2" ht="17" thickBot="1">
      <c r="A27" s="7" t="s">
        <v>54</v>
      </c>
      <c r="B27" s="5" t="str">
        <f t="shared" si="0"/>
        <v>R_UD_DR=coeffs$R_UD_DR,</v>
      </c>
    </row>
    <row r="28" spans="1:2" ht="17" thickTop="1">
      <c r="A28" s="9" t="s">
        <v>56</v>
      </c>
      <c r="B28" s="5" t="str">
        <f t="shared" si="0"/>
        <v>mu1_CVD=coeffs$mu1_CVD,</v>
      </c>
    </row>
    <row r="29" spans="1:2">
      <c r="A29" s="9" t="s">
        <v>118</v>
      </c>
      <c r="B29" s="5" t="str">
        <f t="shared" si="0"/>
        <v>mu=coeffs$mu,</v>
      </c>
    </row>
    <row r="30" spans="1:2">
      <c r="A30" s="9" t="s">
        <v>58</v>
      </c>
      <c r="B30" s="5" t="str">
        <f t="shared" si="0"/>
        <v>mu1_DNEPH=coeffs$mu1_DNEPH,</v>
      </c>
    </row>
    <row r="31" spans="1:2">
      <c r="A31" s="9" t="s">
        <v>60</v>
      </c>
      <c r="B31" s="5" t="str">
        <f t="shared" si="0"/>
        <v>mu1_DNEUR=coeffs$mu1_DNEUR,</v>
      </c>
    </row>
    <row r="32" spans="1:2">
      <c r="A32" s="9" t="s">
        <v>62</v>
      </c>
      <c r="B32" s="5" t="str">
        <f t="shared" si="0"/>
        <v>mu1_DR=coeffs$mu1_DR,</v>
      </c>
    </row>
    <row r="33" spans="1:32">
      <c r="A33" s="9" t="s">
        <v>64</v>
      </c>
      <c r="B33" s="5" t="str">
        <f t="shared" si="0"/>
        <v>mu2_CVD=coeffs$mu2_CVD,</v>
      </c>
    </row>
    <row r="34" spans="1:32">
      <c r="A34" s="9" t="s">
        <v>66</v>
      </c>
      <c r="B34" s="5" t="str">
        <f t="shared" si="0"/>
        <v>mu2_DNEPH=coeffs$mu2_DNEPH,</v>
      </c>
    </row>
    <row r="35" spans="1:32">
      <c r="A35" s="9" t="s">
        <v>68</v>
      </c>
      <c r="B35" s="5" t="str">
        <f t="shared" si="0"/>
        <v>mu2_DNEUR=coeffs$mu2_DNEUR,</v>
      </c>
    </row>
    <row r="36" spans="1:32" ht="17" thickBot="1">
      <c r="A36" s="11" t="s">
        <v>70</v>
      </c>
      <c r="B36" s="5" t="str">
        <f t="shared" si="0"/>
        <v>mu2_DR=coeffs$mu2_DR,</v>
      </c>
    </row>
    <row r="37" spans="1:32" ht="17" thickTop="1">
      <c r="A37" s="13" t="s">
        <v>73</v>
      </c>
      <c r="B37" s="5" t="str">
        <f t="shared" si="0"/>
        <v>S_A_SUS=coeffs$S_A_SUS,</v>
      </c>
      <c r="C37">
        <v>1</v>
      </c>
      <c r="E37" t="s">
        <v>212</v>
      </c>
      <c r="F37" t="s">
        <v>213</v>
      </c>
      <c r="G37" t="s">
        <v>214</v>
      </c>
      <c r="H37" t="s">
        <v>215</v>
      </c>
      <c r="I37" t="s">
        <v>216</v>
      </c>
      <c r="J37" t="s">
        <v>217</v>
      </c>
      <c r="K37" t="s">
        <v>218</v>
      </c>
      <c r="L37" t="s">
        <v>219</v>
      </c>
      <c r="M37" t="s">
        <v>220</v>
      </c>
      <c r="N37" t="s">
        <v>221</v>
      </c>
      <c r="O37" t="s">
        <v>222</v>
      </c>
      <c r="P37" t="s">
        <v>223</v>
      </c>
      <c r="Q37" t="s">
        <v>240</v>
      </c>
      <c r="R37" t="s">
        <v>224</v>
      </c>
      <c r="S37" t="s">
        <v>225</v>
      </c>
      <c r="T37" t="s">
        <v>226</v>
      </c>
      <c r="U37" t="s">
        <v>227</v>
      </c>
      <c r="V37" t="s">
        <v>228</v>
      </c>
      <c r="W37" t="s">
        <v>229</v>
      </c>
      <c r="X37" t="s">
        <v>230</v>
      </c>
      <c r="Y37" t="s">
        <v>231</v>
      </c>
      <c r="Z37" t="s">
        <v>232</v>
      </c>
      <c r="AA37" t="s">
        <v>233</v>
      </c>
      <c r="AB37" t="s">
        <v>234</v>
      </c>
      <c r="AC37" t="s">
        <v>235</v>
      </c>
      <c r="AD37" t="s">
        <v>236</v>
      </c>
      <c r="AE37" t="s">
        <v>237</v>
      </c>
      <c r="AF37" t="s">
        <v>238</v>
      </c>
    </row>
    <row r="38" spans="1:32">
      <c r="A38" s="13" t="s">
        <v>75</v>
      </c>
      <c r="B38" s="5" t="str">
        <f t="shared" si="0"/>
        <v>S_A_ND=coeffs$S_A_ND,</v>
      </c>
      <c r="C38">
        <v>2</v>
      </c>
    </row>
    <row r="39" spans="1:32">
      <c r="A39" s="13" t="s">
        <v>77</v>
      </c>
      <c r="B39" s="5" t="str">
        <f t="shared" si="0"/>
        <v>S_A_UND=coeffs$S_A_UND,</v>
      </c>
      <c r="C39">
        <v>3</v>
      </c>
    </row>
    <row r="40" spans="1:32">
      <c r="A40" s="13" t="s">
        <v>79</v>
      </c>
      <c r="B40" s="5" t="str">
        <f t="shared" si="0"/>
        <v>S_A_UD=coeffs$S_A_UD,</v>
      </c>
      <c r="C40">
        <v>4</v>
      </c>
    </row>
    <row r="41" spans="1:32">
      <c r="A41" s="13" t="s">
        <v>81</v>
      </c>
      <c r="B41" s="5" t="str">
        <f t="shared" si="0"/>
        <v>S_ND=coeffs$S_ND,</v>
      </c>
      <c r="C41">
        <v>5</v>
      </c>
    </row>
    <row r="42" spans="1:32">
      <c r="A42" s="13" t="s">
        <v>83</v>
      </c>
      <c r="B42" s="5" t="str">
        <f t="shared" si="0"/>
        <v>S_PD=coeffs$S_PD,</v>
      </c>
      <c r="C42">
        <v>6</v>
      </c>
    </row>
    <row r="43" spans="1:32">
      <c r="A43" s="13" t="s">
        <v>85</v>
      </c>
      <c r="B43" s="5" t="str">
        <f t="shared" si="0"/>
        <v>S_D1=coeffs$S_D1,</v>
      </c>
      <c r="C43">
        <v>5</v>
      </c>
    </row>
    <row r="44" spans="1:32">
      <c r="A44" s="13" t="s">
        <v>87</v>
      </c>
      <c r="B44" s="5" t="str">
        <f t="shared" si="0"/>
        <v>S_D2=coeffs$S_D2,</v>
      </c>
      <c r="C44">
        <v>8</v>
      </c>
    </row>
    <row r="45" spans="1:32">
      <c r="A45" s="13" t="s">
        <v>89</v>
      </c>
      <c r="B45" s="5" t="str">
        <f t="shared" si="0"/>
        <v>S_ANRFR_SUS=coeffs$S_ANRFR_SUS,</v>
      </c>
      <c r="C45">
        <v>9</v>
      </c>
      <c r="G45">
        <v>1</v>
      </c>
      <c r="H45">
        <v>10</v>
      </c>
      <c r="I45">
        <f>H45/(1+0.05)^G45</f>
        <v>9.5238095238095237</v>
      </c>
    </row>
    <row r="46" spans="1:32">
      <c r="A46" s="13" t="s">
        <v>90</v>
      </c>
      <c r="B46" s="5" t="str">
        <f t="shared" si="0"/>
        <v>S_ANRFR_ND=coeffs$S_ANRFR_ND,</v>
      </c>
      <c r="C46">
        <v>10</v>
      </c>
      <c r="G46">
        <v>2</v>
      </c>
      <c r="H46">
        <v>10</v>
      </c>
      <c r="I46">
        <f t="shared" ref="I46:I47" si="1">H46/(1+0.05)^G46</f>
        <v>9.0702947845804989</v>
      </c>
    </row>
    <row r="47" spans="1:32">
      <c r="A47" s="13" t="s">
        <v>92</v>
      </c>
      <c r="B47" s="5" t="str">
        <f t="shared" si="0"/>
        <v>S_ANRFR_UND=coeffs$S_ANRFR_UND,</v>
      </c>
      <c r="C47">
        <v>11</v>
      </c>
      <c r="G47">
        <v>3</v>
      </c>
      <c r="H47">
        <v>10</v>
      </c>
      <c r="I47">
        <f t="shared" si="1"/>
        <v>8.6383759853147595</v>
      </c>
    </row>
    <row r="48" spans="1:32">
      <c r="A48" s="13" t="s">
        <v>94</v>
      </c>
      <c r="B48" s="5" t="str">
        <f t="shared" si="0"/>
        <v>S_ANRFR_UD=coeffs$S_ANRFR_UD,</v>
      </c>
      <c r="C48">
        <v>12</v>
      </c>
    </row>
    <row r="49" spans="1:2">
      <c r="A49" s="13" t="s">
        <v>239</v>
      </c>
      <c r="B49" s="5" t="str">
        <f t="shared" si="0"/>
        <v>S_D1LC_D2LC=coeffs$S_D1LC_D2LC,</v>
      </c>
    </row>
    <row r="50" spans="1:2">
      <c r="A50" s="13" t="s">
        <v>95</v>
      </c>
      <c r="B50" s="5" t="str">
        <f t="shared" si="0"/>
        <v>S_D1U_D2U=coeffs$S_D1U_D2U,</v>
      </c>
    </row>
    <row r="51" spans="1:2">
      <c r="A51" s="13" t="s">
        <v>96</v>
      </c>
      <c r="B51" s="5" t="str">
        <f t="shared" si="0"/>
        <v>S_D2U=coeffs$S_D2U,</v>
      </c>
    </row>
    <row r="52" spans="1:2">
      <c r="A52" s="13" t="s">
        <v>98</v>
      </c>
      <c r="B52" s="5" t="str">
        <f t="shared" si="0"/>
        <v>S_D2HC=coeffs$S_D2HC,</v>
      </c>
    </row>
    <row r="53" spans="1:2">
      <c r="A53" s="13" t="s">
        <v>100</v>
      </c>
      <c r="B53" s="5" t="str">
        <f t="shared" si="0"/>
        <v>S_D2LC=coeffs$S_D2LC,</v>
      </c>
    </row>
    <row r="54" spans="1:2">
      <c r="A54" s="13" t="s">
        <v>102</v>
      </c>
      <c r="B54" s="5" t="str">
        <f t="shared" si="0"/>
        <v>S_ND_A=coeffs$S_ND_A,</v>
      </c>
    </row>
    <row r="55" spans="1:2">
      <c r="A55" s="13" t="s">
        <v>104</v>
      </c>
      <c r="B55" s="5" t="str">
        <f t="shared" si="0"/>
        <v>S_PD_A=coeffs$S_PD_A,</v>
      </c>
    </row>
    <row r="56" spans="1:2">
      <c r="A56" s="13" t="s">
        <v>106</v>
      </c>
      <c r="B56" s="5" t="str">
        <f t="shared" si="0"/>
        <v>S_ND_ANRFR=coeffs$S_ND_ANRFR,</v>
      </c>
    </row>
    <row r="57" spans="1:2">
      <c r="A57" s="13" t="s">
        <v>108</v>
      </c>
      <c r="B57" s="5" t="str">
        <f t="shared" si="0"/>
        <v>S_PD_ANRFR=coeffs$S_PD_ANRFR,</v>
      </c>
    </row>
    <row r="58" spans="1:2">
      <c r="A58" s="13" t="s">
        <v>110</v>
      </c>
      <c r="B58" s="5" t="str">
        <f t="shared" si="0"/>
        <v>S_M_CVD=coeffs$S_M_CVD,</v>
      </c>
    </row>
    <row r="59" spans="1:2">
      <c r="A59" s="13" t="s">
        <v>112</v>
      </c>
      <c r="B59" s="5" t="str">
        <f t="shared" si="0"/>
        <v>S_M_DNEPH=coeffs$S_M_DNEPH,</v>
      </c>
    </row>
    <row r="60" spans="1:2">
      <c r="A60" s="13" t="s">
        <v>114</v>
      </c>
      <c r="B60" s="5" t="str">
        <f t="shared" si="0"/>
        <v>S_M_DNEUR=coeffs$S_M_DNEUR,</v>
      </c>
    </row>
    <row r="61" spans="1:2">
      <c r="A61" s="13" t="s">
        <v>116</v>
      </c>
      <c r="B61" s="5" t="str">
        <f t="shared" si="0"/>
        <v>S_M_DR=coeffs$S_M_DR,</v>
      </c>
    </row>
    <row r="62" spans="1:2">
      <c r="A62" s="13" t="s">
        <v>120</v>
      </c>
      <c r="B62" s="5" t="str">
        <f t="shared" si="0"/>
        <v>S_UND_A=coeffs$S_UND_A,</v>
      </c>
    </row>
    <row r="63" spans="1:2">
      <c r="A63" s="13" t="s">
        <v>122</v>
      </c>
      <c r="B63" s="5" t="str">
        <f t="shared" si="0"/>
        <v>S_UND_ANRFR=coeffs$S_UND_ANRFR,</v>
      </c>
    </row>
    <row r="64" spans="1:2">
      <c r="A64" s="17" t="s">
        <v>124</v>
      </c>
      <c r="B64" s="5" t="str">
        <f t="shared" si="0"/>
        <v>S_UND_UD=coeffs$S_UND_UD,</v>
      </c>
    </row>
    <row r="65" spans="1:27">
      <c r="A65" s="15" t="s">
        <v>128</v>
      </c>
      <c r="B65" s="5" t="str">
        <f t="shared" si="0"/>
        <v>A=coeffs$A,</v>
      </c>
      <c r="C65">
        <v>1</v>
      </c>
      <c r="D65" t="s">
        <v>160</v>
      </c>
      <c r="E65" t="s">
        <v>161</v>
      </c>
      <c r="F65" t="s">
        <v>162</v>
      </c>
      <c r="G65" t="s">
        <v>163</v>
      </c>
      <c r="H65" t="s">
        <v>164</v>
      </c>
      <c r="I65" t="s">
        <v>165</v>
      </c>
      <c r="J65" t="s">
        <v>166</v>
      </c>
      <c r="K65" t="s">
        <v>167</v>
      </c>
      <c r="L65" t="s">
        <v>168</v>
      </c>
      <c r="M65" t="s">
        <v>169</v>
      </c>
      <c r="N65" t="s">
        <v>170</v>
      </c>
      <c r="O65" t="s">
        <v>171</v>
      </c>
      <c r="P65" t="s">
        <v>172</v>
      </c>
      <c r="Q65" t="s">
        <v>173</v>
      </c>
      <c r="R65" t="s">
        <v>174</v>
      </c>
      <c r="S65" t="s">
        <v>175</v>
      </c>
      <c r="T65" t="s">
        <v>176</v>
      </c>
      <c r="U65" t="s">
        <v>177</v>
      </c>
      <c r="V65" t="s">
        <v>178</v>
      </c>
      <c r="W65" t="s">
        <v>179</v>
      </c>
      <c r="X65" t="s">
        <v>184</v>
      </c>
      <c r="Y65" t="s">
        <v>180</v>
      </c>
      <c r="Z65" t="s">
        <v>181</v>
      </c>
      <c r="AA65" t="s">
        <v>182</v>
      </c>
    </row>
    <row r="66" spans="1:27">
      <c r="A66" s="15" t="s">
        <v>129</v>
      </c>
      <c r="B66" s="5" t="str">
        <f t="shared" si="0"/>
        <v>ANRFR=coeffs$ANRFR,</v>
      </c>
      <c r="C66">
        <v>2</v>
      </c>
    </row>
    <row r="67" spans="1:27">
      <c r="A67" s="15" t="s">
        <v>130</v>
      </c>
      <c r="B67" s="5" t="str">
        <f t="shared" ref="B67:B88" si="2">A67&amp;"="&amp;"coeffs$"&amp;A67&amp;","</f>
        <v>SUS=coeffs$SUS,</v>
      </c>
      <c r="C67">
        <v>3</v>
      </c>
    </row>
    <row r="68" spans="1:27">
      <c r="A68" s="15" t="s">
        <v>131</v>
      </c>
      <c r="B68" s="5" t="str">
        <f t="shared" si="2"/>
        <v>ND=coeffs$ND,</v>
      </c>
      <c r="C68">
        <v>4</v>
      </c>
    </row>
    <row r="69" spans="1:27">
      <c r="A69" s="15" t="s">
        <v>132</v>
      </c>
      <c r="B69" s="5" t="str">
        <f t="shared" si="2"/>
        <v>PD=coeffs$PD,</v>
      </c>
      <c r="C69">
        <v>5</v>
      </c>
    </row>
    <row r="70" spans="1:27">
      <c r="A70" s="15" t="s">
        <v>133</v>
      </c>
      <c r="B70" s="5" t="str">
        <f t="shared" si="2"/>
        <v>D1=coeffs$D1,</v>
      </c>
      <c r="C70">
        <v>6</v>
      </c>
    </row>
    <row r="71" spans="1:27">
      <c r="A71" s="15" t="s">
        <v>134</v>
      </c>
      <c r="B71" s="5" t="str">
        <f t="shared" si="2"/>
        <v>D2=coeffs$D2,</v>
      </c>
      <c r="C71">
        <v>7</v>
      </c>
    </row>
    <row r="72" spans="1:27">
      <c r="A72" s="15" t="s">
        <v>135</v>
      </c>
      <c r="B72" s="5" t="str">
        <f t="shared" si="2"/>
        <v>UND=coeffs$UND,</v>
      </c>
      <c r="C72">
        <v>8</v>
      </c>
    </row>
    <row r="73" spans="1:27">
      <c r="A73" s="15" t="s">
        <v>136</v>
      </c>
      <c r="B73" s="5" t="str">
        <f t="shared" si="2"/>
        <v>UD=coeffs$UD,</v>
      </c>
      <c r="C73">
        <v>9</v>
      </c>
    </row>
    <row r="74" spans="1:27">
      <c r="A74" s="15" t="s">
        <v>137</v>
      </c>
      <c r="B74" s="5" t="str">
        <f t="shared" si="2"/>
        <v>D1HC=coeffs$D1HC,</v>
      </c>
      <c r="C74">
        <v>10</v>
      </c>
    </row>
    <row r="75" spans="1:27">
      <c r="A75" s="15" t="s">
        <v>138</v>
      </c>
      <c r="B75" s="5" t="str">
        <f t="shared" si="2"/>
        <v>D1LC=coeffs$D1LC,</v>
      </c>
      <c r="C75">
        <v>11</v>
      </c>
    </row>
    <row r="76" spans="1:27">
      <c r="A76" s="15" t="s">
        <v>139</v>
      </c>
      <c r="B76" s="5" t="str">
        <f t="shared" si="2"/>
        <v>D1U=coeffs$D1U,</v>
      </c>
      <c r="C76">
        <v>12</v>
      </c>
    </row>
    <row r="77" spans="1:27">
      <c r="A77" s="15" t="s">
        <v>140</v>
      </c>
      <c r="B77" s="5" t="str">
        <f t="shared" si="2"/>
        <v>D2HC=coeffs$D2HC,</v>
      </c>
      <c r="C77">
        <v>13</v>
      </c>
    </row>
    <row r="78" spans="1:27">
      <c r="A78" s="15" t="s">
        <v>141</v>
      </c>
      <c r="B78" s="5" t="str">
        <f t="shared" si="2"/>
        <v>D2LC=coeffs$D2LC,</v>
      </c>
      <c r="C78">
        <v>14</v>
      </c>
    </row>
    <row r="79" spans="1:27">
      <c r="A79" s="15" t="s">
        <v>143</v>
      </c>
      <c r="B79" s="5" t="str">
        <f t="shared" si="2"/>
        <v>D2U=coeffs$D2U,</v>
      </c>
      <c r="C79">
        <v>15</v>
      </c>
    </row>
    <row r="80" spans="1:27">
      <c r="A80" s="15" t="s">
        <v>142</v>
      </c>
      <c r="B80" s="5" t="str">
        <f t="shared" si="2"/>
        <v>M=coeffs$M,</v>
      </c>
      <c r="C80">
        <v>16</v>
      </c>
    </row>
    <row r="81" spans="1:3">
      <c r="A81" s="15" t="s">
        <v>144</v>
      </c>
      <c r="B81" s="5" t="str">
        <f t="shared" si="2"/>
        <v>M_CVD=coeffs$M_CVD,</v>
      </c>
      <c r="C81">
        <v>17</v>
      </c>
    </row>
    <row r="82" spans="1:3">
      <c r="A82" s="15" t="s">
        <v>145</v>
      </c>
      <c r="B82" s="5" t="str">
        <f t="shared" si="2"/>
        <v>M_DNEPH=coeffs$M_DNEPH,</v>
      </c>
      <c r="C82">
        <v>18</v>
      </c>
    </row>
    <row r="83" spans="1:3">
      <c r="A83" s="15" t="s">
        <v>146</v>
      </c>
      <c r="B83" s="5" t="str">
        <f t="shared" si="2"/>
        <v>M_DNEUR=coeffs$M_DNEUR,</v>
      </c>
      <c r="C83">
        <v>19</v>
      </c>
    </row>
    <row r="84" spans="1:3">
      <c r="A84" s="15" t="s">
        <v>147</v>
      </c>
      <c r="B84" s="5" t="str">
        <f t="shared" si="2"/>
        <v>M_DR=coeffs$M_DR,</v>
      </c>
      <c r="C84">
        <v>20</v>
      </c>
    </row>
    <row r="85" spans="1:3">
      <c r="A85" s="15" t="s">
        <v>183</v>
      </c>
      <c r="B85" s="5" t="str">
        <f t="shared" si="2"/>
        <v>UD_CVD=coeffs$UD_CVD,</v>
      </c>
      <c r="C85">
        <v>21</v>
      </c>
    </row>
    <row r="86" spans="1:3">
      <c r="A86" s="15" t="s">
        <v>148</v>
      </c>
      <c r="B86" s="5" t="str">
        <f t="shared" si="2"/>
        <v>UD_DNEPH=coeffs$UD_DNEPH,</v>
      </c>
      <c r="C86">
        <v>22</v>
      </c>
    </row>
    <row r="87" spans="1:3">
      <c r="A87" s="15" t="s">
        <v>149</v>
      </c>
      <c r="B87" s="5" t="str">
        <f t="shared" si="2"/>
        <v>UD_DNEUR=coeffs$UD_DNEUR,</v>
      </c>
      <c r="C87">
        <v>23</v>
      </c>
    </row>
    <row r="88" spans="1:3">
      <c r="A88" s="18" t="s">
        <v>150</v>
      </c>
      <c r="B88" s="5" t="str">
        <f t="shared" si="2"/>
        <v>UD_DR=coeffs$UD_DR,</v>
      </c>
      <c r="C88">
        <v>24</v>
      </c>
    </row>
    <row r="89" spans="1:3">
      <c r="A89" s="9" t="s">
        <v>152</v>
      </c>
      <c r="B89" s="5" t="str">
        <f>A89&amp;"="&amp;"coeffs$"&amp;A89&amp;","</f>
        <v>p_screen=coeffs$p_screen,</v>
      </c>
    </row>
    <row r="90" spans="1:3">
      <c r="A90" s="8" t="s">
        <v>153</v>
      </c>
      <c r="B90" s="5" t="str">
        <f t="shared" ref="B90:B96" si="3">A90&amp;"="&amp;"coeffs$"&amp;A90&amp;","</f>
        <v>p_rfr=coeffs$p_rfr,</v>
      </c>
    </row>
    <row r="91" spans="1:3">
      <c r="A91" s="8" t="s">
        <v>154</v>
      </c>
      <c r="B91" s="5" t="str">
        <f t="shared" si="3"/>
        <v>p_hct=coeffs$p_hct,</v>
      </c>
    </row>
    <row r="92" spans="1:3">
      <c r="A92" s="8" t="s">
        <v>155</v>
      </c>
      <c r="B92" s="5" t="str">
        <f t="shared" si="3"/>
        <v>p_lct=coeffs$p_lct,</v>
      </c>
    </row>
    <row r="93" spans="1:3">
      <c r="A93" s="8" t="s">
        <v>156</v>
      </c>
      <c r="B93" s="5" t="str">
        <f t="shared" si="3"/>
        <v>p_monit=coeffs$p_monit,</v>
      </c>
    </row>
    <row r="94" spans="1:3">
      <c r="A94" s="8" t="s">
        <v>157</v>
      </c>
      <c r="B94" s="5" t="str">
        <f t="shared" si="3"/>
        <v>p_yll=coeffs$p_yll,</v>
      </c>
    </row>
    <row r="95" spans="1:3">
      <c r="A95" s="8" t="s">
        <v>158</v>
      </c>
      <c r="B95" s="5" t="str">
        <f t="shared" si="3"/>
        <v>p_abs=coeffs$p_abs,</v>
      </c>
    </row>
    <row r="96" spans="1:3">
      <c r="A96" s="8" t="s">
        <v>159</v>
      </c>
      <c r="B96" s="5" t="str">
        <f t="shared" si="3"/>
        <v>p_prs=coeffs$p_prs,</v>
      </c>
    </row>
    <row r="99" spans="4:5">
      <c r="D99" s="20">
        <v>1000</v>
      </c>
      <c r="E99" s="20">
        <f t="shared" ref="E99:E108" si="4">D99/365</f>
        <v>2.7397260273972601</v>
      </c>
    </row>
    <row r="100" spans="4:5">
      <c r="D100" s="20">
        <v>1000</v>
      </c>
      <c r="E100" s="20">
        <f t="shared" si="4"/>
        <v>2.7397260273972601</v>
      </c>
    </row>
    <row r="101" spans="4:5">
      <c r="D101" s="20">
        <v>2000</v>
      </c>
      <c r="E101" s="20">
        <f t="shared" si="4"/>
        <v>5.4794520547945202</v>
      </c>
    </row>
    <row r="102" spans="4:5">
      <c r="D102" s="20">
        <f>D101*0.33</f>
        <v>660</v>
      </c>
      <c r="E102" s="20">
        <f t="shared" si="4"/>
        <v>1.8082191780821917</v>
      </c>
    </row>
    <row r="103" spans="4:5">
      <c r="D103" s="20">
        <v>1500</v>
      </c>
      <c r="E103" s="20">
        <f t="shared" si="4"/>
        <v>4.1095890410958908</v>
      </c>
    </row>
    <row r="104" spans="4:5">
      <c r="D104" s="20">
        <v>2500</v>
      </c>
      <c r="E104" s="20">
        <f t="shared" si="4"/>
        <v>6.8493150684931505</v>
      </c>
    </row>
    <row r="105" spans="4:5">
      <c r="D105" s="20">
        <v>1500</v>
      </c>
      <c r="E105" s="20">
        <f t="shared" si="4"/>
        <v>4.1095890410958908</v>
      </c>
    </row>
    <row r="106" spans="4:5">
      <c r="D106" s="20">
        <v>750</v>
      </c>
      <c r="E106" s="20">
        <f t="shared" si="4"/>
        <v>2.0547945205479454</v>
      </c>
    </row>
    <row r="107" spans="4:5">
      <c r="D107" s="20">
        <v>300</v>
      </c>
      <c r="E107" s="20">
        <f t="shared" si="4"/>
        <v>0.82191780821917804</v>
      </c>
    </row>
    <row r="108" spans="4:5">
      <c r="D108" s="20">
        <v>200</v>
      </c>
      <c r="E108" s="20">
        <f t="shared" si="4"/>
        <v>0.54794520547945202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B9824-B739-DD46-A44F-DDBAE9DD6315}">
  <dimension ref="A1:C7"/>
  <sheetViews>
    <sheetView workbookViewId="0">
      <selection sqref="A1:C1048576"/>
    </sheetView>
  </sheetViews>
  <sheetFormatPr baseColWidth="10" defaultRowHeight="16"/>
  <cols>
    <col min="1" max="1" width="13.83203125" customWidth="1"/>
    <col min="2" max="2" width="18" customWidth="1"/>
    <col min="3" max="3" width="137.5" customWidth="1"/>
  </cols>
  <sheetData>
    <row r="1" spans="1:3">
      <c r="A1" t="s">
        <v>2</v>
      </c>
    </row>
    <row r="2" spans="1:3">
      <c r="A2" t="s">
        <v>287</v>
      </c>
      <c r="B2" t="s">
        <v>292</v>
      </c>
      <c r="C2" t="s">
        <v>289</v>
      </c>
    </row>
    <row r="3" spans="1:3">
      <c r="A3" t="s">
        <v>287</v>
      </c>
      <c r="B3" t="s">
        <v>292</v>
      </c>
      <c r="C3" t="s">
        <v>288</v>
      </c>
    </row>
    <row r="4" spans="1:3">
      <c r="A4" t="s">
        <v>287</v>
      </c>
      <c r="B4" t="s">
        <v>290</v>
      </c>
      <c r="C4" t="s">
        <v>295</v>
      </c>
    </row>
    <row r="5" spans="1:3">
      <c r="A5" t="s">
        <v>287</v>
      </c>
      <c r="B5" t="s">
        <v>291</v>
      </c>
      <c r="C5" t="s">
        <v>296</v>
      </c>
    </row>
    <row r="6" spans="1:3">
      <c r="A6" t="s">
        <v>293</v>
      </c>
      <c r="B6" t="s">
        <v>294</v>
      </c>
    </row>
    <row r="7" spans="1:3">
      <c r="A7" t="s">
        <v>293</v>
      </c>
      <c r="B7" t="s">
        <v>297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Hoja1</vt:lpstr>
      <vt:lpstr>Hoja2</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2021-02-17T20:00:41Z</dcterms:created>
  <dcterms:modified xsi:type="dcterms:W3CDTF">2021-03-11T11:22:01Z</dcterms:modified>
</cp:coreProperties>
</file>