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774aa0ac6e8d3a/Capacitações/Analise de dados - ENAP/TCC/Dados/Modelos/2021/"/>
    </mc:Choice>
  </mc:AlternateContent>
  <xr:revisionPtr revIDLastSave="3" documentId="8_{AB760B87-EA7B-48E7-96A6-97C43C0B4F48}" xr6:coauthVersionLast="46" xr6:coauthVersionMax="46" xr10:uidLastSave="{C4D10B64-EC43-4157-A38F-34D023DA6D7B}"/>
  <bookViews>
    <workbookView xWindow="-120" yWindow="-120" windowWidth="20730" windowHeight="11160" xr2:uid="{B84C9337-2700-474F-B5CF-ED0BDD0E727E}"/>
  </bookViews>
  <sheets>
    <sheet name="bd_entorno" sheetId="4" r:id="rId1"/>
    <sheet name="bd_entorno_log" sheetId="5" r:id="rId2"/>
    <sheet name="GO" sheetId="6" r:id="rId3"/>
    <sheet name="DF" sheetId="7" r:id="rId4"/>
    <sheet name="DF_GO" sheetId="8" r:id="rId5"/>
    <sheet name="Planilha4" sheetId="9" r:id="rId6"/>
  </sheets>
  <definedNames>
    <definedName name="_xlnm._FilterDatabase" localSheetId="0" hidden="1">bd_entorno!$A$1:$R$44</definedName>
    <definedName name="_xlnm._FilterDatabase" localSheetId="3" hidden="1">DF!$H$1:$I$256</definedName>
    <definedName name="_xlnm._FilterDatabase" localSheetId="2" hidden="1">GO!$H$1:$J$58</definedName>
  </definedNames>
  <calcPr calcId="191029"/>
  <pivotCaches>
    <pivotCache cacheId="6" r:id="rId7"/>
    <pivotCache cacheId="7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H9" i="5" s="1"/>
  <c r="I10" i="4"/>
  <c r="H10" i="5" s="1"/>
  <c r="I11" i="4"/>
  <c r="I12" i="4"/>
  <c r="I13" i="4"/>
  <c r="I14" i="4"/>
  <c r="I15" i="4"/>
  <c r="I16" i="4"/>
  <c r="I17" i="4"/>
  <c r="H17" i="5" s="1"/>
  <c r="I18" i="4"/>
  <c r="H18" i="5" s="1"/>
  <c r="I19" i="4"/>
  <c r="I20" i="4"/>
  <c r="I21" i="4"/>
  <c r="I22" i="4"/>
  <c r="I23" i="4"/>
  <c r="I24" i="4"/>
  <c r="I25" i="4"/>
  <c r="H25" i="5" s="1"/>
  <c r="I26" i="4"/>
  <c r="H26" i="5" s="1"/>
  <c r="I27" i="4"/>
  <c r="I28" i="4"/>
  <c r="I29" i="4"/>
  <c r="I30" i="4"/>
  <c r="I31" i="4"/>
  <c r="I32" i="4"/>
  <c r="I33" i="4"/>
  <c r="H33" i="5" s="1"/>
  <c r="I34" i="4"/>
  <c r="H34" i="5" s="1"/>
  <c r="I35" i="4"/>
  <c r="I36" i="4"/>
  <c r="I37" i="4"/>
  <c r="I38" i="4"/>
  <c r="I39" i="4"/>
  <c r="I40" i="4"/>
  <c r="I41" i="4"/>
  <c r="H42" i="5" s="1"/>
  <c r="I42" i="4"/>
  <c r="H43" i="5" s="1"/>
  <c r="I43" i="4"/>
  <c r="I44" i="4"/>
  <c r="I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R3" i="4"/>
  <c r="R4" i="4"/>
  <c r="R5" i="4"/>
  <c r="R6" i="4"/>
  <c r="R7" i="4"/>
  <c r="R8" i="4"/>
  <c r="Q8" i="5" s="1"/>
  <c r="R9" i="4"/>
  <c r="R10" i="4"/>
  <c r="Q10" i="5" s="1"/>
  <c r="R11" i="4"/>
  <c r="R12" i="4"/>
  <c r="R13" i="4"/>
  <c r="R14" i="4"/>
  <c r="R15" i="4"/>
  <c r="R16" i="4"/>
  <c r="R17" i="4"/>
  <c r="R18" i="4"/>
  <c r="Q18" i="5" s="1"/>
  <c r="R19" i="4"/>
  <c r="R20" i="4"/>
  <c r="R21" i="4"/>
  <c r="R22" i="4"/>
  <c r="R23" i="4"/>
  <c r="Q23" i="5" s="1"/>
  <c r="R24" i="4"/>
  <c r="Q24" i="5" s="1"/>
  <c r="R25" i="4"/>
  <c r="Q25" i="5" s="1"/>
  <c r="R26" i="4"/>
  <c r="Q26" i="5" s="1"/>
  <c r="R27" i="4"/>
  <c r="R28" i="4"/>
  <c r="R29" i="4"/>
  <c r="R30" i="4"/>
  <c r="R31" i="4"/>
  <c r="Q31" i="5" s="1"/>
  <c r="R32" i="4"/>
  <c r="Q32" i="5" s="1"/>
  <c r="R33" i="4"/>
  <c r="Q33" i="5" s="1"/>
  <c r="R34" i="4"/>
  <c r="Q34" i="5" s="1"/>
  <c r="R35" i="4"/>
  <c r="Q35" i="5" s="1"/>
  <c r="R36" i="4"/>
  <c r="R37" i="4"/>
  <c r="R38" i="4"/>
  <c r="Q39" i="5" s="1"/>
  <c r="R39" i="4"/>
  <c r="R40" i="4"/>
  <c r="Q41" i="5" s="1"/>
  <c r="R41" i="4"/>
  <c r="Q42" i="5" s="1"/>
  <c r="R42" i="4"/>
  <c r="Q43" i="5" s="1"/>
  <c r="R43" i="4"/>
  <c r="Q44" i="5" s="1"/>
  <c r="R44" i="4"/>
  <c r="R2" i="4"/>
  <c r="Q2" i="5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2" i="8"/>
  <c r="C21" i="8"/>
  <c r="B21" i="8"/>
  <c r="B135" i="7"/>
  <c r="B25" i="6"/>
  <c r="B35" i="5"/>
  <c r="C35" i="5"/>
  <c r="D35" i="5"/>
  <c r="E35" i="5"/>
  <c r="F35" i="5"/>
  <c r="G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I36" i="5"/>
  <c r="J36" i="5"/>
  <c r="K36" i="5"/>
  <c r="L36" i="5"/>
  <c r="M36" i="5"/>
  <c r="N36" i="5"/>
  <c r="O36" i="5"/>
  <c r="P36" i="5"/>
  <c r="Q36" i="5"/>
  <c r="B37" i="5"/>
  <c r="C37" i="5"/>
  <c r="D37" i="5"/>
  <c r="E37" i="5"/>
  <c r="F37" i="5"/>
  <c r="G37" i="5"/>
  <c r="I37" i="5"/>
  <c r="J37" i="5"/>
  <c r="K37" i="5"/>
  <c r="L37" i="5"/>
  <c r="M37" i="5"/>
  <c r="N37" i="5"/>
  <c r="O37" i="5"/>
  <c r="P37" i="5"/>
  <c r="Q37" i="5"/>
  <c r="B38" i="5"/>
  <c r="C38" i="5"/>
  <c r="D38" i="5"/>
  <c r="E38" i="5"/>
  <c r="F38" i="5"/>
  <c r="G38" i="5"/>
  <c r="I38" i="5"/>
  <c r="J38" i="5"/>
  <c r="K38" i="5"/>
  <c r="L38" i="5"/>
  <c r="M38" i="5"/>
  <c r="N38" i="5"/>
  <c r="O38" i="5"/>
  <c r="P38" i="5"/>
  <c r="Q38" i="5"/>
  <c r="B39" i="5"/>
  <c r="C39" i="5"/>
  <c r="D39" i="5"/>
  <c r="E39" i="5"/>
  <c r="F39" i="5"/>
  <c r="G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I40" i="5"/>
  <c r="J40" i="5"/>
  <c r="K40" i="5"/>
  <c r="L40" i="5"/>
  <c r="M40" i="5"/>
  <c r="N40" i="5"/>
  <c r="O40" i="5"/>
  <c r="P40" i="5"/>
  <c r="Q40" i="5"/>
  <c r="B41" i="5"/>
  <c r="C41" i="5"/>
  <c r="D41" i="5"/>
  <c r="E41" i="5"/>
  <c r="F41" i="5"/>
  <c r="G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I45" i="5"/>
  <c r="J45" i="5"/>
  <c r="K45" i="5"/>
  <c r="L45" i="5"/>
  <c r="M45" i="5"/>
  <c r="N45" i="5"/>
  <c r="O45" i="5"/>
  <c r="P45" i="5"/>
  <c r="Q45" i="5"/>
  <c r="B19" i="5"/>
  <c r="C19" i="5"/>
  <c r="D19" i="5"/>
  <c r="E19" i="5"/>
  <c r="F19" i="5"/>
  <c r="G19" i="5"/>
  <c r="I19" i="5"/>
  <c r="J19" i="5"/>
  <c r="K19" i="5"/>
  <c r="L19" i="5"/>
  <c r="M19" i="5"/>
  <c r="N19" i="5"/>
  <c r="O19" i="5"/>
  <c r="P19" i="5"/>
  <c r="Q19" i="5"/>
  <c r="B20" i="5"/>
  <c r="C20" i="5"/>
  <c r="D20" i="5"/>
  <c r="E20" i="5"/>
  <c r="F20" i="5"/>
  <c r="G20" i="5"/>
  <c r="I20" i="5"/>
  <c r="J20" i="5"/>
  <c r="K20" i="5"/>
  <c r="L20" i="5"/>
  <c r="M20" i="5"/>
  <c r="N20" i="5"/>
  <c r="O20" i="5"/>
  <c r="P20" i="5"/>
  <c r="Q20" i="5"/>
  <c r="B21" i="5"/>
  <c r="C21" i="5"/>
  <c r="D21" i="5"/>
  <c r="E21" i="5"/>
  <c r="F21" i="5"/>
  <c r="G21" i="5"/>
  <c r="I21" i="5"/>
  <c r="J21" i="5"/>
  <c r="K21" i="5"/>
  <c r="L21" i="5"/>
  <c r="M21" i="5"/>
  <c r="N21" i="5"/>
  <c r="O21" i="5"/>
  <c r="P21" i="5"/>
  <c r="Q21" i="5"/>
  <c r="B22" i="5"/>
  <c r="C22" i="5"/>
  <c r="D22" i="5"/>
  <c r="E22" i="5"/>
  <c r="F22" i="5"/>
  <c r="G22" i="5"/>
  <c r="I22" i="5"/>
  <c r="J22" i="5"/>
  <c r="K22" i="5"/>
  <c r="L22" i="5"/>
  <c r="M22" i="5"/>
  <c r="N22" i="5"/>
  <c r="O22" i="5"/>
  <c r="P22" i="5"/>
  <c r="Q22" i="5"/>
  <c r="B23" i="5"/>
  <c r="C23" i="5"/>
  <c r="D23" i="5"/>
  <c r="E23" i="5"/>
  <c r="F23" i="5"/>
  <c r="G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I27" i="5"/>
  <c r="J27" i="5"/>
  <c r="K27" i="5"/>
  <c r="L27" i="5"/>
  <c r="M27" i="5"/>
  <c r="N27" i="5"/>
  <c r="O27" i="5"/>
  <c r="P27" i="5"/>
  <c r="Q27" i="5"/>
  <c r="B28" i="5"/>
  <c r="C28" i="5"/>
  <c r="D28" i="5"/>
  <c r="E28" i="5"/>
  <c r="F28" i="5"/>
  <c r="G28" i="5"/>
  <c r="I28" i="5"/>
  <c r="J28" i="5"/>
  <c r="K28" i="5"/>
  <c r="L28" i="5"/>
  <c r="M28" i="5"/>
  <c r="N28" i="5"/>
  <c r="O28" i="5"/>
  <c r="P28" i="5"/>
  <c r="Q28" i="5"/>
  <c r="B29" i="5"/>
  <c r="C29" i="5"/>
  <c r="D29" i="5"/>
  <c r="E29" i="5"/>
  <c r="F29" i="5"/>
  <c r="G29" i="5"/>
  <c r="I29" i="5"/>
  <c r="J29" i="5"/>
  <c r="K29" i="5"/>
  <c r="L29" i="5"/>
  <c r="M29" i="5"/>
  <c r="N29" i="5"/>
  <c r="O29" i="5"/>
  <c r="P29" i="5"/>
  <c r="Q29" i="5"/>
  <c r="B30" i="5"/>
  <c r="C30" i="5"/>
  <c r="D30" i="5"/>
  <c r="E30" i="5"/>
  <c r="F30" i="5"/>
  <c r="G30" i="5"/>
  <c r="I30" i="5"/>
  <c r="J30" i="5"/>
  <c r="K30" i="5"/>
  <c r="L30" i="5"/>
  <c r="M30" i="5"/>
  <c r="N30" i="5"/>
  <c r="O30" i="5"/>
  <c r="P30" i="5"/>
  <c r="Q30" i="5"/>
  <c r="B31" i="5"/>
  <c r="C31" i="5"/>
  <c r="D31" i="5"/>
  <c r="E31" i="5"/>
  <c r="F31" i="5"/>
  <c r="G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I34" i="5"/>
  <c r="J34" i="5"/>
  <c r="K34" i="5"/>
  <c r="L34" i="5"/>
  <c r="M34" i="5"/>
  <c r="N34" i="5"/>
  <c r="O34" i="5"/>
  <c r="P34" i="5"/>
  <c r="B3" i="5"/>
  <c r="C3" i="5"/>
  <c r="D3" i="5"/>
  <c r="E3" i="5"/>
  <c r="F3" i="5"/>
  <c r="G3" i="5"/>
  <c r="I3" i="5"/>
  <c r="J3" i="5"/>
  <c r="K3" i="5"/>
  <c r="L3" i="5"/>
  <c r="M3" i="5"/>
  <c r="N3" i="5"/>
  <c r="O3" i="5"/>
  <c r="P3" i="5"/>
  <c r="Q3" i="5"/>
  <c r="B4" i="5"/>
  <c r="C4" i="5"/>
  <c r="D4" i="5"/>
  <c r="E4" i="5"/>
  <c r="F4" i="5"/>
  <c r="G4" i="5"/>
  <c r="I4" i="5"/>
  <c r="J4" i="5"/>
  <c r="K4" i="5"/>
  <c r="L4" i="5"/>
  <c r="M4" i="5"/>
  <c r="N4" i="5"/>
  <c r="O4" i="5"/>
  <c r="P4" i="5"/>
  <c r="Q4" i="5"/>
  <c r="B5" i="5"/>
  <c r="C5" i="5"/>
  <c r="D5" i="5"/>
  <c r="E5" i="5"/>
  <c r="F5" i="5"/>
  <c r="G5" i="5"/>
  <c r="I5" i="5"/>
  <c r="J5" i="5"/>
  <c r="K5" i="5"/>
  <c r="L5" i="5"/>
  <c r="M5" i="5"/>
  <c r="N5" i="5"/>
  <c r="O5" i="5"/>
  <c r="P5" i="5"/>
  <c r="Q5" i="5"/>
  <c r="B6" i="5"/>
  <c r="C6" i="5"/>
  <c r="D6" i="5"/>
  <c r="E6" i="5"/>
  <c r="F6" i="5"/>
  <c r="G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I7" i="5"/>
  <c r="J7" i="5"/>
  <c r="K7" i="5"/>
  <c r="L7" i="5"/>
  <c r="M7" i="5"/>
  <c r="N7" i="5"/>
  <c r="O7" i="5"/>
  <c r="P7" i="5"/>
  <c r="Q7" i="5"/>
  <c r="B8" i="5"/>
  <c r="C8" i="5"/>
  <c r="D8" i="5"/>
  <c r="E8" i="5"/>
  <c r="F8" i="5"/>
  <c r="G8" i="5"/>
  <c r="I8" i="5"/>
  <c r="J8" i="5"/>
  <c r="K8" i="5"/>
  <c r="L8" i="5"/>
  <c r="M8" i="5"/>
  <c r="N8" i="5"/>
  <c r="O8" i="5"/>
  <c r="P8" i="5"/>
  <c r="B9" i="5"/>
  <c r="C9" i="5"/>
  <c r="D9" i="5"/>
  <c r="E9" i="5"/>
  <c r="F9" i="5"/>
  <c r="G9" i="5"/>
  <c r="I9" i="5"/>
  <c r="J9" i="5"/>
  <c r="K9" i="5"/>
  <c r="L9" i="5"/>
  <c r="M9" i="5"/>
  <c r="N9" i="5"/>
  <c r="O9" i="5"/>
  <c r="P9" i="5"/>
  <c r="Q9" i="5"/>
  <c r="B10" i="5"/>
  <c r="C10" i="5"/>
  <c r="D10" i="5"/>
  <c r="E10" i="5"/>
  <c r="F10" i="5"/>
  <c r="G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I11" i="5"/>
  <c r="J11" i="5"/>
  <c r="K11" i="5"/>
  <c r="L11" i="5"/>
  <c r="M11" i="5"/>
  <c r="N11" i="5"/>
  <c r="O11" i="5"/>
  <c r="P11" i="5"/>
  <c r="Q11" i="5"/>
  <c r="B12" i="5"/>
  <c r="C12" i="5"/>
  <c r="D12" i="5"/>
  <c r="E12" i="5"/>
  <c r="F12" i="5"/>
  <c r="G12" i="5"/>
  <c r="I12" i="5"/>
  <c r="J12" i="5"/>
  <c r="K12" i="5"/>
  <c r="L12" i="5"/>
  <c r="M12" i="5"/>
  <c r="N12" i="5"/>
  <c r="O12" i="5"/>
  <c r="P12" i="5"/>
  <c r="Q12" i="5"/>
  <c r="B13" i="5"/>
  <c r="C13" i="5"/>
  <c r="D13" i="5"/>
  <c r="E13" i="5"/>
  <c r="F13" i="5"/>
  <c r="G13" i="5"/>
  <c r="I13" i="5"/>
  <c r="J13" i="5"/>
  <c r="K13" i="5"/>
  <c r="L13" i="5"/>
  <c r="M13" i="5"/>
  <c r="N13" i="5"/>
  <c r="O13" i="5"/>
  <c r="P13" i="5"/>
  <c r="Q13" i="5"/>
  <c r="B14" i="5"/>
  <c r="C14" i="5"/>
  <c r="D14" i="5"/>
  <c r="E14" i="5"/>
  <c r="F14" i="5"/>
  <c r="G14" i="5"/>
  <c r="I14" i="5"/>
  <c r="J14" i="5"/>
  <c r="K14" i="5"/>
  <c r="L14" i="5"/>
  <c r="M14" i="5"/>
  <c r="N14" i="5"/>
  <c r="O14" i="5"/>
  <c r="P14" i="5"/>
  <c r="Q14" i="5"/>
  <c r="B15" i="5"/>
  <c r="C15" i="5"/>
  <c r="D15" i="5"/>
  <c r="E15" i="5"/>
  <c r="F15" i="5"/>
  <c r="G15" i="5"/>
  <c r="I15" i="5"/>
  <c r="J15" i="5"/>
  <c r="K15" i="5"/>
  <c r="L15" i="5"/>
  <c r="M15" i="5"/>
  <c r="N15" i="5"/>
  <c r="O15" i="5"/>
  <c r="P15" i="5"/>
  <c r="Q15" i="5"/>
  <c r="B16" i="5"/>
  <c r="C16" i="5"/>
  <c r="D16" i="5"/>
  <c r="E16" i="5"/>
  <c r="F16" i="5"/>
  <c r="G16" i="5"/>
  <c r="I16" i="5"/>
  <c r="J16" i="5"/>
  <c r="K16" i="5"/>
  <c r="L16" i="5"/>
  <c r="M16" i="5"/>
  <c r="N16" i="5"/>
  <c r="O16" i="5"/>
  <c r="P16" i="5"/>
  <c r="Q16" i="5"/>
  <c r="B17" i="5"/>
  <c r="C17" i="5"/>
  <c r="D17" i="5"/>
  <c r="E17" i="5"/>
  <c r="F17" i="5"/>
  <c r="G17" i="5"/>
  <c r="I17" i="5"/>
  <c r="J17" i="5"/>
  <c r="K17" i="5"/>
  <c r="L17" i="5"/>
  <c r="M17" i="5"/>
  <c r="N17" i="5"/>
  <c r="O17" i="5"/>
  <c r="P17" i="5"/>
  <c r="Q17" i="5"/>
  <c r="B18" i="5"/>
  <c r="C18" i="5"/>
  <c r="D18" i="5"/>
  <c r="E18" i="5"/>
  <c r="F18" i="5"/>
  <c r="G18" i="5"/>
  <c r="I18" i="5"/>
  <c r="J18" i="5"/>
  <c r="K18" i="5"/>
  <c r="L18" i="5"/>
  <c r="M18" i="5"/>
  <c r="N18" i="5"/>
  <c r="O18" i="5"/>
  <c r="P18" i="5"/>
  <c r="C2" i="5"/>
  <c r="D2" i="5"/>
  <c r="E2" i="5"/>
  <c r="F2" i="5"/>
  <c r="G2" i="5"/>
  <c r="I2" i="5"/>
  <c r="J2" i="5"/>
  <c r="K2" i="5"/>
  <c r="L2" i="5"/>
  <c r="M2" i="5"/>
  <c r="N2" i="5"/>
  <c r="O2" i="5"/>
  <c r="P2" i="5"/>
  <c r="B2" i="5"/>
  <c r="Q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B1" i="5"/>
  <c r="H3" i="5"/>
  <c r="H4" i="5"/>
  <c r="H5" i="5"/>
  <c r="H6" i="5"/>
  <c r="H7" i="5"/>
  <c r="H8" i="5"/>
  <c r="H11" i="5"/>
  <c r="H12" i="5"/>
  <c r="H13" i="5"/>
  <c r="H14" i="5"/>
  <c r="H15" i="5"/>
  <c r="H16" i="5"/>
  <c r="H19" i="5"/>
  <c r="H20" i="5"/>
  <c r="H21" i="5"/>
  <c r="H22" i="5"/>
  <c r="H23" i="5"/>
  <c r="H24" i="5"/>
  <c r="H27" i="5"/>
  <c r="H28" i="5"/>
  <c r="H29" i="5"/>
  <c r="H30" i="5"/>
  <c r="H31" i="5"/>
  <c r="H32" i="5"/>
  <c r="H35" i="5"/>
  <c r="H36" i="5"/>
  <c r="H37" i="5"/>
  <c r="H38" i="5"/>
  <c r="H39" i="5"/>
  <c r="H40" i="5"/>
  <c r="H41" i="5"/>
  <c r="H44" i="5"/>
  <c r="H45" i="5"/>
  <c r="H2" i="5"/>
</calcChain>
</file>

<file path=xl/sharedStrings.xml><?xml version="1.0" encoding="utf-8"?>
<sst xmlns="http://schemas.openxmlformats.org/spreadsheetml/2006/main" count="1024" uniqueCount="247">
  <si>
    <t>Varjão</t>
  </si>
  <si>
    <t>Itapoã</t>
  </si>
  <si>
    <t>Núcleo Bandeirante</t>
  </si>
  <si>
    <t>Paranoá</t>
  </si>
  <si>
    <t>Taguatinga</t>
  </si>
  <si>
    <t>Samambaia</t>
  </si>
  <si>
    <t>Candangolândia</t>
  </si>
  <si>
    <t>Vicente Pires</t>
  </si>
  <si>
    <t>Brazlândia</t>
  </si>
  <si>
    <t>Sobradinho</t>
  </si>
  <si>
    <t>Planaltina</t>
  </si>
  <si>
    <t>Lago Norte</t>
  </si>
  <si>
    <t>Ceilândia</t>
  </si>
  <si>
    <t>Fercal</t>
  </si>
  <si>
    <t>Recanto das Emas</t>
  </si>
  <si>
    <t>Gama</t>
  </si>
  <si>
    <t>Santa Maria</t>
  </si>
  <si>
    <t>Lago Sul</t>
  </si>
  <si>
    <t>Sobradinho II</t>
  </si>
  <si>
    <t>Riacho Fundo II</t>
  </si>
  <si>
    <t>Park Way</t>
  </si>
  <si>
    <t>Guará</t>
  </si>
  <si>
    <t>Jardim Botânico</t>
  </si>
  <si>
    <t>Plano Piloto</t>
  </si>
  <si>
    <t>Cruzeiro</t>
  </si>
  <si>
    <t>Sudoeste/Octogonal</t>
  </si>
  <si>
    <t>Águas Claras</t>
  </si>
  <si>
    <t>SIA</t>
  </si>
  <si>
    <t>Águas Lindas de Goiás</t>
  </si>
  <si>
    <t>Cidade Ocidental</t>
  </si>
  <si>
    <t>Cocalzinho de Goiás</t>
  </si>
  <si>
    <t>Cristalina</t>
  </si>
  <si>
    <t>Estrutural</t>
  </si>
  <si>
    <t>Formosa</t>
  </si>
  <si>
    <t>Luziânia - Jardim Ingá</t>
  </si>
  <si>
    <t>Luziânia - Sede</t>
  </si>
  <si>
    <t>Novo Gama</t>
  </si>
  <si>
    <t>Padre Bernardo</t>
  </si>
  <si>
    <t>Planaltina de Goiás</t>
  </si>
  <si>
    <t>Riacho Fundo I</t>
  </si>
  <si>
    <t>Santo Antônio do Descoberto</t>
  </si>
  <si>
    <t>São Sebastião - Jardins Mangueiral</t>
  </si>
  <si>
    <t>São Sebastião - Tradicional</t>
  </si>
  <si>
    <t>Valparaíso de Goiás</t>
  </si>
  <si>
    <t>ra</t>
  </si>
  <si>
    <t>renda</t>
  </si>
  <si>
    <t>plano</t>
  </si>
  <si>
    <t>supcomp</t>
  </si>
  <si>
    <t>branca</t>
  </si>
  <si>
    <t>parda</t>
  </si>
  <si>
    <t>preta</t>
  </si>
  <si>
    <t>n</t>
  </si>
  <si>
    <t>coef</t>
  </si>
  <si>
    <t>indigena</t>
  </si>
  <si>
    <t>ivs</t>
  </si>
  <si>
    <t>popsexofem</t>
  </si>
  <si>
    <t>pop</t>
  </si>
  <si>
    <t>pjovem</t>
  </si>
  <si>
    <t>amarela</t>
  </si>
  <si>
    <t>pidosos</t>
  </si>
  <si>
    <t>null</t>
  </si>
  <si>
    <t>nbranca</t>
  </si>
  <si>
    <t>Luziânia</t>
  </si>
  <si>
    <t>Cidade ocidental</t>
  </si>
  <si>
    <t>Jataí</t>
  </si>
  <si>
    <t>Goiânia</t>
  </si>
  <si>
    <t>Anápolis</t>
  </si>
  <si>
    <t>Brasília</t>
  </si>
  <si>
    <t>Aparecida de Goiânia</t>
  </si>
  <si>
    <t>Cidade</t>
  </si>
  <si>
    <t>Pacientes</t>
  </si>
  <si>
    <t>Unaí</t>
  </si>
  <si>
    <t>Buritis</t>
  </si>
  <si>
    <t>Paracatu</t>
  </si>
  <si>
    <t>Posse</t>
  </si>
  <si>
    <t>São João D'Aliança</t>
  </si>
  <si>
    <t>Cabeceiras</t>
  </si>
  <si>
    <t>Vila Boa</t>
  </si>
  <si>
    <t>Mimoso de Goiás</t>
  </si>
  <si>
    <t>Alto Paraíso de Goiás</t>
  </si>
  <si>
    <t>Luís Eduardo Magalhães</t>
  </si>
  <si>
    <t>Alvorada do Norte</t>
  </si>
  <si>
    <t>Alexânia</t>
  </si>
  <si>
    <t>Palmas</t>
  </si>
  <si>
    <t>Iaciara</t>
  </si>
  <si>
    <t>Arinos</t>
  </si>
  <si>
    <t>Água Fria de Goiás</t>
  </si>
  <si>
    <t>Natal</t>
  </si>
  <si>
    <t>João Pessoa</t>
  </si>
  <si>
    <t>Catalão</t>
  </si>
  <si>
    <t>Salvador</t>
  </si>
  <si>
    <t>Porto Nacional</t>
  </si>
  <si>
    <t>Niquelândia</t>
  </si>
  <si>
    <t>Formoso</t>
  </si>
  <si>
    <t>Flores de Goiás</t>
  </si>
  <si>
    <t>Damianópolis</t>
  </si>
  <si>
    <t>Correntina</t>
  </si>
  <si>
    <t>Cabeceira Grande</t>
  </si>
  <si>
    <t>Barreiras</t>
  </si>
  <si>
    <t>Vila Propício</t>
  </si>
  <si>
    <t>Vazante</t>
  </si>
  <si>
    <t>Uruana de Minas</t>
  </si>
  <si>
    <t>Uberlândia</t>
  </si>
  <si>
    <t>Teresina</t>
  </si>
  <si>
    <t>São Desidério</t>
  </si>
  <si>
    <t>Simolândia</t>
  </si>
  <si>
    <t>Serra do Ramalho</t>
  </si>
  <si>
    <t>Riachão</t>
  </si>
  <si>
    <t>Riachinho</t>
  </si>
  <si>
    <t>Pirenópolis</t>
  </si>
  <si>
    <t>Natalândia</t>
  </si>
  <si>
    <t>Monte Alegre de Goiás</t>
  </si>
  <si>
    <t>Maceió</t>
  </si>
  <si>
    <t>Macapá</t>
  </si>
  <si>
    <t>Lagoa Grande</t>
  </si>
  <si>
    <t>Ipiranga do Piauí</t>
  </si>
  <si>
    <t>Cristalândia do Piauí</t>
  </si>
  <si>
    <t>Corrente</t>
  </si>
  <si>
    <t>Coribe</t>
  </si>
  <si>
    <t>Cavalcante</t>
  </si>
  <si>
    <t>Campos Belos</t>
  </si>
  <si>
    <t>Buritinópolis</t>
  </si>
  <si>
    <t>Bom Jesus da Lapa</t>
  </si>
  <si>
    <t>Tucumã</t>
  </si>
  <si>
    <t>Teresina de Goiás</t>
  </si>
  <si>
    <t>São Luís</t>
  </si>
  <si>
    <t>São João do Arraial</t>
  </si>
  <si>
    <t>São José dos Quatro Marcos</t>
  </si>
  <si>
    <t>São Francisco</t>
  </si>
  <si>
    <t>São Domingos</t>
  </si>
  <si>
    <t>Surubim</t>
  </si>
  <si>
    <t>Serra de São Bento</t>
  </si>
  <si>
    <t>Santos Dumont</t>
  </si>
  <si>
    <t>Santo Antônio de Goiás</t>
  </si>
  <si>
    <t>Santana</t>
  </si>
  <si>
    <t>Santa Terezinha</t>
  </si>
  <si>
    <t>Salto</t>
  </si>
  <si>
    <t>Rio Branco</t>
  </si>
  <si>
    <t>Porto Alegre do Tocantins</t>
  </si>
  <si>
    <t>Ponta da Serra (Crato)</t>
  </si>
  <si>
    <t>Pirapora</t>
  </si>
  <si>
    <t>Patos de Minas</t>
  </si>
  <si>
    <t>Parnamirim</t>
  </si>
  <si>
    <t>Palmital de Minas (Cabeceira Grande)</t>
  </si>
  <si>
    <t>Nova Roma</t>
  </si>
  <si>
    <t>Mansidão</t>
  </si>
  <si>
    <t>Lagolândia (Pirenópolis)</t>
  </si>
  <si>
    <t>Jupaguá (Cotegipe)</t>
  </si>
  <si>
    <t>João Pinheiro</t>
  </si>
  <si>
    <t>Jaraguá</t>
  </si>
  <si>
    <t>Januária</t>
  </si>
  <si>
    <t>Jaborandi</t>
  </si>
  <si>
    <t>Itumbiara</t>
  </si>
  <si>
    <t>Itaberaí</t>
  </si>
  <si>
    <t>Iraí de Minas</t>
  </si>
  <si>
    <t>Guarani de Goiás</t>
  </si>
  <si>
    <t>Goiaminas (Formoso)</t>
  </si>
  <si>
    <t>Fortaleza</t>
  </si>
  <si>
    <t>Formiga</t>
  </si>
  <si>
    <t>Estreito</t>
  </si>
  <si>
    <t>Crisópolis</t>
  </si>
  <si>
    <t>Cocos</t>
  </si>
  <si>
    <t>Ceres</t>
  </si>
  <si>
    <t>Caçu</t>
  </si>
  <si>
    <t>Carinhanha</t>
  </si>
  <si>
    <t>Caldas Novas</t>
  </si>
  <si>
    <t>Brumado</t>
  </si>
  <si>
    <t>Brasilândia de Minas</t>
  </si>
  <si>
    <t>Bom Sucesso</t>
  </si>
  <si>
    <t>Barrolândia</t>
  </si>
  <si>
    <t>Barra de São Miguel</t>
  </si>
  <si>
    <t>Arantina (Acreúna)</t>
  </si>
  <si>
    <t>Araguaína</t>
  </si>
  <si>
    <t>Aracaju</t>
  </si>
  <si>
    <t>Anicuns</t>
  </si>
  <si>
    <t>Angical</t>
  </si>
  <si>
    <t>Rótulos de Linha</t>
  </si>
  <si>
    <t>(vazio)</t>
  </si>
  <si>
    <t>Total Geral</t>
  </si>
  <si>
    <t>Soma de Pacientes</t>
  </si>
  <si>
    <t>Parque Estrela Dalva IV</t>
  </si>
  <si>
    <t>Parque Estrela Dalva II</t>
  </si>
  <si>
    <t>Jardim do Ingá</t>
  </si>
  <si>
    <t>Centro</t>
  </si>
  <si>
    <t>Setor Fumal</t>
  </si>
  <si>
    <t>Parque Estrela Dalva I</t>
  </si>
  <si>
    <t>Vila Juracy</t>
  </si>
  <si>
    <t>Setor Mandu II</t>
  </si>
  <si>
    <t>Setor Aeroporto</t>
  </si>
  <si>
    <t>Parque Estrela Dalva IX</t>
  </si>
  <si>
    <t>Engenheiro Jofre Parada</t>
  </si>
  <si>
    <t>Setor Presidente Kennedy</t>
  </si>
  <si>
    <t>Parque Estrela Dalva VIII</t>
  </si>
  <si>
    <t>Parque Alvorada I</t>
  </si>
  <si>
    <t>Diogo Machado de Araújo</t>
  </si>
  <si>
    <t>Setor Leste</t>
  </si>
  <si>
    <t>Rosário</t>
  </si>
  <si>
    <t>São Caetano</t>
  </si>
  <si>
    <t>Parque Santa Fé</t>
  </si>
  <si>
    <t>Parque JK</t>
  </si>
  <si>
    <t>Parque Estrela Dalva VII</t>
  </si>
  <si>
    <t>Jardim Zuleika</t>
  </si>
  <si>
    <t>Parque da Saudade</t>
  </si>
  <si>
    <t>Parque Sol Nascente</t>
  </si>
  <si>
    <t>Cidade Industrial Fracaroli</t>
  </si>
  <si>
    <t>Vila Santa Luzia</t>
  </si>
  <si>
    <t>Vila Guará</t>
  </si>
  <si>
    <t>Residencial Alto das Caraíbas</t>
  </si>
  <si>
    <t>Setor Sul II</t>
  </si>
  <si>
    <t>Setor Norte</t>
  </si>
  <si>
    <t>Parque Estrela Dalva V</t>
  </si>
  <si>
    <t>Distrito Industrial de Luziânia (Dial)</t>
  </si>
  <si>
    <t>Sion</t>
  </si>
  <si>
    <t>SHIS</t>
  </si>
  <si>
    <t>Parque Industrial Mingone</t>
  </si>
  <si>
    <t>Parque Estrela Dalva X</t>
  </si>
  <si>
    <t>Parque Estrela Dalva III</t>
  </si>
  <si>
    <t>Jardim Luzília</t>
  </si>
  <si>
    <t>Jardim Brasília Sul</t>
  </si>
  <si>
    <t>Jardim Bandeirante</t>
  </si>
  <si>
    <t>Chácaras Marajoara</t>
  </si>
  <si>
    <t>Vila São José</t>
  </si>
  <si>
    <t>Vila Portuguesa</t>
  </si>
  <si>
    <t>Vila Esperança</t>
  </si>
  <si>
    <t>Vale do Ouro</t>
  </si>
  <si>
    <t>Setor Norte Maravilha</t>
  </si>
  <si>
    <t>Setor Mandu</t>
  </si>
  <si>
    <t>Santa Luzia II</t>
  </si>
  <si>
    <t>Santa Luzia</t>
  </si>
  <si>
    <t>Residencial Copaíbas</t>
  </si>
  <si>
    <t>Parque São Judas Tadeu</t>
  </si>
  <si>
    <t>Mansões de Recreio Estrela Dalva VI</t>
  </si>
  <si>
    <t>Mansões de Recreio Estrela Dalva II</t>
  </si>
  <si>
    <t>Luzília Parque</t>
  </si>
  <si>
    <t>Jardim Umuarama Setor 5</t>
  </si>
  <si>
    <t>Cidade da Esperança</t>
  </si>
  <si>
    <t>Cidade Jardim Marília</t>
  </si>
  <si>
    <t>Bairro</t>
  </si>
  <si>
    <t>CIDADE</t>
  </si>
  <si>
    <t>PACIENTES</t>
  </si>
  <si>
    <t>Chapada Gaúcha</t>
  </si>
  <si>
    <t>Soma de PACIENTES</t>
  </si>
  <si>
    <t>RA</t>
  </si>
  <si>
    <t>GO</t>
  </si>
  <si>
    <t>DF</t>
  </si>
  <si>
    <t>Total</t>
  </si>
  <si>
    <t>logpsexo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</si>
</sst>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 applyFill="1"/>
    <xf numFmtId="3" fontId="0" fillId="0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325.832006712961" createdVersion="7" refreshedVersion="7" minRefreshableVersion="3" recordCount="41" xr:uid="{18AF25A2-51DC-4B35-8707-3D78132ED9E5}">
  <cacheSource type="worksheet">
    <worksheetSource ref="A1:B1048576" sheet="GO"/>
  </cacheSource>
  <cacheFields count="2">
    <cacheField name="Cidade" numFmtId="0">
      <sharedItems containsBlank="1" count="17">
        <s v="Luziânia"/>
        <s v="Formosa"/>
        <s v="Cristalina"/>
        <s v="Águas Lindas de Goiás"/>
        <s v="Valparaíso de Goiás"/>
        <s v="Cidade Ocidental"/>
        <s v="Cocalzinho de Goiás"/>
        <s v="Novo Gama"/>
        <s v="Planaltina de Goiás"/>
        <s v="Padre Bernardo"/>
        <s v="Santo Antônio do Descoberto"/>
        <s v="Jataí"/>
        <s v="Goiânia"/>
        <s v="Anápolis"/>
        <s v="Brasília"/>
        <s v="Aparecida de Goiânia"/>
        <m/>
      </sharedItems>
    </cacheField>
    <cacheField name="Pacientes" numFmtId="0">
      <sharedItems containsString="0" containsBlank="1" containsNumber="1" containsInteger="1" minValue="1" maxValue="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325.837957986114" createdVersion="7" refreshedVersion="7" minRefreshableVersion="3" recordCount="129" xr:uid="{EAA70E03-5D07-4810-9BDB-3E738F6F5B09}">
  <cacheSource type="worksheet">
    <worksheetSource ref="A1:B1048576" sheet="DF"/>
  </cacheSource>
  <cacheFields count="2">
    <cacheField name="CIDADE" numFmtId="0">
      <sharedItems containsBlank="1" count="122">
        <s v="Brasília"/>
        <s v="Luziânia"/>
        <s v="Valparaíso de Goiás"/>
        <s v="Águas Lindas de Goiás"/>
        <s v="Novo Gama"/>
        <s v="Planaltina de Goiás"/>
        <s v="Cidade Ocidental"/>
        <s v="Formosa"/>
        <s v="Santo Antônio do Descoberto"/>
        <s v="Unaí"/>
        <s v="Padre Bernardo"/>
        <s v="Cristalina"/>
        <s v="Goiânia"/>
        <s v="Buritis"/>
        <s v="Paracatu"/>
        <s v="Cocalzinho de Goiás"/>
        <s v="Posse"/>
        <s v="São João D'Aliança"/>
        <s v="Cabeceiras"/>
        <s v="Barreiras"/>
        <s v="Vila Boa"/>
        <s v="Anápolis"/>
        <s v="Mimoso de Goiás"/>
        <s v="Alto Paraíso de Goiás"/>
        <s v="Luís Eduardo Magalhães"/>
        <s v="Alvorada do Norte"/>
        <s v="Alexânia"/>
        <s v="Palmas"/>
        <s v="Iaciara"/>
        <s v="Arinos"/>
        <s v="Água Fria de Goiás"/>
        <s v="Natal"/>
        <s v="João Pessoa"/>
        <s v="Catalão"/>
        <s v="Salvador"/>
        <s v="Porto Nacional"/>
        <s v="Niquelândia"/>
        <s v="Formoso"/>
        <s v="Flores de Goiás"/>
        <s v="Damianópolis"/>
        <s v="Correntina"/>
        <s v="Cabeceira Grande"/>
        <s v="Vila Propício"/>
        <s v="Vazante"/>
        <s v="Uruana de Minas"/>
        <s v="Uberlândia"/>
        <s v="Teresina"/>
        <s v="São Desidério"/>
        <s v="Simolândia"/>
        <s v="Serra do Ramalho"/>
        <s v="Riachão"/>
        <s v="Riachinho"/>
        <s v="Pirenópolis"/>
        <s v="Natalândia"/>
        <s v="Monte Alegre de Goiás"/>
        <s v="Maceió"/>
        <s v="Macapá"/>
        <s v="Lagoa Grande"/>
        <s v="Ipiranga do Piauí"/>
        <s v="Cristalândia do Piauí"/>
        <s v="Corrente"/>
        <s v="Coribe"/>
        <s v="Cavalcante"/>
        <s v="Campos Belos"/>
        <s v="Buritinópolis"/>
        <s v="Bom Jesus da Lapa"/>
        <s v="Tucumã"/>
        <s v="Teresina de Goiás"/>
        <s v="São Luís"/>
        <s v="São João do Arraial"/>
        <s v="São José dos Quatro Marcos"/>
        <s v="São Francisco"/>
        <s v="São Domingos"/>
        <s v="Surubim"/>
        <s v="Serra de São Bento"/>
        <s v="Santos Dumont"/>
        <s v="Santo Antônio de Goiás"/>
        <s v="Santana"/>
        <s v="Santa Terezinha"/>
        <s v="Salto"/>
        <s v="Rio Branco"/>
        <s v="Porto Alegre do Tocantins"/>
        <s v="Ponta da Serra (Crato)"/>
        <s v="Pirapora"/>
        <s v="Patos de Minas"/>
        <s v="Parnamirim"/>
        <s v="Palmital de Minas (Cabeceira Grande)"/>
        <s v="Nova Roma"/>
        <s v="Mansidão"/>
        <s v="Lagolândia (Pirenópolis)"/>
        <s v="Jupaguá (Cotegipe)"/>
        <s v="João Pinheiro"/>
        <s v="Jaraguá"/>
        <s v="Januária"/>
        <s v="Jaborandi"/>
        <s v="Itumbiara"/>
        <s v="Itaberaí"/>
        <s v="Iraí de Minas"/>
        <s v="Guarani de Goiás"/>
        <s v="Goiaminas (Formoso)"/>
        <s v="Fortaleza"/>
        <s v="Formiga"/>
        <s v="Estreito"/>
        <s v="Crisópolis"/>
        <s v="Cocos"/>
        <s v="Chapada Gaúcha"/>
        <s v="Ceres"/>
        <s v="Caçu"/>
        <s v="Carinhanha"/>
        <s v="Caldas Novas"/>
        <s v="Brumado"/>
        <s v="Brasilândia de Minas"/>
        <s v="Bom Sucesso"/>
        <s v="Barrolândia"/>
        <s v="Barra de São Miguel"/>
        <s v="Arantina (Acreúna)"/>
        <s v="Araguaína"/>
        <s v="Aracaju"/>
        <s v="Aparecida de Goiânia"/>
        <s v="Anicuns"/>
        <s v="Angical"/>
        <m/>
      </sharedItems>
    </cacheField>
    <cacheField name="PACIENTES" numFmtId="0">
      <sharedItems containsString="0" containsBlank="1" containsNumber="1" containsInteger="1" minValue="1" maxValue="26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325.908751504627" createdVersion="7" refreshedVersion="7" minRefreshableVersion="3" recordCount="256" xr:uid="{4018DE13-CB5E-433F-81B6-C8044E54B0BB}">
  <cacheSource type="worksheet">
    <worksheetSource ref="H1:I1048576" sheet="DF"/>
  </cacheSource>
  <cacheFields count="2">
    <cacheField name="RA" numFmtId="0">
      <sharedItems containsBlank="1" count="33">
        <s v="Ceilândia"/>
        <s v="Plano Piloto"/>
        <s v="Taguatinga"/>
        <s v="Santa Maria"/>
        <s v="Samambaia"/>
        <s v="Recanto das Emas"/>
        <s v="Guará"/>
        <s v="Sobradinho"/>
        <s v="Gama"/>
        <s v="Riacho Fundo II"/>
        <s v="Paranoá"/>
        <s v="Riacho Fundo I"/>
        <s v="Vicente Pires"/>
        <s v="Planaltina"/>
        <s v="Sudoeste/Octogonal"/>
        <s v="Águas Claras"/>
        <s v="Sobradinho II"/>
        <s v="Cruzeiro"/>
        <s v="Lago Norte"/>
        <s v="Lago Sul"/>
        <s v="Jardim Botânico"/>
        <s v="Núcleo Bandeirante"/>
        <s v="São Sebastião - Tradicional"/>
        <s v="Park Way"/>
        <s v="Candangolândia"/>
        <s v="Brazlândia"/>
        <s v="Itapoã"/>
        <s v="São Sebastião - Jardins Mangueiral"/>
        <s v="Estrutural"/>
        <s v="Fercal"/>
        <s v="Varjão"/>
        <s v="SIA"/>
        <m/>
      </sharedItems>
    </cacheField>
    <cacheField name="Pacientes" numFmtId="0">
      <sharedItems containsString="0" containsBlank="1" containsNumber="1" containsInteger="1" minValue="1" maxValue="2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473"/>
  </r>
  <r>
    <x v="1"/>
    <n v="239"/>
  </r>
  <r>
    <x v="2"/>
    <n v="155"/>
  </r>
  <r>
    <x v="3"/>
    <n v="117"/>
  </r>
  <r>
    <x v="4"/>
    <n v="117"/>
  </r>
  <r>
    <x v="5"/>
    <n v="74"/>
  </r>
  <r>
    <x v="6"/>
    <n v="50"/>
  </r>
  <r>
    <x v="7"/>
    <n v="41"/>
  </r>
  <r>
    <x v="8"/>
    <n v="32"/>
  </r>
  <r>
    <x v="5"/>
    <n v="32"/>
  </r>
  <r>
    <x v="9"/>
    <n v="6"/>
  </r>
  <r>
    <x v="1"/>
    <n v="4"/>
  </r>
  <r>
    <x v="10"/>
    <n v="3"/>
  </r>
  <r>
    <x v="11"/>
    <n v="2"/>
  </r>
  <r>
    <x v="12"/>
    <n v="2"/>
  </r>
  <r>
    <x v="6"/>
    <n v="2"/>
  </r>
  <r>
    <x v="6"/>
    <n v="2"/>
  </r>
  <r>
    <x v="13"/>
    <n v="2"/>
  </r>
  <r>
    <x v="14"/>
    <n v="1"/>
  </r>
  <r>
    <x v="15"/>
    <n v="1"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n v="26016"/>
  </r>
  <r>
    <x v="1"/>
    <n v="562"/>
  </r>
  <r>
    <x v="2"/>
    <n v="545"/>
  </r>
  <r>
    <x v="3"/>
    <n v="515"/>
  </r>
  <r>
    <x v="4"/>
    <n v="401"/>
  </r>
  <r>
    <x v="5"/>
    <n v="267"/>
  </r>
  <r>
    <x v="6"/>
    <n v="258"/>
  </r>
  <r>
    <x v="7"/>
    <n v="196"/>
  </r>
  <r>
    <x v="8"/>
    <n v="191"/>
  </r>
  <r>
    <x v="9"/>
    <n v="65"/>
  </r>
  <r>
    <x v="10"/>
    <n v="48"/>
  </r>
  <r>
    <x v="6"/>
    <n v="39"/>
  </r>
  <r>
    <x v="11"/>
    <n v="38"/>
  </r>
  <r>
    <x v="6"/>
    <n v="21"/>
  </r>
  <r>
    <x v="12"/>
    <n v="19"/>
  </r>
  <r>
    <x v="13"/>
    <n v="17"/>
  </r>
  <r>
    <x v="14"/>
    <n v="16"/>
  </r>
  <r>
    <x v="15"/>
    <n v="14"/>
  </r>
  <r>
    <x v="16"/>
    <n v="11"/>
  </r>
  <r>
    <x v="17"/>
    <n v="10"/>
  </r>
  <r>
    <x v="18"/>
    <n v="9"/>
  </r>
  <r>
    <x v="19"/>
    <n v="9"/>
  </r>
  <r>
    <x v="20"/>
    <n v="8"/>
  </r>
  <r>
    <x v="21"/>
    <n v="8"/>
  </r>
  <r>
    <x v="22"/>
    <n v="7"/>
  </r>
  <r>
    <x v="23"/>
    <n v="7"/>
  </r>
  <r>
    <x v="24"/>
    <n v="6"/>
  </r>
  <r>
    <x v="15"/>
    <n v="6"/>
  </r>
  <r>
    <x v="25"/>
    <n v="6"/>
  </r>
  <r>
    <x v="26"/>
    <n v="6"/>
  </r>
  <r>
    <x v="27"/>
    <n v="5"/>
  </r>
  <r>
    <x v="28"/>
    <n v="5"/>
  </r>
  <r>
    <x v="29"/>
    <n v="5"/>
  </r>
  <r>
    <x v="30"/>
    <n v="4"/>
  </r>
  <r>
    <x v="31"/>
    <n v="4"/>
  </r>
  <r>
    <x v="32"/>
    <n v="4"/>
  </r>
  <r>
    <x v="33"/>
    <n v="4"/>
  </r>
  <r>
    <x v="34"/>
    <n v="3"/>
  </r>
  <r>
    <x v="35"/>
    <n v="3"/>
  </r>
  <r>
    <x v="36"/>
    <n v="3"/>
  </r>
  <r>
    <x v="37"/>
    <n v="3"/>
  </r>
  <r>
    <x v="38"/>
    <n v="3"/>
  </r>
  <r>
    <x v="39"/>
    <n v="3"/>
  </r>
  <r>
    <x v="40"/>
    <n v="3"/>
  </r>
  <r>
    <x v="41"/>
    <n v="3"/>
  </r>
  <r>
    <x v="42"/>
    <n v="2"/>
  </r>
  <r>
    <x v="43"/>
    <n v="2"/>
  </r>
  <r>
    <x v="44"/>
    <n v="2"/>
  </r>
  <r>
    <x v="45"/>
    <n v="2"/>
  </r>
  <r>
    <x v="46"/>
    <n v="2"/>
  </r>
  <r>
    <x v="5"/>
    <n v="2"/>
  </r>
  <r>
    <x v="47"/>
    <n v="2"/>
  </r>
  <r>
    <x v="48"/>
    <n v="2"/>
  </r>
  <r>
    <x v="49"/>
    <n v="2"/>
  </r>
  <r>
    <x v="50"/>
    <n v="2"/>
  </r>
  <r>
    <x v="51"/>
    <n v="2"/>
  </r>
  <r>
    <x v="52"/>
    <n v="2"/>
  </r>
  <r>
    <x v="53"/>
    <n v="2"/>
  </r>
  <r>
    <x v="54"/>
    <n v="2"/>
  </r>
  <r>
    <x v="55"/>
    <n v="2"/>
  </r>
  <r>
    <x v="56"/>
    <n v="2"/>
  </r>
  <r>
    <x v="57"/>
    <n v="2"/>
  </r>
  <r>
    <x v="58"/>
    <n v="2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7"/>
    <n v="2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7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1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n v="2398"/>
  </r>
  <r>
    <x v="1"/>
    <n v="1904"/>
  </r>
  <r>
    <x v="2"/>
    <n v="1864"/>
  </r>
  <r>
    <x v="0"/>
    <n v="1798"/>
  </r>
  <r>
    <x v="1"/>
    <n v="1293"/>
  </r>
  <r>
    <x v="3"/>
    <n v="1051"/>
  </r>
  <r>
    <x v="4"/>
    <n v="1025"/>
  </r>
  <r>
    <x v="4"/>
    <n v="1008"/>
  </r>
  <r>
    <x v="5"/>
    <n v="980"/>
  </r>
  <r>
    <x v="6"/>
    <n v="851"/>
  </r>
  <r>
    <x v="7"/>
    <n v="681"/>
  </r>
  <r>
    <x v="2"/>
    <n v="586"/>
  </r>
  <r>
    <x v="6"/>
    <n v="501"/>
  </r>
  <r>
    <x v="8"/>
    <n v="471"/>
  </r>
  <r>
    <x v="9"/>
    <n v="409"/>
  </r>
  <r>
    <x v="10"/>
    <n v="397"/>
  </r>
  <r>
    <x v="8"/>
    <n v="392"/>
  </r>
  <r>
    <x v="11"/>
    <n v="382"/>
  </r>
  <r>
    <x v="12"/>
    <n v="359"/>
  </r>
  <r>
    <x v="13"/>
    <n v="352"/>
  </r>
  <r>
    <x v="8"/>
    <n v="344"/>
  </r>
  <r>
    <x v="14"/>
    <n v="319"/>
  </r>
  <r>
    <x v="12"/>
    <n v="319"/>
  </r>
  <r>
    <x v="15"/>
    <n v="274"/>
  </r>
  <r>
    <x v="16"/>
    <n v="265"/>
  </r>
  <r>
    <x v="17"/>
    <n v="257"/>
  </r>
  <r>
    <x v="18"/>
    <n v="256"/>
  </r>
  <r>
    <x v="15"/>
    <n v="246"/>
  </r>
  <r>
    <x v="7"/>
    <n v="246"/>
  </r>
  <r>
    <x v="19"/>
    <n v="240"/>
  </r>
  <r>
    <x v="20"/>
    <n v="228"/>
  </r>
  <r>
    <x v="20"/>
    <n v="228"/>
  </r>
  <r>
    <x v="21"/>
    <n v="225"/>
  </r>
  <r>
    <x v="13"/>
    <n v="224"/>
  </r>
  <r>
    <x v="8"/>
    <n v="200"/>
  </r>
  <r>
    <x v="22"/>
    <n v="197"/>
  </r>
  <r>
    <x v="23"/>
    <n v="163"/>
  </r>
  <r>
    <x v="23"/>
    <n v="163"/>
  </r>
  <r>
    <x v="24"/>
    <n v="157"/>
  </r>
  <r>
    <x v="4"/>
    <n v="151"/>
  </r>
  <r>
    <x v="4"/>
    <n v="151"/>
  </r>
  <r>
    <x v="15"/>
    <n v="150"/>
  </r>
  <r>
    <x v="13"/>
    <n v="147"/>
  </r>
  <r>
    <x v="13"/>
    <n v="139"/>
  </r>
  <r>
    <x v="13"/>
    <n v="131"/>
  </r>
  <r>
    <x v="7"/>
    <n v="131"/>
  </r>
  <r>
    <x v="7"/>
    <n v="130"/>
  </r>
  <r>
    <x v="15"/>
    <n v="128"/>
  </r>
  <r>
    <x v="2"/>
    <n v="126"/>
  </r>
  <r>
    <x v="17"/>
    <n v="118"/>
  </r>
  <r>
    <x v="25"/>
    <n v="117"/>
  </r>
  <r>
    <x v="25"/>
    <n v="107"/>
  </r>
  <r>
    <x v="7"/>
    <n v="100"/>
  </r>
  <r>
    <x v="7"/>
    <n v="98"/>
  </r>
  <r>
    <x v="26"/>
    <n v="95"/>
  </r>
  <r>
    <x v="27"/>
    <n v="92"/>
  </r>
  <r>
    <x v="22"/>
    <n v="90"/>
  </r>
  <r>
    <x v="1"/>
    <n v="87"/>
  </r>
  <r>
    <x v="8"/>
    <n v="85"/>
  </r>
  <r>
    <x v="10"/>
    <n v="83"/>
  </r>
  <r>
    <x v="28"/>
    <n v="82"/>
  </r>
  <r>
    <x v="3"/>
    <n v="82"/>
  </r>
  <r>
    <x v="22"/>
    <n v="80"/>
  </r>
  <r>
    <x v="8"/>
    <n v="80"/>
  </r>
  <r>
    <x v="28"/>
    <n v="79"/>
  </r>
  <r>
    <x v="22"/>
    <n v="79"/>
  </r>
  <r>
    <x v="13"/>
    <n v="74"/>
  </r>
  <r>
    <x v="14"/>
    <n v="70"/>
  </r>
  <r>
    <x v="22"/>
    <n v="70"/>
  </r>
  <r>
    <x v="22"/>
    <n v="66"/>
  </r>
  <r>
    <x v="10"/>
    <n v="66"/>
  </r>
  <r>
    <x v="26"/>
    <n v="66"/>
  </r>
  <r>
    <x v="6"/>
    <n v="64"/>
  </r>
  <r>
    <x v="7"/>
    <n v="62"/>
  </r>
  <r>
    <x v="29"/>
    <n v="58"/>
  </r>
  <r>
    <x v="25"/>
    <n v="52"/>
  </r>
  <r>
    <x v="28"/>
    <n v="52"/>
  </r>
  <r>
    <x v="28"/>
    <n v="52"/>
  </r>
  <r>
    <x v="10"/>
    <n v="52"/>
  </r>
  <r>
    <x v="26"/>
    <n v="52"/>
  </r>
  <r>
    <x v="10"/>
    <n v="51"/>
  </r>
  <r>
    <x v="0"/>
    <n v="48"/>
  </r>
  <r>
    <x v="0"/>
    <n v="48"/>
  </r>
  <r>
    <x v="18"/>
    <n v="44"/>
  </r>
  <r>
    <x v="8"/>
    <n v="44"/>
  </r>
  <r>
    <x v="6"/>
    <n v="38"/>
  </r>
  <r>
    <x v="13"/>
    <n v="38"/>
  </r>
  <r>
    <x v="13"/>
    <n v="37"/>
  </r>
  <r>
    <x v="13"/>
    <n v="36"/>
  </r>
  <r>
    <x v="22"/>
    <n v="36"/>
  </r>
  <r>
    <x v="13"/>
    <n v="36"/>
  </r>
  <r>
    <x v="13"/>
    <n v="35"/>
  </r>
  <r>
    <x v="13"/>
    <n v="35"/>
  </r>
  <r>
    <x v="2"/>
    <n v="34"/>
  </r>
  <r>
    <x v="1"/>
    <n v="33"/>
  </r>
  <r>
    <x v="25"/>
    <n v="32"/>
  </r>
  <r>
    <x v="1"/>
    <n v="32"/>
  </r>
  <r>
    <x v="7"/>
    <n v="31"/>
  </r>
  <r>
    <x v="8"/>
    <n v="30"/>
  </r>
  <r>
    <x v="0"/>
    <n v="29"/>
  </r>
  <r>
    <x v="13"/>
    <n v="29"/>
  </r>
  <r>
    <x v="28"/>
    <n v="27"/>
  </r>
  <r>
    <x v="28"/>
    <n v="27"/>
  </r>
  <r>
    <x v="21"/>
    <n v="27"/>
  </r>
  <r>
    <x v="25"/>
    <n v="26"/>
  </r>
  <r>
    <x v="22"/>
    <n v="25"/>
  </r>
  <r>
    <x v="0"/>
    <n v="25"/>
  </r>
  <r>
    <x v="25"/>
    <n v="24"/>
  </r>
  <r>
    <x v="3"/>
    <n v="24"/>
  </r>
  <r>
    <x v="19"/>
    <n v="23"/>
  </r>
  <r>
    <x v="1"/>
    <n v="23"/>
  </r>
  <r>
    <x v="1"/>
    <n v="23"/>
  </r>
  <r>
    <x v="19"/>
    <n v="22"/>
  </r>
  <r>
    <x v="26"/>
    <n v="21"/>
  </r>
  <r>
    <x v="26"/>
    <n v="21"/>
  </r>
  <r>
    <x v="7"/>
    <n v="21"/>
  </r>
  <r>
    <x v="8"/>
    <n v="20"/>
  </r>
  <r>
    <x v="12"/>
    <n v="19"/>
  </r>
  <r>
    <x v="2"/>
    <n v="19"/>
  </r>
  <r>
    <x v="30"/>
    <n v="18"/>
  </r>
  <r>
    <x v="13"/>
    <n v="18"/>
  </r>
  <r>
    <x v="2"/>
    <n v="18"/>
  </r>
  <r>
    <x v="3"/>
    <n v="18"/>
  </r>
  <r>
    <x v="13"/>
    <n v="18"/>
  </r>
  <r>
    <x v="22"/>
    <n v="17"/>
  </r>
  <r>
    <x v="22"/>
    <n v="17"/>
  </r>
  <r>
    <x v="8"/>
    <n v="16"/>
  </r>
  <r>
    <x v="13"/>
    <n v="14"/>
  </r>
  <r>
    <x v="7"/>
    <n v="12"/>
  </r>
  <r>
    <x v="3"/>
    <n v="12"/>
  </r>
  <r>
    <x v="22"/>
    <n v="12"/>
  </r>
  <r>
    <x v="13"/>
    <n v="12"/>
  </r>
  <r>
    <x v="7"/>
    <n v="12"/>
  </r>
  <r>
    <x v="15"/>
    <n v="11"/>
  </r>
  <r>
    <x v="22"/>
    <n v="11"/>
  </r>
  <r>
    <x v="13"/>
    <n v="11"/>
  </r>
  <r>
    <x v="18"/>
    <n v="11"/>
  </r>
  <r>
    <x v="22"/>
    <n v="11"/>
  </r>
  <r>
    <x v="21"/>
    <n v="11"/>
  </r>
  <r>
    <x v="22"/>
    <n v="11"/>
  </r>
  <r>
    <x v="3"/>
    <n v="11"/>
  </r>
  <r>
    <x v="25"/>
    <n v="11"/>
  </r>
  <r>
    <x v="13"/>
    <n v="10"/>
  </r>
  <r>
    <x v="13"/>
    <n v="10"/>
  </r>
  <r>
    <x v="13"/>
    <n v="9"/>
  </r>
  <r>
    <x v="7"/>
    <n v="9"/>
  </r>
  <r>
    <x v="13"/>
    <n v="9"/>
  </r>
  <r>
    <x v="7"/>
    <n v="9"/>
  </r>
  <r>
    <x v="1"/>
    <n v="9"/>
  </r>
  <r>
    <x v="22"/>
    <n v="9"/>
  </r>
  <r>
    <x v="13"/>
    <n v="8"/>
  </r>
  <r>
    <x v="13"/>
    <n v="8"/>
  </r>
  <r>
    <x v="7"/>
    <n v="8"/>
  </r>
  <r>
    <x v="21"/>
    <n v="7"/>
  </r>
  <r>
    <x v="13"/>
    <n v="7"/>
  </r>
  <r>
    <x v="13"/>
    <n v="6"/>
  </r>
  <r>
    <x v="21"/>
    <n v="6"/>
  </r>
  <r>
    <x v="7"/>
    <n v="6"/>
  </r>
  <r>
    <x v="22"/>
    <n v="5"/>
  </r>
  <r>
    <x v="31"/>
    <n v="5"/>
  </r>
  <r>
    <x v="1"/>
    <n v="5"/>
  </r>
  <r>
    <x v="21"/>
    <n v="5"/>
  </r>
  <r>
    <x v="13"/>
    <n v="5"/>
  </r>
  <r>
    <x v="13"/>
    <n v="5"/>
  </r>
  <r>
    <x v="13"/>
    <n v="4"/>
  </r>
  <r>
    <x v="0"/>
    <n v="4"/>
  </r>
  <r>
    <x v="2"/>
    <n v="4"/>
  </r>
  <r>
    <x v="28"/>
    <n v="4"/>
  </r>
  <r>
    <x v="28"/>
    <n v="4"/>
  </r>
  <r>
    <x v="13"/>
    <n v="4"/>
  </r>
  <r>
    <x v="22"/>
    <n v="4"/>
  </r>
  <r>
    <x v="13"/>
    <n v="4"/>
  </r>
  <r>
    <x v="29"/>
    <n v="4"/>
  </r>
  <r>
    <x v="7"/>
    <n v="4"/>
  </r>
  <r>
    <x v="0"/>
    <n v="4"/>
  </r>
  <r>
    <x v="3"/>
    <n v="3"/>
  </r>
  <r>
    <x v="13"/>
    <n v="3"/>
  </r>
  <r>
    <x v="22"/>
    <n v="3"/>
  </r>
  <r>
    <x v="22"/>
    <n v="3"/>
  </r>
  <r>
    <x v="0"/>
    <n v="3"/>
  </r>
  <r>
    <x v="7"/>
    <n v="3"/>
  </r>
  <r>
    <x v="4"/>
    <n v="3"/>
  </r>
  <r>
    <x v="13"/>
    <n v="3"/>
  </r>
  <r>
    <x v="13"/>
    <n v="3"/>
  </r>
  <r>
    <x v="3"/>
    <n v="3"/>
  </r>
  <r>
    <x v="7"/>
    <n v="3"/>
  </r>
  <r>
    <x v="22"/>
    <n v="3"/>
  </r>
  <r>
    <x v="0"/>
    <n v="2"/>
  </r>
  <r>
    <x v="25"/>
    <n v="2"/>
  </r>
  <r>
    <x v="3"/>
    <n v="2"/>
  </r>
  <r>
    <x v="1"/>
    <n v="2"/>
  </r>
  <r>
    <x v="7"/>
    <n v="2"/>
  </r>
  <r>
    <x v="13"/>
    <n v="2"/>
  </r>
  <r>
    <x v="13"/>
    <n v="2"/>
  </r>
  <r>
    <x v="21"/>
    <n v="2"/>
  </r>
  <r>
    <x v="2"/>
    <n v="2"/>
  </r>
  <r>
    <x v="13"/>
    <n v="2"/>
  </r>
  <r>
    <x v="13"/>
    <n v="2"/>
  </r>
  <r>
    <x v="13"/>
    <n v="2"/>
  </r>
  <r>
    <x v="13"/>
    <n v="2"/>
  </r>
  <r>
    <x v="8"/>
    <n v="2"/>
  </r>
  <r>
    <x v="13"/>
    <n v="2"/>
  </r>
  <r>
    <x v="10"/>
    <n v="1"/>
  </r>
  <r>
    <x v="13"/>
    <n v="1"/>
  </r>
  <r>
    <x v="28"/>
    <n v="1"/>
  </r>
  <r>
    <x v="28"/>
    <n v="1"/>
  </r>
  <r>
    <x v="12"/>
    <n v="1"/>
  </r>
  <r>
    <x v="13"/>
    <n v="1"/>
  </r>
  <r>
    <x v="13"/>
    <n v="1"/>
  </r>
  <r>
    <x v="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3"/>
    <n v="1"/>
  </r>
  <r>
    <x v="13"/>
    <n v="1"/>
  </r>
  <r>
    <x v="3"/>
    <n v="1"/>
  </r>
  <r>
    <x v="13"/>
    <n v="1"/>
  </r>
  <r>
    <x v="13"/>
    <n v="1"/>
  </r>
  <r>
    <x v="13"/>
    <n v="1"/>
  </r>
  <r>
    <x v="13"/>
    <n v="1"/>
  </r>
  <r>
    <x v="13"/>
    <n v="1"/>
  </r>
  <r>
    <x v="22"/>
    <n v="1"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  <r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461A1-B0D9-4DFF-9DAC-E0D5962517D4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3:F21" firstHeaderRow="1" firstDataRow="1" firstDataCol="1"/>
  <pivotFields count="2">
    <pivotField axis="axisRow" showAll="0">
      <items count="18">
        <item x="3"/>
        <item x="13"/>
        <item x="15"/>
        <item x="14"/>
        <item x="5"/>
        <item x="6"/>
        <item x="2"/>
        <item x="1"/>
        <item x="12"/>
        <item x="11"/>
        <item x="0"/>
        <item x="7"/>
        <item x="9"/>
        <item x="8"/>
        <item x="10"/>
        <item x="4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Pacien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C89FE-CC3F-4E88-9C37-D0204B17A61C}" name="Tabela dinâmica4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2:F125" firstHeaderRow="1" firstDataRow="1" firstDataCol="1"/>
  <pivotFields count="2">
    <pivotField axis="axisRow" showAll="0">
      <items count="123">
        <item x="30"/>
        <item x="3"/>
        <item x="26"/>
        <item x="23"/>
        <item x="25"/>
        <item x="21"/>
        <item x="120"/>
        <item x="119"/>
        <item x="118"/>
        <item x="117"/>
        <item x="116"/>
        <item x="115"/>
        <item x="29"/>
        <item x="114"/>
        <item x="19"/>
        <item x="113"/>
        <item x="65"/>
        <item x="112"/>
        <item x="111"/>
        <item x="0"/>
        <item x="110"/>
        <item x="64"/>
        <item x="13"/>
        <item x="41"/>
        <item x="18"/>
        <item x="107"/>
        <item x="109"/>
        <item x="63"/>
        <item x="108"/>
        <item x="33"/>
        <item x="62"/>
        <item x="106"/>
        <item x="105"/>
        <item x="6"/>
        <item x="15"/>
        <item x="104"/>
        <item x="61"/>
        <item x="60"/>
        <item x="40"/>
        <item x="103"/>
        <item x="59"/>
        <item x="11"/>
        <item x="39"/>
        <item x="102"/>
        <item x="38"/>
        <item x="101"/>
        <item x="7"/>
        <item x="37"/>
        <item x="100"/>
        <item x="99"/>
        <item x="12"/>
        <item x="98"/>
        <item x="28"/>
        <item x="58"/>
        <item x="97"/>
        <item x="96"/>
        <item x="95"/>
        <item x="94"/>
        <item x="93"/>
        <item x="92"/>
        <item x="32"/>
        <item x="91"/>
        <item x="90"/>
        <item x="57"/>
        <item x="89"/>
        <item x="24"/>
        <item x="1"/>
        <item x="56"/>
        <item x="55"/>
        <item x="88"/>
        <item x="22"/>
        <item x="54"/>
        <item x="31"/>
        <item x="53"/>
        <item x="36"/>
        <item x="87"/>
        <item x="4"/>
        <item x="10"/>
        <item x="27"/>
        <item x="86"/>
        <item x="14"/>
        <item x="85"/>
        <item x="84"/>
        <item x="83"/>
        <item x="52"/>
        <item x="5"/>
        <item x="82"/>
        <item x="81"/>
        <item x="35"/>
        <item x="16"/>
        <item x="50"/>
        <item x="51"/>
        <item x="80"/>
        <item x="79"/>
        <item x="34"/>
        <item x="78"/>
        <item x="77"/>
        <item x="76"/>
        <item x="8"/>
        <item x="75"/>
        <item x="47"/>
        <item x="72"/>
        <item x="71"/>
        <item x="17"/>
        <item x="69"/>
        <item x="70"/>
        <item x="68"/>
        <item x="74"/>
        <item x="49"/>
        <item x="48"/>
        <item x="73"/>
        <item x="46"/>
        <item x="67"/>
        <item x="66"/>
        <item x="45"/>
        <item x="9"/>
        <item x="44"/>
        <item x="2"/>
        <item x="43"/>
        <item x="20"/>
        <item x="42"/>
        <item x="121"/>
        <item t="default"/>
      </items>
    </pivotField>
    <pivotField dataField="1" showAll="0"/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Soma de PACIEN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47934-0878-461A-8819-2996A5877461}" name="Tabela dinâmica8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3:M37" firstHeaderRow="1" firstDataRow="1" firstDataCol="1"/>
  <pivotFields count="2">
    <pivotField axis="axisRow" showAll="0">
      <items count="34">
        <item x="15"/>
        <item x="25"/>
        <item x="24"/>
        <item x="0"/>
        <item x="17"/>
        <item x="28"/>
        <item x="29"/>
        <item x="8"/>
        <item x="6"/>
        <item x="26"/>
        <item x="20"/>
        <item x="18"/>
        <item x="19"/>
        <item x="21"/>
        <item x="10"/>
        <item x="23"/>
        <item x="13"/>
        <item x="1"/>
        <item x="5"/>
        <item x="11"/>
        <item x="9"/>
        <item x="4"/>
        <item x="3"/>
        <item x="27"/>
        <item x="22"/>
        <item x="31"/>
        <item x="7"/>
        <item x="16"/>
        <item x="14"/>
        <item x="2"/>
        <item x="30"/>
        <item x="12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Pacien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14B7-63DE-4357-B93C-78D1DBB6BF29}">
  <dimension ref="A1:R45"/>
  <sheetViews>
    <sheetView tabSelected="1" topLeftCell="C31" workbookViewId="0">
      <selection activeCell="I2" sqref="I2:I44"/>
    </sheetView>
  </sheetViews>
  <sheetFormatPr defaultRowHeight="15" x14ac:dyDescent="0.25"/>
  <cols>
    <col min="1" max="1" width="32" style="1" bestFit="1" customWidth="1"/>
    <col min="2" max="2" width="12.140625" style="1" bestFit="1" customWidth="1"/>
    <col min="3" max="3" width="12.140625" style="1" customWidth="1"/>
    <col min="4" max="14" width="9.140625" style="1"/>
    <col min="15" max="15" width="7" style="1" customWidth="1"/>
    <col min="16" max="16384" width="9.140625" style="1"/>
  </cols>
  <sheetData>
    <row r="1" spans="1:18" x14ac:dyDescent="0.25">
      <c r="A1" s="1" t="s">
        <v>44</v>
      </c>
      <c r="B1" s="1" t="s">
        <v>55</v>
      </c>
      <c r="C1" s="1" t="s">
        <v>246</v>
      </c>
      <c r="D1" s="1" t="s">
        <v>57</v>
      </c>
      <c r="E1" s="1" t="s">
        <v>59</v>
      </c>
      <c r="F1" s="1" t="s">
        <v>45</v>
      </c>
      <c r="G1" s="1" t="s">
        <v>46</v>
      </c>
      <c r="H1" s="1" t="s">
        <v>47</v>
      </c>
      <c r="I1" s="1" t="s">
        <v>61</v>
      </c>
      <c r="J1" s="1" t="s">
        <v>48</v>
      </c>
      <c r="K1" s="1" t="s">
        <v>50</v>
      </c>
      <c r="L1" s="1" t="s">
        <v>58</v>
      </c>
      <c r="M1" s="1" t="s">
        <v>49</v>
      </c>
      <c r="N1" s="1" t="s">
        <v>53</v>
      </c>
      <c r="O1" s="1" t="s">
        <v>54</v>
      </c>
      <c r="P1" s="1" t="s">
        <v>51</v>
      </c>
      <c r="Q1" s="1" t="s">
        <v>56</v>
      </c>
      <c r="R1" s="1" t="s">
        <v>52</v>
      </c>
    </row>
    <row r="2" spans="1:18" x14ac:dyDescent="0.25">
      <c r="A2" s="1" t="s">
        <v>26</v>
      </c>
      <c r="B2" s="2">
        <v>52.158402819138374</v>
      </c>
      <c r="C2" s="2">
        <f>LN(B2)</f>
        <v>3.9542852963508439</v>
      </c>
      <c r="D2" s="2">
        <v>66.08038018661901</v>
      </c>
      <c r="E2" s="2">
        <v>6.9467192773476283</v>
      </c>
      <c r="F2" s="1">
        <v>4407.5</v>
      </c>
      <c r="G2" s="1">
        <v>71.7</v>
      </c>
      <c r="H2" s="1">
        <v>67.3</v>
      </c>
      <c r="I2" s="1">
        <f>M2+K2</f>
        <v>39.700000000000003</v>
      </c>
      <c r="J2" s="1">
        <v>58.6</v>
      </c>
      <c r="K2" s="1">
        <v>6.7</v>
      </c>
      <c r="L2" s="1">
        <v>1.5578469326980344</v>
      </c>
      <c r="M2" s="1">
        <v>33</v>
      </c>
      <c r="N2" s="2">
        <v>5.4595989676394681E-2</v>
      </c>
      <c r="O2" s="2">
        <v>0.10258766711668528</v>
      </c>
      <c r="P2" s="1">
        <v>809</v>
      </c>
      <c r="Q2" s="3">
        <v>161184</v>
      </c>
      <c r="R2" s="1">
        <f>(P2/Q2)*100000</f>
        <v>501.9108596386738</v>
      </c>
    </row>
    <row r="3" spans="1:18" x14ac:dyDescent="0.25">
      <c r="A3" s="1" t="s">
        <v>28</v>
      </c>
      <c r="B3" s="2">
        <v>50.23</v>
      </c>
      <c r="C3" s="2">
        <f t="shared" ref="C3:C44" si="0">LN(B3)</f>
        <v>3.9166124577619534</v>
      </c>
      <c r="D3" s="2">
        <v>67.86</v>
      </c>
      <c r="E3" s="2">
        <v>8.0299999999999994</v>
      </c>
      <c r="F3" s="1">
        <v>616.9</v>
      </c>
      <c r="G3" s="1">
        <v>7.81</v>
      </c>
      <c r="H3" s="1">
        <v>3.25</v>
      </c>
      <c r="I3" s="1">
        <f t="shared" ref="I3:I44" si="1">M3+K3</f>
        <v>69.239999999999995</v>
      </c>
      <c r="J3" s="1">
        <v>29.29</v>
      </c>
      <c r="K3" s="1">
        <v>11.63</v>
      </c>
      <c r="L3" s="1">
        <v>0.84</v>
      </c>
      <c r="M3" s="1">
        <v>57.61</v>
      </c>
      <c r="N3" s="2">
        <v>0.44</v>
      </c>
      <c r="O3" s="2" t="s">
        <v>60</v>
      </c>
      <c r="P3" s="1">
        <v>632</v>
      </c>
      <c r="Q3" s="3">
        <v>206758</v>
      </c>
      <c r="R3" s="1">
        <f t="shared" ref="R3:R44" si="2">(P3/Q3)*100000</f>
        <v>305.67136459048743</v>
      </c>
    </row>
    <row r="4" spans="1:18" x14ac:dyDescent="0.25">
      <c r="A4" s="1" t="s">
        <v>8</v>
      </c>
      <c r="B4" s="2">
        <v>51.598983823364584</v>
      </c>
      <c r="C4" s="2">
        <f t="shared" si="0"/>
        <v>3.9435019789479528</v>
      </c>
      <c r="D4" s="2">
        <v>66.471774946762807</v>
      </c>
      <c r="E4" s="2">
        <v>9.6387342623379535</v>
      </c>
      <c r="F4" s="1">
        <v>1120.5999999999999</v>
      </c>
      <c r="G4" s="1">
        <v>15.3</v>
      </c>
      <c r="H4" s="1">
        <v>16.399999999999999</v>
      </c>
      <c r="I4" s="1">
        <f t="shared" si="1"/>
        <v>68.8</v>
      </c>
      <c r="J4" s="1">
        <v>29.7</v>
      </c>
      <c r="K4" s="1">
        <v>12</v>
      </c>
      <c r="L4" s="1">
        <v>1.3916389584189486</v>
      </c>
      <c r="M4" s="1">
        <v>56.8</v>
      </c>
      <c r="N4" s="2">
        <v>0.14570179698882951</v>
      </c>
      <c r="O4" s="2">
        <v>0.39649262041342709</v>
      </c>
      <c r="P4" s="1">
        <v>371</v>
      </c>
      <c r="Q4" s="3">
        <v>53534</v>
      </c>
      <c r="R4" s="1">
        <f t="shared" si="2"/>
        <v>693.01752157507383</v>
      </c>
    </row>
    <row r="5" spans="1:18" x14ac:dyDescent="0.25">
      <c r="A5" s="1" t="s">
        <v>6</v>
      </c>
      <c r="B5" s="2">
        <v>52.228758566316934</v>
      </c>
      <c r="C5" s="2">
        <f t="shared" si="0"/>
        <v>3.9556332735713768</v>
      </c>
      <c r="D5" s="2">
        <v>62.314270119473591</v>
      </c>
      <c r="E5" s="2">
        <v>12.70543999029656</v>
      </c>
      <c r="F5" s="1">
        <v>1415.7</v>
      </c>
      <c r="G5" s="1">
        <v>32.4</v>
      </c>
      <c r="H5" s="1">
        <v>25.9</v>
      </c>
      <c r="I5" s="1">
        <f t="shared" si="1"/>
        <v>60.1</v>
      </c>
      <c r="J5" s="1">
        <v>38.5</v>
      </c>
      <c r="K5" s="1">
        <v>11.4</v>
      </c>
      <c r="L5" s="1">
        <v>1.0795075504882041</v>
      </c>
      <c r="M5" s="1">
        <v>48.7</v>
      </c>
      <c r="N5" s="2">
        <v>0.36387894960276546</v>
      </c>
      <c r="O5" s="2">
        <v>0.31738164619910991</v>
      </c>
      <c r="P5" s="1">
        <v>157</v>
      </c>
      <c r="Q5" s="3">
        <v>16489</v>
      </c>
      <c r="R5" s="1">
        <f t="shared" si="2"/>
        <v>952.14991812723622</v>
      </c>
    </row>
    <row r="6" spans="1:18" x14ac:dyDescent="0.25">
      <c r="A6" s="1" t="s">
        <v>12</v>
      </c>
      <c r="B6" s="2">
        <v>52.065359748872211</v>
      </c>
      <c r="C6" s="2">
        <f t="shared" si="0"/>
        <v>3.9524998475685176</v>
      </c>
      <c r="D6" s="2">
        <v>65.857292337969227</v>
      </c>
      <c r="E6" s="2">
        <v>9.9019003203773384</v>
      </c>
      <c r="F6" s="1">
        <v>1120</v>
      </c>
      <c r="G6" s="1">
        <v>18.600000000000001</v>
      </c>
      <c r="H6" s="1">
        <v>15.2</v>
      </c>
      <c r="I6" s="1">
        <f t="shared" si="1"/>
        <v>64.2</v>
      </c>
      <c r="J6" s="1">
        <v>33.9</v>
      </c>
      <c r="K6" s="1">
        <v>11.8</v>
      </c>
      <c r="L6" s="1">
        <v>1.2276896566857691</v>
      </c>
      <c r="M6" s="1">
        <v>52.4</v>
      </c>
      <c r="N6" s="2">
        <v>0.50747585620670466</v>
      </c>
      <c r="O6" s="2">
        <v>0.378961263578874</v>
      </c>
      <c r="P6" s="3">
        <v>4359</v>
      </c>
      <c r="Q6" s="3">
        <v>432927</v>
      </c>
      <c r="R6" s="1">
        <f t="shared" si="2"/>
        <v>1006.8672085594108</v>
      </c>
    </row>
    <row r="7" spans="1:18" x14ac:dyDescent="0.25">
      <c r="A7" s="1" t="s">
        <v>29</v>
      </c>
      <c r="B7" s="2">
        <v>50.72</v>
      </c>
      <c r="C7" s="2">
        <f t="shared" si="0"/>
        <v>3.9263203101289705</v>
      </c>
      <c r="D7" s="2">
        <v>62.68</v>
      </c>
      <c r="E7" s="2">
        <v>12.02</v>
      </c>
      <c r="F7" s="1">
        <v>674.2</v>
      </c>
      <c r="G7" s="1">
        <v>15.6</v>
      </c>
      <c r="H7" s="1">
        <v>4.67</v>
      </c>
      <c r="I7" s="1">
        <f t="shared" si="1"/>
        <v>70.649999999999991</v>
      </c>
      <c r="J7" s="1">
        <v>25.36</v>
      </c>
      <c r="K7" s="1">
        <v>13.24</v>
      </c>
      <c r="L7" s="1">
        <v>3.28</v>
      </c>
      <c r="M7" s="1">
        <v>57.41</v>
      </c>
      <c r="N7" s="2">
        <v>0.27</v>
      </c>
      <c r="O7" s="2" t="s">
        <v>60</v>
      </c>
      <c r="P7" s="1">
        <v>424</v>
      </c>
      <c r="Q7" s="3">
        <v>63994</v>
      </c>
      <c r="R7" s="1">
        <f t="shared" si="2"/>
        <v>662.56211519829981</v>
      </c>
    </row>
    <row r="8" spans="1:18" x14ac:dyDescent="0.25">
      <c r="A8" s="1" t="s">
        <v>30</v>
      </c>
      <c r="B8" s="2">
        <v>51.01</v>
      </c>
      <c r="C8" s="2">
        <f t="shared" si="0"/>
        <v>3.932021691934835</v>
      </c>
      <c r="D8" s="2">
        <v>63.94</v>
      </c>
      <c r="E8" s="2">
        <v>12.51</v>
      </c>
      <c r="F8" s="1">
        <v>587.74</v>
      </c>
      <c r="G8" s="1">
        <v>8.32</v>
      </c>
      <c r="H8" s="1">
        <v>3.68</v>
      </c>
      <c r="I8" s="1">
        <f t="shared" si="1"/>
        <v>65.09</v>
      </c>
      <c r="J8" s="1">
        <v>33.14</v>
      </c>
      <c r="K8" s="1">
        <v>5.1100000000000003</v>
      </c>
      <c r="L8" s="1">
        <v>1.23</v>
      </c>
      <c r="M8" s="1">
        <v>59.98</v>
      </c>
      <c r="N8" s="2">
        <v>0.27</v>
      </c>
      <c r="O8" s="2" t="s">
        <v>60</v>
      </c>
      <c r="P8" s="1">
        <v>74</v>
      </c>
      <c r="Q8" s="3">
        <v>15001</v>
      </c>
      <c r="R8" s="1">
        <f t="shared" si="2"/>
        <v>493.30044663689091</v>
      </c>
    </row>
    <row r="9" spans="1:18" x14ac:dyDescent="0.25">
      <c r="A9" s="1" t="s">
        <v>31</v>
      </c>
      <c r="B9" s="2">
        <v>48.77</v>
      </c>
      <c r="C9" s="2">
        <f t="shared" si="0"/>
        <v>3.8871153697219611</v>
      </c>
      <c r="D9" s="2">
        <v>64.16</v>
      </c>
      <c r="E9" s="2">
        <v>13.41</v>
      </c>
      <c r="F9" s="1">
        <v>748.56</v>
      </c>
      <c r="G9" s="1">
        <v>12.67</v>
      </c>
      <c r="H9" s="1">
        <v>5.19</v>
      </c>
      <c r="I9" s="1">
        <f t="shared" si="1"/>
        <v>72.66</v>
      </c>
      <c r="J9" s="1">
        <v>25.78</v>
      </c>
      <c r="K9" s="1">
        <v>17.88</v>
      </c>
      <c r="L9" s="1">
        <v>0.98</v>
      </c>
      <c r="M9" s="1">
        <v>54.78</v>
      </c>
      <c r="N9" s="2">
        <v>0.21</v>
      </c>
      <c r="O9" s="2" t="s">
        <v>60</v>
      </c>
      <c r="P9" s="1">
        <v>194</v>
      </c>
      <c r="Q9" s="3">
        <v>45652</v>
      </c>
      <c r="R9" s="1">
        <f t="shared" si="2"/>
        <v>424.95399982476124</v>
      </c>
    </row>
    <row r="10" spans="1:18" x14ac:dyDescent="0.25">
      <c r="A10" s="1" t="s">
        <v>24</v>
      </c>
      <c r="B10" s="2">
        <v>54.087969368383796</v>
      </c>
      <c r="C10" s="2">
        <f t="shared" si="0"/>
        <v>3.9906117834589714</v>
      </c>
      <c r="D10" s="2">
        <v>54.239196885356669</v>
      </c>
      <c r="E10" s="2">
        <v>16.438752855625985</v>
      </c>
      <c r="F10" s="1">
        <v>3754.8</v>
      </c>
      <c r="G10" s="1">
        <v>69.099999999999994</v>
      </c>
      <c r="H10" s="1">
        <v>54.1</v>
      </c>
      <c r="I10" s="1">
        <f t="shared" si="1"/>
        <v>50.5</v>
      </c>
      <c r="J10" s="1">
        <v>48</v>
      </c>
      <c r="K10" s="1">
        <v>8.5</v>
      </c>
      <c r="L10" s="1">
        <v>1.2419962032240419</v>
      </c>
      <c r="M10" s="1">
        <v>42</v>
      </c>
      <c r="N10" s="2">
        <v>0.26062614627240255</v>
      </c>
      <c r="O10" s="2">
        <v>0.12239313240995944</v>
      </c>
      <c r="P10" s="1">
        <v>375</v>
      </c>
      <c r="Q10" s="3">
        <v>31079</v>
      </c>
      <c r="R10" s="1">
        <f t="shared" si="2"/>
        <v>1206.6025290389009</v>
      </c>
    </row>
    <row r="11" spans="1:18" x14ac:dyDescent="0.25">
      <c r="A11" s="1" t="s">
        <v>32</v>
      </c>
      <c r="B11" s="2">
        <v>49.341216216216218</v>
      </c>
      <c r="C11" s="2">
        <f t="shared" si="0"/>
        <v>3.8987597604977808</v>
      </c>
      <c r="D11" s="2">
        <v>76.711711711711715</v>
      </c>
      <c r="E11" s="2">
        <v>3.9695945945945943</v>
      </c>
      <c r="F11" s="1">
        <v>570.29999999999995</v>
      </c>
      <c r="G11" s="1">
        <v>5.9</v>
      </c>
      <c r="H11" s="1">
        <v>4.5</v>
      </c>
      <c r="I11" s="1">
        <f t="shared" si="1"/>
        <v>76.599999999999994</v>
      </c>
      <c r="J11" s="1">
        <v>22.1</v>
      </c>
      <c r="K11" s="1">
        <v>14.8</v>
      </c>
      <c r="L11" s="1">
        <v>0.97409909909909909</v>
      </c>
      <c r="M11" s="1">
        <v>61.8</v>
      </c>
      <c r="N11" s="2">
        <v>0.3800675675675676</v>
      </c>
      <c r="O11" s="2">
        <v>0.72009017691431654</v>
      </c>
      <c r="P11" s="1">
        <v>329</v>
      </c>
      <c r="Q11" s="3">
        <v>35520</v>
      </c>
      <c r="R11" s="1">
        <f t="shared" si="2"/>
        <v>926.23873873873879</v>
      </c>
    </row>
    <row r="12" spans="1:18" x14ac:dyDescent="0.25">
      <c r="A12" s="1" t="s">
        <v>13</v>
      </c>
      <c r="B12" s="2">
        <v>49.201910753815682</v>
      </c>
      <c r="C12" s="2">
        <f t="shared" si="0"/>
        <v>3.8959324592038151</v>
      </c>
      <c r="D12" s="2">
        <v>73.365955959454737</v>
      </c>
      <c r="E12" s="2">
        <v>6.081789584061517</v>
      </c>
      <c r="F12" s="1">
        <v>815.9</v>
      </c>
      <c r="G12" s="1">
        <v>11.1</v>
      </c>
      <c r="H12" s="1">
        <v>5.6</v>
      </c>
      <c r="I12" s="1">
        <f t="shared" si="1"/>
        <v>81.3</v>
      </c>
      <c r="J12" s="1">
        <v>17.899999999999999</v>
      </c>
      <c r="K12" s="1">
        <v>5.8</v>
      </c>
      <c r="L12" s="1">
        <v>0.80391471513456825</v>
      </c>
      <c r="M12" s="1">
        <v>75.5</v>
      </c>
      <c r="N12" s="2">
        <v>0</v>
      </c>
      <c r="O12" s="2">
        <v>0.54573739058763626</v>
      </c>
      <c r="P12" s="1">
        <v>62</v>
      </c>
      <c r="Q12" s="3">
        <v>8583</v>
      </c>
      <c r="R12" s="1">
        <f t="shared" si="2"/>
        <v>722.35814983106138</v>
      </c>
    </row>
    <row r="13" spans="1:18" x14ac:dyDescent="0.25">
      <c r="A13" s="1" t="s">
        <v>33</v>
      </c>
      <c r="B13" s="2">
        <v>51.5</v>
      </c>
      <c r="C13" s="2">
        <f t="shared" si="0"/>
        <v>3.9415818076696905</v>
      </c>
      <c r="D13" s="2">
        <v>62.43</v>
      </c>
      <c r="E13" s="2">
        <v>15.19</v>
      </c>
      <c r="F13" s="1">
        <v>768.47</v>
      </c>
      <c r="G13" s="1">
        <v>23.84</v>
      </c>
      <c r="H13" s="1">
        <v>8.23</v>
      </c>
      <c r="I13" s="1">
        <f t="shared" si="1"/>
        <v>71.62</v>
      </c>
      <c r="J13" s="1">
        <v>25.63</v>
      </c>
      <c r="K13" s="1">
        <v>13.23</v>
      </c>
      <c r="L13" s="1">
        <v>0.83</v>
      </c>
      <c r="M13" s="1">
        <v>58.39</v>
      </c>
      <c r="N13" s="2">
        <v>0.14000000000000001</v>
      </c>
      <c r="O13" s="2" t="s">
        <v>60</v>
      </c>
      <c r="P13" s="1">
        <v>442</v>
      </c>
      <c r="Q13" s="3">
        <v>106462</v>
      </c>
      <c r="R13" s="1">
        <f t="shared" si="2"/>
        <v>415.17161052770007</v>
      </c>
    </row>
    <row r="14" spans="1:18" x14ac:dyDescent="0.25">
      <c r="A14" s="1" t="s">
        <v>15</v>
      </c>
      <c r="B14" s="2">
        <v>52.450440112934636</v>
      </c>
      <c r="C14" s="2">
        <f t="shared" si="0"/>
        <v>3.9598687259021372</v>
      </c>
      <c r="D14" s="2">
        <v>60.959038545740043</v>
      </c>
      <c r="E14" s="2">
        <v>12.172934941796386</v>
      </c>
      <c r="F14" s="1">
        <v>1597.1</v>
      </c>
      <c r="G14" s="1">
        <v>28.1</v>
      </c>
      <c r="H14" s="1">
        <v>23.9</v>
      </c>
      <c r="I14" s="1">
        <f t="shared" si="1"/>
        <v>64.8</v>
      </c>
      <c r="J14" s="1">
        <v>33.1</v>
      </c>
      <c r="K14" s="1">
        <v>11.1</v>
      </c>
      <c r="L14" s="1">
        <v>1.7045883471985264</v>
      </c>
      <c r="M14" s="1">
        <v>53.7</v>
      </c>
      <c r="N14" s="2">
        <v>0.47030936240242777</v>
      </c>
      <c r="O14" s="2">
        <v>0.33562657782459449</v>
      </c>
      <c r="P14" s="3">
        <v>1684</v>
      </c>
      <c r="Q14" s="3">
        <v>132466</v>
      </c>
      <c r="R14" s="1">
        <f t="shared" si="2"/>
        <v>1271.2696088052783</v>
      </c>
    </row>
    <row r="15" spans="1:18" x14ac:dyDescent="0.25">
      <c r="A15" s="1" t="s">
        <v>21</v>
      </c>
      <c r="B15" s="2">
        <v>53.778301816390808</v>
      </c>
      <c r="C15" s="2">
        <f t="shared" si="0"/>
        <v>3.9848700738525986</v>
      </c>
      <c r="D15" s="2">
        <v>59.437918837032285</v>
      </c>
      <c r="E15" s="2">
        <v>14.047551529081655</v>
      </c>
      <c r="F15" s="1">
        <v>3645.6</v>
      </c>
      <c r="G15" s="1">
        <v>58.8</v>
      </c>
      <c r="H15" s="1">
        <v>50.2</v>
      </c>
      <c r="I15" s="1">
        <f t="shared" si="1"/>
        <v>45.6</v>
      </c>
      <c r="J15" s="1">
        <v>52.3</v>
      </c>
      <c r="K15" s="1">
        <v>7</v>
      </c>
      <c r="L15" s="1">
        <v>1.3596811987880777</v>
      </c>
      <c r="M15" s="1">
        <v>38.6</v>
      </c>
      <c r="N15" s="2">
        <v>0.74401874598886586</v>
      </c>
      <c r="O15" s="2">
        <v>0.24119308714056137</v>
      </c>
      <c r="P15" s="3">
        <v>1454</v>
      </c>
      <c r="Q15" s="3">
        <v>134002</v>
      </c>
      <c r="R15" s="1">
        <f t="shared" si="2"/>
        <v>1085.0584319637019</v>
      </c>
    </row>
    <row r="16" spans="1:18" x14ac:dyDescent="0.25">
      <c r="A16" s="1" t="s">
        <v>1</v>
      </c>
      <c r="B16" s="2">
        <v>50.297389403292179</v>
      </c>
      <c r="C16" s="2">
        <f t="shared" si="0"/>
        <v>3.9179531752278436</v>
      </c>
      <c r="D16" s="2">
        <v>72.421553497942384</v>
      </c>
      <c r="E16" s="2">
        <v>4.5476466049382713</v>
      </c>
      <c r="F16" s="1">
        <v>930.8</v>
      </c>
      <c r="G16" s="1">
        <v>10.8</v>
      </c>
      <c r="H16" s="1">
        <v>8.8000000000000007</v>
      </c>
      <c r="I16" s="1">
        <f t="shared" si="1"/>
        <v>73.400000000000006</v>
      </c>
      <c r="J16" s="1">
        <v>24.8</v>
      </c>
      <c r="K16" s="1">
        <v>13</v>
      </c>
      <c r="L16" s="1">
        <v>1.520704732510288</v>
      </c>
      <c r="M16" s="1">
        <v>60.4</v>
      </c>
      <c r="N16" s="2">
        <v>0.26523919753086422</v>
      </c>
      <c r="O16" s="2">
        <v>0.53300845543925879</v>
      </c>
      <c r="P16" s="1">
        <v>255</v>
      </c>
      <c r="Q16" s="3">
        <v>62208</v>
      </c>
      <c r="R16" s="1">
        <f t="shared" si="2"/>
        <v>409.91512345679013</v>
      </c>
    </row>
    <row r="17" spans="1:18" x14ac:dyDescent="0.25">
      <c r="A17" s="1" t="s">
        <v>22</v>
      </c>
      <c r="B17" s="2">
        <v>51.328972739990178</v>
      </c>
      <c r="C17" s="2">
        <f t="shared" si="0"/>
        <v>3.9382553635137829</v>
      </c>
      <c r="D17" s="2">
        <v>58.179893379711899</v>
      </c>
      <c r="E17" s="2">
        <v>12.129002986880412</v>
      </c>
      <c r="F17" s="1">
        <v>5872.1</v>
      </c>
      <c r="G17" s="1">
        <v>75.8</v>
      </c>
      <c r="H17" s="1">
        <v>75.2</v>
      </c>
      <c r="I17" s="1">
        <f t="shared" si="1"/>
        <v>30</v>
      </c>
      <c r="J17" s="1">
        <v>69.2</v>
      </c>
      <c r="K17" s="1">
        <v>3.7</v>
      </c>
      <c r="L17" s="1">
        <v>0.51797799538734923</v>
      </c>
      <c r="M17" s="1">
        <v>26.3</v>
      </c>
      <c r="N17" s="2">
        <v>0.23819426065257665</v>
      </c>
      <c r="O17" s="2">
        <v>0.23173531164361849</v>
      </c>
      <c r="P17" s="1">
        <v>456</v>
      </c>
      <c r="Q17" s="3">
        <v>26449</v>
      </c>
      <c r="R17" s="1">
        <f t="shared" si="2"/>
        <v>1724.0727437710309</v>
      </c>
    </row>
    <row r="18" spans="1:18" x14ac:dyDescent="0.25">
      <c r="A18" s="1" t="s">
        <v>11</v>
      </c>
      <c r="B18" s="2">
        <v>51.774763616590647</v>
      </c>
      <c r="C18" s="2">
        <f t="shared" si="0"/>
        <v>3.9469028416814744</v>
      </c>
      <c r="D18" s="2">
        <v>51.131317403256503</v>
      </c>
      <c r="E18" s="2">
        <v>21.176328429447484</v>
      </c>
      <c r="F18" s="1">
        <v>6394</v>
      </c>
      <c r="G18" s="1">
        <v>74.5</v>
      </c>
      <c r="H18" s="1">
        <v>73.5</v>
      </c>
      <c r="I18" s="1">
        <f t="shared" si="1"/>
        <v>34.6</v>
      </c>
      <c r="J18" s="1">
        <v>63.6</v>
      </c>
      <c r="K18" s="1">
        <v>4.2</v>
      </c>
      <c r="L18" s="1">
        <v>1.5527293598767482</v>
      </c>
      <c r="M18" s="1">
        <v>30.4</v>
      </c>
      <c r="N18" s="2">
        <v>0.22354469383439568</v>
      </c>
      <c r="O18" s="2">
        <v>0.26767429007719679</v>
      </c>
      <c r="P18" s="1">
        <v>311</v>
      </c>
      <c r="Q18" s="3">
        <v>33103</v>
      </c>
      <c r="R18" s="1">
        <f t="shared" si="2"/>
        <v>939.49188895266298</v>
      </c>
    </row>
    <row r="19" spans="1:18" x14ac:dyDescent="0.25">
      <c r="A19" s="1" t="s">
        <v>17</v>
      </c>
      <c r="B19" s="2">
        <v>52.177858439201451</v>
      </c>
      <c r="C19" s="2">
        <f t="shared" si="0"/>
        <v>3.9546582370725818</v>
      </c>
      <c r="D19" s="2">
        <v>45.78207972037373</v>
      </c>
      <c r="E19" s="2">
        <v>23.825368017745514</v>
      </c>
      <c r="F19" s="1">
        <v>8317.2000000000007</v>
      </c>
      <c r="G19" s="1">
        <v>83.6</v>
      </c>
      <c r="H19" s="1">
        <v>79.599999999999994</v>
      </c>
      <c r="I19" s="1">
        <f t="shared" si="1"/>
        <v>20.2</v>
      </c>
      <c r="J19" s="1">
        <v>75.8</v>
      </c>
      <c r="K19" s="1">
        <v>0</v>
      </c>
      <c r="L19" s="1">
        <v>0.95113262082409089</v>
      </c>
      <c r="M19" s="1">
        <v>20.2</v>
      </c>
      <c r="N19" s="2">
        <v>0.14787927673590107</v>
      </c>
      <c r="O19" s="2">
        <v>0.14194787014165039</v>
      </c>
      <c r="P19" s="1">
        <v>285</v>
      </c>
      <c r="Q19" s="3">
        <v>29754</v>
      </c>
      <c r="R19" s="1">
        <f t="shared" si="2"/>
        <v>957.8544061302681</v>
      </c>
    </row>
    <row r="20" spans="1:18" x14ac:dyDescent="0.25">
      <c r="A20" s="1" t="s">
        <v>34</v>
      </c>
      <c r="B20" s="1">
        <v>49.66</v>
      </c>
      <c r="C20" s="2">
        <f t="shared" si="0"/>
        <v>3.9051997800800207</v>
      </c>
      <c r="D20" s="2">
        <v>65.06</v>
      </c>
      <c r="E20" s="2">
        <v>9.7899999999999991</v>
      </c>
      <c r="F20" s="1">
        <v>580.02</v>
      </c>
      <c r="G20" s="1">
        <v>11.24</v>
      </c>
      <c r="H20" s="1">
        <v>3.38</v>
      </c>
      <c r="I20" s="1">
        <f t="shared" si="1"/>
        <v>74.83</v>
      </c>
      <c r="J20" s="1">
        <v>20.5</v>
      </c>
      <c r="K20" s="1">
        <v>11.23</v>
      </c>
      <c r="L20" s="1">
        <v>3.62</v>
      </c>
      <c r="M20" s="1">
        <v>63.6</v>
      </c>
      <c r="N20" s="2">
        <v>0.06</v>
      </c>
      <c r="O20" s="2" t="s">
        <v>60</v>
      </c>
      <c r="P20" s="1">
        <v>152</v>
      </c>
      <c r="Q20" s="3">
        <v>73385</v>
      </c>
      <c r="R20" s="1">
        <f t="shared" si="2"/>
        <v>207.12679702936569</v>
      </c>
    </row>
    <row r="21" spans="1:18" x14ac:dyDescent="0.25">
      <c r="A21" s="1" t="s">
        <v>35</v>
      </c>
      <c r="B21" s="2">
        <v>49.88</v>
      </c>
      <c r="C21" s="2">
        <f t="shared" si="0"/>
        <v>3.909620120811836</v>
      </c>
      <c r="D21" s="2">
        <v>61.28</v>
      </c>
      <c r="E21" s="2">
        <v>14.51</v>
      </c>
      <c r="F21" s="1">
        <v>652.74</v>
      </c>
      <c r="G21" s="1">
        <v>11.24</v>
      </c>
      <c r="H21" s="1">
        <v>5.62</v>
      </c>
      <c r="I21" s="1">
        <f t="shared" si="1"/>
        <v>70.14</v>
      </c>
      <c r="J21" s="1">
        <v>27.95</v>
      </c>
      <c r="K21" s="1">
        <v>9.14</v>
      </c>
      <c r="L21" s="1">
        <v>1.66</v>
      </c>
      <c r="M21" s="1">
        <v>61</v>
      </c>
      <c r="N21" s="2">
        <v>0.08</v>
      </c>
      <c r="O21" s="2" t="s">
        <v>60</v>
      </c>
      <c r="P21" s="1">
        <v>883</v>
      </c>
      <c r="Q21" s="3">
        <v>126077</v>
      </c>
      <c r="R21" s="1">
        <f t="shared" si="2"/>
        <v>700.36564956336201</v>
      </c>
    </row>
    <row r="22" spans="1:18" x14ac:dyDescent="0.25">
      <c r="A22" s="1" t="s">
        <v>36</v>
      </c>
      <c r="B22" s="2">
        <v>50.47</v>
      </c>
      <c r="C22" s="2">
        <f t="shared" si="0"/>
        <v>3.921379100352171</v>
      </c>
      <c r="D22" s="2">
        <v>61.9</v>
      </c>
      <c r="E22" s="2">
        <v>11.34</v>
      </c>
      <c r="F22" s="1">
        <v>607.29999999999995</v>
      </c>
      <c r="G22" s="1">
        <v>11.19</v>
      </c>
      <c r="H22" s="1">
        <v>3.67</v>
      </c>
      <c r="I22" s="1">
        <f t="shared" si="1"/>
        <v>75.05</v>
      </c>
      <c r="J22" s="1">
        <v>21.36</v>
      </c>
      <c r="K22" s="1">
        <v>16.739999999999998</v>
      </c>
      <c r="L22" s="1">
        <v>2.37</v>
      </c>
      <c r="M22" s="1">
        <v>58.31</v>
      </c>
      <c r="N22" s="2">
        <v>0.53</v>
      </c>
      <c r="O22" s="2" t="s">
        <v>60</v>
      </c>
      <c r="P22" s="1">
        <v>442</v>
      </c>
      <c r="Q22" s="3">
        <v>108883</v>
      </c>
      <c r="R22" s="1">
        <f t="shared" si="2"/>
        <v>405.94032126227239</v>
      </c>
    </row>
    <row r="23" spans="1:18" x14ac:dyDescent="0.25">
      <c r="A23" s="1" t="s">
        <v>2</v>
      </c>
      <c r="B23" s="2">
        <v>53.541640204919773</v>
      </c>
      <c r="C23" s="2">
        <f t="shared" si="0"/>
        <v>3.9804596727540731</v>
      </c>
      <c r="D23" s="2">
        <v>60.544476904187306</v>
      </c>
      <c r="E23" s="2">
        <v>13.154663618273425</v>
      </c>
      <c r="F23" s="1">
        <v>2381.1</v>
      </c>
      <c r="G23" s="1">
        <v>40.6</v>
      </c>
      <c r="H23" s="1">
        <v>37.5</v>
      </c>
      <c r="I23" s="1">
        <f t="shared" si="1"/>
        <v>53</v>
      </c>
      <c r="J23" s="1">
        <v>45.9</v>
      </c>
      <c r="K23" s="1">
        <v>8.1999999999999993</v>
      </c>
      <c r="L23" s="1">
        <v>0.91875185232228285</v>
      </c>
      <c r="M23" s="1">
        <v>44.8</v>
      </c>
      <c r="N23" s="2">
        <v>0.23709725221220204</v>
      </c>
      <c r="O23" s="2">
        <v>0.36363630996200069</v>
      </c>
      <c r="P23" s="1">
        <v>283</v>
      </c>
      <c r="Q23" s="3">
        <v>23619</v>
      </c>
      <c r="R23" s="1">
        <f t="shared" si="2"/>
        <v>1198.1878995723782</v>
      </c>
    </row>
    <row r="24" spans="1:18" x14ac:dyDescent="0.25">
      <c r="A24" s="1" t="s">
        <v>37</v>
      </c>
      <c r="B24" s="2">
        <v>50.78</v>
      </c>
      <c r="C24" s="2">
        <f t="shared" si="0"/>
        <v>3.9275025762765323</v>
      </c>
      <c r="D24" s="2">
        <v>62.53</v>
      </c>
      <c r="E24" s="2">
        <v>12.78</v>
      </c>
      <c r="F24" s="1">
        <v>577.84</v>
      </c>
      <c r="G24" s="1">
        <v>7.36</v>
      </c>
      <c r="H24" s="1">
        <v>4.49</v>
      </c>
      <c r="I24" s="1">
        <f t="shared" si="1"/>
        <v>74.75</v>
      </c>
      <c r="J24" s="1">
        <v>24.36</v>
      </c>
      <c r="K24" s="1">
        <v>12.07</v>
      </c>
      <c r="L24" s="1">
        <v>0.59</v>
      </c>
      <c r="M24" s="1">
        <v>62.68</v>
      </c>
      <c r="N24" s="2">
        <v>0.04</v>
      </c>
      <c r="O24" s="2" t="s">
        <v>60</v>
      </c>
      <c r="P24" s="1">
        <v>54</v>
      </c>
      <c r="Q24" s="3">
        <v>26112</v>
      </c>
      <c r="R24" s="1">
        <f t="shared" si="2"/>
        <v>206.8014705882353</v>
      </c>
    </row>
    <row r="25" spans="1:18" x14ac:dyDescent="0.25">
      <c r="A25" s="1" t="s">
        <v>3</v>
      </c>
      <c r="B25" s="2">
        <v>52.105046312544822</v>
      </c>
      <c r="C25" s="2">
        <f t="shared" si="0"/>
        <v>3.9532618022751027</v>
      </c>
      <c r="D25" s="2">
        <v>70.994765995757859</v>
      </c>
      <c r="E25" s="2">
        <v>6.7309599743640609</v>
      </c>
      <c r="F25" s="1">
        <v>826.4</v>
      </c>
      <c r="G25" s="1">
        <v>10.1</v>
      </c>
      <c r="H25" s="1">
        <v>9.9</v>
      </c>
      <c r="I25" s="1">
        <f t="shared" si="1"/>
        <v>67.2</v>
      </c>
      <c r="J25" s="1">
        <v>30.2</v>
      </c>
      <c r="K25" s="1">
        <v>14</v>
      </c>
      <c r="L25" s="1">
        <v>2.3255459081684036</v>
      </c>
      <c r="M25" s="1">
        <v>53.2</v>
      </c>
      <c r="N25" s="2">
        <v>0.21058092869241452</v>
      </c>
      <c r="O25" s="2">
        <v>0.43498171734448732</v>
      </c>
      <c r="P25" s="1">
        <v>650</v>
      </c>
      <c r="Q25" s="3">
        <v>65533</v>
      </c>
      <c r="R25" s="1">
        <f t="shared" si="2"/>
        <v>991.86669311644505</v>
      </c>
    </row>
    <row r="26" spans="1:18" x14ac:dyDescent="0.25">
      <c r="A26" s="1" t="s">
        <v>20</v>
      </c>
      <c r="B26" s="2">
        <v>51.533323582467951</v>
      </c>
      <c r="C26" s="2">
        <f t="shared" si="0"/>
        <v>3.9422286582704711</v>
      </c>
      <c r="D26" s="2">
        <v>53.663887670030718</v>
      </c>
      <c r="E26" s="2">
        <v>16.673979815708645</v>
      </c>
      <c r="F26" s="1">
        <v>5959.7</v>
      </c>
      <c r="G26" s="1">
        <v>70.400000000000006</v>
      </c>
      <c r="H26" s="1">
        <v>68.2</v>
      </c>
      <c r="I26" s="1">
        <f t="shared" si="1"/>
        <v>30.3</v>
      </c>
      <c r="J26" s="1">
        <v>68.400000000000006</v>
      </c>
      <c r="K26" s="1">
        <v>4.2</v>
      </c>
      <c r="L26" s="1">
        <v>1.2432353371361708</v>
      </c>
      <c r="M26" s="1">
        <v>26.1</v>
      </c>
      <c r="N26" s="2">
        <v>0.14138754814489785</v>
      </c>
      <c r="O26" s="2">
        <v>0.17433136525320447</v>
      </c>
      <c r="P26" s="1">
        <v>326</v>
      </c>
      <c r="Q26" s="3">
        <v>20511</v>
      </c>
      <c r="R26" s="1">
        <f t="shared" si="2"/>
        <v>1589.391058456438</v>
      </c>
    </row>
    <row r="27" spans="1:18" x14ac:dyDescent="0.25">
      <c r="A27" s="1" t="s">
        <v>10</v>
      </c>
      <c r="B27" s="2">
        <v>51.669371013904851</v>
      </c>
      <c r="C27" s="2">
        <f t="shared" si="0"/>
        <v>3.9448651690859418</v>
      </c>
      <c r="D27" s="2">
        <v>67.536001622608339</v>
      </c>
      <c r="E27" s="2">
        <v>8.3310797106348442</v>
      </c>
      <c r="F27" s="1">
        <v>1140.5999999999999</v>
      </c>
      <c r="G27" s="1">
        <v>14</v>
      </c>
      <c r="H27" s="1">
        <v>15.1</v>
      </c>
      <c r="I27" s="1">
        <f t="shared" si="1"/>
        <v>74</v>
      </c>
      <c r="J27" s="1">
        <v>25.4</v>
      </c>
      <c r="K27" s="1">
        <v>9.6</v>
      </c>
      <c r="L27" s="1">
        <v>0.5898857413291867</v>
      </c>
      <c r="M27" s="1">
        <v>64.400000000000006</v>
      </c>
      <c r="N27" s="2">
        <v>4.2818831271268565E-2</v>
      </c>
      <c r="O27" s="2">
        <v>0.44241348833769278</v>
      </c>
      <c r="P27" s="3">
        <v>1514</v>
      </c>
      <c r="Q27" s="3">
        <v>177492</v>
      </c>
      <c r="R27" s="1">
        <f t="shared" si="2"/>
        <v>852.99619137763955</v>
      </c>
    </row>
    <row r="28" spans="1:18" x14ac:dyDescent="0.25">
      <c r="A28" s="1" t="s">
        <v>38</v>
      </c>
      <c r="B28" s="2">
        <v>50.94</v>
      </c>
      <c r="C28" s="2">
        <f t="shared" si="0"/>
        <v>3.9306484695513109</v>
      </c>
      <c r="D28" s="2">
        <v>66.010000000000005</v>
      </c>
      <c r="E28" s="2">
        <v>10.8</v>
      </c>
      <c r="F28" s="1">
        <v>643.1</v>
      </c>
      <c r="G28" s="1">
        <v>7.59</v>
      </c>
      <c r="H28" s="1">
        <v>3.6</v>
      </c>
      <c r="I28" s="1">
        <f t="shared" si="1"/>
        <v>74.27000000000001</v>
      </c>
      <c r="J28" s="1">
        <v>24.77</v>
      </c>
      <c r="K28" s="1">
        <v>12.39</v>
      </c>
      <c r="L28" s="1">
        <v>0.67</v>
      </c>
      <c r="M28" s="1">
        <v>61.88</v>
      </c>
      <c r="N28" s="2">
        <v>0.24</v>
      </c>
      <c r="O28" s="2" t="s">
        <v>60</v>
      </c>
      <c r="P28" s="1">
        <v>301</v>
      </c>
      <c r="Q28" s="3">
        <v>84698</v>
      </c>
      <c r="R28" s="1">
        <f t="shared" si="2"/>
        <v>355.38029233275876</v>
      </c>
    </row>
    <row r="29" spans="1:18" x14ac:dyDescent="0.25">
      <c r="A29" s="1" t="s">
        <v>23</v>
      </c>
      <c r="B29" s="2">
        <v>53.612318480431576</v>
      </c>
      <c r="C29" s="2">
        <f t="shared" si="0"/>
        <v>3.9817788640677465</v>
      </c>
      <c r="D29" s="2">
        <v>51.866477503772714</v>
      </c>
      <c r="E29" s="2">
        <v>17.691550021235646</v>
      </c>
      <c r="F29" s="1">
        <v>6770.2</v>
      </c>
      <c r="G29" s="1">
        <v>81.5</v>
      </c>
      <c r="H29" s="1">
        <v>75.900000000000006</v>
      </c>
      <c r="I29" s="1">
        <f t="shared" si="1"/>
        <v>35</v>
      </c>
      <c r="J29" s="1">
        <v>64</v>
      </c>
      <c r="K29" s="1">
        <v>4.8</v>
      </c>
      <c r="L29" s="1">
        <v>0.86388404435086708</v>
      </c>
      <c r="M29" s="1">
        <v>30.2</v>
      </c>
      <c r="N29" s="2">
        <v>0.17530701318417177</v>
      </c>
      <c r="O29" s="2">
        <v>0.14547314460121599</v>
      </c>
      <c r="P29" s="3">
        <v>3411</v>
      </c>
      <c r="Q29" s="3">
        <v>221326</v>
      </c>
      <c r="R29" s="1">
        <f t="shared" si="2"/>
        <v>1541.1655205443553</v>
      </c>
    </row>
    <row r="30" spans="1:18" x14ac:dyDescent="0.25">
      <c r="A30" s="1" t="s">
        <v>14</v>
      </c>
      <c r="B30" s="2">
        <v>51.743654022131139</v>
      </c>
      <c r="C30" s="2">
        <f t="shared" si="0"/>
        <v>3.9463017970344318</v>
      </c>
      <c r="D30" s="2">
        <v>69.152511092484787</v>
      </c>
      <c r="E30" s="2">
        <v>6.8092861591934977</v>
      </c>
      <c r="F30" s="1">
        <v>857.7</v>
      </c>
      <c r="G30" s="1">
        <v>16.600000000000001</v>
      </c>
      <c r="H30" s="1">
        <v>11.6</v>
      </c>
      <c r="I30" s="1">
        <f t="shared" si="1"/>
        <v>65.8</v>
      </c>
      <c r="J30" s="1">
        <v>32.200000000000003</v>
      </c>
      <c r="K30" s="1">
        <v>13.6</v>
      </c>
      <c r="L30" s="1">
        <v>1.6656029159585675</v>
      </c>
      <c r="M30" s="1">
        <v>52.2</v>
      </c>
      <c r="N30" s="2">
        <v>0.32758395300016147</v>
      </c>
      <c r="O30" s="2">
        <v>0.41031395589184705</v>
      </c>
      <c r="P30" s="1">
        <v>980</v>
      </c>
      <c r="Q30" s="3">
        <v>130043</v>
      </c>
      <c r="R30" s="1">
        <f t="shared" si="2"/>
        <v>753.59688718347002</v>
      </c>
    </row>
    <row r="31" spans="1:18" x14ac:dyDescent="0.25">
      <c r="A31" s="1" t="s">
        <v>39</v>
      </c>
      <c r="B31" s="2">
        <v>52.533204539966192</v>
      </c>
      <c r="C31" s="2">
        <f t="shared" si="0"/>
        <v>3.9614454371022738</v>
      </c>
      <c r="D31" s="2">
        <v>64.858729775416563</v>
      </c>
      <c r="E31" s="2">
        <v>9.3866215889881666</v>
      </c>
      <c r="F31" s="1">
        <v>1310.5</v>
      </c>
      <c r="G31" s="1">
        <v>26.1</v>
      </c>
      <c r="H31" s="1">
        <v>24.8</v>
      </c>
      <c r="I31" s="1">
        <f t="shared" si="1"/>
        <v>57.8</v>
      </c>
      <c r="J31" s="1">
        <v>39.700000000000003</v>
      </c>
      <c r="K31" s="1">
        <v>11.3</v>
      </c>
      <c r="L31" s="1">
        <v>2.1540690654431294</v>
      </c>
      <c r="M31" s="1">
        <v>46.5</v>
      </c>
      <c r="N31" s="2">
        <v>0.28254044916686788</v>
      </c>
      <c r="O31" s="2">
        <v>0.37014692079839961</v>
      </c>
      <c r="P31" s="1">
        <v>382</v>
      </c>
      <c r="Q31" s="3">
        <v>41410</v>
      </c>
      <c r="R31" s="1">
        <f t="shared" si="2"/>
        <v>922.48249215165413</v>
      </c>
    </row>
    <row r="32" spans="1:18" x14ac:dyDescent="0.25">
      <c r="A32" s="1" t="s">
        <v>19</v>
      </c>
      <c r="B32" s="2">
        <v>50.918769992294941</v>
      </c>
      <c r="C32" s="2">
        <f t="shared" si="0"/>
        <v>3.9302316177080363</v>
      </c>
      <c r="D32" s="2">
        <v>74.119171589343665</v>
      </c>
      <c r="E32" s="2">
        <v>4.5810081953816342</v>
      </c>
      <c r="F32" s="1">
        <v>797.6</v>
      </c>
      <c r="G32" s="1">
        <v>17.8</v>
      </c>
      <c r="H32" s="1">
        <v>15.4</v>
      </c>
      <c r="I32" s="1">
        <f t="shared" si="1"/>
        <v>63.8</v>
      </c>
      <c r="J32" s="1">
        <v>34.1</v>
      </c>
      <c r="K32" s="1">
        <v>9.8000000000000007</v>
      </c>
      <c r="L32" s="1">
        <v>1.9356043802096712</v>
      </c>
      <c r="M32" s="1">
        <v>54</v>
      </c>
      <c r="N32" s="2">
        <v>0.20430082420789653</v>
      </c>
      <c r="O32" s="2">
        <v>0.33632941039792308</v>
      </c>
      <c r="P32" s="1">
        <v>409</v>
      </c>
      <c r="Q32" s="3">
        <v>85658</v>
      </c>
      <c r="R32" s="1">
        <f t="shared" si="2"/>
        <v>477.48021200588386</v>
      </c>
    </row>
    <row r="33" spans="1:18" x14ac:dyDescent="0.25">
      <c r="A33" s="1" t="s">
        <v>5</v>
      </c>
      <c r="B33" s="2">
        <v>51.582915759597761</v>
      </c>
      <c r="C33" s="2">
        <f t="shared" si="0"/>
        <v>3.9431905277348691</v>
      </c>
      <c r="D33" s="2">
        <v>68.63795820398208</v>
      </c>
      <c r="E33" s="2">
        <v>7.8521037558020197</v>
      </c>
      <c r="F33" s="1">
        <v>992.4</v>
      </c>
      <c r="G33" s="1">
        <v>20.5</v>
      </c>
      <c r="H33" s="1">
        <v>17.399999999999999</v>
      </c>
      <c r="I33" s="1">
        <f t="shared" si="1"/>
        <v>65.400000000000006</v>
      </c>
      <c r="J33" s="1">
        <v>33.1</v>
      </c>
      <c r="K33" s="1">
        <v>13.4</v>
      </c>
      <c r="L33" s="1">
        <v>1.025363578982623</v>
      </c>
      <c r="M33" s="1">
        <v>52</v>
      </c>
      <c r="N33" s="2">
        <v>0.36840952712189717</v>
      </c>
      <c r="O33" s="2">
        <v>0.38064285482564281</v>
      </c>
      <c r="P33" s="3">
        <v>2338</v>
      </c>
      <c r="Q33" s="3">
        <v>232893</v>
      </c>
      <c r="R33" s="1">
        <f t="shared" si="2"/>
        <v>1003.8944923205078</v>
      </c>
    </row>
    <row r="34" spans="1:18" x14ac:dyDescent="0.25">
      <c r="A34" s="1" t="s">
        <v>16</v>
      </c>
      <c r="B34" s="2">
        <v>51.769060070452042</v>
      </c>
      <c r="C34" s="2">
        <f t="shared" si="0"/>
        <v>3.9467926748759372</v>
      </c>
      <c r="D34" s="2">
        <v>67.946648872612158</v>
      </c>
      <c r="E34" s="2">
        <v>8.3494979904098319</v>
      </c>
      <c r="F34" s="1">
        <v>977</v>
      </c>
      <c r="G34" s="1">
        <v>19.2</v>
      </c>
      <c r="H34" s="1">
        <v>15.9</v>
      </c>
      <c r="I34" s="1">
        <f t="shared" si="1"/>
        <v>69.5</v>
      </c>
      <c r="J34" s="1">
        <v>29.4</v>
      </c>
      <c r="K34" s="1">
        <v>12.9</v>
      </c>
      <c r="L34" s="1">
        <v>0.89073726354339622</v>
      </c>
      <c r="M34" s="1">
        <v>56.6</v>
      </c>
      <c r="N34" s="2">
        <v>0.21259756987011375</v>
      </c>
      <c r="O34" s="2">
        <v>0.38017093430534205</v>
      </c>
      <c r="P34" s="3">
        <v>1208</v>
      </c>
      <c r="Q34" s="3">
        <v>128882</v>
      </c>
      <c r="R34" s="1">
        <f t="shared" si="2"/>
        <v>937.29147592371305</v>
      </c>
    </row>
    <row r="35" spans="1:18" x14ac:dyDescent="0.25">
      <c r="A35" s="1" t="s">
        <v>40</v>
      </c>
      <c r="B35" s="1">
        <v>49.83</v>
      </c>
      <c r="C35" s="2">
        <f t="shared" si="0"/>
        <v>3.9086172122933132</v>
      </c>
      <c r="D35" s="1">
        <v>66.02</v>
      </c>
      <c r="E35" s="1">
        <v>11.58</v>
      </c>
      <c r="F35" s="1">
        <v>591.79999999999995</v>
      </c>
      <c r="G35" s="1">
        <v>11.58</v>
      </c>
      <c r="H35" s="1">
        <v>3.7</v>
      </c>
      <c r="I35" s="1">
        <f t="shared" si="1"/>
        <v>69.81</v>
      </c>
      <c r="J35" s="1">
        <v>24.21</v>
      </c>
      <c r="K35" s="1">
        <v>14.57</v>
      </c>
      <c r="L35" s="1">
        <v>3.99</v>
      </c>
      <c r="M35" s="1">
        <v>55.24</v>
      </c>
      <c r="N35" s="2">
        <v>0.33</v>
      </c>
      <c r="O35" s="2" t="s">
        <v>60</v>
      </c>
      <c r="P35" s="1">
        <v>194</v>
      </c>
      <c r="Q35" s="3">
        <v>64567</v>
      </c>
      <c r="R35" s="1">
        <f t="shared" si="2"/>
        <v>300.46308485758976</v>
      </c>
    </row>
    <row r="36" spans="1:18" x14ac:dyDescent="0.25">
      <c r="A36" s="1" t="s">
        <v>41</v>
      </c>
      <c r="B36" s="2">
        <v>51.4</v>
      </c>
      <c r="C36" s="2">
        <f t="shared" si="0"/>
        <v>3.9396381724611196</v>
      </c>
      <c r="D36" s="2">
        <v>66.31</v>
      </c>
      <c r="E36" s="2">
        <v>1.82</v>
      </c>
      <c r="F36" s="1">
        <v>2048.42</v>
      </c>
      <c r="G36" s="1">
        <v>55.7</v>
      </c>
      <c r="H36" s="1">
        <v>53.9</v>
      </c>
      <c r="I36" s="1">
        <f t="shared" si="1"/>
        <v>49.5</v>
      </c>
      <c r="J36" s="1">
        <v>49.3</v>
      </c>
      <c r="K36" s="1">
        <v>8.6</v>
      </c>
      <c r="L36" s="1">
        <v>0</v>
      </c>
      <c r="M36" s="1">
        <v>40.9</v>
      </c>
      <c r="N36" s="1">
        <v>0</v>
      </c>
      <c r="O36" s="2">
        <v>0.47695780719394998</v>
      </c>
      <c r="P36" s="1">
        <v>92</v>
      </c>
      <c r="Q36" s="3">
        <v>17157</v>
      </c>
      <c r="R36" s="1">
        <f t="shared" si="2"/>
        <v>536.22428163431834</v>
      </c>
    </row>
    <row r="37" spans="1:18" x14ac:dyDescent="0.25">
      <c r="A37" s="1" t="s">
        <v>42</v>
      </c>
      <c r="B37" s="2">
        <v>51</v>
      </c>
      <c r="C37" s="2">
        <f t="shared" si="0"/>
        <v>3.9318256327243257</v>
      </c>
      <c r="D37" s="2">
        <v>74.06</v>
      </c>
      <c r="E37" s="2">
        <v>3.36</v>
      </c>
      <c r="F37" s="1">
        <v>846.97</v>
      </c>
      <c r="G37" s="1">
        <v>9.6</v>
      </c>
      <c r="H37" s="1">
        <v>10.5</v>
      </c>
      <c r="I37" s="1">
        <f t="shared" si="1"/>
        <v>66.8</v>
      </c>
      <c r="J37" s="1">
        <v>31.3</v>
      </c>
      <c r="K37" s="1">
        <v>11.4</v>
      </c>
      <c r="L37" s="1">
        <v>1.6</v>
      </c>
      <c r="M37" s="1">
        <v>55.4</v>
      </c>
      <c r="N37" s="2">
        <v>0</v>
      </c>
      <c r="O37" s="2" t="s">
        <v>60</v>
      </c>
      <c r="P37" s="1">
        <v>750</v>
      </c>
      <c r="Q37" s="3">
        <v>98099</v>
      </c>
      <c r="R37" s="1">
        <f t="shared" si="2"/>
        <v>764.5337872965066</v>
      </c>
    </row>
    <row r="38" spans="1:18" x14ac:dyDescent="0.25">
      <c r="A38" s="1" t="s">
        <v>9</v>
      </c>
      <c r="B38" s="2">
        <v>53.298267223729546</v>
      </c>
      <c r="C38" s="2">
        <f t="shared" si="0"/>
        <v>3.9759038207695991</v>
      </c>
      <c r="D38" s="2">
        <v>58.684687983754181</v>
      </c>
      <c r="E38" s="2">
        <v>13.823925961682507</v>
      </c>
      <c r="F38" s="1">
        <v>2127.1</v>
      </c>
      <c r="G38" s="1">
        <v>37.799999999999997</v>
      </c>
      <c r="H38" s="1">
        <v>33.6</v>
      </c>
      <c r="I38" s="1">
        <f t="shared" si="1"/>
        <v>54.6</v>
      </c>
      <c r="J38" s="1">
        <v>45</v>
      </c>
      <c r="K38" s="1">
        <v>10</v>
      </c>
      <c r="L38" s="1">
        <v>0.35288047006341861</v>
      </c>
      <c r="M38" s="1">
        <v>44.6</v>
      </c>
      <c r="N38" s="2">
        <v>6.9910281805016905E-2</v>
      </c>
      <c r="O38" s="2">
        <v>0.31540412478253388</v>
      </c>
      <c r="P38" s="3">
        <v>1568</v>
      </c>
      <c r="Q38" s="3">
        <v>60077</v>
      </c>
      <c r="R38" s="1">
        <f t="shared" si="2"/>
        <v>2609.983854053964</v>
      </c>
    </row>
    <row r="39" spans="1:18" x14ac:dyDescent="0.25">
      <c r="A39" s="1" t="s">
        <v>18</v>
      </c>
      <c r="B39" s="2">
        <v>51.951527333068462</v>
      </c>
      <c r="C39" s="2">
        <f t="shared" si="0"/>
        <v>3.950311117172129</v>
      </c>
      <c r="D39" s="2">
        <v>61.892630939303992</v>
      </c>
      <c r="E39" s="2">
        <v>10.657442681188211</v>
      </c>
      <c r="F39" s="1">
        <v>2362.5</v>
      </c>
      <c r="G39" s="1">
        <v>39.5</v>
      </c>
      <c r="H39" s="1">
        <v>32.4</v>
      </c>
      <c r="I39" s="1">
        <f t="shared" si="1"/>
        <v>56.1</v>
      </c>
      <c r="J39" s="1">
        <v>43.1</v>
      </c>
      <c r="K39" s="1">
        <v>9.9</v>
      </c>
      <c r="L39" s="1">
        <v>0.62518989412672066</v>
      </c>
      <c r="M39" s="1">
        <v>46.2</v>
      </c>
      <c r="N39" s="2">
        <v>0.18580409937597869</v>
      </c>
      <c r="O39" s="2">
        <v>0.35070702646147844</v>
      </c>
      <c r="P39" s="1">
        <v>265</v>
      </c>
      <c r="Q39" s="3">
        <v>85574</v>
      </c>
      <c r="R39" s="1">
        <f t="shared" si="2"/>
        <v>309.67349895996449</v>
      </c>
    </row>
    <row r="40" spans="1:18" x14ac:dyDescent="0.25">
      <c r="A40" s="1" t="s">
        <v>25</v>
      </c>
      <c r="B40" s="2">
        <v>52.919843779058951</v>
      </c>
      <c r="C40" s="2">
        <f t="shared" si="0"/>
        <v>3.9687783872215916</v>
      </c>
      <c r="D40" s="2">
        <v>52.387948670262233</v>
      </c>
      <c r="E40" s="2">
        <v>13.137437232657614</v>
      </c>
      <c r="F40" s="1">
        <v>7074.2</v>
      </c>
      <c r="G40" s="1">
        <v>89.9</v>
      </c>
      <c r="H40" s="1">
        <v>83.5</v>
      </c>
      <c r="I40" s="1">
        <f t="shared" si="1"/>
        <v>32.1</v>
      </c>
      <c r="J40" s="1">
        <v>66.400000000000006</v>
      </c>
      <c r="K40" s="1">
        <v>5.2</v>
      </c>
      <c r="L40" s="1">
        <v>1.2702250325460294</v>
      </c>
      <c r="M40" s="1">
        <v>26.9</v>
      </c>
      <c r="N40" s="2">
        <v>9.856797470708574E-2</v>
      </c>
      <c r="O40" s="2">
        <v>8.6240723008658399E-2</v>
      </c>
      <c r="P40" s="1">
        <v>389</v>
      </c>
      <c r="Q40" s="3">
        <v>53770</v>
      </c>
      <c r="R40" s="1">
        <f t="shared" si="2"/>
        <v>723.45173888785575</v>
      </c>
    </row>
    <row r="41" spans="1:18" x14ac:dyDescent="0.25">
      <c r="A41" s="1" t="s">
        <v>4</v>
      </c>
      <c r="B41" s="2">
        <v>53.981134827636502</v>
      </c>
      <c r="C41" s="2">
        <f t="shared" si="0"/>
        <v>3.9886346304818159</v>
      </c>
      <c r="D41" s="2">
        <v>58.303593134633147</v>
      </c>
      <c r="E41" s="2">
        <v>15.30607283512423</v>
      </c>
      <c r="F41" s="1">
        <v>2206.1999999999998</v>
      </c>
      <c r="G41" s="1">
        <v>39.799999999999997</v>
      </c>
      <c r="H41" s="1">
        <v>36.799999999999997</v>
      </c>
      <c r="I41" s="1">
        <f t="shared" si="1"/>
        <v>54.1</v>
      </c>
      <c r="J41" s="1">
        <v>44.2</v>
      </c>
      <c r="K41" s="1">
        <v>9.1</v>
      </c>
      <c r="L41" s="1">
        <v>1.4489230320416202</v>
      </c>
      <c r="M41" s="1">
        <v>45</v>
      </c>
      <c r="N41" s="2">
        <v>0.23727330189137938</v>
      </c>
      <c r="O41" s="2">
        <v>0.36282942794129824</v>
      </c>
      <c r="P41" s="3">
        <v>2654</v>
      </c>
      <c r="Q41" s="3">
        <v>205670</v>
      </c>
      <c r="R41" s="1">
        <f t="shared" si="2"/>
        <v>1290.4166869256576</v>
      </c>
    </row>
    <row r="42" spans="1:18" x14ac:dyDescent="0.25">
      <c r="A42" s="1" t="s">
        <v>43</v>
      </c>
      <c r="B42" s="2">
        <v>50.4</v>
      </c>
      <c r="C42" s="2">
        <f t="shared" si="0"/>
        <v>3.9199911750773229</v>
      </c>
      <c r="D42" s="2">
        <v>67.75</v>
      </c>
      <c r="E42" s="2">
        <v>7.99</v>
      </c>
      <c r="F42" s="1">
        <v>829.34</v>
      </c>
      <c r="G42" s="1">
        <v>16.07</v>
      </c>
      <c r="H42" s="1">
        <v>6.87</v>
      </c>
      <c r="I42" s="1">
        <f t="shared" si="1"/>
        <v>67.239999999999995</v>
      </c>
      <c r="J42" s="1">
        <v>31.34</v>
      </c>
      <c r="K42" s="1">
        <v>10.3</v>
      </c>
      <c r="L42" s="1">
        <v>1.05</v>
      </c>
      <c r="M42" s="1">
        <v>56.94</v>
      </c>
      <c r="N42" s="2">
        <v>0.33</v>
      </c>
      <c r="O42" s="2" t="s">
        <v>60</v>
      </c>
      <c r="P42" s="1">
        <v>662</v>
      </c>
      <c r="Q42" s="3">
        <v>164663</v>
      </c>
      <c r="R42" s="1">
        <f t="shared" si="2"/>
        <v>402.03324365522309</v>
      </c>
    </row>
    <row r="43" spans="1:18" x14ac:dyDescent="0.25">
      <c r="A43" s="1" t="s">
        <v>0</v>
      </c>
      <c r="B43" s="2">
        <v>51.045216996137242</v>
      </c>
      <c r="C43" s="2">
        <f t="shared" si="0"/>
        <v>3.9327118476872145</v>
      </c>
      <c r="D43" s="2">
        <v>74.233128834355838</v>
      </c>
      <c r="E43" s="2">
        <v>4.6239491024767094</v>
      </c>
      <c r="F43" s="1">
        <v>834.2</v>
      </c>
      <c r="G43" s="1">
        <v>7.6</v>
      </c>
      <c r="H43" s="1">
        <v>7.9</v>
      </c>
      <c r="I43" s="1">
        <f t="shared" si="1"/>
        <v>75.7</v>
      </c>
      <c r="J43" s="1">
        <v>22.9</v>
      </c>
      <c r="K43" s="1">
        <v>16.600000000000001</v>
      </c>
      <c r="L43" s="1">
        <v>0.89752329016132704</v>
      </c>
      <c r="M43" s="1">
        <v>59.1</v>
      </c>
      <c r="N43" s="2">
        <v>0.47716428084526247</v>
      </c>
      <c r="O43" s="2">
        <v>0.53332823139621022</v>
      </c>
      <c r="P43" s="1">
        <v>18</v>
      </c>
      <c r="Q43" s="3">
        <v>8802</v>
      </c>
      <c r="R43" s="1">
        <f t="shared" si="2"/>
        <v>204.49897750511249</v>
      </c>
    </row>
    <row r="44" spans="1:18" x14ac:dyDescent="0.25">
      <c r="A44" s="1" t="s">
        <v>7</v>
      </c>
      <c r="B44" s="2">
        <v>50.590305454873594</v>
      </c>
      <c r="C44" s="2">
        <f t="shared" si="0"/>
        <v>3.9237599661364491</v>
      </c>
      <c r="D44" s="2">
        <v>61.148125310192356</v>
      </c>
      <c r="E44" s="2">
        <v>10.013385270186943</v>
      </c>
      <c r="F44" s="1">
        <v>2691.4</v>
      </c>
      <c r="G44" s="1">
        <v>51</v>
      </c>
      <c r="H44" s="1">
        <v>46.6</v>
      </c>
      <c r="I44" s="1">
        <f t="shared" si="1"/>
        <v>45.4</v>
      </c>
      <c r="J44" s="1">
        <v>53.4</v>
      </c>
      <c r="K44" s="1">
        <v>7.9</v>
      </c>
      <c r="L44" s="1">
        <v>0.90688965423891954</v>
      </c>
      <c r="M44" s="1">
        <v>37.5</v>
      </c>
      <c r="N44" s="2">
        <v>0.30831240318238562</v>
      </c>
      <c r="O44" s="2">
        <v>0.38051894215001858</v>
      </c>
      <c r="P44" s="1">
        <v>698</v>
      </c>
      <c r="Q44" s="3">
        <v>66491</v>
      </c>
      <c r="R44" s="1">
        <f t="shared" si="2"/>
        <v>1049.7661337624641</v>
      </c>
    </row>
    <row r="45" spans="1:18" x14ac:dyDescent="0.25">
      <c r="P45" s="3"/>
      <c r="Q4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E678-E9A4-46EA-B84F-E042F5FA065D}">
  <dimension ref="A1:Q45"/>
  <sheetViews>
    <sheetView topLeftCell="A25" workbookViewId="0">
      <selection activeCell="A40" sqref="A40"/>
    </sheetView>
  </sheetViews>
  <sheetFormatPr defaultRowHeight="15" x14ac:dyDescent="0.25"/>
  <cols>
    <col min="1" max="1" width="32" style="1" bestFit="1" customWidth="1"/>
  </cols>
  <sheetData>
    <row r="1" spans="1:17" x14ac:dyDescent="0.25">
      <c r="A1" s="1" t="s">
        <v>44</v>
      </c>
      <c r="B1" t="str">
        <f>bd_entorno!B1</f>
        <v>popsexofem</v>
      </c>
      <c r="C1" t="str">
        <f>bd_entorno!D1</f>
        <v>pjovem</v>
      </c>
      <c r="D1" t="str">
        <f>bd_entorno!E1</f>
        <v>pidosos</v>
      </c>
      <c r="E1" t="str">
        <f>bd_entorno!F1</f>
        <v>renda</v>
      </c>
      <c r="F1" t="str">
        <f>bd_entorno!G1</f>
        <v>plano</v>
      </c>
      <c r="G1" t="str">
        <f>bd_entorno!H1</f>
        <v>supcomp</v>
      </c>
      <c r="H1" t="str">
        <f>bd_entorno!I1</f>
        <v>nbranca</v>
      </c>
      <c r="I1" t="str">
        <f>bd_entorno!J1</f>
        <v>branca</v>
      </c>
      <c r="J1" t="str">
        <f>bd_entorno!K1</f>
        <v>preta</v>
      </c>
      <c r="K1" t="str">
        <f>bd_entorno!L1</f>
        <v>amarela</v>
      </c>
      <c r="L1" t="str">
        <f>bd_entorno!M1</f>
        <v>parda</v>
      </c>
      <c r="M1" t="str">
        <f>bd_entorno!N1</f>
        <v>indigena</v>
      </c>
      <c r="N1" t="str">
        <f>bd_entorno!O1</f>
        <v>ivs</v>
      </c>
      <c r="O1" t="str">
        <f>bd_entorno!P1</f>
        <v>n</v>
      </c>
      <c r="P1" t="str">
        <f>bd_entorno!Q1</f>
        <v>pop</v>
      </c>
      <c r="Q1" t="str">
        <f>bd_entorno!R1</f>
        <v>coef</v>
      </c>
    </row>
    <row r="2" spans="1:17" x14ac:dyDescent="0.25">
      <c r="A2" s="1" t="s">
        <v>26</v>
      </c>
      <c r="B2">
        <f>LN(bd_entorno!B2)</f>
        <v>3.9542852963508439</v>
      </c>
      <c r="C2">
        <f>LN(bd_entorno!D2)</f>
        <v>4.1908718826256361</v>
      </c>
      <c r="D2">
        <f>LN(bd_entorno!E2)</f>
        <v>1.9382695017029115</v>
      </c>
      <c r="E2">
        <f>LN(bd_entorno!F2)</f>
        <v>8.391062914272025</v>
      </c>
      <c r="F2">
        <f>LN(bd_entorno!G2)</f>
        <v>4.2724907476055751</v>
      </c>
      <c r="G2">
        <f>LN(bd_entorno!H2)</f>
        <v>4.209160236650682</v>
      </c>
      <c r="H2">
        <f>LN(bd_entorno!I2)</f>
        <v>3.6813511876931448</v>
      </c>
      <c r="I2">
        <f>LN(bd_entorno!J2)</f>
        <v>4.0707346965829672</v>
      </c>
      <c r="J2">
        <f>LN(bd_entorno!K2)</f>
        <v>1.9021075263969205</v>
      </c>
      <c r="K2">
        <f>LN(bd_entorno!L2)</f>
        <v>0.44330469660029925</v>
      </c>
      <c r="L2">
        <f>LN(bd_entorno!M2)</f>
        <v>3.4965075614664802</v>
      </c>
      <c r="M2">
        <f>LN(bd_entorno!N2)</f>
        <v>-2.9077948480790794</v>
      </c>
      <c r="N2">
        <f>LN(bd_entorno!O2)</f>
        <v>-2.2770375570115715</v>
      </c>
      <c r="O2">
        <f>LN(bd_entorno!P2)</f>
        <v>6.6957989170584913</v>
      </c>
      <c r="P2">
        <f>LN(bd_entorno!Q2)</f>
        <v>11.990301848545377</v>
      </c>
      <c r="Q2">
        <f>LN(bd_entorno!R2)</f>
        <v>6.2184225334833432</v>
      </c>
    </row>
    <row r="3" spans="1:17" x14ac:dyDescent="0.25">
      <c r="A3" s="1" t="s">
        <v>28</v>
      </c>
      <c r="B3">
        <f>LN(bd_entorno!B3)</f>
        <v>3.9166124577619534</v>
      </c>
      <c r="C3">
        <f>LN(bd_entorno!D3)</f>
        <v>4.2174467593560845</v>
      </c>
      <c r="D3">
        <f>LN(bd_entorno!E3)</f>
        <v>2.0831845279586703</v>
      </c>
      <c r="E3">
        <f>LN(bd_entorno!F3)</f>
        <v>6.4247069362155926</v>
      </c>
      <c r="F3">
        <f>LN(bd_entorno!G3)</f>
        <v>2.0554049638515948</v>
      </c>
      <c r="G3">
        <f>LN(bd_entorno!H3)</f>
        <v>1.1786549963416462</v>
      </c>
      <c r="H3">
        <f>LN(bd_entorno!I3)</f>
        <v>4.2375787303080088</v>
      </c>
      <c r="I3">
        <f>LN(bd_entorno!J3)</f>
        <v>3.377246160839642</v>
      </c>
      <c r="J3">
        <f>LN(bd_entorno!K3)</f>
        <v>2.4535879665305731</v>
      </c>
      <c r="K3">
        <f>LN(bd_entorno!L3)</f>
        <v>-0.1743533871447778</v>
      </c>
      <c r="L3">
        <f>LN(bd_entorno!M3)</f>
        <v>4.0536961637442914</v>
      </c>
      <c r="M3">
        <f>LN(bd_entorno!N3)</f>
        <v>-0.82098055206983023</v>
      </c>
      <c r="N3" t="e">
        <f>LN(bd_entorno!O3)</f>
        <v>#VALUE!</v>
      </c>
      <c r="O3">
        <f>LN(bd_entorno!P3)</f>
        <v>6.4488893941468577</v>
      </c>
      <c r="P3">
        <f>LN(bd_entorno!Q3)</f>
        <v>12.239304306212311</v>
      </c>
      <c r="Q3">
        <f>LN(bd_entorno!R3)</f>
        <v>5.7225105529047751</v>
      </c>
    </row>
    <row r="4" spans="1:17" x14ac:dyDescent="0.25">
      <c r="A4" s="1" t="s">
        <v>8</v>
      </c>
      <c r="B4">
        <f>LN(bd_entorno!B4)</f>
        <v>3.9435019789479528</v>
      </c>
      <c r="C4">
        <f>LN(bd_entorno!D4)</f>
        <v>4.1967774206721913</v>
      </c>
      <c r="D4">
        <f>LN(bd_entorno!E4)</f>
        <v>2.2657897994144283</v>
      </c>
      <c r="E4">
        <f>LN(bd_entorno!F4)</f>
        <v>7.0216195351311841</v>
      </c>
      <c r="F4">
        <f>LN(bd_entorno!G4)</f>
        <v>2.7278528283983898</v>
      </c>
      <c r="G4">
        <f>LN(bd_entorno!H4)</f>
        <v>2.7972813348301528</v>
      </c>
      <c r="H4">
        <f>LN(bd_entorno!I4)</f>
        <v>4.2312037449392976</v>
      </c>
      <c r="I4">
        <f>LN(bd_entorno!J4)</f>
        <v>3.3911470458086539</v>
      </c>
      <c r="J4">
        <f>LN(bd_entorno!K4)</f>
        <v>2.4849066497880004</v>
      </c>
      <c r="K4">
        <f>LN(bd_entorno!L4)</f>
        <v>0.33048215931837932</v>
      </c>
      <c r="L4">
        <f>LN(bd_entorno!M4)</f>
        <v>4.0395363257271057</v>
      </c>
      <c r="M4">
        <f>LN(bd_entorno!N4)</f>
        <v>-1.9261932323715885</v>
      </c>
      <c r="N4">
        <f>LN(bd_entorno!O4)</f>
        <v>-0.92509784990029242</v>
      </c>
      <c r="O4">
        <f>LN(bd_entorno!P4)</f>
        <v>5.916202062607435</v>
      </c>
      <c r="P4">
        <f>LN(bd_entorno!Q4)</f>
        <v>10.888072245049271</v>
      </c>
      <c r="Q4">
        <f>LN(bd_entorno!R4)</f>
        <v>6.5410552825283919</v>
      </c>
    </row>
    <row r="5" spans="1:17" x14ac:dyDescent="0.25">
      <c r="A5" s="1" t="s">
        <v>6</v>
      </c>
      <c r="B5">
        <f>LN(bd_entorno!B5)</f>
        <v>3.9556332735713768</v>
      </c>
      <c r="C5">
        <f>LN(bd_entorno!D5)</f>
        <v>4.1321904544515586</v>
      </c>
      <c r="D5">
        <f>LN(bd_entorno!E5)</f>
        <v>2.5420302474433609</v>
      </c>
      <c r="E5">
        <f>LN(bd_entorno!F5)</f>
        <v>7.2553793874004517</v>
      </c>
      <c r="F5">
        <f>LN(bd_entorno!G5)</f>
        <v>3.4781584227982836</v>
      </c>
      <c r="G5">
        <f>LN(bd_entorno!H5)</f>
        <v>3.2542429687054919</v>
      </c>
      <c r="H5">
        <f>LN(bd_entorno!I5)</f>
        <v>4.0960098415411617</v>
      </c>
      <c r="I5">
        <f>LN(bd_entorno!J5)</f>
        <v>3.6506582412937387</v>
      </c>
      <c r="J5">
        <f>LN(bd_entorno!K5)</f>
        <v>2.4336133554004498</v>
      </c>
      <c r="K5">
        <f>LN(bd_entorno!L5)</f>
        <v>7.6504965379208145E-2</v>
      </c>
      <c r="L5">
        <f>LN(bd_entorno!M5)</f>
        <v>3.8856790300885442</v>
      </c>
      <c r="M5">
        <f>LN(bd_entorno!N5)</f>
        <v>-1.0109340226907764</v>
      </c>
      <c r="N5">
        <f>LN(bd_entorno!O5)</f>
        <v>-1.1476502980214258</v>
      </c>
      <c r="O5">
        <f>LN(bd_entorno!P5)</f>
        <v>5.0562458053483077</v>
      </c>
      <c r="P5">
        <f>LN(bd_entorno!Q5)</f>
        <v>9.7104487709009675</v>
      </c>
      <c r="Q5">
        <f>LN(bd_entorno!R5)</f>
        <v>6.858722499417568</v>
      </c>
    </row>
    <row r="6" spans="1:17" x14ac:dyDescent="0.25">
      <c r="A6" s="1" t="s">
        <v>12</v>
      </c>
      <c r="B6">
        <f>LN(bd_entorno!B6)</f>
        <v>3.9524998475685176</v>
      </c>
      <c r="C6">
        <f>LN(bd_entorno!D6)</f>
        <v>4.1874901637126953</v>
      </c>
      <c r="D6">
        <f>LN(bd_entorno!E6)</f>
        <v>2.2927266902734686</v>
      </c>
      <c r="E6">
        <f>LN(bd_entorno!F6)</f>
        <v>7.0210839642891401</v>
      </c>
      <c r="F6">
        <f>LN(bd_entorno!G6)</f>
        <v>2.9231615807191558</v>
      </c>
      <c r="G6">
        <f>LN(bd_entorno!H6)</f>
        <v>2.7212954278522306</v>
      </c>
      <c r="H6">
        <f>LN(bd_entorno!I6)</f>
        <v>4.1620032106959153</v>
      </c>
      <c r="I6">
        <f>LN(bd_entorno!J6)</f>
        <v>3.5234150143864045</v>
      </c>
      <c r="J6">
        <f>LN(bd_entorno!K6)</f>
        <v>2.4680995314716192</v>
      </c>
      <c r="K6">
        <f>LN(bd_entorno!L6)</f>
        <v>0.2051340752166291</v>
      </c>
      <c r="L6">
        <f>LN(bd_entorno!M6)</f>
        <v>3.9589065913269965</v>
      </c>
      <c r="M6">
        <f>LN(bd_entorno!N6)</f>
        <v>-0.67830614317480886</v>
      </c>
      <c r="N6">
        <f>LN(bd_entorno!O6)</f>
        <v>-0.97032128603909318</v>
      </c>
      <c r="O6">
        <f>LN(bd_entorno!P6)</f>
        <v>8.3799979522383925</v>
      </c>
      <c r="P6">
        <f>LN(bd_entorno!Q6)</f>
        <v>12.978324401547511</v>
      </c>
      <c r="Q6">
        <f>LN(bd_entorno!R6)</f>
        <v>6.9145990156611106</v>
      </c>
    </row>
    <row r="7" spans="1:17" x14ac:dyDescent="0.25">
      <c r="A7" s="1" t="s">
        <v>29</v>
      </c>
      <c r="B7">
        <f>LN(bd_entorno!B7)</f>
        <v>3.9263203101289705</v>
      </c>
      <c r="C7">
        <f>LN(bd_entorno!D7)</f>
        <v>4.1380424174878199</v>
      </c>
      <c r="D7">
        <f>LN(bd_entorno!E7)</f>
        <v>2.4865719291070616</v>
      </c>
      <c r="E7">
        <f>LN(bd_entorno!F7)</f>
        <v>6.5135268027999604</v>
      </c>
      <c r="F7">
        <f>LN(bd_entorno!G7)</f>
        <v>2.7472709142554912</v>
      </c>
      <c r="G7">
        <f>LN(bd_entorno!H7)</f>
        <v>1.5411590716808059</v>
      </c>
      <c r="H7">
        <f>LN(bd_entorno!I7)</f>
        <v>4.2577381091305364</v>
      </c>
      <c r="I7">
        <f>LN(bd_entorno!J7)</f>
        <v>3.2331731295690251</v>
      </c>
      <c r="J7">
        <f>LN(bd_entorno!K7)</f>
        <v>2.5832425505088623</v>
      </c>
      <c r="K7">
        <f>LN(bd_entorno!L7)</f>
        <v>1.1878434223960523</v>
      </c>
      <c r="L7">
        <f>LN(bd_entorno!M7)</f>
        <v>4.0502185041795453</v>
      </c>
      <c r="M7">
        <f>LN(bd_entorno!N7)</f>
        <v>-1.3093333199837622</v>
      </c>
      <c r="N7" t="e">
        <f>LN(bd_entorno!O7)</f>
        <v>#VALUE!</v>
      </c>
      <c r="O7">
        <f>LN(bd_entorno!P7)</f>
        <v>6.0497334552319577</v>
      </c>
      <c r="P7">
        <f>LN(bd_entorno!Q7)</f>
        <v>11.066544607947003</v>
      </c>
      <c r="Q7">
        <f>LN(bd_entorno!R7)</f>
        <v>6.496114312255183</v>
      </c>
    </row>
    <row r="8" spans="1:17" x14ac:dyDescent="0.25">
      <c r="A8" s="1" t="s">
        <v>30</v>
      </c>
      <c r="B8">
        <f>LN(bd_entorno!B8)</f>
        <v>3.932021691934835</v>
      </c>
      <c r="C8">
        <f>LN(bd_entorno!D8)</f>
        <v>4.1579451436316957</v>
      </c>
      <c r="D8">
        <f>LN(bd_entorno!E8)</f>
        <v>2.5265283244788197</v>
      </c>
      <c r="E8">
        <f>LN(bd_entorno!F8)</f>
        <v>6.3762846732388585</v>
      </c>
      <c r="F8">
        <f>LN(bd_entorno!G8)</f>
        <v>2.1186622548331173</v>
      </c>
      <c r="G8">
        <f>LN(bd_entorno!H8)</f>
        <v>1.3029127521808397</v>
      </c>
      <c r="H8">
        <f>LN(bd_entorno!I8)</f>
        <v>4.1757709275842956</v>
      </c>
      <c r="I8">
        <f>LN(bd_entorno!J8)</f>
        <v>3.500741011998417</v>
      </c>
      <c r="J8">
        <f>LN(bd_entorno!K8)</f>
        <v>1.631199404215613</v>
      </c>
      <c r="K8">
        <f>LN(bd_entorno!L8)</f>
        <v>0.20701416938432612</v>
      </c>
      <c r="L8">
        <f>LN(bd_entorno!M8)</f>
        <v>4.0940111733208626</v>
      </c>
      <c r="M8">
        <f>LN(bd_entorno!N8)</f>
        <v>-1.3093333199837622</v>
      </c>
      <c r="N8" t="e">
        <f>LN(bd_entorno!O8)</f>
        <v>#VALUE!</v>
      </c>
      <c r="O8">
        <f>LN(bd_entorno!P8)</f>
        <v>4.3040650932041702</v>
      </c>
      <c r="P8">
        <f>LN(bd_entorno!Q8)</f>
        <v>9.6158721445288897</v>
      </c>
      <c r="Q8">
        <f>LN(bd_entorno!R8)</f>
        <v>6.2011184136455082</v>
      </c>
    </row>
    <row r="9" spans="1:17" x14ac:dyDescent="0.25">
      <c r="A9" s="1" t="s">
        <v>31</v>
      </c>
      <c r="B9">
        <f>LN(bd_entorno!B9)</f>
        <v>3.8871153697219611</v>
      </c>
      <c r="C9">
        <f>LN(bd_entorno!D9)</f>
        <v>4.1613799635582591</v>
      </c>
      <c r="D9">
        <f>LN(bd_entorno!E9)</f>
        <v>2.596000697293587</v>
      </c>
      <c r="E9">
        <f>LN(bd_entorno!F9)</f>
        <v>6.6181513609676577</v>
      </c>
      <c r="F9">
        <f>LN(bd_entorno!G9)</f>
        <v>2.5392369943330477</v>
      </c>
      <c r="G9">
        <f>LN(bd_entorno!H9)</f>
        <v>1.6467336971777973</v>
      </c>
      <c r="H9">
        <f>LN(bd_entorno!I9)</f>
        <v>4.2857910267930555</v>
      </c>
      <c r="I9">
        <f>LN(bd_entorno!J9)</f>
        <v>3.2495989975110415</v>
      </c>
      <c r="J9">
        <f>LN(bd_entorno!K9)</f>
        <v>2.8836827697453682</v>
      </c>
      <c r="K9">
        <f>LN(bd_entorno!L9)</f>
        <v>-2.0202707317519466E-2</v>
      </c>
      <c r="L9">
        <f>LN(bd_entorno!M9)</f>
        <v>4.0033251638349325</v>
      </c>
      <c r="M9">
        <f>LN(bd_entorno!N9)</f>
        <v>-1.5606477482646683</v>
      </c>
      <c r="N9" t="e">
        <f>LN(bd_entorno!O9)</f>
        <v>#VALUE!</v>
      </c>
      <c r="O9">
        <f>LN(bd_entorno!P9)</f>
        <v>5.2678581590633282</v>
      </c>
      <c r="P9">
        <f>LN(bd_entorno!Q9)</f>
        <v>10.72880269667349</v>
      </c>
      <c r="Q9">
        <f>LN(bd_entorno!R9)</f>
        <v>6.0519809273600655</v>
      </c>
    </row>
    <row r="10" spans="1:17" x14ac:dyDescent="0.25">
      <c r="A10" s="1" t="s">
        <v>24</v>
      </c>
      <c r="B10">
        <f>LN(bd_entorno!B10)</f>
        <v>3.9906117834589714</v>
      </c>
      <c r="C10">
        <f>LN(bd_entorno!D10)</f>
        <v>3.993403836836618</v>
      </c>
      <c r="D10">
        <f>LN(bd_entorno!E10)</f>
        <v>2.7996415263871079</v>
      </c>
      <c r="E10">
        <f>LN(bd_entorno!F10)</f>
        <v>8.2307903004628375</v>
      </c>
      <c r="F10">
        <f>LN(bd_entorno!G10)</f>
        <v>4.2355547307736243</v>
      </c>
      <c r="G10">
        <f>LN(bd_entorno!H10)</f>
        <v>3.9908341858524357</v>
      </c>
      <c r="H10">
        <f>LN(bd_entorno!I10)</f>
        <v>3.9219733362813143</v>
      </c>
      <c r="I10">
        <f>LN(bd_entorno!J10)</f>
        <v>3.8712010109078911</v>
      </c>
      <c r="J10">
        <f>LN(bd_entorno!K10)</f>
        <v>2.1400661634962708</v>
      </c>
      <c r="K10">
        <f>LN(bd_entorno!L10)</f>
        <v>0.21671992652114094</v>
      </c>
      <c r="L10">
        <f>LN(bd_entorno!M10)</f>
        <v>3.7376696182833684</v>
      </c>
      <c r="M10">
        <f>LN(bd_entorno!N10)</f>
        <v>-1.3446682882712513</v>
      </c>
      <c r="N10">
        <f>LN(bd_entorno!O10)</f>
        <v>-2.1005170182397799</v>
      </c>
      <c r="O10">
        <f>LN(bd_entorno!P10)</f>
        <v>5.9269260259704106</v>
      </c>
      <c r="P10">
        <f>LN(bd_entorno!Q10)</f>
        <v>10.344287628931781</v>
      </c>
      <c r="Q10">
        <f>LN(bd_entorno!R10)</f>
        <v>7.0955638620088584</v>
      </c>
    </row>
    <row r="11" spans="1:17" x14ac:dyDescent="0.25">
      <c r="A11" s="1" t="s">
        <v>32</v>
      </c>
      <c r="B11">
        <f>LN(bd_entorno!B11)</f>
        <v>3.8987597604977808</v>
      </c>
      <c r="C11">
        <f>LN(bd_entorno!D11)</f>
        <v>4.340054391784455</v>
      </c>
      <c r="D11">
        <f>LN(bd_entorno!E11)</f>
        <v>1.3786639722541989</v>
      </c>
      <c r="E11">
        <f>LN(bd_entorno!F11)</f>
        <v>6.3461625381624929</v>
      </c>
      <c r="F11">
        <f>LN(bd_entorno!G11)</f>
        <v>1.7749523509116738</v>
      </c>
      <c r="G11">
        <f>LN(bd_entorno!H11)</f>
        <v>1.5040773967762742</v>
      </c>
      <c r="H11">
        <f>LN(bd_entorno!I11)</f>
        <v>4.3385970767465452</v>
      </c>
      <c r="I11">
        <f>LN(bd_entorno!J11)</f>
        <v>3.095577608523707</v>
      </c>
      <c r="J11">
        <f>LN(bd_entorno!K11)</f>
        <v>2.6946271807700692</v>
      </c>
      <c r="K11">
        <f>LN(bd_entorno!L11)</f>
        <v>-2.6242236060290757E-2</v>
      </c>
      <c r="L11">
        <f>LN(bd_entorno!M11)</f>
        <v>4.1239033644636454</v>
      </c>
      <c r="M11">
        <f>LN(bd_entorno!N11)</f>
        <v>-0.96740623267958548</v>
      </c>
      <c r="N11">
        <f>LN(bd_entorno!O11)</f>
        <v>-0.3283788291002972</v>
      </c>
      <c r="O11">
        <f>LN(bd_entorno!P11)</f>
        <v>5.7960577507653719</v>
      </c>
      <c r="P11">
        <f>LN(bd_entorno!Q11)</f>
        <v>10.477851197106107</v>
      </c>
      <c r="Q11">
        <f>LN(bd_entorno!R11)</f>
        <v>6.8311320186294937</v>
      </c>
    </row>
    <row r="12" spans="1:17" x14ac:dyDescent="0.25">
      <c r="A12" s="1" t="s">
        <v>13</v>
      </c>
      <c r="B12">
        <f>LN(bd_entorno!B12)</f>
        <v>3.8959324592038151</v>
      </c>
      <c r="C12">
        <f>LN(bd_entorno!D12)</f>
        <v>4.295460012758614</v>
      </c>
      <c r="D12">
        <f>LN(bd_entorno!E12)</f>
        <v>1.8052989921525102</v>
      </c>
      <c r="E12">
        <f>LN(bd_entorno!F12)</f>
        <v>6.7042917984347543</v>
      </c>
      <c r="F12">
        <f>LN(bd_entorno!G12)</f>
        <v>2.4069451083182885</v>
      </c>
      <c r="G12">
        <f>LN(bd_entorno!H12)</f>
        <v>1.7227665977411035</v>
      </c>
      <c r="H12">
        <f>LN(bd_entorno!I12)</f>
        <v>4.3981460165537651</v>
      </c>
      <c r="I12">
        <f>LN(bd_entorno!J12)</f>
        <v>2.884800712846709</v>
      </c>
      <c r="J12">
        <f>LN(bd_entorno!K12)</f>
        <v>1.7578579175523736</v>
      </c>
      <c r="K12">
        <f>LN(bd_entorno!L12)</f>
        <v>-0.21826209113286932</v>
      </c>
      <c r="L12">
        <f>LN(bd_entorno!M12)</f>
        <v>4.3241326562549789</v>
      </c>
      <c r="M12" t="e">
        <f>LN(bd_entorno!N12)</f>
        <v>#NUM!</v>
      </c>
      <c r="N12">
        <f>LN(bd_entorno!O12)</f>
        <v>-0.60561738855993463</v>
      </c>
      <c r="O12">
        <f>LN(bd_entorno!P12)</f>
        <v>4.1271343850450917</v>
      </c>
      <c r="P12">
        <f>LN(bd_entorno!Q12)</f>
        <v>9.05753878171822</v>
      </c>
      <c r="Q12">
        <f>LN(bd_entorno!R12)</f>
        <v>6.5825210682971003</v>
      </c>
    </row>
    <row r="13" spans="1:17" x14ac:dyDescent="0.25">
      <c r="A13" s="1" t="s">
        <v>33</v>
      </c>
      <c r="B13">
        <f>LN(bd_entorno!B13)</f>
        <v>3.9415818076696905</v>
      </c>
      <c r="C13">
        <f>LN(bd_entorno!D13)</f>
        <v>4.1340459290736531</v>
      </c>
      <c r="D13">
        <f>LN(bd_entorno!E13)</f>
        <v>2.7206373166076814</v>
      </c>
      <c r="E13">
        <f>LN(bd_entorno!F13)</f>
        <v>6.6444015251314532</v>
      </c>
      <c r="F13">
        <f>LN(bd_entorno!G13)</f>
        <v>3.171364842197149</v>
      </c>
      <c r="G13">
        <f>LN(bd_entorno!H13)</f>
        <v>2.1077860146889784</v>
      </c>
      <c r="H13">
        <f>LN(bd_entorno!I13)</f>
        <v>4.2713743645702866</v>
      </c>
      <c r="I13">
        <f>LN(bd_entorno!J13)</f>
        <v>3.2437635403759799</v>
      </c>
      <c r="J13">
        <f>LN(bd_entorno!K13)</f>
        <v>2.5824869781268642</v>
      </c>
      <c r="K13">
        <f>LN(bd_entorno!L13)</f>
        <v>-0.18632957819149348</v>
      </c>
      <c r="L13">
        <f>LN(bd_entorno!M13)</f>
        <v>4.067144642295446</v>
      </c>
      <c r="M13">
        <f>LN(bd_entorno!N13)</f>
        <v>-1.9661128563728327</v>
      </c>
      <c r="N13" t="e">
        <f>LN(bd_entorno!O13)</f>
        <v>#VALUE!</v>
      </c>
      <c r="O13">
        <f>LN(bd_entorno!P13)</f>
        <v>6.0913098820776979</v>
      </c>
      <c r="P13">
        <f>LN(bd_entorno!Q13)</f>
        <v>11.575543392948934</v>
      </c>
      <c r="Q13">
        <f>LN(bd_entorno!R13)</f>
        <v>6.0286919540989929</v>
      </c>
    </row>
    <row r="14" spans="1:17" x14ac:dyDescent="0.25">
      <c r="A14" s="1" t="s">
        <v>15</v>
      </c>
      <c r="B14">
        <f>LN(bd_entorno!B14)</f>
        <v>3.9598687259021372</v>
      </c>
      <c r="C14">
        <f>LN(bd_entorno!D14)</f>
        <v>4.1102021393665469</v>
      </c>
      <c r="D14">
        <f>LN(bd_entorno!E14)</f>
        <v>2.499215039945617</v>
      </c>
      <c r="E14">
        <f>LN(bd_entorno!F14)</f>
        <v>7.3759447636622637</v>
      </c>
      <c r="F14">
        <f>LN(bd_entorno!G14)</f>
        <v>3.3357695763396999</v>
      </c>
      <c r="G14">
        <f>LN(bd_entorno!H14)</f>
        <v>3.1738784589374651</v>
      </c>
      <c r="H14">
        <f>LN(bd_entorno!I14)</f>
        <v>4.1713056033582285</v>
      </c>
      <c r="I14">
        <f>LN(bd_entorno!J14)</f>
        <v>3.4995332823830174</v>
      </c>
      <c r="J14">
        <f>LN(bd_entorno!K14)</f>
        <v>2.4069451083182885</v>
      </c>
      <c r="K14">
        <f>LN(bd_entorno!L14)</f>
        <v>0.53332364299125112</v>
      </c>
      <c r="L14">
        <f>LN(bd_entorno!M14)</f>
        <v>3.983413001514819</v>
      </c>
      <c r="M14">
        <f>LN(bd_entorno!N14)</f>
        <v>-0.75436458293090314</v>
      </c>
      <c r="N14">
        <f>LN(bd_entorno!O14)</f>
        <v>-1.0917561125767041</v>
      </c>
      <c r="O14">
        <f>LN(bd_entorno!P14)</f>
        <v>7.4289271948022719</v>
      </c>
      <c r="P14">
        <f>LN(bd_entorno!Q14)</f>
        <v>11.794081287706447</v>
      </c>
      <c r="Q14">
        <f>LN(bd_entorno!R14)</f>
        <v>7.1477713720660532</v>
      </c>
    </row>
    <row r="15" spans="1:17" x14ac:dyDescent="0.25">
      <c r="A15" s="1" t="s">
        <v>21</v>
      </c>
      <c r="B15">
        <f>LN(bd_entorno!B15)</f>
        <v>3.9848700738525986</v>
      </c>
      <c r="C15">
        <f>LN(bd_entorno!D15)</f>
        <v>4.0849323869606096</v>
      </c>
      <c r="D15">
        <f>LN(bd_entorno!E15)</f>
        <v>2.6424481122004893</v>
      </c>
      <c r="E15">
        <f>LN(bd_entorno!F15)</f>
        <v>8.2012762399496726</v>
      </c>
      <c r="F15">
        <f>LN(bd_entorno!G15)</f>
        <v>4.0741418549045809</v>
      </c>
      <c r="G15">
        <f>LN(bd_entorno!H15)</f>
        <v>3.9160150266976834</v>
      </c>
      <c r="H15">
        <f>LN(bd_entorno!I15)</f>
        <v>3.8199077165203406</v>
      </c>
      <c r="I15">
        <f>LN(bd_entorno!J15)</f>
        <v>3.9569963710708773</v>
      </c>
      <c r="J15">
        <f>LN(bd_entorno!K15)</f>
        <v>1.9459101490553132</v>
      </c>
      <c r="K15">
        <f>LN(bd_entorno!L15)</f>
        <v>0.30725025961319447</v>
      </c>
      <c r="L15">
        <f>LN(bd_entorno!M15)</f>
        <v>3.6532522764707851</v>
      </c>
      <c r="M15">
        <f>LN(bd_entorno!N15)</f>
        <v>-0.29568904824487074</v>
      </c>
      <c r="N15">
        <f>LN(bd_entorno!O15)</f>
        <v>-1.4221574748194166</v>
      </c>
      <c r="O15">
        <f>LN(bd_entorno!P15)</f>
        <v>7.2820736580934646</v>
      </c>
      <c r="P15">
        <f>LN(bd_entorno!Q15)</f>
        <v>11.805610004194801</v>
      </c>
      <c r="Q15">
        <f>LN(bd_entorno!R15)</f>
        <v>6.9893891188688926</v>
      </c>
    </row>
    <row r="16" spans="1:17" x14ac:dyDescent="0.25">
      <c r="A16" s="1" t="s">
        <v>1</v>
      </c>
      <c r="B16">
        <f>LN(bd_entorno!B16)</f>
        <v>3.9179531752278436</v>
      </c>
      <c r="C16">
        <f>LN(bd_entorno!D16)</f>
        <v>4.2825039553355673</v>
      </c>
      <c r="D16">
        <f>LN(bd_entorno!E16)</f>
        <v>1.5146098694695476</v>
      </c>
      <c r="E16">
        <f>LN(bd_entorno!F16)</f>
        <v>6.836044431428137</v>
      </c>
      <c r="F16">
        <f>LN(bd_entorno!G16)</f>
        <v>2.379546134130174</v>
      </c>
      <c r="G16">
        <f>LN(bd_entorno!H16)</f>
        <v>2.174751721484161</v>
      </c>
      <c r="H16">
        <f>LN(bd_entorno!I16)</f>
        <v>4.2959239356204701</v>
      </c>
      <c r="I16">
        <f>LN(bd_entorno!J16)</f>
        <v>3.2108436531709366</v>
      </c>
      <c r="J16">
        <f>LN(bd_entorno!K16)</f>
        <v>2.5649493574615367</v>
      </c>
      <c r="K16">
        <f>LN(bd_entorno!L16)</f>
        <v>0.41917386721985872</v>
      </c>
      <c r="L16">
        <f>LN(bd_entorno!M16)</f>
        <v>4.1009891049407692</v>
      </c>
      <c r="M16">
        <f>LN(bd_entorno!N16)</f>
        <v>-1.3271232279314389</v>
      </c>
      <c r="N16">
        <f>LN(bd_entorno!O16)</f>
        <v>-0.62921799107859733</v>
      </c>
      <c r="O16">
        <f>LN(bd_entorno!P16)</f>
        <v>5.5412635451584258</v>
      </c>
      <c r="P16">
        <f>LN(bd_entorno!Q16)</f>
        <v>11.038238887820111</v>
      </c>
      <c r="Q16">
        <f>LN(bd_entorno!R16)</f>
        <v>6.0159501223085439</v>
      </c>
    </row>
    <row r="17" spans="1:17" x14ac:dyDescent="0.25">
      <c r="A17" s="1" t="s">
        <v>22</v>
      </c>
      <c r="B17">
        <f>LN(bd_entorno!B17)</f>
        <v>3.9382553635137829</v>
      </c>
      <c r="C17">
        <f>LN(bd_entorno!D17)</f>
        <v>4.063539820471906</v>
      </c>
      <c r="D17">
        <f>LN(bd_entorno!E17)</f>
        <v>2.4955995255861256</v>
      </c>
      <c r="E17">
        <f>LN(bd_entorno!F17)</f>
        <v>8.6779676001220949</v>
      </c>
      <c r="F17">
        <f>LN(bd_entorno!G17)</f>
        <v>4.3280982926483258</v>
      </c>
      <c r="G17">
        <f>LN(bd_entorno!H17)</f>
        <v>4.3201512309557941</v>
      </c>
      <c r="H17">
        <f>LN(bd_entorno!I17)</f>
        <v>3.4011973816621555</v>
      </c>
      <c r="I17">
        <f>LN(bd_entorno!J17)</f>
        <v>4.2370008626236242</v>
      </c>
      <c r="J17">
        <f>LN(bd_entorno!K17)</f>
        <v>1.3083328196501789</v>
      </c>
      <c r="K17">
        <f>LN(bd_entorno!L17)</f>
        <v>-0.65782251757215471</v>
      </c>
      <c r="L17">
        <f>LN(bd_entorno!M17)</f>
        <v>3.2695689391837188</v>
      </c>
      <c r="M17">
        <f>LN(bd_entorno!N17)</f>
        <v>-1.4346687170087471</v>
      </c>
      <c r="N17">
        <f>LN(bd_entorno!O17)</f>
        <v>-1.4621594567233418</v>
      </c>
      <c r="O17">
        <f>LN(bd_entorno!P17)</f>
        <v>6.1224928095143865</v>
      </c>
      <c r="P17">
        <f>LN(bd_entorno!Q17)</f>
        <v>10.182973629388371</v>
      </c>
      <c r="Q17">
        <f>LN(bd_entorno!R17)</f>
        <v>7.4524446450962438</v>
      </c>
    </row>
    <row r="18" spans="1:17" x14ac:dyDescent="0.25">
      <c r="A18" s="1" t="s">
        <v>11</v>
      </c>
      <c r="B18">
        <f>LN(bd_entorno!B18)</f>
        <v>3.9469028416814744</v>
      </c>
      <c r="C18">
        <f>LN(bd_entorno!D18)</f>
        <v>3.9343971745189537</v>
      </c>
      <c r="D18">
        <f>LN(bd_entorno!E18)</f>
        <v>3.0528839743175382</v>
      </c>
      <c r="E18">
        <f>LN(bd_entorno!F18)</f>
        <v>8.7631153296197866</v>
      </c>
      <c r="F18">
        <f>LN(bd_entorno!G18)</f>
        <v>4.3107991253855138</v>
      </c>
      <c r="G18">
        <f>LN(bd_entorno!H18)</f>
        <v>4.2972854062187906</v>
      </c>
      <c r="H18">
        <f>LN(bd_entorno!I18)</f>
        <v>3.5438536820636788</v>
      </c>
      <c r="I18">
        <f>LN(bd_entorno!J18)</f>
        <v>4.1526134703460764</v>
      </c>
      <c r="J18">
        <f>LN(bd_entorno!K18)</f>
        <v>1.4350845252893227</v>
      </c>
      <c r="K18">
        <f>LN(bd_entorno!L18)</f>
        <v>0.44001425974406733</v>
      </c>
      <c r="L18">
        <f>LN(bd_entorno!M18)</f>
        <v>3.414442608412176</v>
      </c>
      <c r="M18">
        <f>LN(bd_entorno!N18)</f>
        <v>-1.498143912506928</v>
      </c>
      <c r="N18">
        <f>LN(bd_entorno!O18)</f>
        <v>-1.3179843731232694</v>
      </c>
      <c r="O18">
        <f>LN(bd_entorno!P18)</f>
        <v>5.7397929121792339</v>
      </c>
      <c r="P18">
        <f>LN(bd_entorno!Q18)</f>
        <v>10.407379191699189</v>
      </c>
      <c r="Q18">
        <f>LN(bd_entorno!R18)</f>
        <v>6.8453391854502739</v>
      </c>
    </row>
    <row r="19" spans="1:17" x14ac:dyDescent="0.25">
      <c r="A19" s="1" t="s">
        <v>17</v>
      </c>
      <c r="B19">
        <f>LN(bd_entorno!B19)</f>
        <v>3.9546582370725818</v>
      </c>
      <c r="C19">
        <f>LN(bd_entorno!D19)</f>
        <v>3.8238927420721662</v>
      </c>
      <c r="D19">
        <f>LN(bd_entorno!E19)</f>
        <v>3.1707508961259201</v>
      </c>
      <c r="E19">
        <f>LN(bd_entorno!F19)</f>
        <v>9.0260809387119387</v>
      </c>
      <c r="F19">
        <f>LN(bd_entorno!G19)</f>
        <v>4.4260435200906558</v>
      </c>
      <c r="G19">
        <f>LN(bd_entorno!H19)</f>
        <v>4.3770140928503372</v>
      </c>
      <c r="H19">
        <f>LN(bd_entorno!I19)</f>
        <v>3.0056826044071592</v>
      </c>
      <c r="I19">
        <f>LN(bd_entorno!J19)</f>
        <v>4.3280982926483258</v>
      </c>
      <c r="J19" t="e">
        <f>LN(bd_entorno!K19)</f>
        <v>#NUM!</v>
      </c>
      <c r="K19">
        <f>LN(bd_entorno!L19)</f>
        <v>-5.0101772085859864E-2</v>
      </c>
      <c r="L19">
        <f>LN(bd_entorno!M19)</f>
        <v>3.0056826044071592</v>
      </c>
      <c r="M19">
        <f>LN(bd_entorno!N19)</f>
        <v>-1.9113590358108363</v>
      </c>
      <c r="N19">
        <f>LN(bd_entorno!O19)</f>
        <v>-1.9522954004613835</v>
      </c>
      <c r="O19">
        <f>LN(bd_entorno!P19)</f>
        <v>5.6524891802686508</v>
      </c>
      <c r="P19">
        <f>LN(bd_entorno!Q19)</f>
        <v>10.300718855717189</v>
      </c>
      <c r="Q19">
        <f>LN(bd_entorno!R19)</f>
        <v>6.86469578952169</v>
      </c>
    </row>
    <row r="20" spans="1:17" x14ac:dyDescent="0.25">
      <c r="A20" s="1" t="s">
        <v>34</v>
      </c>
      <c r="B20">
        <f>LN(bd_entorno!B20)</f>
        <v>3.9051997800800207</v>
      </c>
      <c r="C20">
        <f>LN(bd_entorno!D20)</f>
        <v>4.1753099210452058</v>
      </c>
      <c r="D20">
        <f>LN(bd_entorno!E20)</f>
        <v>2.281361456542419</v>
      </c>
      <c r="E20">
        <f>LN(bd_entorno!F20)</f>
        <v>6.3630625857045686</v>
      </c>
      <c r="F20">
        <f>LN(bd_entorno!G20)</f>
        <v>2.4194788444655448</v>
      </c>
      <c r="G20">
        <f>LN(bd_entorno!H20)</f>
        <v>1.2178757094949273</v>
      </c>
      <c r="H20">
        <f>LN(bd_entorno!I20)</f>
        <v>4.3152188740922668</v>
      </c>
      <c r="I20">
        <f>LN(bd_entorno!J20)</f>
        <v>3.0204248861443626</v>
      </c>
      <c r="J20">
        <f>LN(bd_entorno!K20)</f>
        <v>2.418588768750352</v>
      </c>
      <c r="K20">
        <f>LN(bd_entorno!L20)</f>
        <v>1.2864740258376797</v>
      </c>
      <c r="L20">
        <f>LN(bd_entorno!M20)</f>
        <v>4.1526134703460764</v>
      </c>
      <c r="M20">
        <f>LN(bd_entorno!N20)</f>
        <v>-2.8134107167600364</v>
      </c>
      <c r="N20" t="e">
        <f>LN(bd_entorno!O20)</f>
        <v>#VALUE!</v>
      </c>
      <c r="O20">
        <f>LN(bd_entorno!P20)</f>
        <v>5.0238805208462765</v>
      </c>
      <c r="P20">
        <f>LN(bd_entorno!Q20)</f>
        <v>11.203474834045299</v>
      </c>
      <c r="Q20">
        <f>LN(bd_entorno!R20)</f>
        <v>5.3333311517712056</v>
      </c>
    </row>
    <row r="21" spans="1:17" x14ac:dyDescent="0.25">
      <c r="A21" s="1" t="s">
        <v>35</v>
      </c>
      <c r="B21">
        <f>LN(bd_entorno!B21)</f>
        <v>3.909620120811836</v>
      </c>
      <c r="C21">
        <f>LN(bd_entorno!D21)</f>
        <v>4.1154535254323354</v>
      </c>
      <c r="D21">
        <f>LN(bd_entorno!E21)</f>
        <v>2.6748380668960965</v>
      </c>
      <c r="E21">
        <f>LN(bd_entorno!F21)</f>
        <v>6.4811788876610459</v>
      </c>
      <c r="F21">
        <f>LN(bd_entorno!G21)</f>
        <v>2.4194788444655448</v>
      </c>
      <c r="G21">
        <f>LN(bd_entorno!H21)</f>
        <v>1.7263316639055997</v>
      </c>
      <c r="H21">
        <f>LN(bd_entorno!I21)</f>
        <v>4.2504932447120325</v>
      </c>
      <c r="I21">
        <f>LN(bd_entorno!J21)</f>
        <v>3.3304171996011083</v>
      </c>
      <c r="J21">
        <f>LN(bd_entorno!K21)</f>
        <v>2.2126603854660587</v>
      </c>
      <c r="K21">
        <f>LN(bd_entorno!L21)</f>
        <v>0.50681760236845186</v>
      </c>
      <c r="L21">
        <f>LN(bd_entorno!M21)</f>
        <v>4.1108738641733114</v>
      </c>
      <c r="M21">
        <f>LN(bd_entorno!N21)</f>
        <v>-2.5257286443082556</v>
      </c>
      <c r="N21" t="e">
        <f>LN(bd_entorno!O21)</f>
        <v>#VALUE!</v>
      </c>
      <c r="O21">
        <f>LN(bd_entorno!P21)</f>
        <v>6.7833252006039597</v>
      </c>
      <c r="P21">
        <f>LN(bd_entorno!Q21)</f>
        <v>11.744648110392371</v>
      </c>
      <c r="Q21">
        <f>LN(bd_entorno!R21)</f>
        <v>6.5516025551818178</v>
      </c>
    </row>
    <row r="22" spans="1:17" x14ac:dyDescent="0.25">
      <c r="A22" s="1" t="s">
        <v>36</v>
      </c>
      <c r="B22">
        <f>LN(bd_entorno!B22)</f>
        <v>3.921379100352171</v>
      </c>
      <c r="C22">
        <f>LN(bd_entorno!D22)</f>
        <v>4.1255201796905503</v>
      </c>
      <c r="D22">
        <f>LN(bd_entorno!E22)</f>
        <v>2.4283362982996062</v>
      </c>
      <c r="E22">
        <f>LN(bd_entorno!F22)</f>
        <v>6.4090229029035299</v>
      </c>
      <c r="F22">
        <f>LN(bd_entorno!G22)</f>
        <v>2.4150205223238337</v>
      </c>
      <c r="G22">
        <f>LN(bd_entorno!H22)</f>
        <v>1.3001916620664788</v>
      </c>
      <c r="H22">
        <f>LN(bd_entorno!I22)</f>
        <v>4.3181545580794714</v>
      </c>
      <c r="I22">
        <f>LN(bd_entorno!J22)</f>
        <v>3.061520014091994</v>
      </c>
      <c r="J22">
        <f>LN(bd_entorno!K22)</f>
        <v>2.817801065061329</v>
      </c>
      <c r="K22">
        <f>LN(bd_entorno!L22)</f>
        <v>0.86288995514703981</v>
      </c>
      <c r="L22">
        <f>LN(bd_entorno!M22)</f>
        <v>4.0657736052340647</v>
      </c>
      <c r="M22">
        <f>LN(bd_entorno!N22)</f>
        <v>-0.6348782724359695</v>
      </c>
      <c r="N22" t="e">
        <f>LN(bd_entorno!O22)</f>
        <v>#VALUE!</v>
      </c>
      <c r="O22">
        <f>LN(bd_entorno!P22)</f>
        <v>6.0913098820776979</v>
      </c>
      <c r="P22">
        <f>LN(bd_entorno!Q22)</f>
        <v>11.598029190215417</v>
      </c>
      <c r="Q22">
        <f>LN(bd_entorno!R22)</f>
        <v>6.0062061568325085</v>
      </c>
    </row>
    <row r="23" spans="1:17" x14ac:dyDescent="0.25">
      <c r="A23" s="1" t="s">
        <v>2</v>
      </c>
      <c r="B23">
        <f>LN(bd_entorno!B23)</f>
        <v>3.9804596727540731</v>
      </c>
      <c r="C23">
        <f>LN(bd_entorno!D23)</f>
        <v>4.1033782503835132</v>
      </c>
      <c r="D23">
        <f>LN(bd_entorno!E23)</f>
        <v>2.5767763435285618</v>
      </c>
      <c r="E23">
        <f>LN(bd_entorno!F23)</f>
        <v>7.7753178447649391</v>
      </c>
      <c r="F23">
        <f>LN(bd_entorno!G23)</f>
        <v>3.7037680666076871</v>
      </c>
      <c r="G23">
        <f>LN(bd_entorno!H23)</f>
        <v>3.6243409329763652</v>
      </c>
      <c r="H23">
        <f>LN(bd_entorno!I23)</f>
        <v>3.970291913552122</v>
      </c>
      <c r="I23">
        <f>LN(bd_entorno!J23)</f>
        <v>3.8264651170664994</v>
      </c>
      <c r="J23">
        <f>LN(bd_entorno!K23)</f>
        <v>2.1041341542702074</v>
      </c>
      <c r="K23">
        <f>LN(bd_entorno!L23)</f>
        <v>-8.4739212324026036E-2</v>
      </c>
      <c r="L23">
        <f>LN(bd_entorno!M23)</f>
        <v>3.8022081394209395</v>
      </c>
      <c r="M23">
        <f>LN(bd_entorno!N23)</f>
        <v>-1.4392848751293363</v>
      </c>
      <c r="N23">
        <f>LN(bd_entorno!O23)</f>
        <v>-1.0116010592829889</v>
      </c>
      <c r="O23">
        <f>LN(bd_entorno!P23)</f>
        <v>5.6454468976432377</v>
      </c>
      <c r="P23">
        <f>LN(bd_entorno!Q23)</f>
        <v>10.069806751852576</v>
      </c>
      <c r="Q23">
        <f>LN(bd_entorno!R23)</f>
        <v>7.088565610760889</v>
      </c>
    </row>
    <row r="24" spans="1:17" x14ac:dyDescent="0.25">
      <c r="A24" s="1" t="s">
        <v>37</v>
      </c>
      <c r="B24">
        <f>LN(bd_entorno!B24)</f>
        <v>3.9275025762765323</v>
      </c>
      <c r="C24">
        <f>LN(bd_entorno!D24)</f>
        <v>4.1356464415792065</v>
      </c>
      <c r="D24">
        <f>LN(bd_entorno!E24)</f>
        <v>2.5478814489493886</v>
      </c>
      <c r="E24">
        <f>LN(bd_entorno!F24)</f>
        <v>6.3592970137425917</v>
      </c>
      <c r="F24">
        <f>LN(bd_entorno!G24)</f>
        <v>1.9960599327407849</v>
      </c>
      <c r="G24">
        <f>LN(bd_entorno!H24)</f>
        <v>1.501852701754163</v>
      </c>
      <c r="H24">
        <f>LN(bd_entorno!I24)</f>
        <v>4.3141492122707961</v>
      </c>
      <c r="I24">
        <f>LN(bd_entorno!J24)</f>
        <v>3.1929424428416961</v>
      </c>
      <c r="J24">
        <f>LN(bd_entorno!K24)</f>
        <v>2.4907230351094403</v>
      </c>
      <c r="K24">
        <f>LN(bd_entorno!L24)</f>
        <v>-0.52763274208237199</v>
      </c>
      <c r="L24">
        <f>LN(bd_entorno!M24)</f>
        <v>4.1380424174878199</v>
      </c>
      <c r="M24">
        <f>LN(bd_entorno!N24)</f>
        <v>-3.2188758248682006</v>
      </c>
      <c r="N24" t="e">
        <f>LN(bd_entorno!O24)</f>
        <v>#VALUE!</v>
      </c>
      <c r="O24">
        <f>LN(bd_entorno!P24)</f>
        <v>3.9889840465642745</v>
      </c>
      <c r="P24">
        <f>LN(bd_entorno!Q24)</f>
        <v>10.170150257763833</v>
      </c>
      <c r="Q24">
        <f>LN(bd_entorno!R24)</f>
        <v>5.3317592537706693</v>
      </c>
    </row>
    <row r="25" spans="1:17" x14ac:dyDescent="0.25">
      <c r="A25" s="1" t="s">
        <v>3</v>
      </c>
      <c r="B25">
        <f>LN(bd_entorno!B25)</f>
        <v>3.9532618022751027</v>
      </c>
      <c r="C25">
        <f>LN(bd_entorno!D25)</f>
        <v>4.2626061559543755</v>
      </c>
      <c r="D25">
        <f>LN(bd_entorno!E25)</f>
        <v>1.9067177745488635</v>
      </c>
      <c r="E25">
        <f>LN(bd_entorno!F25)</f>
        <v>6.7170789178054289</v>
      </c>
      <c r="F25">
        <f>LN(bd_entorno!G25)</f>
        <v>2.3125354238472138</v>
      </c>
      <c r="G25">
        <f>LN(bd_entorno!H25)</f>
        <v>2.2925347571405443</v>
      </c>
      <c r="H25">
        <f>LN(bd_entorno!I25)</f>
        <v>4.2076732475291037</v>
      </c>
      <c r="I25">
        <f>LN(bd_entorno!J25)</f>
        <v>3.4078419243808238</v>
      </c>
      <c r="J25">
        <f>LN(bd_entorno!K25)</f>
        <v>2.6390573296152584</v>
      </c>
      <c r="K25">
        <f>LN(bd_entorno!L25)</f>
        <v>0.84395481069051537</v>
      </c>
      <c r="L25">
        <f>LN(bd_entorno!M25)</f>
        <v>3.9740583963475986</v>
      </c>
      <c r="M25">
        <f>LN(bd_entorno!N25)</f>
        <v>-1.5578852403988714</v>
      </c>
      <c r="N25">
        <f>LN(bd_entorno!O25)</f>
        <v>-0.83245127786983264</v>
      </c>
      <c r="O25">
        <f>LN(bd_entorno!P25)</f>
        <v>6.4769723628896827</v>
      </c>
      <c r="P25">
        <f>LN(bd_entorno!Q25)</f>
        <v>11.090309111544167</v>
      </c>
      <c r="Q25">
        <f>LN(bd_entorno!R25)</f>
        <v>6.8995887163157432</v>
      </c>
    </row>
    <row r="26" spans="1:17" x14ac:dyDescent="0.25">
      <c r="A26" s="1" t="s">
        <v>20</v>
      </c>
      <c r="B26">
        <f>LN(bd_entorno!B26)</f>
        <v>3.9422286582704711</v>
      </c>
      <c r="C26">
        <f>LN(bd_entorno!D26)</f>
        <v>3.9827402924295794</v>
      </c>
      <c r="D26">
        <f>LN(bd_entorno!E26)</f>
        <v>2.8138494094628386</v>
      </c>
      <c r="E26">
        <f>LN(bd_entorno!F26)</f>
        <v>8.6927754232220487</v>
      </c>
      <c r="F26">
        <f>LN(bd_entorno!G26)</f>
        <v>4.2541932631639972</v>
      </c>
      <c r="G26">
        <f>LN(bd_entorno!H26)</f>
        <v>4.2224445648494164</v>
      </c>
      <c r="H26">
        <f>LN(bd_entorno!I26)</f>
        <v>3.4111477125153233</v>
      </c>
      <c r="I26">
        <f>LN(bd_entorno!J26)</f>
        <v>4.2253728246285052</v>
      </c>
      <c r="J26">
        <f>LN(bd_entorno!K26)</f>
        <v>1.4350845252893227</v>
      </c>
      <c r="K26">
        <f>LN(bd_entorno!L26)</f>
        <v>0.2177171245646139</v>
      </c>
      <c r="L26">
        <f>LN(bd_entorno!M26)</f>
        <v>3.2619353143286478</v>
      </c>
      <c r="M26">
        <f>LN(bd_entorno!N26)</f>
        <v>-1.9562505906073384</v>
      </c>
      <c r="N26">
        <f>LN(bd_entorno!O26)</f>
        <v>-1.7467973928276066</v>
      </c>
      <c r="O26">
        <f>LN(bd_entorno!P26)</f>
        <v>5.7868973813667077</v>
      </c>
      <c r="P26">
        <f>LN(bd_entorno!Q26)</f>
        <v>9.9287166065819044</v>
      </c>
      <c r="Q26">
        <f>LN(bd_entorno!R26)</f>
        <v>7.3711062397550329</v>
      </c>
    </row>
    <row r="27" spans="1:17" x14ac:dyDescent="0.25">
      <c r="A27" s="1" t="s">
        <v>10</v>
      </c>
      <c r="B27">
        <f>LN(bd_entorno!B27)</f>
        <v>3.9448651690859418</v>
      </c>
      <c r="C27">
        <f>LN(bd_entorno!D27)</f>
        <v>4.2126608130659706</v>
      </c>
      <c r="D27">
        <f>LN(bd_entorno!E27)</f>
        <v>2.1199930649022085</v>
      </c>
      <c r="E27">
        <f>LN(bd_entorno!F27)</f>
        <v>7.0393097187224383</v>
      </c>
      <c r="F27">
        <f>LN(bd_entorno!G27)</f>
        <v>2.6390573296152584</v>
      </c>
      <c r="G27">
        <f>LN(bd_entorno!H27)</f>
        <v>2.7146947438208788</v>
      </c>
      <c r="H27">
        <f>LN(bd_entorno!I27)</f>
        <v>4.3040650932041702</v>
      </c>
      <c r="I27">
        <f>LN(bd_entorno!J27)</f>
        <v>3.2347491740244907</v>
      </c>
      <c r="J27">
        <f>LN(bd_entorno!K27)</f>
        <v>2.2617630984737906</v>
      </c>
      <c r="K27">
        <f>LN(bd_entorno!L27)</f>
        <v>-0.52782641960074206</v>
      </c>
      <c r="L27">
        <f>LN(bd_entorno!M27)</f>
        <v>4.165113633110308</v>
      </c>
      <c r="M27">
        <f>LN(bd_entorno!N27)</f>
        <v>-3.1507772901849478</v>
      </c>
      <c r="N27">
        <f>LN(bd_entorno!O27)</f>
        <v>-0.81551034022954105</v>
      </c>
      <c r="O27">
        <f>LN(bd_entorno!P27)</f>
        <v>7.3225104339973939</v>
      </c>
      <c r="P27">
        <f>LN(bd_entorno!Q27)</f>
        <v>12.086680816459371</v>
      </c>
      <c r="Q27">
        <f>LN(bd_entorno!R27)</f>
        <v>6.7487550825082518</v>
      </c>
    </row>
    <row r="28" spans="1:17" x14ac:dyDescent="0.25">
      <c r="A28" s="1" t="s">
        <v>38</v>
      </c>
      <c r="B28">
        <f>LN(bd_entorno!B28)</f>
        <v>3.9306484695513109</v>
      </c>
      <c r="C28">
        <f>LN(bd_entorno!D28)</f>
        <v>4.1898062457006793</v>
      </c>
      <c r="D28">
        <f>LN(bd_entorno!E28)</f>
        <v>2.379546134130174</v>
      </c>
      <c r="E28">
        <f>LN(bd_entorno!F28)</f>
        <v>6.4663002331408173</v>
      </c>
      <c r="F28">
        <f>LN(bd_entorno!G28)</f>
        <v>2.0268315914075385</v>
      </c>
      <c r="G28">
        <f>LN(bd_entorno!H28)</f>
        <v>1.2809338454620642</v>
      </c>
      <c r="H28">
        <f>LN(bd_entorno!I28)</f>
        <v>4.3077071016812054</v>
      </c>
      <c r="I28">
        <f>LN(bd_entorno!J28)</f>
        <v>3.2096332435012682</v>
      </c>
      <c r="J28">
        <f>LN(bd_entorno!K28)</f>
        <v>2.5168896956410509</v>
      </c>
      <c r="K28">
        <f>LN(bd_entorno!L28)</f>
        <v>-0.40047756659712525</v>
      </c>
      <c r="L28">
        <f>LN(bd_entorno!M28)</f>
        <v>4.1251970257048658</v>
      </c>
      <c r="M28">
        <f>LN(bd_entorno!N28)</f>
        <v>-1.4271163556401458</v>
      </c>
      <c r="N28" t="e">
        <f>LN(bd_entorno!O28)</f>
        <v>#VALUE!</v>
      </c>
      <c r="O28">
        <f>LN(bd_entorno!P28)</f>
        <v>5.7071102647488754</v>
      </c>
      <c r="P28">
        <f>LN(bd_entorno!Q28)</f>
        <v>11.346847267610475</v>
      </c>
      <c r="Q28">
        <f>LN(bd_entorno!R28)</f>
        <v>5.8731884621086294</v>
      </c>
    </row>
    <row r="29" spans="1:17" x14ac:dyDescent="0.25">
      <c r="A29" s="1" t="s">
        <v>23</v>
      </c>
      <c r="B29">
        <f>LN(bd_entorno!B29)</f>
        <v>3.9817788640677465</v>
      </c>
      <c r="C29">
        <f>LN(bd_entorno!D29)</f>
        <v>3.948672675970033</v>
      </c>
      <c r="D29">
        <f>LN(bd_entorno!E29)</f>
        <v>2.8730871256579662</v>
      </c>
      <c r="E29">
        <f>LN(bd_entorno!F29)</f>
        <v>8.8202859075674507</v>
      </c>
      <c r="F29">
        <f>LN(bd_entorno!G29)</f>
        <v>4.4006030202468169</v>
      </c>
      <c r="G29">
        <f>LN(bd_entorno!H29)</f>
        <v>4.3294166844015844</v>
      </c>
      <c r="H29">
        <f>LN(bd_entorno!I29)</f>
        <v>3.5553480614894135</v>
      </c>
      <c r="I29">
        <f>LN(bd_entorno!J29)</f>
        <v>4.1588830833596715</v>
      </c>
      <c r="J29">
        <f>LN(bd_entorno!K29)</f>
        <v>1.5686159179138452</v>
      </c>
      <c r="K29">
        <f>LN(bd_entorno!L29)</f>
        <v>-0.14631672711200833</v>
      </c>
      <c r="L29">
        <f>LN(bd_entorno!M29)</f>
        <v>3.4078419243808238</v>
      </c>
      <c r="M29">
        <f>LN(bd_entorno!N29)</f>
        <v>-1.7412164811000814</v>
      </c>
      <c r="N29">
        <f>LN(bd_entorno!O29)</f>
        <v>-1.9277637825938359</v>
      </c>
      <c r="O29">
        <f>LN(bd_entorno!P29)</f>
        <v>8.1347607824186454</v>
      </c>
      <c r="P29">
        <f>LN(bd_entorno!Q29)</f>
        <v>12.307392006711446</v>
      </c>
      <c r="Q29">
        <f>LN(bd_entorno!R29)</f>
        <v>7.3402942406774274</v>
      </c>
    </row>
    <row r="30" spans="1:17" x14ac:dyDescent="0.25">
      <c r="A30" s="1" t="s">
        <v>14</v>
      </c>
      <c r="B30">
        <f>LN(bd_entorno!B30)</f>
        <v>3.9463017970344318</v>
      </c>
      <c r="C30">
        <f>LN(bd_entorno!D30)</f>
        <v>4.236314371153318</v>
      </c>
      <c r="D30">
        <f>LN(bd_entorno!E30)</f>
        <v>1.9182872922286187</v>
      </c>
      <c r="E30">
        <f>LN(bd_entorno!F30)</f>
        <v>6.7542543879963759</v>
      </c>
      <c r="F30">
        <f>LN(bd_entorno!G30)</f>
        <v>2.8094026953624978</v>
      </c>
      <c r="G30">
        <f>LN(bd_entorno!H30)</f>
        <v>2.451005098112319</v>
      </c>
      <c r="H30">
        <f>LN(bd_entorno!I30)</f>
        <v>4.1866198383312714</v>
      </c>
      <c r="I30">
        <f>LN(bd_entorno!J30)</f>
        <v>3.4719664525503626</v>
      </c>
      <c r="J30">
        <f>LN(bd_entorno!K30)</f>
        <v>2.6100697927420065</v>
      </c>
      <c r="K30">
        <f>LN(bd_entorno!L30)</f>
        <v>0.51018716957262056</v>
      </c>
      <c r="L30">
        <f>LN(bd_entorno!M30)</f>
        <v>3.9550824948885932</v>
      </c>
      <c r="M30">
        <f>LN(bd_entorno!N30)</f>
        <v>-1.116010911718945</v>
      </c>
      <c r="N30">
        <f>LN(bd_entorno!O30)</f>
        <v>-0.89083266624005208</v>
      </c>
      <c r="O30">
        <f>LN(bd_entorno!P30)</f>
        <v>6.8875525716646173</v>
      </c>
      <c r="P30">
        <f>LN(bd_entorno!Q30)</f>
        <v>11.775620443976406</v>
      </c>
      <c r="Q30">
        <f>LN(bd_entorno!R30)</f>
        <v>6.6248575926584392</v>
      </c>
    </row>
    <row r="31" spans="1:17" x14ac:dyDescent="0.25">
      <c r="A31" s="1" t="s">
        <v>39</v>
      </c>
      <c r="B31">
        <f>LN(bd_entorno!B31)</f>
        <v>3.9614454371022738</v>
      </c>
      <c r="C31">
        <f>LN(bd_entorno!D31)</f>
        <v>4.1722115165895985</v>
      </c>
      <c r="D31">
        <f>LN(bd_entorno!E31)</f>
        <v>2.2392854403007014</v>
      </c>
      <c r="E31">
        <f>LN(bd_entorno!F31)</f>
        <v>7.1781640227634611</v>
      </c>
      <c r="F31">
        <f>LN(bd_entorno!G31)</f>
        <v>3.2619353143286478</v>
      </c>
      <c r="G31">
        <f>LN(bd_entorno!H31)</f>
        <v>3.2108436531709366</v>
      </c>
      <c r="H31">
        <f>LN(bd_entorno!I31)</f>
        <v>4.0569887756783318</v>
      </c>
      <c r="I31">
        <f>LN(bd_entorno!J31)</f>
        <v>3.6813511876931448</v>
      </c>
      <c r="J31">
        <f>LN(bd_entorno!K31)</f>
        <v>2.4248027257182949</v>
      </c>
      <c r="K31">
        <f>LN(bd_entorno!L31)</f>
        <v>0.76735864202848769</v>
      </c>
      <c r="L31">
        <f>LN(bd_entorno!M31)</f>
        <v>3.8394523125933104</v>
      </c>
      <c r="M31">
        <f>LN(bd_entorno!N31)</f>
        <v>-1.2639335557537656</v>
      </c>
      <c r="N31">
        <f>LN(bd_entorno!O31)</f>
        <v>-0.99385526892163456</v>
      </c>
      <c r="O31">
        <f>LN(bd_entorno!P31)</f>
        <v>5.9454206086065753</v>
      </c>
      <c r="P31">
        <f>LN(bd_entorno!Q31)</f>
        <v>10.631277676539613</v>
      </c>
      <c r="Q31">
        <f>LN(bd_entorno!R31)</f>
        <v>6.8270683970371904</v>
      </c>
    </row>
    <row r="32" spans="1:17" x14ac:dyDescent="0.25">
      <c r="A32" s="1" t="s">
        <v>19</v>
      </c>
      <c r="B32">
        <f>LN(bd_entorno!B32)</f>
        <v>3.9302316177080363</v>
      </c>
      <c r="C32">
        <f>LN(bd_entorno!D32)</f>
        <v>4.3056742247403408</v>
      </c>
      <c r="D32">
        <f>LN(bd_entorno!E32)</f>
        <v>1.521919103897031</v>
      </c>
      <c r="E32">
        <f>LN(bd_entorno!F32)</f>
        <v>6.6816072186476285</v>
      </c>
      <c r="F32">
        <f>LN(bd_entorno!G32)</f>
        <v>2.8791984572980396</v>
      </c>
      <c r="G32">
        <f>LN(bd_entorno!H32)</f>
        <v>2.7343675094195836</v>
      </c>
      <c r="H32">
        <f>LN(bd_entorno!I32)</f>
        <v>4.1557531903507439</v>
      </c>
      <c r="I32">
        <f>LN(bd_entorno!J32)</f>
        <v>3.529297384289471</v>
      </c>
      <c r="J32">
        <f>LN(bd_entorno!K32)</f>
        <v>2.2823823856765264</v>
      </c>
      <c r="K32">
        <f>LN(bd_entorno!L32)</f>
        <v>0.66041961890701772</v>
      </c>
      <c r="L32">
        <f>LN(bd_entorno!M32)</f>
        <v>3.9889840465642745</v>
      </c>
      <c r="M32">
        <f>LN(bd_entorno!N32)</f>
        <v>-1.5881617428647086</v>
      </c>
      <c r="N32">
        <f>LN(bd_entorno!O32)</f>
        <v>-1.0896642111964059</v>
      </c>
      <c r="O32">
        <f>LN(bd_entorno!P32)</f>
        <v>6.0137151560428022</v>
      </c>
      <c r="P32">
        <f>LN(bd_entorno!Q32)</f>
        <v>11.358117902776314</v>
      </c>
      <c r="Q32">
        <f>LN(bd_entorno!R32)</f>
        <v>6.1685227182367157</v>
      </c>
    </row>
    <row r="33" spans="1:17" x14ac:dyDescent="0.25">
      <c r="A33" s="1" t="s">
        <v>5</v>
      </c>
      <c r="B33">
        <f>LN(bd_entorno!B33)</f>
        <v>3.9431905277348691</v>
      </c>
      <c r="C33">
        <f>LN(bd_entorno!D33)</f>
        <v>4.2288457082917903</v>
      </c>
      <c r="D33">
        <f>LN(bd_entorno!E33)</f>
        <v>2.0607814902599246</v>
      </c>
      <c r="E33">
        <f>LN(bd_entorno!F33)</f>
        <v>6.9001262518176461</v>
      </c>
      <c r="F33">
        <f>LN(bd_entorno!G33)</f>
        <v>3.0204248861443626</v>
      </c>
      <c r="G33">
        <f>LN(bd_entorno!H33)</f>
        <v>2.8564702062204832</v>
      </c>
      <c r="H33">
        <f>LN(bd_entorno!I33)</f>
        <v>4.180522258463153</v>
      </c>
      <c r="I33">
        <f>LN(bd_entorno!J33)</f>
        <v>3.4995332823830174</v>
      </c>
      <c r="J33">
        <f>LN(bd_entorno!K33)</f>
        <v>2.5952547069568657</v>
      </c>
      <c r="K33">
        <f>LN(bd_entorno!L33)</f>
        <v>2.5047260897784532E-2</v>
      </c>
      <c r="L33">
        <f>LN(bd_entorno!M33)</f>
        <v>3.9512437185814275</v>
      </c>
      <c r="M33">
        <f>LN(bd_entorno!N33)</f>
        <v>-0.99856011412674595</v>
      </c>
      <c r="N33">
        <f>LN(bd_entorno!O33)</f>
        <v>-0.96589373238824727</v>
      </c>
      <c r="O33">
        <f>LN(bd_entorno!P33)</f>
        <v>7.7570511420320134</v>
      </c>
      <c r="P33">
        <f>LN(bd_entorno!Q33)</f>
        <v>12.3583343996028</v>
      </c>
      <c r="Q33">
        <f>LN(bd_entorno!R33)</f>
        <v>6.911642207399443</v>
      </c>
    </row>
    <row r="34" spans="1:17" x14ac:dyDescent="0.25">
      <c r="A34" s="1" t="s">
        <v>16</v>
      </c>
      <c r="B34">
        <f>LN(bd_entorno!B34)</f>
        <v>3.9467926748759372</v>
      </c>
      <c r="C34">
        <f>LN(bd_entorno!D34)</f>
        <v>4.2187228218329844</v>
      </c>
      <c r="D34">
        <f>LN(bd_entorno!E34)</f>
        <v>2.1222014161464275</v>
      </c>
      <c r="E34">
        <f>LN(bd_entorno!F34)</f>
        <v>6.8844866520427823</v>
      </c>
      <c r="F34">
        <f>LN(bd_entorno!G34)</f>
        <v>2.954910279033736</v>
      </c>
      <c r="G34">
        <f>LN(bd_entorno!H34)</f>
        <v>2.7663191092261861</v>
      </c>
      <c r="H34">
        <f>LN(bd_entorno!I34)</f>
        <v>4.2413267525707461</v>
      </c>
      <c r="I34">
        <f>LN(bd_entorno!J34)</f>
        <v>3.380994674344636</v>
      </c>
      <c r="J34">
        <f>LN(bd_entorno!K34)</f>
        <v>2.5572273113676265</v>
      </c>
      <c r="K34">
        <f>LN(bd_entorno!L34)</f>
        <v>-0.11570577317445292</v>
      </c>
      <c r="L34">
        <f>LN(bd_entorno!M34)</f>
        <v>4.0360089852091372</v>
      </c>
      <c r="M34">
        <f>LN(bd_entorno!N34)</f>
        <v>-1.5483542436658944</v>
      </c>
      <c r="N34">
        <f>LN(bd_entorno!O34)</f>
        <v>-0.96713430028427327</v>
      </c>
      <c r="O34">
        <f>LN(bd_entorno!P34)</f>
        <v>7.0967213784947605</v>
      </c>
      <c r="P34">
        <f>LN(bd_entorno!Q34)</f>
        <v>11.766652536042056</v>
      </c>
      <c r="Q34">
        <f>LN(bd_entorno!R34)</f>
        <v>6.8429943074229325</v>
      </c>
    </row>
    <row r="35" spans="1:17" x14ac:dyDescent="0.25">
      <c r="A35" s="1" t="s">
        <v>40</v>
      </c>
      <c r="B35">
        <f>LN(bd_entorno!B35)</f>
        <v>3.9086172122933132</v>
      </c>
      <c r="C35">
        <f>LN(bd_entorno!D35)</f>
        <v>4.1899577264250469</v>
      </c>
      <c r="D35">
        <f>LN(bd_entorno!E35)</f>
        <v>2.4492794721448492</v>
      </c>
      <c r="E35">
        <f>LN(bd_entorno!F35)</f>
        <v>6.3831687399661092</v>
      </c>
      <c r="F35">
        <f>LN(bd_entorno!G35)</f>
        <v>2.4492794721448492</v>
      </c>
      <c r="G35">
        <f>LN(bd_entorno!H35)</f>
        <v>1.3083328196501789</v>
      </c>
      <c r="H35">
        <f>LN(bd_entorno!I35)</f>
        <v>4.2457772659823103</v>
      </c>
      <c r="I35">
        <f>LN(bd_entorno!J35)</f>
        <v>3.1867657709499673</v>
      </c>
      <c r="J35">
        <f>LN(bd_entorno!K35)</f>
        <v>2.6789646202071133</v>
      </c>
      <c r="K35">
        <f>LN(bd_entorno!L35)</f>
        <v>1.3837912309017721</v>
      </c>
      <c r="L35">
        <f>LN(bd_entorno!M35)</f>
        <v>4.0116873285410914</v>
      </c>
      <c r="M35">
        <f>LN(bd_entorno!N35)</f>
        <v>-1.1086626245216111</v>
      </c>
      <c r="N35" t="e">
        <f>LN(bd_entorno!O35)</f>
        <v>#VALUE!</v>
      </c>
      <c r="O35">
        <f>LN(bd_entorno!P35)</f>
        <v>5.2678581590633282</v>
      </c>
      <c r="P35">
        <f>LN(bd_entorno!Q35)</f>
        <v>11.075458723336263</v>
      </c>
      <c r="Q35">
        <f>LN(bd_entorno!R35)</f>
        <v>5.7053249006972928</v>
      </c>
    </row>
    <row r="36" spans="1:17" x14ac:dyDescent="0.25">
      <c r="A36" s="1" t="s">
        <v>41</v>
      </c>
      <c r="B36">
        <f>LN(bd_entorno!B36)</f>
        <v>3.9396381724611196</v>
      </c>
      <c r="C36">
        <f>LN(bd_entorno!D36)</f>
        <v>4.1943407153807764</v>
      </c>
      <c r="D36">
        <f>LN(bd_entorno!E36)</f>
        <v>0.59883650108870401</v>
      </c>
      <c r="E36">
        <f>LN(bd_entorno!F36)</f>
        <v>7.6248240432587542</v>
      </c>
      <c r="F36">
        <f>LN(bd_entorno!G36)</f>
        <v>4.0199801469332384</v>
      </c>
      <c r="G36">
        <f>LN(bd_entorno!H36)</f>
        <v>3.9871304779149512</v>
      </c>
      <c r="H36">
        <f>LN(bd_entorno!I36)</f>
        <v>3.9019726695746448</v>
      </c>
      <c r="I36">
        <f>LN(bd_entorno!J36)</f>
        <v>3.8979240810486444</v>
      </c>
      <c r="J36">
        <f>LN(bd_entorno!K36)</f>
        <v>2.1517622032594619</v>
      </c>
      <c r="K36" t="e">
        <f>LN(bd_entorno!L36)</f>
        <v>#NUM!</v>
      </c>
      <c r="L36">
        <f>LN(bd_entorno!M36)</f>
        <v>3.7111300630487558</v>
      </c>
      <c r="M36" t="e">
        <f>LN(bd_entorno!N36)</f>
        <v>#NUM!</v>
      </c>
      <c r="N36">
        <f>LN(bd_entorno!O36)</f>
        <v>-0.74032724652614856</v>
      </c>
      <c r="O36">
        <f>LN(bd_entorno!P36)</f>
        <v>4.5217885770490405</v>
      </c>
      <c r="P36">
        <f>LN(bd_entorno!Q36)</f>
        <v>9.7501615325834265</v>
      </c>
      <c r="Q36">
        <f>LN(bd_entorno!R36)</f>
        <v>6.2845525094358425</v>
      </c>
    </row>
    <row r="37" spans="1:17" x14ac:dyDescent="0.25">
      <c r="A37" s="1" t="s">
        <v>42</v>
      </c>
      <c r="B37">
        <f>LN(bd_entorno!B37)</f>
        <v>3.9318256327243257</v>
      </c>
      <c r="C37">
        <f>LN(bd_entorno!D37)</f>
        <v>4.3048755754854664</v>
      </c>
      <c r="D37">
        <f>LN(bd_entorno!E37)</f>
        <v>1.2119409739751128</v>
      </c>
      <c r="E37">
        <f>LN(bd_entorno!F37)</f>
        <v>6.7416652748984545</v>
      </c>
      <c r="F37">
        <f>LN(bd_entorno!G37)</f>
        <v>2.2617630984737906</v>
      </c>
      <c r="G37">
        <f>LN(bd_entorno!H37)</f>
        <v>2.3513752571634776</v>
      </c>
      <c r="H37">
        <f>LN(bd_entorno!I37)</f>
        <v>4.2017030805426003</v>
      </c>
      <c r="I37">
        <f>LN(bd_entorno!J37)</f>
        <v>3.4436180975461075</v>
      </c>
      <c r="J37">
        <f>LN(bd_entorno!K37)</f>
        <v>2.4336133554004498</v>
      </c>
      <c r="K37">
        <f>LN(bd_entorno!L37)</f>
        <v>0.47000362924573563</v>
      </c>
      <c r="L37">
        <f>LN(bd_entorno!M37)</f>
        <v>4.014579593753238</v>
      </c>
      <c r="M37" t="e">
        <f>LN(bd_entorno!N37)</f>
        <v>#NUM!</v>
      </c>
      <c r="N37" t="e">
        <f>LN(bd_entorno!O37)</f>
        <v>#VALUE!</v>
      </c>
      <c r="O37">
        <f>LN(bd_entorno!P37)</f>
        <v>6.620073206530356</v>
      </c>
      <c r="P37">
        <f>LN(bd_entorno!Q37)</f>
        <v>11.493732451821581</v>
      </c>
      <c r="Q37">
        <f>LN(bd_entorno!R37)</f>
        <v>6.6392662196790049</v>
      </c>
    </row>
    <row r="38" spans="1:17" x14ac:dyDescent="0.25">
      <c r="A38" s="1" t="s">
        <v>27</v>
      </c>
      <c r="B38" t="e">
        <f>LN(bd_entorno!#REF!)</f>
        <v>#REF!</v>
      </c>
      <c r="C38" t="e">
        <f>LN(bd_entorno!#REF!)</f>
        <v>#REF!</v>
      </c>
      <c r="D38" t="e">
        <f>LN(bd_entorno!#REF!)</f>
        <v>#REF!</v>
      </c>
      <c r="E38" t="e">
        <f>LN(bd_entorno!#REF!)</f>
        <v>#REF!</v>
      </c>
      <c r="F38" t="e">
        <f>LN(bd_entorno!#REF!)</f>
        <v>#REF!</v>
      </c>
      <c r="G38" t="e">
        <f>LN(bd_entorno!#REF!)</f>
        <v>#REF!</v>
      </c>
      <c r="H38" t="e">
        <f>LN(bd_entorno!#REF!)</f>
        <v>#REF!</v>
      </c>
      <c r="I38" t="e">
        <f>LN(bd_entorno!#REF!)</f>
        <v>#REF!</v>
      </c>
      <c r="J38" t="e">
        <f>LN(bd_entorno!#REF!)</f>
        <v>#REF!</v>
      </c>
      <c r="K38" t="e">
        <f>LN(bd_entorno!#REF!)</f>
        <v>#REF!</v>
      </c>
      <c r="L38" t="e">
        <f>LN(bd_entorno!#REF!)</f>
        <v>#REF!</v>
      </c>
      <c r="M38" t="e">
        <f>LN(bd_entorno!#REF!)</f>
        <v>#REF!</v>
      </c>
      <c r="N38" t="e">
        <f>LN(bd_entorno!#REF!)</f>
        <v>#REF!</v>
      </c>
      <c r="O38" t="e">
        <f>LN(bd_entorno!#REF!)</f>
        <v>#REF!</v>
      </c>
      <c r="P38" t="e">
        <f>LN(bd_entorno!#REF!)</f>
        <v>#REF!</v>
      </c>
      <c r="Q38" t="e">
        <f>LN(bd_entorno!#REF!)</f>
        <v>#REF!</v>
      </c>
    </row>
    <row r="39" spans="1:17" x14ac:dyDescent="0.25">
      <c r="A39" s="1" t="s">
        <v>9</v>
      </c>
      <c r="B39">
        <f>LN(bd_entorno!B38)</f>
        <v>3.9759038207695991</v>
      </c>
      <c r="C39">
        <f>LN(bd_entorno!D38)</f>
        <v>4.0721788407407162</v>
      </c>
      <c r="D39">
        <f>LN(bd_entorno!E38)</f>
        <v>2.6264008562662888</v>
      </c>
      <c r="E39">
        <f>LN(bd_entorno!F38)</f>
        <v>7.6625148286696048</v>
      </c>
      <c r="F39">
        <f>LN(bd_entorno!G38)</f>
        <v>3.6323091026255421</v>
      </c>
      <c r="G39">
        <f>LN(bd_entorno!H38)</f>
        <v>3.5145260669691587</v>
      </c>
      <c r="H39">
        <f>LN(bd_entorno!I38)</f>
        <v>4.0000338827508592</v>
      </c>
      <c r="I39">
        <f>LN(bd_entorno!J38)</f>
        <v>3.8066624897703196</v>
      </c>
      <c r="J39">
        <f>LN(bd_entorno!K38)</f>
        <v>2.3025850929940459</v>
      </c>
      <c r="K39">
        <f>LN(bd_entorno!L38)</f>
        <v>-1.0416258911090939</v>
      </c>
      <c r="L39">
        <f>LN(bd_entorno!M38)</f>
        <v>3.7977338590260183</v>
      </c>
      <c r="M39">
        <f>LN(bd_entorno!N38)</f>
        <v>-2.6605425474977378</v>
      </c>
      <c r="N39">
        <f>LN(bd_entorno!O38)</f>
        <v>-1.153900526597897</v>
      </c>
      <c r="O39">
        <f>LN(bd_entorno!P38)</f>
        <v>7.357556200910353</v>
      </c>
      <c r="P39">
        <f>LN(bd_entorno!Q38)</f>
        <v>11.003382351769197</v>
      </c>
      <c r="Q39">
        <f>LN(bd_entorno!R38)</f>
        <v>7.8670993141113836</v>
      </c>
    </row>
    <row r="40" spans="1:17" x14ac:dyDescent="0.25">
      <c r="A40" s="1" t="s">
        <v>18</v>
      </c>
      <c r="B40">
        <f>LN(bd_entorno!B39)</f>
        <v>3.950311117172129</v>
      </c>
      <c r="C40">
        <f>LN(bd_entorno!D39)</f>
        <v>4.1254011247734876</v>
      </c>
      <c r="D40">
        <f>LN(bd_entorno!E39)</f>
        <v>2.3662584913822178</v>
      </c>
      <c r="E40">
        <f>LN(bd_entorno!F39)</f>
        <v>7.7674756593678982</v>
      </c>
      <c r="F40">
        <f>LN(bd_entorno!G39)</f>
        <v>3.6763006719070761</v>
      </c>
      <c r="G40">
        <f>LN(bd_entorno!H39)</f>
        <v>3.4781584227982836</v>
      </c>
      <c r="H40">
        <f>LN(bd_entorno!I39)</f>
        <v>4.0271358125286509</v>
      </c>
      <c r="I40">
        <f>LN(bd_entorno!J39)</f>
        <v>3.763522997109702</v>
      </c>
      <c r="J40">
        <f>LN(bd_entorno!K39)</f>
        <v>2.2925347571405443</v>
      </c>
      <c r="K40">
        <f>LN(bd_entorno!L39)</f>
        <v>-0.46969984479015303</v>
      </c>
      <c r="L40">
        <f>LN(bd_entorno!M39)</f>
        <v>3.8329797980876932</v>
      </c>
      <c r="M40">
        <f>LN(bd_entorno!N39)</f>
        <v>-1.683062389465928</v>
      </c>
      <c r="N40">
        <f>LN(bd_entorno!O39)</f>
        <v>-1.0478040865035554</v>
      </c>
      <c r="O40">
        <f>LN(bd_entorno!P39)</f>
        <v>5.579729825986222</v>
      </c>
      <c r="P40">
        <f>LN(bd_entorno!Q39)</f>
        <v>11.357136777674251</v>
      </c>
      <c r="Q40">
        <f>LN(bd_entorno!R39)</f>
        <v>5.7355185132821997</v>
      </c>
    </row>
    <row r="41" spans="1:17" x14ac:dyDescent="0.25">
      <c r="A41" s="1" t="s">
        <v>25</v>
      </c>
      <c r="B41">
        <f>LN(bd_entorno!B40)</f>
        <v>3.9687783872215916</v>
      </c>
      <c r="C41">
        <f>LN(bd_entorno!D40)</f>
        <v>3.9586765776671466</v>
      </c>
      <c r="D41">
        <f>LN(bd_entorno!E40)</f>
        <v>2.5754659584681634</v>
      </c>
      <c r="E41">
        <f>LN(bd_entorno!F40)</f>
        <v>8.8642096419131207</v>
      </c>
      <c r="F41">
        <f>LN(bd_entorno!G40)</f>
        <v>4.498697941477575</v>
      </c>
      <c r="G41">
        <f>LN(bd_entorno!H40)</f>
        <v>4.42484663185681</v>
      </c>
      <c r="H41">
        <f>LN(bd_entorno!I40)</f>
        <v>3.4688560301359703</v>
      </c>
      <c r="I41">
        <f>LN(bd_entorno!J40)</f>
        <v>4.1956970564823886</v>
      </c>
      <c r="J41">
        <f>LN(bd_entorno!K40)</f>
        <v>1.6486586255873816</v>
      </c>
      <c r="K41">
        <f>LN(bd_entorno!L40)</f>
        <v>0.23919407575515764</v>
      </c>
      <c r="L41">
        <f>LN(bd_entorno!M40)</f>
        <v>3.2921262866077932</v>
      </c>
      <c r="M41">
        <f>LN(bd_entorno!N40)</f>
        <v>-2.3170088702635105</v>
      </c>
      <c r="N41">
        <f>LN(bd_entorno!O40)</f>
        <v>-2.4506127881754889</v>
      </c>
      <c r="O41">
        <f>LN(bd_entorno!P40)</f>
        <v>5.9635793436184459</v>
      </c>
      <c r="P41">
        <f>LN(bd_entorno!Q40)</f>
        <v>10.892470969803723</v>
      </c>
      <c r="Q41">
        <f>LN(bd_entorno!R40)</f>
        <v>6.5840338387849506</v>
      </c>
    </row>
    <row r="42" spans="1:17" x14ac:dyDescent="0.25">
      <c r="A42" s="1" t="s">
        <v>4</v>
      </c>
      <c r="B42">
        <f>LN(bd_entorno!B41)</f>
        <v>3.9886346304818159</v>
      </c>
      <c r="C42">
        <f>LN(bd_entorno!D41)</f>
        <v>4.0656637232691741</v>
      </c>
      <c r="D42">
        <f>LN(bd_entorno!E41)</f>
        <v>2.7282496669759255</v>
      </c>
      <c r="E42">
        <f>LN(bd_entorno!F41)</f>
        <v>7.6990268575352809</v>
      </c>
      <c r="F42">
        <f>LN(bd_entorno!G41)</f>
        <v>3.6838669122903918</v>
      </c>
      <c r="G42">
        <f>LN(bd_entorno!H41)</f>
        <v>3.6054978451748854</v>
      </c>
      <c r="H42">
        <f>LN(bd_entorno!I41)</f>
        <v>3.9908341858524357</v>
      </c>
      <c r="I42">
        <f>LN(bd_entorno!J41)</f>
        <v>3.7887247890836524</v>
      </c>
      <c r="J42">
        <f>LN(bd_entorno!K41)</f>
        <v>2.2082744135228043</v>
      </c>
      <c r="K42">
        <f>LN(bd_entorno!L41)</f>
        <v>0.3708205439440363</v>
      </c>
      <c r="L42">
        <f>LN(bd_entorno!M41)</f>
        <v>3.8066624897703196</v>
      </c>
      <c r="M42">
        <f>LN(bd_entorno!N41)</f>
        <v>-1.4385426297022668</v>
      </c>
      <c r="N42">
        <f>LN(bd_entorno!O41)</f>
        <v>-1.0138224506312807</v>
      </c>
      <c r="O42">
        <f>LN(bd_entorno!P41)</f>
        <v>7.8838232148921525</v>
      </c>
      <c r="P42">
        <f>LN(bd_entorno!Q41)</f>
        <v>12.234028221543506</v>
      </c>
      <c r="Q42">
        <f>LN(bd_entorno!R41)</f>
        <v>7.1627204583188755</v>
      </c>
    </row>
    <row r="43" spans="1:17" x14ac:dyDescent="0.25">
      <c r="A43" s="1" t="s">
        <v>43</v>
      </c>
      <c r="B43">
        <f>LN(bd_entorno!B42)</f>
        <v>3.9199911750773229</v>
      </c>
      <c r="C43">
        <f>LN(bd_entorno!D42)</f>
        <v>4.2158244597598102</v>
      </c>
      <c r="D43">
        <f>LN(bd_entorno!E42)</f>
        <v>2.0781907597781832</v>
      </c>
      <c r="E43">
        <f>LN(bd_entorno!F42)</f>
        <v>6.7206302037438599</v>
      </c>
      <c r="F43">
        <f>LN(bd_entorno!G42)</f>
        <v>2.776954179749421</v>
      </c>
      <c r="G43">
        <f>LN(bd_entorno!H42)</f>
        <v>1.9271641062342579</v>
      </c>
      <c r="H43">
        <f>LN(bd_entorno!I42)</f>
        <v>4.2082683085404149</v>
      </c>
      <c r="I43">
        <f>LN(bd_entorno!J42)</f>
        <v>3.4448952369278749</v>
      </c>
      <c r="J43">
        <f>LN(bd_entorno!K42)</f>
        <v>2.33214389523559</v>
      </c>
      <c r="K43">
        <f>LN(bd_entorno!L42)</f>
        <v>4.8790164169432049E-2</v>
      </c>
      <c r="L43">
        <f>LN(bd_entorno!M42)</f>
        <v>4.0419980818498917</v>
      </c>
      <c r="M43">
        <f>LN(bd_entorno!N42)</f>
        <v>-1.1086626245216111</v>
      </c>
      <c r="N43" t="e">
        <f>LN(bd_entorno!O42)</f>
        <v>#VALUE!</v>
      </c>
      <c r="O43">
        <f>LN(bd_entorno!P42)</f>
        <v>6.4952655559370083</v>
      </c>
      <c r="P43">
        <f>LN(bd_entorno!Q42)</f>
        <v>12.011656240047554</v>
      </c>
      <c r="Q43">
        <f>LN(bd_entorno!R42)</f>
        <v>5.9965347808596823</v>
      </c>
    </row>
    <row r="44" spans="1:17" x14ac:dyDescent="0.25">
      <c r="A44" s="1" t="s">
        <v>0</v>
      </c>
      <c r="B44">
        <f>LN(bd_entorno!B43)</f>
        <v>3.9327118476872145</v>
      </c>
      <c r="C44">
        <f>LN(bd_entorno!D43)</f>
        <v>4.3072105307780699</v>
      </c>
      <c r="D44">
        <f>LN(bd_entorno!E43)</f>
        <v>1.5312491240596495</v>
      </c>
      <c r="E44">
        <f>LN(bd_entorno!F43)</f>
        <v>6.7264731817628451</v>
      </c>
      <c r="F44">
        <f>LN(bd_entorno!G43)</f>
        <v>2.0281482472922852</v>
      </c>
      <c r="G44">
        <f>LN(bd_entorno!H43)</f>
        <v>2.066862759472976</v>
      </c>
      <c r="H44">
        <f>LN(bd_entorno!I43)</f>
        <v>4.3267781604434035</v>
      </c>
      <c r="I44">
        <f>LN(bd_entorno!J43)</f>
        <v>3.1311369105601941</v>
      </c>
      <c r="J44">
        <f>LN(bd_entorno!K43)</f>
        <v>2.8094026953624978</v>
      </c>
      <c r="K44">
        <f>LN(bd_entorno!L43)</f>
        <v>-0.10811620891592379</v>
      </c>
      <c r="L44">
        <f>LN(bd_entorno!M43)</f>
        <v>4.0792309244120526</v>
      </c>
      <c r="M44">
        <f>LN(bd_entorno!N43)</f>
        <v>-0.73989444309957697</v>
      </c>
      <c r="N44">
        <f>LN(bd_entorno!O43)</f>
        <v>-0.62861822560023572</v>
      </c>
      <c r="O44">
        <f>LN(bd_entorno!P43)</f>
        <v>2.8903717578961645</v>
      </c>
      <c r="P44">
        <f>LN(bd_entorno!Q43)</f>
        <v>9.082734247371036</v>
      </c>
      <c r="Q44">
        <f>LN(bd_entorno!R43)</f>
        <v>5.3205629754953563</v>
      </c>
    </row>
    <row r="45" spans="1:17" x14ac:dyDescent="0.25">
      <c r="A45" s="1" t="s">
        <v>7</v>
      </c>
      <c r="B45">
        <f>LN(bd_entorno!B44)</f>
        <v>3.9237599661364491</v>
      </c>
      <c r="C45">
        <f>LN(bd_entorno!D44)</f>
        <v>4.1132992044300805</v>
      </c>
      <c r="D45">
        <f>LN(bd_entorno!E44)</f>
        <v>2.3039227249840413</v>
      </c>
      <c r="E45">
        <f>LN(bd_entorno!F44)</f>
        <v>7.8978167833074409</v>
      </c>
      <c r="F45">
        <f>LN(bd_entorno!G44)</f>
        <v>3.9318256327243257</v>
      </c>
      <c r="G45">
        <f>LN(bd_entorno!H44)</f>
        <v>3.8416005411316001</v>
      </c>
      <c r="H45">
        <f>LN(bd_entorno!I44)</f>
        <v>3.8155121050473024</v>
      </c>
      <c r="I45">
        <f>LN(bd_entorno!J44)</f>
        <v>3.9778107459661491</v>
      </c>
      <c r="J45">
        <f>LN(bd_entorno!K44)</f>
        <v>2.066862759472976</v>
      </c>
      <c r="K45">
        <f>LN(bd_entorno!L44)</f>
        <v>-9.7734496423743725E-2</v>
      </c>
      <c r="L45">
        <f>LN(bd_entorno!M44)</f>
        <v>3.6243409329763652</v>
      </c>
      <c r="M45">
        <f>LN(bd_entorno!N44)</f>
        <v>-1.1766417140125209</v>
      </c>
      <c r="N45">
        <f>LN(bd_entorno!O44)</f>
        <v>-0.96621932065925931</v>
      </c>
      <c r="O45">
        <f>LN(bd_entorno!P44)</f>
        <v>6.5482191027623724</v>
      </c>
      <c r="P45">
        <f>LN(bd_entorno!Q44)</f>
        <v>11.104821879139021</v>
      </c>
      <c r="Q45">
        <f>LN(bd_entorno!R44)</f>
        <v>6.9563226885935805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543B-53B5-4B37-8583-BAA81F450958}">
  <dimension ref="A1:J58"/>
  <sheetViews>
    <sheetView topLeftCell="A23" workbookViewId="0">
      <selection activeCell="A24" sqref="A24:B41"/>
    </sheetView>
  </sheetViews>
  <sheetFormatPr defaultRowHeight="15" x14ac:dyDescent="0.25"/>
  <cols>
    <col min="1" max="1" width="29.140625" bestFit="1" customWidth="1"/>
    <col min="5" max="5" width="27.42578125" bestFit="1" customWidth="1"/>
    <col min="6" max="6" width="17.85546875" bestFit="1" customWidth="1"/>
    <col min="8" max="8" width="34.140625" customWidth="1"/>
  </cols>
  <sheetData>
    <row r="1" spans="1:10" x14ac:dyDescent="0.25">
      <c r="A1" t="s">
        <v>69</v>
      </c>
      <c r="B1" t="s">
        <v>70</v>
      </c>
      <c r="H1" t="s">
        <v>237</v>
      </c>
      <c r="I1" t="s">
        <v>69</v>
      </c>
      <c r="J1" t="s">
        <v>70</v>
      </c>
    </row>
    <row r="2" spans="1:10" x14ac:dyDescent="0.25">
      <c r="A2" s="4" t="s">
        <v>62</v>
      </c>
      <c r="B2" s="4">
        <v>473</v>
      </c>
      <c r="H2" t="s">
        <v>180</v>
      </c>
      <c r="I2" t="s">
        <v>62</v>
      </c>
      <c r="J2">
        <v>114</v>
      </c>
    </row>
    <row r="3" spans="1:10" x14ac:dyDescent="0.25">
      <c r="A3" t="s">
        <v>33</v>
      </c>
      <c r="B3">
        <v>239</v>
      </c>
      <c r="E3" s="5" t="s">
        <v>176</v>
      </c>
      <c r="F3" t="s">
        <v>179</v>
      </c>
      <c r="H3" t="s">
        <v>181</v>
      </c>
      <c r="I3" t="s">
        <v>62</v>
      </c>
      <c r="J3">
        <v>49</v>
      </c>
    </row>
    <row r="4" spans="1:10" x14ac:dyDescent="0.25">
      <c r="A4" t="s">
        <v>31</v>
      </c>
      <c r="B4">
        <v>155</v>
      </c>
      <c r="E4" s="6" t="s">
        <v>28</v>
      </c>
      <c r="F4" s="7">
        <v>117</v>
      </c>
      <c r="H4" t="s">
        <v>182</v>
      </c>
      <c r="I4" t="s">
        <v>62</v>
      </c>
      <c r="J4">
        <v>37</v>
      </c>
    </row>
    <row r="5" spans="1:10" x14ac:dyDescent="0.25">
      <c r="A5" t="s">
        <v>28</v>
      </c>
      <c r="B5">
        <v>117</v>
      </c>
      <c r="E5" s="6" t="s">
        <v>66</v>
      </c>
      <c r="F5" s="7">
        <v>2</v>
      </c>
      <c r="H5" t="s">
        <v>183</v>
      </c>
      <c r="I5" t="s">
        <v>62</v>
      </c>
      <c r="J5">
        <v>36</v>
      </c>
    </row>
    <row r="6" spans="1:10" x14ac:dyDescent="0.25">
      <c r="A6" t="s">
        <v>43</v>
      </c>
      <c r="B6">
        <v>117</v>
      </c>
      <c r="E6" s="6" t="s">
        <v>68</v>
      </c>
      <c r="F6" s="7">
        <v>1</v>
      </c>
      <c r="H6" t="s">
        <v>184</v>
      </c>
      <c r="I6" t="s">
        <v>62</v>
      </c>
      <c r="J6">
        <v>23</v>
      </c>
    </row>
    <row r="7" spans="1:10" x14ac:dyDescent="0.25">
      <c r="A7" t="s">
        <v>29</v>
      </c>
      <c r="B7">
        <v>74</v>
      </c>
      <c r="E7" s="6" t="s">
        <v>67</v>
      </c>
      <c r="F7" s="7">
        <v>1</v>
      </c>
      <c r="H7" t="s">
        <v>185</v>
      </c>
      <c r="I7" t="s">
        <v>62</v>
      </c>
      <c r="J7">
        <v>20</v>
      </c>
    </row>
    <row r="8" spans="1:10" x14ac:dyDescent="0.25">
      <c r="A8" t="s">
        <v>30</v>
      </c>
      <c r="B8">
        <v>50</v>
      </c>
      <c r="E8" s="6" t="s">
        <v>29</v>
      </c>
      <c r="F8" s="7">
        <v>106</v>
      </c>
      <c r="H8" t="s">
        <v>186</v>
      </c>
      <c r="I8" t="s">
        <v>62</v>
      </c>
      <c r="J8">
        <v>13</v>
      </c>
    </row>
    <row r="9" spans="1:10" x14ac:dyDescent="0.25">
      <c r="A9" t="s">
        <v>36</v>
      </c>
      <c r="B9">
        <v>41</v>
      </c>
      <c r="E9" s="6" t="s">
        <v>30</v>
      </c>
      <c r="F9" s="7">
        <v>54</v>
      </c>
      <c r="H9" t="s">
        <v>187</v>
      </c>
      <c r="I9" t="s">
        <v>62</v>
      </c>
      <c r="J9">
        <v>11</v>
      </c>
    </row>
    <row r="10" spans="1:10" x14ac:dyDescent="0.25">
      <c r="A10" t="s">
        <v>38</v>
      </c>
      <c r="B10">
        <v>32</v>
      </c>
      <c r="E10" s="6" t="s">
        <v>31</v>
      </c>
      <c r="F10" s="7">
        <v>155</v>
      </c>
      <c r="H10" t="s">
        <v>188</v>
      </c>
      <c r="I10" t="s">
        <v>62</v>
      </c>
      <c r="J10">
        <v>10</v>
      </c>
    </row>
    <row r="11" spans="1:10" x14ac:dyDescent="0.25">
      <c r="A11" t="s">
        <v>63</v>
      </c>
      <c r="B11">
        <v>32</v>
      </c>
      <c r="E11" s="6" t="s">
        <v>33</v>
      </c>
      <c r="F11" s="7">
        <v>243</v>
      </c>
      <c r="H11" t="s">
        <v>189</v>
      </c>
      <c r="I11" t="s">
        <v>62</v>
      </c>
      <c r="J11">
        <v>10</v>
      </c>
    </row>
    <row r="12" spans="1:10" x14ac:dyDescent="0.25">
      <c r="A12" t="s">
        <v>37</v>
      </c>
      <c r="B12">
        <v>6</v>
      </c>
      <c r="E12" s="6" t="s">
        <v>65</v>
      </c>
      <c r="F12" s="7">
        <v>2</v>
      </c>
      <c r="H12" t="s">
        <v>190</v>
      </c>
      <c r="I12" t="s">
        <v>62</v>
      </c>
      <c r="J12">
        <v>10</v>
      </c>
    </row>
    <row r="13" spans="1:10" x14ac:dyDescent="0.25">
      <c r="A13" t="s">
        <v>33</v>
      </c>
      <c r="B13">
        <v>4</v>
      </c>
      <c r="E13" s="6" t="s">
        <v>64</v>
      </c>
      <c r="F13" s="7">
        <v>2</v>
      </c>
      <c r="H13" t="s">
        <v>191</v>
      </c>
      <c r="I13" t="s">
        <v>62</v>
      </c>
      <c r="J13">
        <v>8</v>
      </c>
    </row>
    <row r="14" spans="1:10" x14ac:dyDescent="0.25">
      <c r="A14" t="s">
        <v>40</v>
      </c>
      <c r="B14">
        <v>3</v>
      </c>
      <c r="E14" s="6" t="s">
        <v>62</v>
      </c>
      <c r="F14" s="7">
        <v>473</v>
      </c>
      <c r="H14" t="s">
        <v>192</v>
      </c>
      <c r="I14" t="s">
        <v>62</v>
      </c>
      <c r="J14">
        <v>8</v>
      </c>
    </row>
    <row r="15" spans="1:10" x14ac:dyDescent="0.25">
      <c r="A15" t="s">
        <v>64</v>
      </c>
      <c r="B15">
        <v>2</v>
      </c>
      <c r="E15" s="6" t="s">
        <v>36</v>
      </c>
      <c r="F15" s="7">
        <v>41</v>
      </c>
      <c r="H15" t="s">
        <v>193</v>
      </c>
      <c r="I15" t="s">
        <v>62</v>
      </c>
      <c r="J15">
        <v>8</v>
      </c>
    </row>
    <row r="16" spans="1:10" x14ac:dyDescent="0.25">
      <c r="A16" t="s">
        <v>65</v>
      </c>
      <c r="B16">
        <v>2</v>
      </c>
      <c r="E16" s="6" t="s">
        <v>37</v>
      </c>
      <c r="F16" s="7">
        <v>6</v>
      </c>
      <c r="H16" t="s">
        <v>194</v>
      </c>
      <c r="I16" t="s">
        <v>62</v>
      </c>
      <c r="J16">
        <v>8</v>
      </c>
    </row>
    <row r="17" spans="1:10" x14ac:dyDescent="0.25">
      <c r="A17" t="s">
        <v>30</v>
      </c>
      <c r="B17">
        <v>2</v>
      </c>
      <c r="E17" s="6" t="s">
        <v>38</v>
      </c>
      <c r="F17" s="7">
        <v>32</v>
      </c>
      <c r="H17" t="s">
        <v>195</v>
      </c>
      <c r="I17" t="s">
        <v>62</v>
      </c>
      <c r="J17">
        <v>7</v>
      </c>
    </row>
    <row r="18" spans="1:10" x14ac:dyDescent="0.25">
      <c r="A18" t="s">
        <v>30</v>
      </c>
      <c r="B18">
        <v>2</v>
      </c>
      <c r="E18" s="6" t="s">
        <v>40</v>
      </c>
      <c r="F18" s="7">
        <v>3</v>
      </c>
      <c r="H18" t="s">
        <v>196</v>
      </c>
      <c r="I18" t="s">
        <v>62</v>
      </c>
      <c r="J18">
        <v>7</v>
      </c>
    </row>
    <row r="19" spans="1:10" x14ac:dyDescent="0.25">
      <c r="A19" t="s">
        <v>66</v>
      </c>
      <c r="B19">
        <v>2</v>
      </c>
      <c r="E19" s="6" t="s">
        <v>43</v>
      </c>
      <c r="F19" s="7">
        <v>117</v>
      </c>
      <c r="H19" t="s">
        <v>197</v>
      </c>
      <c r="I19" t="s">
        <v>62</v>
      </c>
      <c r="J19">
        <v>6</v>
      </c>
    </row>
    <row r="20" spans="1:10" x14ac:dyDescent="0.25">
      <c r="A20" t="s">
        <v>67</v>
      </c>
      <c r="B20">
        <v>1</v>
      </c>
      <c r="E20" s="6" t="s">
        <v>177</v>
      </c>
      <c r="F20" s="7"/>
      <c r="H20" t="s">
        <v>198</v>
      </c>
      <c r="I20" t="s">
        <v>62</v>
      </c>
      <c r="J20">
        <v>6</v>
      </c>
    </row>
    <row r="21" spans="1:10" x14ac:dyDescent="0.25">
      <c r="A21" t="s">
        <v>68</v>
      </c>
      <c r="B21">
        <v>1</v>
      </c>
      <c r="E21" s="6" t="s">
        <v>178</v>
      </c>
      <c r="F21" s="7">
        <v>1355</v>
      </c>
      <c r="H21" t="s">
        <v>199</v>
      </c>
      <c r="I21" t="s">
        <v>62</v>
      </c>
      <c r="J21">
        <v>6</v>
      </c>
    </row>
    <row r="22" spans="1:10" x14ac:dyDescent="0.25">
      <c r="H22" t="s">
        <v>200</v>
      </c>
      <c r="I22" t="s">
        <v>62</v>
      </c>
      <c r="J22">
        <v>6</v>
      </c>
    </row>
    <row r="23" spans="1:10" x14ac:dyDescent="0.25">
      <c r="H23" t="s">
        <v>201</v>
      </c>
      <c r="I23" t="s">
        <v>62</v>
      </c>
      <c r="J23">
        <v>6</v>
      </c>
    </row>
    <row r="24" spans="1:10" x14ac:dyDescent="0.25">
      <c r="A24" t="s">
        <v>176</v>
      </c>
      <c r="B24" t="s">
        <v>179</v>
      </c>
      <c r="H24" t="s">
        <v>202</v>
      </c>
      <c r="I24" t="s">
        <v>62</v>
      </c>
      <c r="J24">
        <v>5</v>
      </c>
    </row>
    <row r="25" spans="1:10" x14ac:dyDescent="0.25">
      <c r="A25" s="1" t="s">
        <v>35</v>
      </c>
      <c r="B25" s="1">
        <f xml:space="preserve"> 473-37</f>
        <v>436</v>
      </c>
      <c r="H25" t="s">
        <v>203</v>
      </c>
      <c r="I25" t="s">
        <v>62</v>
      </c>
      <c r="J25">
        <v>5</v>
      </c>
    </row>
    <row r="26" spans="1:10" x14ac:dyDescent="0.25">
      <c r="A26" s="1" t="s">
        <v>34</v>
      </c>
      <c r="B26">
        <v>37</v>
      </c>
      <c r="H26" t="s">
        <v>204</v>
      </c>
      <c r="I26" t="s">
        <v>62</v>
      </c>
      <c r="J26">
        <v>5</v>
      </c>
    </row>
    <row r="27" spans="1:10" x14ac:dyDescent="0.25">
      <c r="A27" t="s">
        <v>33</v>
      </c>
      <c r="B27">
        <v>243</v>
      </c>
      <c r="H27" t="s">
        <v>205</v>
      </c>
      <c r="I27" t="s">
        <v>62</v>
      </c>
      <c r="J27">
        <v>4</v>
      </c>
    </row>
    <row r="28" spans="1:10" x14ac:dyDescent="0.25">
      <c r="A28" t="s">
        <v>31</v>
      </c>
      <c r="B28">
        <v>155</v>
      </c>
      <c r="H28" t="s">
        <v>206</v>
      </c>
      <c r="I28" t="s">
        <v>62</v>
      </c>
      <c r="J28">
        <v>4</v>
      </c>
    </row>
    <row r="29" spans="1:10" x14ac:dyDescent="0.25">
      <c r="A29" t="s">
        <v>28</v>
      </c>
      <c r="B29">
        <v>117</v>
      </c>
      <c r="H29" t="s">
        <v>207</v>
      </c>
      <c r="I29" t="s">
        <v>62</v>
      </c>
      <c r="J29">
        <v>4</v>
      </c>
    </row>
    <row r="30" spans="1:10" x14ac:dyDescent="0.25">
      <c r="A30" t="s">
        <v>43</v>
      </c>
      <c r="B30">
        <v>117</v>
      </c>
      <c r="H30" t="s">
        <v>208</v>
      </c>
      <c r="I30" t="s">
        <v>62</v>
      </c>
      <c r="J30">
        <v>3</v>
      </c>
    </row>
    <row r="31" spans="1:10" x14ac:dyDescent="0.25">
      <c r="A31" t="s">
        <v>29</v>
      </c>
      <c r="B31">
        <v>106</v>
      </c>
      <c r="H31" t="s">
        <v>209</v>
      </c>
      <c r="I31" t="s">
        <v>62</v>
      </c>
      <c r="J31">
        <v>3</v>
      </c>
    </row>
    <row r="32" spans="1:10" x14ac:dyDescent="0.25">
      <c r="A32" t="s">
        <v>30</v>
      </c>
      <c r="B32">
        <v>54</v>
      </c>
      <c r="H32" t="s">
        <v>210</v>
      </c>
      <c r="I32" t="s">
        <v>62</v>
      </c>
      <c r="J32">
        <v>3</v>
      </c>
    </row>
    <row r="33" spans="1:10" x14ac:dyDescent="0.25">
      <c r="A33" t="s">
        <v>36</v>
      </c>
      <c r="B33">
        <v>41</v>
      </c>
      <c r="H33" t="s">
        <v>211</v>
      </c>
      <c r="I33" t="s">
        <v>62</v>
      </c>
      <c r="J33">
        <v>3</v>
      </c>
    </row>
    <row r="34" spans="1:10" x14ac:dyDescent="0.25">
      <c r="A34" t="s">
        <v>38</v>
      </c>
      <c r="B34">
        <v>32</v>
      </c>
      <c r="H34" t="s">
        <v>212</v>
      </c>
      <c r="I34" t="s">
        <v>62</v>
      </c>
      <c r="J34">
        <v>2</v>
      </c>
    </row>
    <row r="35" spans="1:10" x14ac:dyDescent="0.25">
      <c r="A35" t="s">
        <v>37</v>
      </c>
      <c r="B35">
        <v>6</v>
      </c>
      <c r="H35" t="s">
        <v>213</v>
      </c>
      <c r="I35" t="s">
        <v>62</v>
      </c>
      <c r="J35">
        <v>2</v>
      </c>
    </row>
    <row r="36" spans="1:10" x14ac:dyDescent="0.25">
      <c r="A36" t="s">
        <v>40</v>
      </c>
      <c r="B36">
        <v>3</v>
      </c>
      <c r="H36" t="s">
        <v>214</v>
      </c>
      <c r="I36" t="s">
        <v>62</v>
      </c>
      <c r="J36">
        <v>2</v>
      </c>
    </row>
    <row r="37" spans="1:10" x14ac:dyDescent="0.25">
      <c r="A37" t="s">
        <v>66</v>
      </c>
      <c r="B37">
        <v>2</v>
      </c>
      <c r="H37" t="s">
        <v>215</v>
      </c>
      <c r="I37" t="s">
        <v>62</v>
      </c>
      <c r="J37">
        <v>2</v>
      </c>
    </row>
    <row r="38" spans="1:10" x14ac:dyDescent="0.25">
      <c r="A38" t="s">
        <v>65</v>
      </c>
      <c r="B38">
        <v>2</v>
      </c>
      <c r="H38" t="s">
        <v>216</v>
      </c>
      <c r="I38" t="s">
        <v>62</v>
      </c>
      <c r="J38">
        <v>2</v>
      </c>
    </row>
    <row r="39" spans="1:10" x14ac:dyDescent="0.25">
      <c r="A39" t="s">
        <v>64</v>
      </c>
      <c r="B39">
        <v>2</v>
      </c>
      <c r="H39" t="s">
        <v>217</v>
      </c>
      <c r="I39" t="s">
        <v>62</v>
      </c>
      <c r="J39">
        <v>2</v>
      </c>
    </row>
    <row r="40" spans="1:10" x14ac:dyDescent="0.25">
      <c r="A40" t="s">
        <v>68</v>
      </c>
      <c r="B40">
        <v>1</v>
      </c>
      <c r="H40" t="s">
        <v>218</v>
      </c>
      <c r="I40" t="s">
        <v>62</v>
      </c>
      <c r="J40">
        <v>2</v>
      </c>
    </row>
    <row r="41" spans="1:10" x14ac:dyDescent="0.25">
      <c r="A41" t="s">
        <v>67</v>
      </c>
      <c r="B41">
        <v>1</v>
      </c>
      <c r="H41" t="s">
        <v>219</v>
      </c>
      <c r="I41" t="s">
        <v>62</v>
      </c>
      <c r="J41">
        <v>2</v>
      </c>
    </row>
    <row r="42" spans="1:10" x14ac:dyDescent="0.25">
      <c r="H42" t="s">
        <v>220</v>
      </c>
      <c r="I42" t="s">
        <v>62</v>
      </c>
      <c r="J42">
        <v>2</v>
      </c>
    </row>
    <row r="43" spans="1:10" x14ac:dyDescent="0.25">
      <c r="H43" t="s">
        <v>221</v>
      </c>
      <c r="I43" t="s">
        <v>62</v>
      </c>
      <c r="J43">
        <v>1</v>
      </c>
    </row>
    <row r="44" spans="1:10" x14ac:dyDescent="0.25">
      <c r="H44" t="s">
        <v>222</v>
      </c>
      <c r="I44" t="s">
        <v>62</v>
      </c>
      <c r="J44">
        <v>1</v>
      </c>
    </row>
    <row r="45" spans="1:10" x14ac:dyDescent="0.25">
      <c r="H45" t="s">
        <v>223</v>
      </c>
      <c r="I45" t="s">
        <v>62</v>
      </c>
      <c r="J45">
        <v>1</v>
      </c>
    </row>
    <row r="46" spans="1:10" x14ac:dyDescent="0.25">
      <c r="H46" t="s">
        <v>224</v>
      </c>
      <c r="I46" t="s">
        <v>62</v>
      </c>
      <c r="J46">
        <v>1</v>
      </c>
    </row>
    <row r="47" spans="1:10" x14ac:dyDescent="0.25">
      <c r="H47" t="s">
        <v>225</v>
      </c>
      <c r="I47" t="s">
        <v>62</v>
      </c>
      <c r="J47">
        <v>1</v>
      </c>
    </row>
    <row r="48" spans="1:10" x14ac:dyDescent="0.25">
      <c r="H48" t="s">
        <v>226</v>
      </c>
      <c r="I48" t="s">
        <v>62</v>
      </c>
      <c r="J48">
        <v>1</v>
      </c>
    </row>
    <row r="49" spans="8:10" x14ac:dyDescent="0.25">
      <c r="H49" t="s">
        <v>227</v>
      </c>
      <c r="I49" t="s">
        <v>62</v>
      </c>
      <c r="J49">
        <v>1</v>
      </c>
    </row>
    <row r="50" spans="8:10" x14ac:dyDescent="0.25">
      <c r="H50" t="s">
        <v>228</v>
      </c>
      <c r="I50" t="s">
        <v>62</v>
      </c>
      <c r="J50">
        <v>1</v>
      </c>
    </row>
    <row r="51" spans="8:10" x14ac:dyDescent="0.25">
      <c r="H51" t="s">
        <v>229</v>
      </c>
      <c r="I51" t="s">
        <v>62</v>
      </c>
      <c r="J51">
        <v>1</v>
      </c>
    </row>
    <row r="52" spans="8:10" x14ac:dyDescent="0.25">
      <c r="H52" t="s">
        <v>230</v>
      </c>
      <c r="I52" t="s">
        <v>62</v>
      </c>
      <c r="J52">
        <v>1</v>
      </c>
    </row>
    <row r="53" spans="8:10" x14ac:dyDescent="0.25">
      <c r="H53" t="s">
        <v>231</v>
      </c>
      <c r="I53" t="s">
        <v>62</v>
      </c>
      <c r="J53">
        <v>1</v>
      </c>
    </row>
    <row r="54" spans="8:10" x14ac:dyDescent="0.25">
      <c r="H54" t="s">
        <v>232</v>
      </c>
      <c r="I54" t="s">
        <v>62</v>
      </c>
      <c r="J54">
        <v>1</v>
      </c>
    </row>
    <row r="55" spans="8:10" x14ac:dyDescent="0.25">
      <c r="H55" t="s">
        <v>233</v>
      </c>
      <c r="I55" t="s">
        <v>62</v>
      </c>
      <c r="J55">
        <v>1</v>
      </c>
    </row>
    <row r="56" spans="8:10" x14ac:dyDescent="0.25">
      <c r="H56" t="s">
        <v>234</v>
      </c>
      <c r="I56" t="s">
        <v>62</v>
      </c>
      <c r="J56">
        <v>1</v>
      </c>
    </row>
    <row r="57" spans="8:10" x14ac:dyDescent="0.25">
      <c r="H57" t="s">
        <v>235</v>
      </c>
      <c r="I57" t="s">
        <v>62</v>
      </c>
      <c r="J57">
        <v>1</v>
      </c>
    </row>
    <row r="58" spans="8:10" x14ac:dyDescent="0.25">
      <c r="H58" t="s">
        <v>236</v>
      </c>
      <c r="I58" t="s">
        <v>62</v>
      </c>
      <c r="J58">
        <v>1</v>
      </c>
    </row>
  </sheetData>
  <autoFilter ref="H1:J58" xr:uid="{4E37B8FC-4876-4489-90BD-422EDE78C4FB}"/>
  <sortState xmlns:xlrd2="http://schemas.microsoft.com/office/spreadsheetml/2017/richdata2" ref="A25:B40">
    <sortCondition descending="1" ref="B25:B40"/>
  </sortState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8A2-D371-4E63-9E0A-66D1FCDBF88C}">
  <dimension ref="A1:M256"/>
  <sheetViews>
    <sheetView topLeftCell="F52" workbookViewId="0">
      <selection activeCell="L39" sqref="L39:M71"/>
    </sheetView>
  </sheetViews>
  <sheetFormatPr defaultRowHeight="15" x14ac:dyDescent="0.25"/>
  <cols>
    <col min="1" max="1" width="36.7109375" bestFit="1" customWidth="1"/>
    <col min="5" max="5" width="35" bestFit="1" customWidth="1"/>
    <col min="6" max="6" width="18.85546875" bestFit="1" customWidth="1"/>
    <col min="8" max="8" width="57.28515625" bestFit="1" customWidth="1"/>
    <col min="12" max="12" width="32" bestFit="1" customWidth="1"/>
    <col min="13" max="13" width="17.85546875" bestFit="1" customWidth="1"/>
  </cols>
  <sheetData>
    <row r="1" spans="1:13" x14ac:dyDescent="0.25">
      <c r="A1" t="s">
        <v>238</v>
      </c>
      <c r="B1" t="s">
        <v>239</v>
      </c>
      <c r="H1" t="s">
        <v>242</v>
      </c>
      <c r="I1" t="s">
        <v>70</v>
      </c>
    </row>
    <row r="2" spans="1:13" x14ac:dyDescent="0.25">
      <c r="A2" s="4" t="s">
        <v>67</v>
      </c>
      <c r="B2" s="4">
        <v>26016</v>
      </c>
      <c r="E2" s="5" t="s">
        <v>176</v>
      </c>
      <c r="F2" t="s">
        <v>241</v>
      </c>
      <c r="H2" s="1" t="s">
        <v>12</v>
      </c>
      <c r="I2">
        <v>2398</v>
      </c>
    </row>
    <row r="3" spans="1:13" x14ac:dyDescent="0.25">
      <c r="A3" t="s">
        <v>62</v>
      </c>
      <c r="B3">
        <v>562</v>
      </c>
      <c r="E3" s="6" t="s">
        <v>86</v>
      </c>
      <c r="F3" s="7">
        <v>4</v>
      </c>
      <c r="H3" s="1" t="s">
        <v>23</v>
      </c>
      <c r="I3">
        <v>1904</v>
      </c>
      <c r="L3" s="5" t="s">
        <v>176</v>
      </c>
      <c r="M3" t="s">
        <v>179</v>
      </c>
    </row>
    <row r="4" spans="1:13" x14ac:dyDescent="0.25">
      <c r="A4" t="s">
        <v>43</v>
      </c>
      <c r="B4">
        <v>545</v>
      </c>
      <c r="E4" s="6" t="s">
        <v>28</v>
      </c>
      <c r="F4" s="7">
        <v>515</v>
      </c>
      <c r="H4" s="1" t="s">
        <v>4</v>
      </c>
      <c r="I4">
        <v>1864</v>
      </c>
      <c r="L4" s="6" t="s">
        <v>26</v>
      </c>
      <c r="M4" s="7">
        <v>809</v>
      </c>
    </row>
    <row r="5" spans="1:13" x14ac:dyDescent="0.25">
      <c r="A5" t="s">
        <v>28</v>
      </c>
      <c r="B5">
        <v>515</v>
      </c>
      <c r="E5" s="6" t="s">
        <v>82</v>
      </c>
      <c r="F5" s="7">
        <v>6</v>
      </c>
      <c r="H5" s="1" t="s">
        <v>12</v>
      </c>
      <c r="I5">
        <v>1798</v>
      </c>
      <c r="L5" s="6" t="s">
        <v>8</v>
      </c>
      <c r="M5" s="7">
        <v>371</v>
      </c>
    </row>
    <row r="6" spans="1:13" x14ac:dyDescent="0.25">
      <c r="A6" t="s">
        <v>36</v>
      </c>
      <c r="B6">
        <v>401</v>
      </c>
      <c r="E6" s="6" t="s">
        <v>79</v>
      </c>
      <c r="F6" s="7">
        <v>7</v>
      </c>
      <c r="H6" s="1" t="s">
        <v>23</v>
      </c>
      <c r="I6">
        <v>1293</v>
      </c>
      <c r="L6" s="6" t="s">
        <v>6</v>
      </c>
      <c r="M6" s="7">
        <v>157</v>
      </c>
    </row>
    <row r="7" spans="1:13" x14ac:dyDescent="0.25">
      <c r="A7" t="s">
        <v>38</v>
      </c>
      <c r="B7">
        <v>267</v>
      </c>
      <c r="E7" s="6" t="s">
        <v>81</v>
      </c>
      <c r="F7" s="7">
        <v>6</v>
      </c>
      <c r="H7" t="s">
        <v>16</v>
      </c>
      <c r="I7">
        <v>1051</v>
      </c>
      <c r="L7" s="6" t="s">
        <v>12</v>
      </c>
      <c r="M7" s="7">
        <v>4359</v>
      </c>
    </row>
    <row r="8" spans="1:13" x14ac:dyDescent="0.25">
      <c r="A8" t="s">
        <v>29</v>
      </c>
      <c r="B8">
        <v>258</v>
      </c>
      <c r="E8" s="6" t="s">
        <v>66</v>
      </c>
      <c r="F8" s="7">
        <v>8</v>
      </c>
      <c r="H8" s="1" t="s">
        <v>5</v>
      </c>
      <c r="I8">
        <v>1025</v>
      </c>
      <c r="L8" s="6" t="s">
        <v>24</v>
      </c>
      <c r="M8" s="7">
        <v>375</v>
      </c>
    </row>
    <row r="9" spans="1:13" x14ac:dyDescent="0.25">
      <c r="A9" t="s">
        <v>33</v>
      </c>
      <c r="B9">
        <v>196</v>
      </c>
      <c r="E9" s="6" t="s">
        <v>175</v>
      </c>
      <c r="F9" s="7">
        <v>1</v>
      </c>
      <c r="H9" s="1" t="s">
        <v>5</v>
      </c>
      <c r="I9">
        <v>1008</v>
      </c>
      <c r="L9" s="6" t="s">
        <v>32</v>
      </c>
      <c r="M9" s="7">
        <v>329</v>
      </c>
    </row>
    <row r="10" spans="1:13" x14ac:dyDescent="0.25">
      <c r="A10" s="1" t="s">
        <v>40</v>
      </c>
      <c r="B10" s="1">
        <v>191</v>
      </c>
      <c r="E10" s="6" t="s">
        <v>174</v>
      </c>
      <c r="F10" s="7">
        <v>1</v>
      </c>
      <c r="H10" t="s">
        <v>14</v>
      </c>
      <c r="I10">
        <v>980</v>
      </c>
      <c r="L10" s="6" t="s">
        <v>13</v>
      </c>
      <c r="M10" s="7">
        <v>62</v>
      </c>
    </row>
    <row r="11" spans="1:13" x14ac:dyDescent="0.25">
      <c r="A11" t="s">
        <v>71</v>
      </c>
      <c r="B11">
        <v>65</v>
      </c>
      <c r="E11" s="6" t="s">
        <v>68</v>
      </c>
      <c r="F11" s="7">
        <v>1</v>
      </c>
      <c r="H11" s="1" t="s">
        <v>21</v>
      </c>
      <c r="I11">
        <v>851</v>
      </c>
      <c r="L11" s="6" t="s">
        <v>15</v>
      </c>
      <c r="M11" s="7">
        <v>1684</v>
      </c>
    </row>
    <row r="12" spans="1:13" x14ac:dyDescent="0.25">
      <c r="A12" t="s">
        <v>37</v>
      </c>
      <c r="B12">
        <v>48</v>
      </c>
      <c r="E12" s="6" t="s">
        <v>173</v>
      </c>
      <c r="F12" s="7">
        <v>1</v>
      </c>
      <c r="H12" t="s">
        <v>9</v>
      </c>
      <c r="I12">
        <v>681</v>
      </c>
      <c r="L12" s="6" t="s">
        <v>21</v>
      </c>
      <c r="M12" s="7">
        <v>1454</v>
      </c>
    </row>
    <row r="13" spans="1:13" x14ac:dyDescent="0.25">
      <c r="A13" t="s">
        <v>63</v>
      </c>
      <c r="B13">
        <v>39</v>
      </c>
      <c r="E13" s="6" t="s">
        <v>172</v>
      </c>
      <c r="F13" s="7">
        <v>1</v>
      </c>
      <c r="H13" s="1" t="s">
        <v>4</v>
      </c>
      <c r="I13">
        <v>586</v>
      </c>
      <c r="L13" s="6" t="s">
        <v>1</v>
      </c>
      <c r="M13" s="7">
        <v>255</v>
      </c>
    </row>
    <row r="14" spans="1:13" x14ac:dyDescent="0.25">
      <c r="A14" t="s">
        <v>31</v>
      </c>
      <c r="B14">
        <v>38</v>
      </c>
      <c r="E14" s="6" t="s">
        <v>171</v>
      </c>
      <c r="F14" s="7">
        <v>1</v>
      </c>
      <c r="H14" s="1" t="s">
        <v>21</v>
      </c>
      <c r="I14">
        <v>501</v>
      </c>
      <c r="L14" s="6" t="s">
        <v>22</v>
      </c>
      <c r="M14" s="7">
        <v>456</v>
      </c>
    </row>
    <row r="15" spans="1:13" x14ac:dyDescent="0.25">
      <c r="A15" t="s">
        <v>29</v>
      </c>
      <c r="B15">
        <v>21</v>
      </c>
      <c r="E15" s="6" t="s">
        <v>85</v>
      </c>
      <c r="F15" s="7">
        <v>5</v>
      </c>
      <c r="H15" s="1" t="s">
        <v>15</v>
      </c>
      <c r="I15">
        <v>471</v>
      </c>
      <c r="L15" s="6" t="s">
        <v>11</v>
      </c>
      <c r="M15" s="7">
        <v>311</v>
      </c>
    </row>
    <row r="16" spans="1:13" x14ac:dyDescent="0.25">
      <c r="A16" t="s">
        <v>65</v>
      </c>
      <c r="B16">
        <v>19</v>
      </c>
      <c r="E16" s="6" t="s">
        <v>170</v>
      </c>
      <c r="F16" s="7">
        <v>1</v>
      </c>
      <c r="H16" t="s">
        <v>19</v>
      </c>
      <c r="I16">
        <v>409</v>
      </c>
      <c r="L16" s="6" t="s">
        <v>17</v>
      </c>
      <c r="M16" s="7">
        <v>285</v>
      </c>
    </row>
    <row r="17" spans="1:13" x14ac:dyDescent="0.25">
      <c r="A17" t="s">
        <v>72</v>
      </c>
      <c r="B17">
        <v>17</v>
      </c>
      <c r="E17" s="6" t="s">
        <v>98</v>
      </c>
      <c r="F17" s="7">
        <v>9</v>
      </c>
      <c r="H17" t="s">
        <v>3</v>
      </c>
      <c r="I17">
        <v>397</v>
      </c>
      <c r="L17" s="6" t="s">
        <v>2</v>
      </c>
      <c r="M17" s="7">
        <v>283</v>
      </c>
    </row>
    <row r="18" spans="1:13" x14ac:dyDescent="0.25">
      <c r="A18" t="s">
        <v>73</v>
      </c>
      <c r="B18">
        <v>16</v>
      </c>
      <c r="E18" s="6" t="s">
        <v>169</v>
      </c>
      <c r="F18" s="7">
        <v>1</v>
      </c>
      <c r="H18" s="1" t="s">
        <v>15</v>
      </c>
      <c r="I18">
        <v>392</v>
      </c>
      <c r="L18" s="6" t="s">
        <v>3</v>
      </c>
      <c r="M18" s="7">
        <v>650</v>
      </c>
    </row>
    <row r="19" spans="1:13" x14ac:dyDescent="0.25">
      <c r="A19" t="s">
        <v>30</v>
      </c>
      <c r="B19">
        <v>14</v>
      </c>
      <c r="E19" s="6" t="s">
        <v>122</v>
      </c>
      <c r="F19" s="7">
        <v>2</v>
      </c>
      <c r="H19" t="s">
        <v>39</v>
      </c>
      <c r="I19">
        <v>382</v>
      </c>
      <c r="L19" s="6" t="s">
        <v>20</v>
      </c>
      <c r="M19" s="7">
        <v>326</v>
      </c>
    </row>
    <row r="20" spans="1:13" x14ac:dyDescent="0.25">
      <c r="A20" t="s">
        <v>74</v>
      </c>
      <c r="B20">
        <v>11</v>
      </c>
      <c r="E20" s="6" t="s">
        <v>168</v>
      </c>
      <c r="F20" s="7">
        <v>1</v>
      </c>
      <c r="H20" s="1" t="s">
        <v>7</v>
      </c>
      <c r="I20">
        <v>359</v>
      </c>
      <c r="L20" s="6" t="s">
        <v>10</v>
      </c>
      <c r="M20" s="7">
        <v>1514</v>
      </c>
    </row>
    <row r="21" spans="1:13" x14ac:dyDescent="0.25">
      <c r="A21" t="s">
        <v>75</v>
      </c>
      <c r="B21">
        <v>10</v>
      </c>
      <c r="E21" s="6" t="s">
        <v>167</v>
      </c>
      <c r="F21" s="7">
        <v>1</v>
      </c>
      <c r="H21" s="1" t="s">
        <v>10</v>
      </c>
      <c r="I21">
        <v>352</v>
      </c>
      <c r="L21" s="6" t="s">
        <v>23</v>
      </c>
      <c r="M21" s="7">
        <v>3411</v>
      </c>
    </row>
    <row r="22" spans="1:13" x14ac:dyDescent="0.25">
      <c r="A22" t="s">
        <v>76</v>
      </c>
      <c r="B22">
        <v>9</v>
      </c>
      <c r="E22" s="6" t="s">
        <v>67</v>
      </c>
      <c r="F22" s="7">
        <v>26016</v>
      </c>
      <c r="H22" s="1" t="s">
        <v>15</v>
      </c>
      <c r="I22">
        <v>344</v>
      </c>
      <c r="L22" s="6" t="s">
        <v>14</v>
      </c>
      <c r="M22" s="7">
        <v>980</v>
      </c>
    </row>
    <row r="23" spans="1:13" x14ac:dyDescent="0.25">
      <c r="A23" t="s">
        <v>98</v>
      </c>
      <c r="B23">
        <v>9</v>
      </c>
      <c r="E23" s="6" t="s">
        <v>166</v>
      </c>
      <c r="F23" s="7">
        <v>1</v>
      </c>
      <c r="H23" s="1" t="s">
        <v>25</v>
      </c>
      <c r="I23">
        <v>319</v>
      </c>
      <c r="L23" s="6" t="s">
        <v>39</v>
      </c>
      <c r="M23" s="7">
        <v>382</v>
      </c>
    </row>
    <row r="24" spans="1:13" x14ac:dyDescent="0.25">
      <c r="A24" t="s">
        <v>77</v>
      </c>
      <c r="B24">
        <v>8</v>
      </c>
      <c r="E24" s="6" t="s">
        <v>121</v>
      </c>
      <c r="F24" s="7">
        <v>2</v>
      </c>
      <c r="H24" s="1" t="s">
        <v>7</v>
      </c>
      <c r="I24">
        <v>319</v>
      </c>
      <c r="L24" s="6" t="s">
        <v>19</v>
      </c>
      <c r="M24" s="7">
        <v>409</v>
      </c>
    </row>
    <row r="25" spans="1:13" x14ac:dyDescent="0.25">
      <c r="A25" t="s">
        <v>66</v>
      </c>
      <c r="B25">
        <v>8</v>
      </c>
      <c r="E25" s="6" t="s">
        <v>72</v>
      </c>
      <c r="F25" s="7">
        <v>17</v>
      </c>
      <c r="H25" s="1" t="s">
        <v>26</v>
      </c>
      <c r="I25">
        <v>274</v>
      </c>
      <c r="L25" s="6" t="s">
        <v>5</v>
      </c>
      <c r="M25" s="7">
        <v>2338</v>
      </c>
    </row>
    <row r="26" spans="1:13" x14ac:dyDescent="0.25">
      <c r="A26" t="s">
        <v>78</v>
      </c>
      <c r="B26">
        <v>7</v>
      </c>
      <c r="E26" s="6" t="s">
        <v>97</v>
      </c>
      <c r="F26" s="7">
        <v>3</v>
      </c>
      <c r="H26" s="1" t="s">
        <v>18</v>
      </c>
      <c r="I26">
        <v>265</v>
      </c>
      <c r="L26" s="6" t="s">
        <v>16</v>
      </c>
      <c r="M26" s="7">
        <v>1208</v>
      </c>
    </row>
    <row r="27" spans="1:13" x14ac:dyDescent="0.25">
      <c r="A27" t="s">
        <v>79</v>
      </c>
      <c r="B27">
        <v>7</v>
      </c>
      <c r="E27" s="6" t="s">
        <v>76</v>
      </c>
      <c r="F27" s="7">
        <v>9</v>
      </c>
      <c r="H27" s="1" t="s">
        <v>24</v>
      </c>
      <c r="I27">
        <v>257</v>
      </c>
      <c r="L27" s="6" t="s">
        <v>41</v>
      </c>
      <c r="M27" s="7">
        <v>92</v>
      </c>
    </row>
    <row r="28" spans="1:13" x14ac:dyDescent="0.25">
      <c r="A28" t="s">
        <v>80</v>
      </c>
      <c r="B28">
        <v>6</v>
      </c>
      <c r="E28" s="6" t="s">
        <v>163</v>
      </c>
      <c r="F28" s="7">
        <v>1</v>
      </c>
      <c r="H28" t="s">
        <v>11</v>
      </c>
      <c r="I28">
        <v>256</v>
      </c>
      <c r="L28" s="6" t="s">
        <v>42</v>
      </c>
      <c r="M28" s="7">
        <v>750</v>
      </c>
    </row>
    <row r="29" spans="1:13" x14ac:dyDescent="0.25">
      <c r="A29" t="s">
        <v>30</v>
      </c>
      <c r="B29">
        <v>6</v>
      </c>
      <c r="E29" s="6" t="s">
        <v>165</v>
      </c>
      <c r="F29" s="7">
        <v>1</v>
      </c>
      <c r="H29" s="1" t="s">
        <v>26</v>
      </c>
      <c r="I29">
        <v>246</v>
      </c>
      <c r="L29" s="6" t="s">
        <v>27</v>
      </c>
      <c r="M29" s="7">
        <v>5</v>
      </c>
    </row>
    <row r="30" spans="1:13" x14ac:dyDescent="0.25">
      <c r="A30" t="s">
        <v>81</v>
      </c>
      <c r="B30">
        <v>6</v>
      </c>
      <c r="E30" s="6" t="s">
        <v>120</v>
      </c>
      <c r="F30" s="7">
        <v>2</v>
      </c>
      <c r="H30" t="s">
        <v>9</v>
      </c>
      <c r="I30">
        <v>246</v>
      </c>
      <c r="L30" s="6" t="s">
        <v>9</v>
      </c>
      <c r="M30" s="7">
        <v>1568</v>
      </c>
    </row>
    <row r="31" spans="1:13" x14ac:dyDescent="0.25">
      <c r="A31" t="s">
        <v>82</v>
      </c>
      <c r="B31">
        <v>6</v>
      </c>
      <c r="E31" s="6" t="s">
        <v>164</v>
      </c>
      <c r="F31" s="7">
        <v>1</v>
      </c>
      <c r="H31" s="1" t="s">
        <v>17</v>
      </c>
      <c r="I31">
        <v>240</v>
      </c>
      <c r="L31" s="6" t="s">
        <v>18</v>
      </c>
      <c r="M31" s="7">
        <v>265</v>
      </c>
    </row>
    <row r="32" spans="1:13" x14ac:dyDescent="0.25">
      <c r="A32" t="s">
        <v>83</v>
      </c>
      <c r="B32">
        <v>5</v>
      </c>
      <c r="E32" s="6" t="s">
        <v>89</v>
      </c>
      <c r="F32" s="7">
        <v>4</v>
      </c>
      <c r="H32" s="1" t="s">
        <v>22</v>
      </c>
      <c r="I32">
        <v>228</v>
      </c>
      <c r="L32" s="6" t="s">
        <v>25</v>
      </c>
      <c r="M32" s="7">
        <v>389</v>
      </c>
    </row>
    <row r="33" spans="1:13" x14ac:dyDescent="0.25">
      <c r="A33" t="s">
        <v>84</v>
      </c>
      <c r="B33">
        <v>5</v>
      </c>
      <c r="E33" s="6" t="s">
        <v>119</v>
      </c>
      <c r="F33" s="7">
        <v>2</v>
      </c>
      <c r="H33" s="1" t="s">
        <v>22</v>
      </c>
      <c r="I33">
        <v>228</v>
      </c>
      <c r="L33" s="6" t="s">
        <v>4</v>
      </c>
      <c r="M33" s="7">
        <v>2654</v>
      </c>
    </row>
    <row r="34" spans="1:13" x14ac:dyDescent="0.25">
      <c r="A34" t="s">
        <v>85</v>
      </c>
      <c r="B34">
        <v>5</v>
      </c>
      <c r="E34" s="6" t="s">
        <v>162</v>
      </c>
      <c r="F34" s="7">
        <v>1</v>
      </c>
      <c r="H34" t="s">
        <v>2</v>
      </c>
      <c r="I34">
        <v>225</v>
      </c>
      <c r="L34" s="6" t="s">
        <v>0</v>
      </c>
      <c r="M34" s="7">
        <v>18</v>
      </c>
    </row>
    <row r="35" spans="1:13" x14ac:dyDescent="0.25">
      <c r="A35" t="s">
        <v>86</v>
      </c>
      <c r="B35">
        <v>4</v>
      </c>
      <c r="E35" s="6" t="s">
        <v>240</v>
      </c>
      <c r="F35" s="7">
        <v>1</v>
      </c>
      <c r="H35" s="1" t="s">
        <v>10</v>
      </c>
      <c r="I35">
        <v>224</v>
      </c>
      <c r="L35" s="6" t="s">
        <v>7</v>
      </c>
      <c r="M35" s="7">
        <v>698</v>
      </c>
    </row>
    <row r="36" spans="1:13" x14ac:dyDescent="0.25">
      <c r="A36" t="s">
        <v>87</v>
      </c>
      <c r="B36">
        <v>4</v>
      </c>
      <c r="E36" s="6" t="s">
        <v>29</v>
      </c>
      <c r="F36" s="7">
        <v>318</v>
      </c>
      <c r="H36" s="1" t="s">
        <v>15</v>
      </c>
      <c r="I36">
        <v>200</v>
      </c>
      <c r="L36" s="6" t="s">
        <v>177</v>
      </c>
      <c r="M36" s="7"/>
    </row>
    <row r="37" spans="1:13" x14ac:dyDescent="0.25">
      <c r="A37" t="s">
        <v>88</v>
      </c>
      <c r="B37">
        <v>4</v>
      </c>
      <c r="E37" s="6" t="s">
        <v>30</v>
      </c>
      <c r="F37" s="7">
        <v>20</v>
      </c>
      <c r="H37" s="1" t="s">
        <v>42</v>
      </c>
      <c r="I37">
        <v>197</v>
      </c>
      <c r="L37" s="6" t="s">
        <v>178</v>
      </c>
      <c r="M37" s="7">
        <v>28847</v>
      </c>
    </row>
    <row r="38" spans="1:13" x14ac:dyDescent="0.25">
      <c r="A38" t="s">
        <v>89</v>
      </c>
      <c r="B38">
        <v>4</v>
      </c>
      <c r="E38" s="6" t="s">
        <v>161</v>
      </c>
      <c r="F38" s="7">
        <v>1</v>
      </c>
      <c r="H38" s="1" t="s">
        <v>20</v>
      </c>
      <c r="I38">
        <v>163</v>
      </c>
    </row>
    <row r="39" spans="1:13" x14ac:dyDescent="0.25">
      <c r="A39" t="s">
        <v>90</v>
      </c>
      <c r="B39">
        <v>3</v>
      </c>
      <c r="E39" s="6" t="s">
        <v>118</v>
      </c>
      <c r="F39" s="7">
        <v>2</v>
      </c>
      <c r="H39" t="s">
        <v>20</v>
      </c>
      <c r="I39">
        <v>163</v>
      </c>
      <c r="L39" t="s">
        <v>176</v>
      </c>
      <c r="M39" t="s">
        <v>179</v>
      </c>
    </row>
    <row r="40" spans="1:13" x14ac:dyDescent="0.25">
      <c r="A40" t="s">
        <v>91</v>
      </c>
      <c r="B40">
        <v>3</v>
      </c>
      <c r="E40" s="6" t="s">
        <v>117</v>
      </c>
      <c r="F40" s="7">
        <v>2</v>
      </c>
      <c r="H40" t="s">
        <v>6</v>
      </c>
      <c r="I40">
        <v>157</v>
      </c>
      <c r="L40" t="s">
        <v>12</v>
      </c>
      <c r="M40">
        <v>4359</v>
      </c>
    </row>
    <row r="41" spans="1:13" x14ac:dyDescent="0.25">
      <c r="A41" t="s">
        <v>92</v>
      </c>
      <c r="B41">
        <v>3</v>
      </c>
      <c r="E41" s="6" t="s">
        <v>96</v>
      </c>
      <c r="F41" s="7">
        <v>3</v>
      </c>
      <c r="H41" s="1" t="s">
        <v>5</v>
      </c>
      <c r="I41">
        <v>151</v>
      </c>
      <c r="L41" t="s">
        <v>23</v>
      </c>
      <c r="M41">
        <v>3411</v>
      </c>
    </row>
    <row r="42" spans="1:13" x14ac:dyDescent="0.25">
      <c r="A42" t="s">
        <v>93</v>
      </c>
      <c r="B42">
        <v>3</v>
      </c>
      <c r="E42" s="6" t="s">
        <v>160</v>
      </c>
      <c r="F42" s="7">
        <v>1</v>
      </c>
      <c r="H42" s="1" t="s">
        <v>5</v>
      </c>
      <c r="I42">
        <v>151</v>
      </c>
      <c r="L42" t="s">
        <v>4</v>
      </c>
      <c r="M42">
        <v>2654</v>
      </c>
    </row>
    <row r="43" spans="1:13" x14ac:dyDescent="0.25">
      <c r="A43" t="s">
        <v>94</v>
      </c>
      <c r="B43">
        <v>3</v>
      </c>
      <c r="E43" s="6" t="s">
        <v>116</v>
      </c>
      <c r="F43" s="7">
        <v>2</v>
      </c>
      <c r="H43" s="1" t="s">
        <v>26</v>
      </c>
      <c r="I43">
        <v>150</v>
      </c>
      <c r="L43" t="s">
        <v>5</v>
      </c>
      <c r="M43">
        <v>2338</v>
      </c>
    </row>
    <row r="44" spans="1:13" x14ac:dyDescent="0.25">
      <c r="A44" t="s">
        <v>95</v>
      </c>
      <c r="B44">
        <v>3</v>
      </c>
      <c r="E44" s="6" t="s">
        <v>31</v>
      </c>
      <c r="F44" s="7">
        <v>39</v>
      </c>
      <c r="H44" s="1" t="s">
        <v>10</v>
      </c>
      <c r="I44">
        <v>147</v>
      </c>
      <c r="L44" t="s">
        <v>15</v>
      </c>
      <c r="M44">
        <v>1684</v>
      </c>
    </row>
    <row r="45" spans="1:13" x14ac:dyDescent="0.25">
      <c r="A45" t="s">
        <v>96</v>
      </c>
      <c r="B45">
        <v>3</v>
      </c>
      <c r="E45" s="6" t="s">
        <v>95</v>
      </c>
      <c r="F45" s="7">
        <v>3</v>
      </c>
      <c r="H45" s="1" t="s">
        <v>10</v>
      </c>
      <c r="I45">
        <v>139</v>
      </c>
      <c r="L45" t="s">
        <v>9</v>
      </c>
      <c r="M45">
        <v>1568</v>
      </c>
    </row>
    <row r="46" spans="1:13" x14ac:dyDescent="0.25">
      <c r="A46" t="s">
        <v>97</v>
      </c>
      <c r="B46">
        <v>3</v>
      </c>
      <c r="E46" s="6" t="s">
        <v>159</v>
      </c>
      <c r="F46" s="7">
        <v>1</v>
      </c>
      <c r="H46" s="1" t="s">
        <v>10</v>
      </c>
      <c r="I46">
        <v>131</v>
      </c>
      <c r="L46" t="s">
        <v>10</v>
      </c>
      <c r="M46">
        <v>1514</v>
      </c>
    </row>
    <row r="47" spans="1:13" x14ac:dyDescent="0.25">
      <c r="A47" t="s">
        <v>99</v>
      </c>
      <c r="B47">
        <v>2</v>
      </c>
      <c r="E47" s="6" t="s">
        <v>94</v>
      </c>
      <c r="F47" s="7">
        <v>3</v>
      </c>
      <c r="H47" t="s">
        <v>9</v>
      </c>
      <c r="I47">
        <v>131</v>
      </c>
      <c r="L47" t="s">
        <v>21</v>
      </c>
      <c r="M47">
        <v>1454</v>
      </c>
    </row>
    <row r="48" spans="1:13" x14ac:dyDescent="0.25">
      <c r="A48" t="s">
        <v>100</v>
      </c>
      <c r="B48">
        <v>2</v>
      </c>
      <c r="E48" s="6" t="s">
        <v>158</v>
      </c>
      <c r="F48" s="7">
        <v>1</v>
      </c>
      <c r="H48" t="s">
        <v>9</v>
      </c>
      <c r="I48">
        <v>130</v>
      </c>
      <c r="L48" t="s">
        <v>16</v>
      </c>
      <c r="M48">
        <v>1208</v>
      </c>
    </row>
    <row r="49" spans="1:13" x14ac:dyDescent="0.25">
      <c r="A49" t="s">
        <v>101</v>
      </c>
      <c r="B49">
        <v>2</v>
      </c>
      <c r="E49" s="6" t="s">
        <v>33</v>
      </c>
      <c r="F49" s="7">
        <v>199</v>
      </c>
      <c r="H49" s="1" t="s">
        <v>26</v>
      </c>
      <c r="I49">
        <v>128</v>
      </c>
      <c r="L49" t="s">
        <v>14</v>
      </c>
      <c r="M49">
        <v>980</v>
      </c>
    </row>
    <row r="50" spans="1:13" x14ac:dyDescent="0.25">
      <c r="A50" t="s">
        <v>102</v>
      </c>
      <c r="B50">
        <v>2</v>
      </c>
      <c r="E50" s="6" t="s">
        <v>93</v>
      </c>
      <c r="F50" s="7">
        <v>3</v>
      </c>
      <c r="H50" s="1" t="s">
        <v>4</v>
      </c>
      <c r="I50">
        <v>126</v>
      </c>
      <c r="L50" t="s">
        <v>26</v>
      </c>
      <c r="M50">
        <v>809</v>
      </c>
    </row>
    <row r="51" spans="1:13" x14ac:dyDescent="0.25">
      <c r="A51" t="s">
        <v>103</v>
      </c>
      <c r="B51">
        <v>2</v>
      </c>
      <c r="E51" s="6" t="s">
        <v>157</v>
      </c>
      <c r="F51" s="7">
        <v>1</v>
      </c>
      <c r="H51" s="1" t="s">
        <v>24</v>
      </c>
      <c r="I51">
        <v>118</v>
      </c>
      <c r="L51" t="s">
        <v>42</v>
      </c>
      <c r="M51">
        <v>750</v>
      </c>
    </row>
    <row r="52" spans="1:13" x14ac:dyDescent="0.25">
      <c r="A52" t="s">
        <v>38</v>
      </c>
      <c r="B52">
        <v>2</v>
      </c>
      <c r="E52" s="6" t="s">
        <v>156</v>
      </c>
      <c r="F52" s="7">
        <v>1</v>
      </c>
      <c r="H52" s="1" t="s">
        <v>8</v>
      </c>
      <c r="I52">
        <v>117</v>
      </c>
      <c r="L52" t="s">
        <v>7</v>
      </c>
      <c r="M52">
        <v>698</v>
      </c>
    </row>
    <row r="53" spans="1:13" x14ac:dyDescent="0.25">
      <c r="A53" t="s">
        <v>104</v>
      </c>
      <c r="B53">
        <v>2</v>
      </c>
      <c r="E53" s="6" t="s">
        <v>65</v>
      </c>
      <c r="F53" s="7">
        <v>19</v>
      </c>
      <c r="H53" s="1" t="s">
        <v>8</v>
      </c>
      <c r="I53">
        <v>107</v>
      </c>
      <c r="L53" t="s">
        <v>3</v>
      </c>
      <c r="M53">
        <v>650</v>
      </c>
    </row>
    <row r="54" spans="1:13" x14ac:dyDescent="0.25">
      <c r="A54" t="s">
        <v>105</v>
      </c>
      <c r="B54">
        <v>2</v>
      </c>
      <c r="E54" s="6" t="s">
        <v>155</v>
      </c>
      <c r="F54" s="7">
        <v>1</v>
      </c>
      <c r="H54" t="s">
        <v>9</v>
      </c>
      <c r="I54">
        <v>100</v>
      </c>
      <c r="L54" t="s">
        <v>22</v>
      </c>
      <c r="M54">
        <v>456</v>
      </c>
    </row>
    <row r="55" spans="1:13" x14ac:dyDescent="0.25">
      <c r="A55" t="s">
        <v>106</v>
      </c>
      <c r="B55">
        <v>2</v>
      </c>
      <c r="E55" s="6" t="s">
        <v>84</v>
      </c>
      <c r="F55" s="7">
        <v>5</v>
      </c>
      <c r="H55" t="s">
        <v>9</v>
      </c>
      <c r="I55">
        <v>98</v>
      </c>
      <c r="L55" t="s">
        <v>19</v>
      </c>
      <c r="M55">
        <v>409</v>
      </c>
    </row>
    <row r="56" spans="1:13" x14ac:dyDescent="0.25">
      <c r="A56" t="s">
        <v>107</v>
      </c>
      <c r="B56">
        <v>2</v>
      </c>
      <c r="E56" s="6" t="s">
        <v>115</v>
      </c>
      <c r="F56" s="7">
        <v>2</v>
      </c>
      <c r="H56" s="1" t="s">
        <v>1</v>
      </c>
      <c r="I56">
        <v>95</v>
      </c>
      <c r="L56" t="s">
        <v>25</v>
      </c>
      <c r="M56">
        <v>389</v>
      </c>
    </row>
    <row r="57" spans="1:13" x14ac:dyDescent="0.25">
      <c r="A57" t="s">
        <v>108</v>
      </c>
      <c r="B57">
        <v>2</v>
      </c>
      <c r="E57" s="6" t="s">
        <v>154</v>
      </c>
      <c r="F57" s="7">
        <v>1</v>
      </c>
      <c r="H57" s="1" t="s">
        <v>41</v>
      </c>
      <c r="I57">
        <v>92</v>
      </c>
      <c r="L57" t="s">
        <v>39</v>
      </c>
      <c r="M57">
        <v>382</v>
      </c>
    </row>
    <row r="58" spans="1:13" x14ac:dyDescent="0.25">
      <c r="A58" t="s">
        <v>109</v>
      </c>
      <c r="B58">
        <v>2</v>
      </c>
      <c r="E58" s="6" t="s">
        <v>153</v>
      </c>
      <c r="F58" s="7">
        <v>1</v>
      </c>
      <c r="H58" s="1" t="s">
        <v>42</v>
      </c>
      <c r="I58">
        <v>90</v>
      </c>
      <c r="L58" t="s">
        <v>24</v>
      </c>
      <c r="M58">
        <v>375</v>
      </c>
    </row>
    <row r="59" spans="1:13" x14ac:dyDescent="0.25">
      <c r="A59" t="s">
        <v>110</v>
      </c>
      <c r="B59">
        <v>2</v>
      </c>
      <c r="E59" s="6" t="s">
        <v>152</v>
      </c>
      <c r="F59" s="7">
        <v>1</v>
      </c>
      <c r="H59" s="1" t="s">
        <v>23</v>
      </c>
      <c r="I59">
        <v>87</v>
      </c>
      <c r="L59" t="s">
        <v>8</v>
      </c>
      <c r="M59">
        <v>371</v>
      </c>
    </row>
    <row r="60" spans="1:13" x14ac:dyDescent="0.25">
      <c r="A60" t="s">
        <v>111</v>
      </c>
      <c r="B60">
        <v>2</v>
      </c>
      <c r="E60" s="6" t="s">
        <v>151</v>
      </c>
      <c r="F60" s="7">
        <v>1</v>
      </c>
      <c r="H60" s="1" t="s">
        <v>15</v>
      </c>
      <c r="I60">
        <v>85</v>
      </c>
      <c r="L60" t="s">
        <v>32</v>
      </c>
      <c r="M60">
        <v>329</v>
      </c>
    </row>
    <row r="61" spans="1:13" x14ac:dyDescent="0.25">
      <c r="A61" t="s">
        <v>112</v>
      </c>
      <c r="B61">
        <v>2</v>
      </c>
      <c r="E61" s="6" t="s">
        <v>150</v>
      </c>
      <c r="F61" s="7">
        <v>1</v>
      </c>
      <c r="H61" t="s">
        <v>3</v>
      </c>
      <c r="I61">
        <v>83</v>
      </c>
      <c r="L61" t="s">
        <v>20</v>
      </c>
      <c r="M61">
        <v>326</v>
      </c>
    </row>
    <row r="62" spans="1:13" x14ac:dyDescent="0.25">
      <c r="A62" t="s">
        <v>113</v>
      </c>
      <c r="B62">
        <v>2</v>
      </c>
      <c r="E62" s="6" t="s">
        <v>149</v>
      </c>
      <c r="F62" s="7">
        <v>1</v>
      </c>
      <c r="H62" s="1" t="s">
        <v>32</v>
      </c>
      <c r="I62">
        <v>82</v>
      </c>
      <c r="L62" t="s">
        <v>11</v>
      </c>
      <c r="M62">
        <v>311</v>
      </c>
    </row>
    <row r="63" spans="1:13" x14ac:dyDescent="0.25">
      <c r="A63" t="s">
        <v>114</v>
      </c>
      <c r="B63">
        <v>2</v>
      </c>
      <c r="E63" s="6" t="s">
        <v>88</v>
      </c>
      <c r="F63" s="7">
        <v>4</v>
      </c>
      <c r="H63" s="1" t="s">
        <v>16</v>
      </c>
      <c r="I63">
        <v>82</v>
      </c>
      <c r="L63" t="s">
        <v>17</v>
      </c>
      <c r="M63">
        <v>285</v>
      </c>
    </row>
    <row r="64" spans="1:13" x14ac:dyDescent="0.25">
      <c r="A64" t="s">
        <v>115</v>
      </c>
      <c r="B64">
        <v>2</v>
      </c>
      <c r="E64" s="6" t="s">
        <v>148</v>
      </c>
      <c r="F64" s="7">
        <v>1</v>
      </c>
      <c r="H64" s="1" t="s">
        <v>42</v>
      </c>
      <c r="I64">
        <v>80</v>
      </c>
      <c r="L64" t="s">
        <v>2</v>
      </c>
      <c r="M64">
        <v>283</v>
      </c>
    </row>
    <row r="65" spans="1:13" x14ac:dyDescent="0.25">
      <c r="A65" t="s">
        <v>116</v>
      </c>
      <c r="B65">
        <v>2</v>
      </c>
      <c r="E65" s="6" t="s">
        <v>147</v>
      </c>
      <c r="F65" s="7">
        <v>1</v>
      </c>
      <c r="H65" s="1" t="s">
        <v>15</v>
      </c>
      <c r="I65">
        <v>80</v>
      </c>
      <c r="L65" t="s">
        <v>18</v>
      </c>
      <c r="M65">
        <v>265</v>
      </c>
    </row>
    <row r="66" spans="1:13" x14ac:dyDescent="0.25">
      <c r="A66" t="s">
        <v>117</v>
      </c>
      <c r="B66">
        <v>2</v>
      </c>
      <c r="E66" s="6" t="s">
        <v>114</v>
      </c>
      <c r="F66" s="7">
        <v>2</v>
      </c>
      <c r="H66" s="1" t="s">
        <v>32</v>
      </c>
      <c r="I66">
        <v>79</v>
      </c>
      <c r="L66" t="s">
        <v>1</v>
      </c>
      <c r="M66">
        <v>255</v>
      </c>
    </row>
    <row r="67" spans="1:13" x14ac:dyDescent="0.25">
      <c r="A67" t="s">
        <v>118</v>
      </c>
      <c r="B67">
        <v>2</v>
      </c>
      <c r="E67" s="6" t="s">
        <v>146</v>
      </c>
      <c r="F67" s="7">
        <v>1</v>
      </c>
      <c r="H67" s="1" t="s">
        <v>42</v>
      </c>
      <c r="I67">
        <v>79</v>
      </c>
      <c r="L67" t="s">
        <v>6</v>
      </c>
      <c r="M67">
        <v>157</v>
      </c>
    </row>
    <row r="68" spans="1:13" x14ac:dyDescent="0.25">
      <c r="A68" t="s">
        <v>119</v>
      </c>
      <c r="B68">
        <v>2</v>
      </c>
      <c r="E68" s="6" t="s">
        <v>80</v>
      </c>
      <c r="F68" s="7">
        <v>6</v>
      </c>
      <c r="H68" s="1" t="s">
        <v>10</v>
      </c>
      <c r="I68">
        <v>74</v>
      </c>
      <c r="L68" t="s">
        <v>41</v>
      </c>
      <c r="M68">
        <v>92</v>
      </c>
    </row>
    <row r="69" spans="1:13" x14ac:dyDescent="0.25">
      <c r="A69" t="s">
        <v>120</v>
      </c>
      <c r="B69">
        <v>2</v>
      </c>
      <c r="E69" s="6" t="s">
        <v>62</v>
      </c>
      <c r="F69" s="7">
        <v>562</v>
      </c>
      <c r="H69" s="1" t="s">
        <v>25</v>
      </c>
      <c r="I69">
        <v>70</v>
      </c>
      <c r="L69" t="s">
        <v>13</v>
      </c>
      <c r="M69">
        <v>62</v>
      </c>
    </row>
    <row r="70" spans="1:13" x14ac:dyDescent="0.25">
      <c r="A70" t="s">
        <v>121</v>
      </c>
      <c r="B70">
        <v>2</v>
      </c>
      <c r="E70" s="6" t="s">
        <v>113</v>
      </c>
      <c r="F70" s="7">
        <v>2</v>
      </c>
      <c r="H70" s="1" t="s">
        <v>42</v>
      </c>
      <c r="I70">
        <v>70</v>
      </c>
      <c r="L70" t="s">
        <v>0</v>
      </c>
      <c r="M70">
        <v>18</v>
      </c>
    </row>
    <row r="71" spans="1:13" x14ac:dyDescent="0.25">
      <c r="A71" t="s">
        <v>122</v>
      </c>
      <c r="B71">
        <v>2</v>
      </c>
      <c r="E71" s="6" t="s">
        <v>112</v>
      </c>
      <c r="F71" s="7">
        <v>2</v>
      </c>
      <c r="H71" s="1" t="s">
        <v>42</v>
      </c>
      <c r="I71">
        <v>66</v>
      </c>
      <c r="L71" t="s">
        <v>27</v>
      </c>
      <c r="M71">
        <v>5</v>
      </c>
    </row>
    <row r="72" spans="1:13" x14ac:dyDescent="0.25">
      <c r="A72" t="s">
        <v>33</v>
      </c>
      <c r="B72">
        <v>2</v>
      </c>
      <c r="E72" s="6" t="s">
        <v>145</v>
      </c>
      <c r="F72" s="7">
        <v>1</v>
      </c>
      <c r="H72" t="s">
        <v>3</v>
      </c>
      <c r="I72">
        <v>66</v>
      </c>
    </row>
    <row r="73" spans="1:13" x14ac:dyDescent="0.25">
      <c r="A73" t="s">
        <v>123</v>
      </c>
      <c r="B73">
        <v>1</v>
      </c>
      <c r="E73" s="6" t="s">
        <v>78</v>
      </c>
      <c r="F73" s="7">
        <v>7</v>
      </c>
      <c r="H73" s="1" t="s">
        <v>1</v>
      </c>
      <c r="I73">
        <v>66</v>
      </c>
    </row>
    <row r="74" spans="1:13" x14ac:dyDescent="0.25">
      <c r="A74" t="s">
        <v>124</v>
      </c>
      <c r="B74">
        <v>1</v>
      </c>
      <c r="E74" s="6" t="s">
        <v>111</v>
      </c>
      <c r="F74" s="7">
        <v>2</v>
      </c>
      <c r="H74" s="1" t="s">
        <v>21</v>
      </c>
      <c r="I74">
        <v>64</v>
      </c>
    </row>
    <row r="75" spans="1:13" x14ac:dyDescent="0.25">
      <c r="A75" t="s">
        <v>125</v>
      </c>
      <c r="B75">
        <v>1</v>
      </c>
      <c r="E75" s="6" t="s">
        <v>87</v>
      </c>
      <c r="F75" s="7">
        <v>4</v>
      </c>
      <c r="H75" t="s">
        <v>9</v>
      </c>
      <c r="I75">
        <v>62</v>
      </c>
    </row>
    <row r="76" spans="1:13" x14ac:dyDescent="0.25">
      <c r="A76" t="s">
        <v>126</v>
      </c>
      <c r="B76">
        <v>1</v>
      </c>
      <c r="E76" s="6" t="s">
        <v>110</v>
      </c>
      <c r="F76" s="7">
        <v>2</v>
      </c>
      <c r="H76" s="1" t="s">
        <v>13</v>
      </c>
      <c r="I76">
        <v>58</v>
      </c>
    </row>
    <row r="77" spans="1:13" x14ac:dyDescent="0.25">
      <c r="A77" t="s">
        <v>127</v>
      </c>
      <c r="B77">
        <v>1</v>
      </c>
      <c r="E77" s="6" t="s">
        <v>92</v>
      </c>
      <c r="F77" s="7">
        <v>3</v>
      </c>
      <c r="H77" s="1" t="s">
        <v>8</v>
      </c>
      <c r="I77">
        <v>52</v>
      </c>
    </row>
    <row r="78" spans="1:13" x14ac:dyDescent="0.25">
      <c r="A78" t="s">
        <v>128</v>
      </c>
      <c r="B78">
        <v>1</v>
      </c>
      <c r="E78" s="6" t="s">
        <v>144</v>
      </c>
      <c r="F78" s="7">
        <v>1</v>
      </c>
      <c r="H78" s="1" t="s">
        <v>32</v>
      </c>
      <c r="I78">
        <v>52</v>
      </c>
    </row>
    <row r="79" spans="1:13" x14ac:dyDescent="0.25">
      <c r="A79" t="s">
        <v>129</v>
      </c>
      <c r="B79">
        <v>1</v>
      </c>
      <c r="E79" s="6" t="s">
        <v>36</v>
      </c>
      <c r="F79" s="7">
        <v>401</v>
      </c>
      <c r="H79" s="1" t="s">
        <v>32</v>
      </c>
      <c r="I79">
        <v>52</v>
      </c>
    </row>
    <row r="80" spans="1:13" x14ac:dyDescent="0.25">
      <c r="A80" t="s">
        <v>130</v>
      </c>
      <c r="B80">
        <v>1</v>
      </c>
      <c r="E80" s="6" t="s">
        <v>37</v>
      </c>
      <c r="F80" s="7">
        <v>48</v>
      </c>
      <c r="H80" t="s">
        <v>3</v>
      </c>
      <c r="I80">
        <v>52</v>
      </c>
    </row>
    <row r="81" spans="1:9" x14ac:dyDescent="0.25">
      <c r="A81" t="s">
        <v>131</v>
      </c>
      <c r="B81">
        <v>1</v>
      </c>
      <c r="E81" s="6" t="s">
        <v>83</v>
      </c>
      <c r="F81" s="7">
        <v>5</v>
      </c>
      <c r="H81" s="1" t="s">
        <v>1</v>
      </c>
      <c r="I81">
        <v>52</v>
      </c>
    </row>
    <row r="82" spans="1:9" x14ac:dyDescent="0.25">
      <c r="A82" t="s">
        <v>132</v>
      </c>
      <c r="B82">
        <v>1</v>
      </c>
      <c r="E82" s="6" t="s">
        <v>143</v>
      </c>
      <c r="F82" s="7">
        <v>1</v>
      </c>
      <c r="H82" t="s">
        <v>3</v>
      </c>
      <c r="I82">
        <v>51</v>
      </c>
    </row>
    <row r="83" spans="1:9" x14ac:dyDescent="0.25">
      <c r="A83" t="s">
        <v>133</v>
      </c>
      <c r="B83">
        <v>1</v>
      </c>
      <c r="E83" s="6" t="s">
        <v>73</v>
      </c>
      <c r="F83" s="7">
        <v>16</v>
      </c>
      <c r="H83" s="1" t="s">
        <v>12</v>
      </c>
      <c r="I83">
        <v>48</v>
      </c>
    </row>
    <row r="84" spans="1:9" x14ac:dyDescent="0.25">
      <c r="A84" t="s">
        <v>134</v>
      </c>
      <c r="B84">
        <v>1</v>
      </c>
      <c r="E84" s="6" t="s">
        <v>142</v>
      </c>
      <c r="F84" s="7">
        <v>1</v>
      </c>
      <c r="H84" s="1" t="s">
        <v>12</v>
      </c>
      <c r="I84">
        <v>48</v>
      </c>
    </row>
    <row r="85" spans="1:9" x14ac:dyDescent="0.25">
      <c r="A85" t="s">
        <v>135</v>
      </c>
      <c r="B85">
        <v>1</v>
      </c>
      <c r="E85" s="6" t="s">
        <v>141</v>
      </c>
      <c r="F85" s="7">
        <v>1</v>
      </c>
      <c r="H85" s="1" t="s">
        <v>11</v>
      </c>
      <c r="I85">
        <v>44</v>
      </c>
    </row>
    <row r="86" spans="1:9" x14ac:dyDescent="0.25">
      <c r="A86" t="s">
        <v>136</v>
      </c>
      <c r="B86">
        <v>1</v>
      </c>
      <c r="E86" s="6" t="s">
        <v>140</v>
      </c>
      <c r="F86" s="7">
        <v>1</v>
      </c>
      <c r="H86" s="1" t="s">
        <v>15</v>
      </c>
      <c r="I86">
        <v>44</v>
      </c>
    </row>
    <row r="87" spans="1:9" x14ac:dyDescent="0.25">
      <c r="A87" t="s">
        <v>137</v>
      </c>
      <c r="B87">
        <v>1</v>
      </c>
      <c r="E87" s="6" t="s">
        <v>109</v>
      </c>
      <c r="F87" s="7">
        <v>2</v>
      </c>
      <c r="H87" s="1" t="s">
        <v>21</v>
      </c>
      <c r="I87">
        <v>38</v>
      </c>
    </row>
    <row r="88" spans="1:9" x14ac:dyDescent="0.25">
      <c r="A88" t="s">
        <v>138</v>
      </c>
      <c r="B88">
        <v>1</v>
      </c>
      <c r="E88" s="6" t="s">
        <v>38</v>
      </c>
      <c r="F88" s="7">
        <v>269</v>
      </c>
      <c r="H88" s="1" t="s">
        <v>10</v>
      </c>
      <c r="I88">
        <v>38</v>
      </c>
    </row>
    <row r="89" spans="1:9" x14ac:dyDescent="0.25">
      <c r="A89" t="s">
        <v>139</v>
      </c>
      <c r="B89">
        <v>1</v>
      </c>
      <c r="E89" s="6" t="s">
        <v>139</v>
      </c>
      <c r="F89" s="7">
        <v>1</v>
      </c>
      <c r="H89" s="1" t="s">
        <v>10</v>
      </c>
      <c r="I89">
        <v>37</v>
      </c>
    </row>
    <row r="90" spans="1:9" x14ac:dyDescent="0.25">
      <c r="A90" t="s">
        <v>140</v>
      </c>
      <c r="B90">
        <v>1</v>
      </c>
      <c r="E90" s="6" t="s">
        <v>138</v>
      </c>
      <c r="F90" s="7">
        <v>1</v>
      </c>
      <c r="H90" s="1" t="s">
        <v>10</v>
      </c>
      <c r="I90">
        <v>36</v>
      </c>
    </row>
    <row r="91" spans="1:9" x14ac:dyDescent="0.25">
      <c r="A91" t="s">
        <v>141</v>
      </c>
      <c r="B91">
        <v>1</v>
      </c>
      <c r="E91" s="6" t="s">
        <v>91</v>
      </c>
      <c r="F91" s="7">
        <v>3</v>
      </c>
      <c r="H91" s="1" t="s">
        <v>42</v>
      </c>
      <c r="I91">
        <v>36</v>
      </c>
    </row>
    <row r="92" spans="1:9" x14ac:dyDescent="0.25">
      <c r="A92" t="s">
        <v>142</v>
      </c>
      <c r="B92">
        <v>1</v>
      </c>
      <c r="E92" s="6" t="s">
        <v>74</v>
      </c>
      <c r="F92" s="7">
        <v>11</v>
      </c>
      <c r="H92" s="1" t="s">
        <v>10</v>
      </c>
      <c r="I92">
        <v>36</v>
      </c>
    </row>
    <row r="93" spans="1:9" x14ac:dyDescent="0.25">
      <c r="A93" t="s">
        <v>143</v>
      </c>
      <c r="B93">
        <v>1</v>
      </c>
      <c r="E93" s="6" t="s">
        <v>107</v>
      </c>
      <c r="F93" s="7">
        <v>2</v>
      </c>
      <c r="H93" s="1" t="s">
        <v>10</v>
      </c>
      <c r="I93">
        <v>35</v>
      </c>
    </row>
    <row r="94" spans="1:9" x14ac:dyDescent="0.25">
      <c r="A94" t="s">
        <v>144</v>
      </c>
      <c r="B94">
        <v>1</v>
      </c>
      <c r="E94" s="6" t="s">
        <v>108</v>
      </c>
      <c r="F94" s="7">
        <v>2</v>
      </c>
      <c r="H94" s="1" t="s">
        <v>10</v>
      </c>
      <c r="I94">
        <v>35</v>
      </c>
    </row>
    <row r="95" spans="1:9" x14ac:dyDescent="0.25">
      <c r="A95" t="s">
        <v>145</v>
      </c>
      <c r="B95">
        <v>1</v>
      </c>
      <c r="E95" s="6" t="s">
        <v>137</v>
      </c>
      <c r="F95" s="7">
        <v>1</v>
      </c>
      <c r="H95" s="1" t="s">
        <v>4</v>
      </c>
      <c r="I95">
        <v>34</v>
      </c>
    </row>
    <row r="96" spans="1:9" x14ac:dyDescent="0.25">
      <c r="A96" t="s">
        <v>146</v>
      </c>
      <c r="B96">
        <v>1</v>
      </c>
      <c r="E96" s="6" t="s">
        <v>136</v>
      </c>
      <c r="F96" s="7">
        <v>1</v>
      </c>
      <c r="H96" s="1" t="s">
        <v>23</v>
      </c>
      <c r="I96">
        <v>33</v>
      </c>
    </row>
    <row r="97" spans="1:9" x14ac:dyDescent="0.25">
      <c r="A97" t="s">
        <v>147</v>
      </c>
      <c r="B97">
        <v>1</v>
      </c>
      <c r="E97" s="6" t="s">
        <v>90</v>
      </c>
      <c r="F97" s="7">
        <v>3</v>
      </c>
      <c r="H97" s="1" t="s">
        <v>8</v>
      </c>
      <c r="I97">
        <v>32</v>
      </c>
    </row>
    <row r="98" spans="1:9" x14ac:dyDescent="0.25">
      <c r="A98" t="s">
        <v>148</v>
      </c>
      <c r="B98">
        <v>1</v>
      </c>
      <c r="E98" s="6" t="s">
        <v>135</v>
      </c>
      <c r="F98" s="7">
        <v>1</v>
      </c>
      <c r="H98" s="1" t="s">
        <v>23</v>
      </c>
      <c r="I98">
        <v>32</v>
      </c>
    </row>
    <row r="99" spans="1:9" x14ac:dyDescent="0.25">
      <c r="A99" t="s">
        <v>149</v>
      </c>
      <c r="B99">
        <v>1</v>
      </c>
      <c r="E99" s="6" t="s">
        <v>134</v>
      </c>
      <c r="F99" s="7">
        <v>1</v>
      </c>
      <c r="H99" t="s">
        <v>9</v>
      </c>
      <c r="I99">
        <v>31</v>
      </c>
    </row>
    <row r="100" spans="1:9" x14ac:dyDescent="0.25">
      <c r="A100" t="s">
        <v>150</v>
      </c>
      <c r="B100">
        <v>1</v>
      </c>
      <c r="E100" s="6" t="s">
        <v>133</v>
      </c>
      <c r="F100" s="7">
        <v>1</v>
      </c>
      <c r="H100" s="1" t="s">
        <v>15</v>
      </c>
      <c r="I100">
        <v>30</v>
      </c>
    </row>
    <row r="101" spans="1:9" x14ac:dyDescent="0.25">
      <c r="A101" t="s">
        <v>151</v>
      </c>
      <c r="B101">
        <v>1</v>
      </c>
      <c r="E101" s="6" t="s">
        <v>40</v>
      </c>
      <c r="F101" s="7">
        <v>191</v>
      </c>
      <c r="H101" s="1" t="s">
        <v>12</v>
      </c>
      <c r="I101">
        <v>29</v>
      </c>
    </row>
    <row r="102" spans="1:9" x14ac:dyDescent="0.25">
      <c r="A102" t="s">
        <v>33</v>
      </c>
      <c r="B102">
        <v>1</v>
      </c>
      <c r="E102" s="6" t="s">
        <v>132</v>
      </c>
      <c r="F102" s="7">
        <v>1</v>
      </c>
      <c r="H102" t="s">
        <v>10</v>
      </c>
      <c r="I102">
        <v>29</v>
      </c>
    </row>
    <row r="103" spans="1:9" x14ac:dyDescent="0.25">
      <c r="A103" t="s">
        <v>152</v>
      </c>
      <c r="B103">
        <v>1</v>
      </c>
      <c r="E103" s="6" t="s">
        <v>104</v>
      </c>
      <c r="F103" s="7">
        <v>2</v>
      </c>
      <c r="H103" s="1" t="s">
        <v>32</v>
      </c>
      <c r="I103">
        <v>27</v>
      </c>
    </row>
    <row r="104" spans="1:9" x14ac:dyDescent="0.25">
      <c r="A104" t="s">
        <v>153</v>
      </c>
      <c r="B104">
        <v>1</v>
      </c>
      <c r="E104" s="6" t="s">
        <v>129</v>
      </c>
      <c r="F104" s="7">
        <v>1</v>
      </c>
      <c r="H104" s="1" t="s">
        <v>32</v>
      </c>
      <c r="I104">
        <v>27</v>
      </c>
    </row>
    <row r="105" spans="1:9" x14ac:dyDescent="0.25">
      <c r="A105" t="s">
        <v>154</v>
      </c>
      <c r="B105">
        <v>1</v>
      </c>
      <c r="E105" s="6" t="s">
        <v>128</v>
      </c>
      <c r="F105" s="7">
        <v>1</v>
      </c>
      <c r="H105" s="1" t="s">
        <v>2</v>
      </c>
      <c r="I105">
        <v>27</v>
      </c>
    </row>
    <row r="106" spans="1:9" x14ac:dyDescent="0.25">
      <c r="A106" t="s">
        <v>155</v>
      </c>
      <c r="B106">
        <v>1</v>
      </c>
      <c r="E106" s="6" t="s">
        <v>75</v>
      </c>
      <c r="F106" s="7">
        <v>10</v>
      </c>
      <c r="H106" s="1" t="s">
        <v>8</v>
      </c>
      <c r="I106">
        <v>26</v>
      </c>
    </row>
    <row r="107" spans="1:9" x14ac:dyDescent="0.25">
      <c r="A107" t="s">
        <v>156</v>
      </c>
      <c r="B107">
        <v>1</v>
      </c>
      <c r="E107" s="6" t="s">
        <v>126</v>
      </c>
      <c r="F107" s="7">
        <v>1</v>
      </c>
      <c r="H107" s="1" t="s">
        <v>42</v>
      </c>
      <c r="I107">
        <v>25</v>
      </c>
    </row>
    <row r="108" spans="1:9" x14ac:dyDescent="0.25">
      <c r="A108" t="s">
        <v>157</v>
      </c>
      <c r="B108">
        <v>1</v>
      </c>
      <c r="E108" s="6" t="s">
        <v>127</v>
      </c>
      <c r="F108" s="7">
        <v>1</v>
      </c>
      <c r="H108" s="1" t="s">
        <v>12</v>
      </c>
      <c r="I108">
        <v>25</v>
      </c>
    </row>
    <row r="109" spans="1:9" x14ac:dyDescent="0.25">
      <c r="A109" t="s">
        <v>158</v>
      </c>
      <c r="B109">
        <v>1</v>
      </c>
      <c r="E109" s="6" t="s">
        <v>125</v>
      </c>
      <c r="F109" s="7">
        <v>1</v>
      </c>
      <c r="H109" s="1" t="s">
        <v>8</v>
      </c>
      <c r="I109">
        <v>24</v>
      </c>
    </row>
    <row r="110" spans="1:9" x14ac:dyDescent="0.25">
      <c r="A110" t="s">
        <v>159</v>
      </c>
      <c r="B110">
        <v>1</v>
      </c>
      <c r="E110" s="6" t="s">
        <v>131</v>
      </c>
      <c r="F110" s="7">
        <v>1</v>
      </c>
      <c r="H110" s="1" t="s">
        <v>16</v>
      </c>
      <c r="I110">
        <v>24</v>
      </c>
    </row>
    <row r="111" spans="1:9" x14ac:dyDescent="0.25">
      <c r="A111" t="s">
        <v>160</v>
      </c>
      <c r="B111">
        <v>1</v>
      </c>
      <c r="E111" s="6" t="s">
        <v>106</v>
      </c>
      <c r="F111" s="7">
        <v>2</v>
      </c>
      <c r="H111" s="1" t="s">
        <v>17</v>
      </c>
      <c r="I111">
        <v>23</v>
      </c>
    </row>
    <row r="112" spans="1:9" x14ac:dyDescent="0.25">
      <c r="A112" t="s">
        <v>161</v>
      </c>
      <c r="B112">
        <v>1</v>
      </c>
      <c r="E112" s="6" t="s">
        <v>105</v>
      </c>
      <c r="F112" s="7">
        <v>2</v>
      </c>
      <c r="H112" s="1" t="s">
        <v>23</v>
      </c>
      <c r="I112">
        <v>23</v>
      </c>
    </row>
    <row r="113" spans="1:9" x14ac:dyDescent="0.25">
      <c r="A113" t="s">
        <v>240</v>
      </c>
      <c r="B113">
        <v>1</v>
      </c>
      <c r="E113" s="6" t="s">
        <v>130</v>
      </c>
      <c r="F113" s="7">
        <v>1</v>
      </c>
      <c r="H113" s="1" t="s">
        <v>23</v>
      </c>
      <c r="I113">
        <v>23</v>
      </c>
    </row>
    <row r="114" spans="1:9" x14ac:dyDescent="0.25">
      <c r="A114" t="s">
        <v>162</v>
      </c>
      <c r="B114">
        <v>1</v>
      </c>
      <c r="E114" s="6" t="s">
        <v>103</v>
      </c>
      <c r="F114" s="7">
        <v>2</v>
      </c>
      <c r="H114" t="s">
        <v>17</v>
      </c>
      <c r="I114">
        <v>22</v>
      </c>
    </row>
    <row r="115" spans="1:9" x14ac:dyDescent="0.25">
      <c r="A115" t="s">
        <v>163</v>
      </c>
      <c r="B115">
        <v>1</v>
      </c>
      <c r="E115" s="6" t="s">
        <v>124</v>
      </c>
      <c r="F115" s="7">
        <v>1</v>
      </c>
      <c r="H115" s="1" t="s">
        <v>1</v>
      </c>
      <c r="I115">
        <v>21</v>
      </c>
    </row>
    <row r="116" spans="1:9" x14ac:dyDescent="0.25">
      <c r="A116" t="s">
        <v>164</v>
      </c>
      <c r="B116">
        <v>1</v>
      </c>
      <c r="E116" s="6" t="s">
        <v>123</v>
      </c>
      <c r="F116" s="7">
        <v>1</v>
      </c>
      <c r="H116" s="1" t="s">
        <v>1</v>
      </c>
      <c r="I116">
        <v>21</v>
      </c>
    </row>
    <row r="117" spans="1:9" x14ac:dyDescent="0.25">
      <c r="A117" t="s">
        <v>31</v>
      </c>
      <c r="B117">
        <v>1</v>
      </c>
      <c r="E117" s="6" t="s">
        <v>102</v>
      </c>
      <c r="F117" s="7">
        <v>2</v>
      </c>
      <c r="H117" t="s">
        <v>9</v>
      </c>
      <c r="I117">
        <v>21</v>
      </c>
    </row>
    <row r="118" spans="1:9" x14ac:dyDescent="0.25">
      <c r="A118" t="s">
        <v>165</v>
      </c>
      <c r="B118">
        <v>1</v>
      </c>
      <c r="E118" s="6" t="s">
        <v>71</v>
      </c>
      <c r="F118" s="7">
        <v>65</v>
      </c>
      <c r="H118" s="1" t="s">
        <v>15</v>
      </c>
      <c r="I118">
        <v>20</v>
      </c>
    </row>
    <row r="119" spans="1:9" x14ac:dyDescent="0.25">
      <c r="A119" t="s">
        <v>166</v>
      </c>
      <c r="B119">
        <v>1</v>
      </c>
      <c r="E119" s="6" t="s">
        <v>101</v>
      </c>
      <c r="F119" s="7">
        <v>2</v>
      </c>
      <c r="H119" s="1" t="s">
        <v>7</v>
      </c>
      <c r="I119">
        <v>19</v>
      </c>
    </row>
    <row r="120" spans="1:9" x14ac:dyDescent="0.25">
      <c r="A120" t="s">
        <v>167</v>
      </c>
      <c r="B120">
        <v>1</v>
      </c>
      <c r="E120" s="6" t="s">
        <v>43</v>
      </c>
      <c r="F120" s="7">
        <v>545</v>
      </c>
      <c r="H120" s="1" t="s">
        <v>4</v>
      </c>
      <c r="I120">
        <v>19</v>
      </c>
    </row>
    <row r="121" spans="1:9" x14ac:dyDescent="0.25">
      <c r="A121" t="s">
        <v>168</v>
      </c>
      <c r="B121">
        <v>1</v>
      </c>
      <c r="E121" s="6" t="s">
        <v>100</v>
      </c>
      <c r="F121" s="7">
        <v>2</v>
      </c>
      <c r="H121" t="s">
        <v>0</v>
      </c>
      <c r="I121">
        <v>18</v>
      </c>
    </row>
    <row r="122" spans="1:9" x14ac:dyDescent="0.25">
      <c r="A122" t="s">
        <v>169</v>
      </c>
      <c r="B122">
        <v>1</v>
      </c>
      <c r="E122" s="6" t="s">
        <v>77</v>
      </c>
      <c r="F122" s="7">
        <v>8</v>
      </c>
      <c r="H122" t="s">
        <v>10</v>
      </c>
      <c r="I122">
        <v>18</v>
      </c>
    </row>
    <row r="123" spans="1:9" x14ac:dyDescent="0.25">
      <c r="A123" t="s">
        <v>170</v>
      </c>
      <c r="B123">
        <v>1</v>
      </c>
      <c r="E123" s="6" t="s">
        <v>99</v>
      </c>
      <c r="F123" s="7">
        <v>2</v>
      </c>
      <c r="H123" s="1" t="s">
        <v>4</v>
      </c>
      <c r="I123">
        <v>18</v>
      </c>
    </row>
    <row r="124" spans="1:9" x14ac:dyDescent="0.25">
      <c r="A124" t="s">
        <v>171</v>
      </c>
      <c r="B124">
        <v>1</v>
      </c>
      <c r="E124" s="6" t="s">
        <v>177</v>
      </c>
      <c r="F124" s="7"/>
      <c r="H124" s="1" t="s">
        <v>16</v>
      </c>
      <c r="I124">
        <v>18</v>
      </c>
    </row>
    <row r="125" spans="1:9" x14ac:dyDescent="0.25">
      <c r="A125" t="s">
        <v>172</v>
      </c>
      <c r="B125">
        <v>1</v>
      </c>
      <c r="E125" s="6" t="s">
        <v>178</v>
      </c>
      <c r="F125" s="7">
        <v>29485</v>
      </c>
      <c r="H125" t="s">
        <v>10</v>
      </c>
      <c r="I125">
        <v>18</v>
      </c>
    </row>
    <row r="126" spans="1:9" x14ac:dyDescent="0.25">
      <c r="A126" t="s">
        <v>173</v>
      </c>
      <c r="B126">
        <v>1</v>
      </c>
      <c r="H126" s="1" t="s">
        <v>42</v>
      </c>
      <c r="I126">
        <v>17</v>
      </c>
    </row>
    <row r="127" spans="1:9" x14ac:dyDescent="0.25">
      <c r="A127" t="s">
        <v>68</v>
      </c>
      <c r="B127">
        <v>1</v>
      </c>
      <c r="H127" s="1" t="s">
        <v>42</v>
      </c>
      <c r="I127">
        <v>17</v>
      </c>
    </row>
    <row r="128" spans="1:9" x14ac:dyDescent="0.25">
      <c r="A128" t="s">
        <v>174</v>
      </c>
      <c r="B128">
        <v>1</v>
      </c>
      <c r="H128" s="1" t="s">
        <v>15</v>
      </c>
      <c r="I128">
        <v>16</v>
      </c>
    </row>
    <row r="129" spans="1:9" x14ac:dyDescent="0.25">
      <c r="A129" t="s">
        <v>175</v>
      </c>
      <c r="B129">
        <v>1</v>
      </c>
      <c r="H129" t="s">
        <v>10</v>
      </c>
      <c r="I129">
        <v>14</v>
      </c>
    </row>
    <row r="130" spans="1:9" x14ac:dyDescent="0.25">
      <c r="H130" t="s">
        <v>9</v>
      </c>
      <c r="I130">
        <v>12</v>
      </c>
    </row>
    <row r="131" spans="1:9" x14ac:dyDescent="0.25">
      <c r="H131" s="1" t="s">
        <v>16</v>
      </c>
      <c r="I131">
        <v>12</v>
      </c>
    </row>
    <row r="132" spans="1:9" x14ac:dyDescent="0.25">
      <c r="H132" s="1" t="s">
        <v>42</v>
      </c>
      <c r="I132">
        <v>12</v>
      </c>
    </row>
    <row r="133" spans="1:9" x14ac:dyDescent="0.25">
      <c r="A133" t="s">
        <v>176</v>
      </c>
      <c r="B133" t="s">
        <v>241</v>
      </c>
      <c r="H133" t="s">
        <v>10</v>
      </c>
      <c r="I133">
        <v>12</v>
      </c>
    </row>
    <row r="134" spans="1:9" x14ac:dyDescent="0.25">
      <c r="A134" s="4" t="s">
        <v>67</v>
      </c>
      <c r="B134" s="4">
        <v>26016</v>
      </c>
      <c r="H134" t="s">
        <v>9</v>
      </c>
      <c r="I134">
        <v>12</v>
      </c>
    </row>
    <row r="135" spans="1:9" x14ac:dyDescent="0.25">
      <c r="A135" s="1" t="s">
        <v>35</v>
      </c>
      <c r="B135">
        <f>562-115</f>
        <v>447</v>
      </c>
      <c r="H135" s="1" t="s">
        <v>26</v>
      </c>
      <c r="I135">
        <v>11</v>
      </c>
    </row>
    <row r="136" spans="1:9" x14ac:dyDescent="0.25">
      <c r="A136" s="1" t="s">
        <v>34</v>
      </c>
      <c r="B136">
        <v>115</v>
      </c>
      <c r="H136" s="1" t="s">
        <v>42</v>
      </c>
      <c r="I136">
        <v>11</v>
      </c>
    </row>
    <row r="137" spans="1:9" x14ac:dyDescent="0.25">
      <c r="A137" t="s">
        <v>43</v>
      </c>
      <c r="B137">
        <v>545</v>
      </c>
      <c r="H137" t="s">
        <v>10</v>
      </c>
      <c r="I137">
        <v>11</v>
      </c>
    </row>
    <row r="138" spans="1:9" x14ac:dyDescent="0.25">
      <c r="A138" t="s">
        <v>28</v>
      </c>
      <c r="B138">
        <v>515</v>
      </c>
      <c r="H138" s="1" t="s">
        <v>11</v>
      </c>
      <c r="I138">
        <v>11</v>
      </c>
    </row>
    <row r="139" spans="1:9" x14ac:dyDescent="0.25">
      <c r="A139" t="s">
        <v>36</v>
      </c>
      <c r="B139">
        <v>401</v>
      </c>
      <c r="H139" s="1" t="s">
        <v>42</v>
      </c>
      <c r="I139">
        <v>11</v>
      </c>
    </row>
    <row r="140" spans="1:9" x14ac:dyDescent="0.25">
      <c r="A140" t="s">
        <v>29</v>
      </c>
      <c r="B140">
        <v>318</v>
      </c>
      <c r="H140" s="1" t="s">
        <v>2</v>
      </c>
      <c r="I140">
        <v>11</v>
      </c>
    </row>
    <row r="141" spans="1:9" x14ac:dyDescent="0.25">
      <c r="A141" t="s">
        <v>38</v>
      </c>
      <c r="B141">
        <v>269</v>
      </c>
      <c r="H141" s="1" t="s">
        <v>42</v>
      </c>
      <c r="I141">
        <v>11</v>
      </c>
    </row>
    <row r="142" spans="1:9" x14ac:dyDescent="0.25">
      <c r="A142" t="s">
        <v>33</v>
      </c>
      <c r="B142">
        <v>199</v>
      </c>
      <c r="H142" s="1" t="s">
        <v>16</v>
      </c>
      <c r="I142">
        <v>11</v>
      </c>
    </row>
    <row r="143" spans="1:9" x14ac:dyDescent="0.25">
      <c r="A143" t="s">
        <v>40</v>
      </c>
      <c r="B143">
        <v>191</v>
      </c>
      <c r="H143" s="1" t="s">
        <v>8</v>
      </c>
      <c r="I143">
        <v>11</v>
      </c>
    </row>
    <row r="144" spans="1:9" x14ac:dyDescent="0.25">
      <c r="A144" t="s">
        <v>71</v>
      </c>
      <c r="B144">
        <v>65</v>
      </c>
      <c r="H144" t="s">
        <v>10</v>
      </c>
      <c r="I144">
        <v>10</v>
      </c>
    </row>
    <row r="145" spans="1:9" x14ac:dyDescent="0.25">
      <c r="A145" t="s">
        <v>37</v>
      </c>
      <c r="B145">
        <v>48</v>
      </c>
      <c r="H145" t="s">
        <v>10</v>
      </c>
      <c r="I145">
        <v>10</v>
      </c>
    </row>
    <row r="146" spans="1:9" x14ac:dyDescent="0.25">
      <c r="A146" t="s">
        <v>31</v>
      </c>
      <c r="B146">
        <v>39</v>
      </c>
      <c r="H146" t="s">
        <v>10</v>
      </c>
      <c r="I146">
        <v>9</v>
      </c>
    </row>
    <row r="147" spans="1:9" x14ac:dyDescent="0.25">
      <c r="A147" t="s">
        <v>30</v>
      </c>
      <c r="B147">
        <v>20</v>
      </c>
      <c r="H147" t="s">
        <v>9</v>
      </c>
      <c r="I147">
        <v>9</v>
      </c>
    </row>
    <row r="148" spans="1:9" x14ac:dyDescent="0.25">
      <c r="A148" t="s">
        <v>65</v>
      </c>
      <c r="B148">
        <v>19</v>
      </c>
      <c r="H148" t="s">
        <v>10</v>
      </c>
      <c r="I148">
        <v>9</v>
      </c>
    </row>
    <row r="149" spans="1:9" x14ac:dyDescent="0.25">
      <c r="A149" t="s">
        <v>72</v>
      </c>
      <c r="B149">
        <v>17</v>
      </c>
      <c r="H149" t="s">
        <v>9</v>
      </c>
      <c r="I149">
        <v>9</v>
      </c>
    </row>
    <row r="150" spans="1:9" x14ac:dyDescent="0.25">
      <c r="A150" t="s">
        <v>73</v>
      </c>
      <c r="B150">
        <v>16</v>
      </c>
      <c r="H150" s="1" t="s">
        <v>23</v>
      </c>
      <c r="I150">
        <v>9</v>
      </c>
    </row>
    <row r="151" spans="1:9" x14ac:dyDescent="0.25">
      <c r="A151" t="s">
        <v>74</v>
      </c>
      <c r="B151">
        <v>11</v>
      </c>
      <c r="H151" s="1" t="s">
        <v>42</v>
      </c>
      <c r="I151">
        <v>9</v>
      </c>
    </row>
    <row r="152" spans="1:9" x14ac:dyDescent="0.25">
      <c r="A152" t="s">
        <v>75</v>
      </c>
      <c r="B152">
        <v>10</v>
      </c>
      <c r="H152" t="s">
        <v>10</v>
      </c>
      <c r="I152">
        <v>8</v>
      </c>
    </row>
    <row r="153" spans="1:9" x14ac:dyDescent="0.25">
      <c r="A153" t="s">
        <v>98</v>
      </c>
      <c r="B153">
        <v>9</v>
      </c>
      <c r="H153" t="s">
        <v>10</v>
      </c>
      <c r="I153">
        <v>8</v>
      </c>
    </row>
    <row r="154" spans="1:9" x14ac:dyDescent="0.25">
      <c r="A154" t="s">
        <v>76</v>
      </c>
      <c r="B154">
        <v>9</v>
      </c>
      <c r="H154" t="s">
        <v>9</v>
      </c>
      <c r="I154">
        <v>8</v>
      </c>
    </row>
    <row r="155" spans="1:9" x14ac:dyDescent="0.25">
      <c r="A155" t="s">
        <v>66</v>
      </c>
      <c r="B155">
        <v>8</v>
      </c>
      <c r="H155" s="1" t="s">
        <v>2</v>
      </c>
      <c r="I155">
        <v>7</v>
      </c>
    </row>
    <row r="156" spans="1:9" x14ac:dyDescent="0.25">
      <c r="A156" t="s">
        <v>77</v>
      </c>
      <c r="B156">
        <v>8</v>
      </c>
      <c r="H156" t="s">
        <v>10</v>
      </c>
      <c r="I156">
        <v>7</v>
      </c>
    </row>
    <row r="157" spans="1:9" x14ac:dyDescent="0.25">
      <c r="A157" t="s">
        <v>79</v>
      </c>
      <c r="B157">
        <v>7</v>
      </c>
      <c r="H157" t="s">
        <v>10</v>
      </c>
      <c r="I157">
        <v>6</v>
      </c>
    </row>
    <row r="158" spans="1:9" x14ac:dyDescent="0.25">
      <c r="A158" t="s">
        <v>78</v>
      </c>
      <c r="B158">
        <v>7</v>
      </c>
      <c r="H158" s="1" t="s">
        <v>2</v>
      </c>
      <c r="I158">
        <v>6</v>
      </c>
    </row>
    <row r="159" spans="1:9" x14ac:dyDescent="0.25">
      <c r="A159" t="s">
        <v>82</v>
      </c>
      <c r="B159">
        <v>6</v>
      </c>
      <c r="H159" t="s">
        <v>9</v>
      </c>
      <c r="I159">
        <v>6</v>
      </c>
    </row>
    <row r="160" spans="1:9" x14ac:dyDescent="0.25">
      <c r="A160" t="s">
        <v>81</v>
      </c>
      <c r="B160">
        <v>6</v>
      </c>
      <c r="H160" s="1" t="s">
        <v>42</v>
      </c>
      <c r="I160">
        <v>5</v>
      </c>
    </row>
    <row r="161" spans="1:9" x14ac:dyDescent="0.25">
      <c r="A161" t="s">
        <v>80</v>
      </c>
      <c r="B161">
        <v>6</v>
      </c>
      <c r="H161" s="1" t="s">
        <v>27</v>
      </c>
      <c r="I161">
        <v>5</v>
      </c>
    </row>
    <row r="162" spans="1:9" x14ac:dyDescent="0.25">
      <c r="A162" t="s">
        <v>85</v>
      </c>
      <c r="B162">
        <v>5</v>
      </c>
      <c r="H162" s="1" t="s">
        <v>23</v>
      </c>
      <c r="I162">
        <v>5</v>
      </c>
    </row>
    <row r="163" spans="1:9" x14ac:dyDescent="0.25">
      <c r="A163" t="s">
        <v>84</v>
      </c>
      <c r="B163">
        <v>5</v>
      </c>
      <c r="H163" s="1" t="s">
        <v>2</v>
      </c>
      <c r="I163">
        <v>5</v>
      </c>
    </row>
    <row r="164" spans="1:9" x14ac:dyDescent="0.25">
      <c r="A164" t="s">
        <v>83</v>
      </c>
      <c r="B164">
        <v>5</v>
      </c>
      <c r="H164" t="s">
        <v>10</v>
      </c>
      <c r="I164">
        <v>5</v>
      </c>
    </row>
    <row r="165" spans="1:9" x14ac:dyDescent="0.25">
      <c r="A165" t="s">
        <v>86</v>
      </c>
      <c r="B165">
        <v>4</v>
      </c>
      <c r="H165" t="s">
        <v>10</v>
      </c>
      <c r="I165">
        <v>5</v>
      </c>
    </row>
    <row r="166" spans="1:9" x14ac:dyDescent="0.25">
      <c r="A166" t="s">
        <v>89</v>
      </c>
      <c r="B166">
        <v>4</v>
      </c>
      <c r="H166" t="s">
        <v>10</v>
      </c>
      <c r="I166">
        <v>4</v>
      </c>
    </row>
    <row r="167" spans="1:9" x14ac:dyDescent="0.25">
      <c r="A167" t="s">
        <v>88</v>
      </c>
      <c r="B167">
        <v>4</v>
      </c>
      <c r="H167" s="1" t="s">
        <v>12</v>
      </c>
      <c r="I167">
        <v>4</v>
      </c>
    </row>
    <row r="168" spans="1:9" x14ac:dyDescent="0.25">
      <c r="A168" t="s">
        <v>87</v>
      </c>
      <c r="B168">
        <v>4</v>
      </c>
      <c r="H168" s="1" t="s">
        <v>4</v>
      </c>
      <c r="I168">
        <v>4</v>
      </c>
    </row>
    <row r="169" spans="1:9" x14ac:dyDescent="0.25">
      <c r="A169" t="s">
        <v>97</v>
      </c>
      <c r="B169">
        <v>3</v>
      </c>
      <c r="H169" s="1" t="s">
        <v>32</v>
      </c>
      <c r="I169">
        <v>4</v>
      </c>
    </row>
    <row r="170" spans="1:9" x14ac:dyDescent="0.25">
      <c r="A170" t="s">
        <v>96</v>
      </c>
      <c r="B170">
        <v>3</v>
      </c>
      <c r="H170" s="1" t="s">
        <v>32</v>
      </c>
      <c r="I170">
        <v>4</v>
      </c>
    </row>
    <row r="171" spans="1:9" x14ac:dyDescent="0.25">
      <c r="A171" t="s">
        <v>95</v>
      </c>
      <c r="B171">
        <v>3</v>
      </c>
      <c r="H171" t="s">
        <v>10</v>
      </c>
      <c r="I171">
        <v>4</v>
      </c>
    </row>
    <row r="172" spans="1:9" x14ac:dyDescent="0.25">
      <c r="A172" t="s">
        <v>94</v>
      </c>
      <c r="B172">
        <v>3</v>
      </c>
      <c r="H172" s="1" t="s">
        <v>42</v>
      </c>
      <c r="I172">
        <v>4</v>
      </c>
    </row>
    <row r="173" spans="1:9" x14ac:dyDescent="0.25">
      <c r="A173" t="s">
        <v>93</v>
      </c>
      <c r="B173">
        <v>3</v>
      </c>
      <c r="H173" t="s">
        <v>10</v>
      </c>
      <c r="I173">
        <v>4</v>
      </c>
    </row>
    <row r="174" spans="1:9" x14ac:dyDescent="0.25">
      <c r="A174" t="s">
        <v>92</v>
      </c>
      <c r="B174">
        <v>3</v>
      </c>
      <c r="H174" t="s">
        <v>13</v>
      </c>
      <c r="I174">
        <v>4</v>
      </c>
    </row>
    <row r="175" spans="1:9" x14ac:dyDescent="0.25">
      <c r="A175" t="s">
        <v>91</v>
      </c>
      <c r="B175">
        <v>3</v>
      </c>
      <c r="H175" t="s">
        <v>9</v>
      </c>
      <c r="I175">
        <v>4</v>
      </c>
    </row>
    <row r="176" spans="1:9" x14ac:dyDescent="0.25">
      <c r="A176" t="s">
        <v>90</v>
      </c>
      <c r="B176">
        <v>3</v>
      </c>
      <c r="H176" s="1" t="s">
        <v>12</v>
      </c>
      <c r="I176">
        <v>4</v>
      </c>
    </row>
    <row r="177" spans="1:9" x14ac:dyDescent="0.25">
      <c r="A177" t="s">
        <v>122</v>
      </c>
      <c r="B177">
        <v>2</v>
      </c>
      <c r="H177" s="1" t="s">
        <v>16</v>
      </c>
      <c r="I177">
        <v>3</v>
      </c>
    </row>
    <row r="178" spans="1:9" x14ac:dyDescent="0.25">
      <c r="A178" t="s">
        <v>121</v>
      </c>
      <c r="B178">
        <v>2</v>
      </c>
      <c r="H178" t="s">
        <v>10</v>
      </c>
      <c r="I178">
        <v>3</v>
      </c>
    </row>
    <row r="179" spans="1:9" x14ac:dyDescent="0.25">
      <c r="A179" t="s">
        <v>120</v>
      </c>
      <c r="B179">
        <v>2</v>
      </c>
      <c r="H179" s="1" t="s">
        <v>42</v>
      </c>
      <c r="I179">
        <v>3</v>
      </c>
    </row>
    <row r="180" spans="1:9" x14ac:dyDescent="0.25">
      <c r="A180" t="s">
        <v>119</v>
      </c>
      <c r="B180">
        <v>2</v>
      </c>
      <c r="H180" s="1" t="s">
        <v>42</v>
      </c>
      <c r="I180">
        <v>3</v>
      </c>
    </row>
    <row r="181" spans="1:9" x14ac:dyDescent="0.25">
      <c r="A181" t="s">
        <v>118</v>
      </c>
      <c r="B181">
        <v>2</v>
      </c>
      <c r="H181" s="1" t="s">
        <v>12</v>
      </c>
      <c r="I181">
        <v>3</v>
      </c>
    </row>
    <row r="182" spans="1:9" x14ac:dyDescent="0.25">
      <c r="A182" t="s">
        <v>117</v>
      </c>
      <c r="B182">
        <v>2</v>
      </c>
      <c r="H182" t="s">
        <v>9</v>
      </c>
      <c r="I182">
        <v>3</v>
      </c>
    </row>
    <row r="183" spans="1:9" x14ac:dyDescent="0.25">
      <c r="A183" t="s">
        <v>116</v>
      </c>
      <c r="B183">
        <v>2</v>
      </c>
      <c r="H183" s="1" t="s">
        <v>5</v>
      </c>
      <c r="I183">
        <v>3</v>
      </c>
    </row>
    <row r="184" spans="1:9" x14ac:dyDescent="0.25">
      <c r="A184" t="s">
        <v>115</v>
      </c>
      <c r="B184">
        <v>2</v>
      </c>
      <c r="H184" t="s">
        <v>10</v>
      </c>
      <c r="I184">
        <v>3</v>
      </c>
    </row>
    <row r="185" spans="1:9" x14ac:dyDescent="0.25">
      <c r="A185" t="s">
        <v>114</v>
      </c>
      <c r="B185">
        <v>2</v>
      </c>
      <c r="H185" t="s">
        <v>10</v>
      </c>
      <c r="I185">
        <v>3</v>
      </c>
    </row>
    <row r="186" spans="1:9" x14ac:dyDescent="0.25">
      <c r="A186" t="s">
        <v>113</v>
      </c>
      <c r="B186">
        <v>2</v>
      </c>
      <c r="H186" s="1" t="s">
        <v>16</v>
      </c>
      <c r="I186">
        <v>3</v>
      </c>
    </row>
    <row r="187" spans="1:9" x14ac:dyDescent="0.25">
      <c r="A187" t="s">
        <v>112</v>
      </c>
      <c r="B187">
        <v>2</v>
      </c>
      <c r="H187" t="s">
        <v>9</v>
      </c>
      <c r="I187">
        <v>3</v>
      </c>
    </row>
    <row r="188" spans="1:9" x14ac:dyDescent="0.25">
      <c r="A188" t="s">
        <v>111</v>
      </c>
      <c r="B188">
        <v>2</v>
      </c>
      <c r="H188" s="1" t="s">
        <v>42</v>
      </c>
      <c r="I188">
        <v>3</v>
      </c>
    </row>
    <row r="189" spans="1:9" x14ac:dyDescent="0.25">
      <c r="A189" t="s">
        <v>110</v>
      </c>
      <c r="B189">
        <v>2</v>
      </c>
      <c r="H189" s="1" t="s">
        <v>12</v>
      </c>
      <c r="I189">
        <v>2</v>
      </c>
    </row>
    <row r="190" spans="1:9" x14ac:dyDescent="0.25">
      <c r="A190" t="s">
        <v>109</v>
      </c>
      <c r="B190">
        <v>2</v>
      </c>
      <c r="H190" s="1" t="s">
        <v>8</v>
      </c>
      <c r="I190">
        <v>2</v>
      </c>
    </row>
    <row r="191" spans="1:9" x14ac:dyDescent="0.25">
      <c r="A191" t="s">
        <v>107</v>
      </c>
      <c r="B191">
        <v>2</v>
      </c>
      <c r="H191" s="1" t="s">
        <v>16</v>
      </c>
      <c r="I191">
        <v>2</v>
      </c>
    </row>
    <row r="192" spans="1:9" x14ac:dyDescent="0.25">
      <c r="A192" t="s">
        <v>108</v>
      </c>
      <c r="B192">
        <v>2</v>
      </c>
      <c r="H192" s="1" t="s">
        <v>23</v>
      </c>
      <c r="I192">
        <v>2</v>
      </c>
    </row>
    <row r="193" spans="1:9" x14ac:dyDescent="0.25">
      <c r="A193" t="s">
        <v>104</v>
      </c>
      <c r="B193">
        <v>2</v>
      </c>
      <c r="H193" t="s">
        <v>9</v>
      </c>
      <c r="I193">
        <v>2</v>
      </c>
    </row>
    <row r="194" spans="1:9" x14ac:dyDescent="0.25">
      <c r="A194" t="s">
        <v>106</v>
      </c>
      <c r="B194">
        <v>2</v>
      </c>
      <c r="H194" t="s">
        <v>10</v>
      </c>
      <c r="I194">
        <v>2</v>
      </c>
    </row>
    <row r="195" spans="1:9" x14ac:dyDescent="0.25">
      <c r="A195" t="s">
        <v>105</v>
      </c>
      <c r="B195">
        <v>2</v>
      </c>
      <c r="H195" t="s">
        <v>10</v>
      </c>
      <c r="I195">
        <v>2</v>
      </c>
    </row>
    <row r="196" spans="1:9" x14ac:dyDescent="0.25">
      <c r="A196" t="s">
        <v>103</v>
      </c>
      <c r="B196">
        <v>2</v>
      </c>
      <c r="H196" s="1" t="s">
        <v>2</v>
      </c>
      <c r="I196">
        <v>2</v>
      </c>
    </row>
    <row r="197" spans="1:9" x14ac:dyDescent="0.25">
      <c r="A197" t="s">
        <v>102</v>
      </c>
      <c r="B197">
        <v>2</v>
      </c>
      <c r="H197" s="1" t="s">
        <v>4</v>
      </c>
      <c r="I197">
        <v>2</v>
      </c>
    </row>
    <row r="198" spans="1:9" x14ac:dyDescent="0.25">
      <c r="A198" t="s">
        <v>101</v>
      </c>
      <c r="B198">
        <v>2</v>
      </c>
      <c r="H198" t="s">
        <v>10</v>
      </c>
      <c r="I198">
        <v>2</v>
      </c>
    </row>
    <row r="199" spans="1:9" x14ac:dyDescent="0.25">
      <c r="A199" t="s">
        <v>100</v>
      </c>
      <c r="B199">
        <v>2</v>
      </c>
      <c r="H199" t="s">
        <v>10</v>
      </c>
      <c r="I199">
        <v>2</v>
      </c>
    </row>
    <row r="200" spans="1:9" x14ac:dyDescent="0.25">
      <c r="A200" t="s">
        <v>99</v>
      </c>
      <c r="B200">
        <v>2</v>
      </c>
      <c r="H200" t="s">
        <v>10</v>
      </c>
      <c r="I200">
        <v>2</v>
      </c>
    </row>
    <row r="201" spans="1:9" x14ac:dyDescent="0.25">
      <c r="A201" t="s">
        <v>175</v>
      </c>
      <c r="B201">
        <v>1</v>
      </c>
      <c r="H201" t="s">
        <v>10</v>
      </c>
      <c r="I201">
        <v>2</v>
      </c>
    </row>
    <row r="202" spans="1:9" x14ac:dyDescent="0.25">
      <c r="A202" t="s">
        <v>174</v>
      </c>
      <c r="B202">
        <v>1</v>
      </c>
      <c r="H202" s="1" t="s">
        <v>15</v>
      </c>
      <c r="I202">
        <v>2</v>
      </c>
    </row>
    <row r="203" spans="1:9" x14ac:dyDescent="0.25">
      <c r="A203" t="s">
        <v>68</v>
      </c>
      <c r="B203">
        <v>1</v>
      </c>
      <c r="H203" t="s">
        <v>10</v>
      </c>
      <c r="I203">
        <v>2</v>
      </c>
    </row>
    <row r="204" spans="1:9" x14ac:dyDescent="0.25">
      <c r="A204" t="s">
        <v>173</v>
      </c>
      <c r="B204">
        <v>1</v>
      </c>
      <c r="H204" t="s">
        <v>3</v>
      </c>
      <c r="I204">
        <v>1</v>
      </c>
    </row>
    <row r="205" spans="1:9" x14ac:dyDescent="0.25">
      <c r="A205" t="s">
        <v>172</v>
      </c>
      <c r="B205">
        <v>1</v>
      </c>
      <c r="H205" t="s">
        <v>10</v>
      </c>
      <c r="I205">
        <v>1</v>
      </c>
    </row>
    <row r="206" spans="1:9" x14ac:dyDescent="0.25">
      <c r="A206" t="s">
        <v>171</v>
      </c>
      <c r="B206">
        <v>1</v>
      </c>
      <c r="H206" s="1" t="s">
        <v>32</v>
      </c>
      <c r="I206">
        <v>1</v>
      </c>
    </row>
    <row r="207" spans="1:9" x14ac:dyDescent="0.25">
      <c r="A207" t="s">
        <v>170</v>
      </c>
      <c r="B207">
        <v>1</v>
      </c>
      <c r="H207" s="1" t="s">
        <v>32</v>
      </c>
      <c r="I207">
        <v>1</v>
      </c>
    </row>
    <row r="208" spans="1:9" x14ac:dyDescent="0.25">
      <c r="A208" t="s">
        <v>169</v>
      </c>
      <c r="B208">
        <v>1</v>
      </c>
      <c r="H208" t="s">
        <v>7</v>
      </c>
      <c r="I208">
        <v>1</v>
      </c>
    </row>
    <row r="209" spans="1:9" x14ac:dyDescent="0.25">
      <c r="A209" t="s">
        <v>168</v>
      </c>
      <c r="B209">
        <v>1</v>
      </c>
      <c r="H209" t="s">
        <v>10</v>
      </c>
      <c r="I209">
        <v>1</v>
      </c>
    </row>
    <row r="210" spans="1:9" x14ac:dyDescent="0.25">
      <c r="A210" t="s">
        <v>167</v>
      </c>
      <c r="B210">
        <v>1</v>
      </c>
      <c r="H210" t="s">
        <v>10</v>
      </c>
      <c r="I210">
        <v>1</v>
      </c>
    </row>
    <row r="211" spans="1:9" x14ac:dyDescent="0.25">
      <c r="A211" t="s">
        <v>166</v>
      </c>
      <c r="B211">
        <v>1</v>
      </c>
      <c r="H211" t="s">
        <v>4</v>
      </c>
      <c r="I211">
        <v>1</v>
      </c>
    </row>
    <row r="212" spans="1:9" x14ac:dyDescent="0.25">
      <c r="A212" t="s">
        <v>163</v>
      </c>
      <c r="B212">
        <v>1</v>
      </c>
      <c r="H212" t="s">
        <v>10</v>
      </c>
      <c r="I212">
        <v>1</v>
      </c>
    </row>
    <row r="213" spans="1:9" x14ac:dyDescent="0.25">
      <c r="A213" t="s">
        <v>165</v>
      </c>
      <c r="B213">
        <v>1</v>
      </c>
      <c r="H213" t="s">
        <v>10</v>
      </c>
      <c r="I213">
        <v>1</v>
      </c>
    </row>
    <row r="214" spans="1:9" x14ac:dyDescent="0.25">
      <c r="A214" t="s">
        <v>164</v>
      </c>
      <c r="B214">
        <v>1</v>
      </c>
      <c r="H214" t="s">
        <v>10</v>
      </c>
      <c r="I214">
        <v>1</v>
      </c>
    </row>
    <row r="215" spans="1:9" x14ac:dyDescent="0.25">
      <c r="A215" t="s">
        <v>162</v>
      </c>
      <c r="B215">
        <v>1</v>
      </c>
      <c r="H215" t="s">
        <v>10</v>
      </c>
      <c r="I215">
        <v>1</v>
      </c>
    </row>
    <row r="216" spans="1:9" x14ac:dyDescent="0.25">
      <c r="A216" t="s">
        <v>240</v>
      </c>
      <c r="B216">
        <v>1</v>
      </c>
      <c r="H216" t="s">
        <v>10</v>
      </c>
      <c r="I216">
        <v>1</v>
      </c>
    </row>
    <row r="217" spans="1:9" x14ac:dyDescent="0.25">
      <c r="A217" t="s">
        <v>161</v>
      </c>
      <c r="B217">
        <v>1</v>
      </c>
      <c r="H217" t="s">
        <v>10</v>
      </c>
      <c r="I217">
        <v>1</v>
      </c>
    </row>
    <row r="218" spans="1:9" x14ac:dyDescent="0.25">
      <c r="A218" t="s">
        <v>160</v>
      </c>
      <c r="B218">
        <v>1</v>
      </c>
      <c r="H218" t="s">
        <v>10</v>
      </c>
      <c r="I218">
        <v>1</v>
      </c>
    </row>
    <row r="219" spans="1:9" x14ac:dyDescent="0.25">
      <c r="A219" t="s">
        <v>159</v>
      </c>
      <c r="B219">
        <v>1</v>
      </c>
      <c r="H219" s="1" t="s">
        <v>16</v>
      </c>
      <c r="I219">
        <v>1</v>
      </c>
    </row>
    <row r="220" spans="1:9" x14ac:dyDescent="0.25">
      <c r="A220" t="s">
        <v>158</v>
      </c>
      <c r="B220">
        <v>1</v>
      </c>
      <c r="H220" t="s">
        <v>10</v>
      </c>
      <c r="I220">
        <v>1</v>
      </c>
    </row>
    <row r="221" spans="1:9" x14ac:dyDescent="0.25">
      <c r="A221" t="s">
        <v>157</v>
      </c>
      <c r="B221">
        <v>1</v>
      </c>
      <c r="H221" s="1" t="s">
        <v>16</v>
      </c>
      <c r="I221">
        <v>1</v>
      </c>
    </row>
    <row r="222" spans="1:9" x14ac:dyDescent="0.25">
      <c r="A222" t="s">
        <v>156</v>
      </c>
      <c r="B222">
        <v>1</v>
      </c>
      <c r="H222" t="s">
        <v>10</v>
      </c>
      <c r="I222">
        <v>1</v>
      </c>
    </row>
    <row r="223" spans="1:9" x14ac:dyDescent="0.25">
      <c r="A223" t="s">
        <v>155</v>
      </c>
      <c r="B223">
        <v>1</v>
      </c>
      <c r="H223" t="s">
        <v>10</v>
      </c>
      <c r="I223">
        <v>1</v>
      </c>
    </row>
    <row r="224" spans="1:9" x14ac:dyDescent="0.25">
      <c r="A224" t="s">
        <v>154</v>
      </c>
      <c r="B224">
        <v>1</v>
      </c>
      <c r="H224" t="s">
        <v>10</v>
      </c>
      <c r="I224">
        <v>1</v>
      </c>
    </row>
    <row r="225" spans="1:9" x14ac:dyDescent="0.25">
      <c r="A225" t="s">
        <v>153</v>
      </c>
      <c r="B225">
        <v>1</v>
      </c>
      <c r="H225" t="s">
        <v>10</v>
      </c>
      <c r="I225">
        <v>1</v>
      </c>
    </row>
    <row r="226" spans="1:9" x14ac:dyDescent="0.25">
      <c r="A226" t="s">
        <v>152</v>
      </c>
      <c r="B226">
        <v>1</v>
      </c>
      <c r="H226" t="s">
        <v>10</v>
      </c>
      <c r="I226">
        <v>1</v>
      </c>
    </row>
    <row r="227" spans="1:9" x14ac:dyDescent="0.25">
      <c r="A227" t="s">
        <v>151</v>
      </c>
      <c r="B227">
        <v>1</v>
      </c>
      <c r="H227" s="1" t="s">
        <v>42</v>
      </c>
      <c r="I227">
        <v>1</v>
      </c>
    </row>
    <row r="228" spans="1:9" x14ac:dyDescent="0.25">
      <c r="A228" t="s">
        <v>150</v>
      </c>
      <c r="B228">
        <v>1</v>
      </c>
    </row>
    <row r="229" spans="1:9" x14ac:dyDescent="0.25">
      <c r="A229" t="s">
        <v>149</v>
      </c>
      <c r="B229">
        <v>1</v>
      </c>
    </row>
    <row r="230" spans="1:9" x14ac:dyDescent="0.25">
      <c r="A230" t="s">
        <v>148</v>
      </c>
      <c r="B230">
        <v>1</v>
      </c>
    </row>
    <row r="231" spans="1:9" x14ac:dyDescent="0.25">
      <c r="A231" t="s">
        <v>147</v>
      </c>
      <c r="B231">
        <v>1</v>
      </c>
    </row>
    <row r="232" spans="1:9" x14ac:dyDescent="0.25">
      <c r="A232" t="s">
        <v>146</v>
      </c>
      <c r="B232">
        <v>1</v>
      </c>
    </row>
    <row r="233" spans="1:9" x14ac:dyDescent="0.25">
      <c r="A233" t="s">
        <v>145</v>
      </c>
      <c r="B233">
        <v>1</v>
      </c>
    </row>
    <row r="234" spans="1:9" x14ac:dyDescent="0.25">
      <c r="A234" t="s">
        <v>144</v>
      </c>
      <c r="B234">
        <v>1</v>
      </c>
    </row>
    <row r="235" spans="1:9" x14ac:dyDescent="0.25">
      <c r="A235" t="s">
        <v>143</v>
      </c>
      <c r="B235">
        <v>1</v>
      </c>
    </row>
    <row r="236" spans="1:9" x14ac:dyDescent="0.25">
      <c r="A236" t="s">
        <v>142</v>
      </c>
      <c r="B236">
        <v>1</v>
      </c>
    </row>
    <row r="237" spans="1:9" x14ac:dyDescent="0.25">
      <c r="A237" t="s">
        <v>141</v>
      </c>
      <c r="B237">
        <v>1</v>
      </c>
    </row>
    <row r="238" spans="1:9" x14ac:dyDescent="0.25">
      <c r="A238" t="s">
        <v>140</v>
      </c>
      <c r="B238">
        <v>1</v>
      </c>
    </row>
    <row r="239" spans="1:9" x14ac:dyDescent="0.25">
      <c r="A239" t="s">
        <v>139</v>
      </c>
      <c r="B239">
        <v>1</v>
      </c>
    </row>
    <row r="240" spans="1:9" x14ac:dyDescent="0.25">
      <c r="A240" t="s">
        <v>138</v>
      </c>
      <c r="B240">
        <v>1</v>
      </c>
    </row>
    <row r="241" spans="1:2" x14ac:dyDescent="0.25">
      <c r="A241" t="s">
        <v>137</v>
      </c>
      <c r="B241">
        <v>1</v>
      </c>
    </row>
    <row r="242" spans="1:2" x14ac:dyDescent="0.25">
      <c r="A242" t="s">
        <v>136</v>
      </c>
      <c r="B242">
        <v>1</v>
      </c>
    </row>
    <row r="243" spans="1:2" x14ac:dyDescent="0.25">
      <c r="A243" t="s">
        <v>135</v>
      </c>
      <c r="B243">
        <v>1</v>
      </c>
    </row>
    <row r="244" spans="1:2" x14ac:dyDescent="0.25">
      <c r="A244" t="s">
        <v>134</v>
      </c>
      <c r="B244">
        <v>1</v>
      </c>
    </row>
    <row r="245" spans="1:2" x14ac:dyDescent="0.25">
      <c r="A245" t="s">
        <v>133</v>
      </c>
      <c r="B245">
        <v>1</v>
      </c>
    </row>
    <row r="246" spans="1:2" x14ac:dyDescent="0.25">
      <c r="A246" t="s">
        <v>132</v>
      </c>
      <c r="B246">
        <v>1</v>
      </c>
    </row>
    <row r="247" spans="1:2" x14ac:dyDescent="0.25">
      <c r="A247" t="s">
        <v>129</v>
      </c>
      <c r="B247">
        <v>1</v>
      </c>
    </row>
    <row r="248" spans="1:2" x14ac:dyDescent="0.25">
      <c r="A248" t="s">
        <v>128</v>
      </c>
      <c r="B248">
        <v>1</v>
      </c>
    </row>
    <row r="249" spans="1:2" x14ac:dyDescent="0.25">
      <c r="A249" t="s">
        <v>126</v>
      </c>
      <c r="B249">
        <v>1</v>
      </c>
    </row>
    <row r="250" spans="1:2" x14ac:dyDescent="0.25">
      <c r="A250" t="s">
        <v>127</v>
      </c>
      <c r="B250">
        <v>1</v>
      </c>
    </row>
    <row r="251" spans="1:2" x14ac:dyDescent="0.25">
      <c r="A251" t="s">
        <v>125</v>
      </c>
      <c r="B251">
        <v>1</v>
      </c>
    </row>
    <row r="252" spans="1:2" x14ac:dyDescent="0.25">
      <c r="A252" t="s">
        <v>131</v>
      </c>
      <c r="B252">
        <v>1</v>
      </c>
    </row>
    <row r="253" spans="1:2" x14ac:dyDescent="0.25">
      <c r="A253" t="s">
        <v>130</v>
      </c>
      <c r="B253">
        <v>1</v>
      </c>
    </row>
    <row r="254" spans="1:2" x14ac:dyDescent="0.25">
      <c r="A254" t="s">
        <v>124</v>
      </c>
      <c r="B254">
        <v>1</v>
      </c>
    </row>
    <row r="255" spans="1:2" x14ac:dyDescent="0.25">
      <c r="A255" t="s">
        <v>123</v>
      </c>
      <c r="B255">
        <v>1</v>
      </c>
    </row>
    <row r="256" spans="1:2" x14ac:dyDescent="0.25">
      <c r="A256" t="s">
        <v>177</v>
      </c>
    </row>
  </sheetData>
  <sortState xmlns:xlrd2="http://schemas.microsoft.com/office/spreadsheetml/2017/richdata2" ref="L40:M71">
    <sortCondition descending="1" ref="M40:M7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EE59-E0B0-4559-8FEA-2A1BAB00928E}">
  <dimension ref="A1:E45"/>
  <sheetViews>
    <sheetView workbookViewId="0">
      <selection activeCell="E2" sqref="E2:E45"/>
    </sheetView>
  </sheetViews>
  <sheetFormatPr defaultRowHeight="15" x14ac:dyDescent="0.25"/>
  <cols>
    <col min="1" max="1" width="32" style="8" bestFit="1" customWidth="1"/>
    <col min="6" max="6" width="32" bestFit="1" customWidth="1"/>
  </cols>
  <sheetData>
    <row r="1" spans="1:5" x14ac:dyDescent="0.25">
      <c r="A1" s="8" t="s">
        <v>44</v>
      </c>
      <c r="B1" t="s">
        <v>243</v>
      </c>
      <c r="C1" t="s">
        <v>244</v>
      </c>
      <c r="D1" t="s">
        <v>67</v>
      </c>
      <c r="E1" t="s">
        <v>245</v>
      </c>
    </row>
    <row r="2" spans="1:5" x14ac:dyDescent="0.25">
      <c r="A2" s="8" t="s">
        <v>26</v>
      </c>
      <c r="D2">
        <v>809</v>
      </c>
      <c r="E2">
        <f>SUM(B2:D2)</f>
        <v>809</v>
      </c>
    </row>
    <row r="3" spans="1:5" x14ac:dyDescent="0.25">
      <c r="A3" s="7" t="s">
        <v>28</v>
      </c>
      <c r="B3">
        <v>117</v>
      </c>
      <c r="C3">
        <v>515</v>
      </c>
      <c r="E3">
        <f t="shared" ref="E3:E45" si="0">SUM(B3:D3)</f>
        <v>632</v>
      </c>
    </row>
    <row r="4" spans="1:5" x14ac:dyDescent="0.25">
      <c r="A4" s="8" t="s">
        <v>8</v>
      </c>
      <c r="D4">
        <v>371</v>
      </c>
      <c r="E4">
        <f t="shared" si="0"/>
        <v>371</v>
      </c>
    </row>
    <row r="5" spans="1:5" x14ac:dyDescent="0.25">
      <c r="A5" s="8" t="s">
        <v>6</v>
      </c>
      <c r="D5">
        <v>157</v>
      </c>
      <c r="E5">
        <f t="shared" si="0"/>
        <v>157</v>
      </c>
    </row>
    <row r="6" spans="1:5" x14ac:dyDescent="0.25">
      <c r="A6" s="8" t="s">
        <v>12</v>
      </c>
      <c r="D6">
        <v>4359</v>
      </c>
      <c r="E6">
        <f t="shared" si="0"/>
        <v>4359</v>
      </c>
    </row>
    <row r="7" spans="1:5" x14ac:dyDescent="0.25">
      <c r="A7" s="8" t="s">
        <v>29</v>
      </c>
      <c r="B7">
        <v>106</v>
      </c>
      <c r="C7">
        <v>318</v>
      </c>
      <c r="E7">
        <f t="shared" si="0"/>
        <v>424</v>
      </c>
    </row>
    <row r="8" spans="1:5" x14ac:dyDescent="0.25">
      <c r="A8" s="8" t="s">
        <v>30</v>
      </c>
      <c r="B8">
        <v>54</v>
      </c>
      <c r="C8">
        <v>20</v>
      </c>
      <c r="E8">
        <f t="shared" si="0"/>
        <v>74</v>
      </c>
    </row>
    <row r="9" spans="1:5" x14ac:dyDescent="0.25">
      <c r="A9" s="8" t="s">
        <v>31</v>
      </c>
      <c r="B9">
        <v>155</v>
      </c>
      <c r="C9">
        <v>39</v>
      </c>
      <c r="E9">
        <f t="shared" si="0"/>
        <v>194</v>
      </c>
    </row>
    <row r="10" spans="1:5" x14ac:dyDescent="0.25">
      <c r="A10" s="8" t="s">
        <v>24</v>
      </c>
      <c r="D10">
        <v>375</v>
      </c>
      <c r="E10">
        <f t="shared" si="0"/>
        <v>375</v>
      </c>
    </row>
    <row r="11" spans="1:5" x14ac:dyDescent="0.25">
      <c r="A11" s="8" t="s">
        <v>32</v>
      </c>
      <c r="D11">
        <v>329</v>
      </c>
      <c r="E11">
        <f t="shared" si="0"/>
        <v>329</v>
      </c>
    </row>
    <row r="12" spans="1:5" x14ac:dyDescent="0.25">
      <c r="A12" s="8" t="s">
        <v>13</v>
      </c>
      <c r="D12">
        <v>62</v>
      </c>
      <c r="E12">
        <f t="shared" si="0"/>
        <v>62</v>
      </c>
    </row>
    <row r="13" spans="1:5" x14ac:dyDescent="0.25">
      <c r="A13" s="8" t="s">
        <v>33</v>
      </c>
      <c r="B13">
        <v>243</v>
      </c>
      <c r="C13">
        <v>199</v>
      </c>
      <c r="E13">
        <f t="shared" si="0"/>
        <v>442</v>
      </c>
    </row>
    <row r="14" spans="1:5" x14ac:dyDescent="0.25">
      <c r="A14" s="8" t="s">
        <v>15</v>
      </c>
      <c r="D14">
        <v>1684</v>
      </c>
      <c r="E14">
        <f t="shared" si="0"/>
        <v>1684</v>
      </c>
    </row>
    <row r="15" spans="1:5" x14ac:dyDescent="0.25">
      <c r="A15" s="8" t="s">
        <v>21</v>
      </c>
      <c r="D15">
        <v>1454</v>
      </c>
      <c r="E15">
        <f t="shared" si="0"/>
        <v>1454</v>
      </c>
    </row>
    <row r="16" spans="1:5" x14ac:dyDescent="0.25">
      <c r="A16" s="8" t="s">
        <v>1</v>
      </c>
      <c r="D16">
        <v>255</v>
      </c>
      <c r="E16">
        <f t="shared" si="0"/>
        <v>255</v>
      </c>
    </row>
    <row r="17" spans="1:5" x14ac:dyDescent="0.25">
      <c r="A17" s="8" t="s">
        <v>22</v>
      </c>
      <c r="D17">
        <v>456</v>
      </c>
      <c r="E17">
        <f t="shared" si="0"/>
        <v>456</v>
      </c>
    </row>
    <row r="18" spans="1:5" x14ac:dyDescent="0.25">
      <c r="A18" s="8" t="s">
        <v>11</v>
      </c>
      <c r="D18">
        <v>311</v>
      </c>
      <c r="E18">
        <f t="shared" si="0"/>
        <v>311</v>
      </c>
    </row>
    <row r="19" spans="1:5" x14ac:dyDescent="0.25">
      <c r="A19" s="8" t="s">
        <v>17</v>
      </c>
      <c r="D19">
        <v>285</v>
      </c>
      <c r="E19">
        <f t="shared" si="0"/>
        <v>285</v>
      </c>
    </row>
    <row r="20" spans="1:5" x14ac:dyDescent="0.25">
      <c r="A20" s="8" t="s">
        <v>34</v>
      </c>
      <c r="B20">
        <v>37</v>
      </c>
      <c r="C20">
        <v>115</v>
      </c>
      <c r="E20">
        <f t="shared" si="0"/>
        <v>152</v>
      </c>
    </row>
    <row r="21" spans="1:5" x14ac:dyDescent="0.25">
      <c r="A21" s="8" t="s">
        <v>35</v>
      </c>
      <c r="B21" s="1">
        <f xml:space="preserve"> 473-37</f>
        <v>436</v>
      </c>
      <c r="C21">
        <f>562-115</f>
        <v>447</v>
      </c>
      <c r="E21">
        <f t="shared" si="0"/>
        <v>883</v>
      </c>
    </row>
    <row r="22" spans="1:5" x14ac:dyDescent="0.25">
      <c r="A22" s="8" t="s">
        <v>36</v>
      </c>
      <c r="B22">
        <v>41</v>
      </c>
      <c r="C22">
        <v>401</v>
      </c>
      <c r="E22">
        <f t="shared" si="0"/>
        <v>442</v>
      </c>
    </row>
    <row r="23" spans="1:5" x14ac:dyDescent="0.25">
      <c r="A23" s="8" t="s">
        <v>2</v>
      </c>
      <c r="D23">
        <v>283</v>
      </c>
      <c r="E23">
        <f t="shared" si="0"/>
        <v>283</v>
      </c>
    </row>
    <row r="24" spans="1:5" x14ac:dyDescent="0.25">
      <c r="A24" s="8" t="s">
        <v>37</v>
      </c>
      <c r="B24">
        <v>6</v>
      </c>
      <c r="C24">
        <v>48</v>
      </c>
      <c r="E24">
        <f t="shared" si="0"/>
        <v>54</v>
      </c>
    </row>
    <row r="25" spans="1:5" x14ac:dyDescent="0.25">
      <c r="A25" s="8" t="s">
        <v>3</v>
      </c>
      <c r="D25">
        <v>650</v>
      </c>
      <c r="E25">
        <f t="shared" si="0"/>
        <v>650</v>
      </c>
    </row>
    <row r="26" spans="1:5" x14ac:dyDescent="0.25">
      <c r="A26" s="8" t="s">
        <v>20</v>
      </c>
      <c r="D26">
        <v>326</v>
      </c>
      <c r="E26">
        <f t="shared" si="0"/>
        <v>326</v>
      </c>
    </row>
    <row r="27" spans="1:5" x14ac:dyDescent="0.25">
      <c r="A27" s="8" t="s">
        <v>10</v>
      </c>
      <c r="D27">
        <v>1514</v>
      </c>
      <c r="E27">
        <f t="shared" si="0"/>
        <v>1514</v>
      </c>
    </row>
    <row r="28" spans="1:5" x14ac:dyDescent="0.25">
      <c r="A28" s="8" t="s">
        <v>38</v>
      </c>
      <c r="B28">
        <v>32</v>
      </c>
      <c r="C28">
        <v>269</v>
      </c>
      <c r="E28">
        <f t="shared" si="0"/>
        <v>301</v>
      </c>
    </row>
    <row r="29" spans="1:5" x14ac:dyDescent="0.25">
      <c r="A29" s="8" t="s">
        <v>23</v>
      </c>
      <c r="D29">
        <v>3411</v>
      </c>
      <c r="E29">
        <f t="shared" si="0"/>
        <v>3411</v>
      </c>
    </row>
    <row r="30" spans="1:5" x14ac:dyDescent="0.25">
      <c r="A30" s="8" t="s">
        <v>14</v>
      </c>
      <c r="D30">
        <v>980</v>
      </c>
      <c r="E30">
        <f t="shared" si="0"/>
        <v>980</v>
      </c>
    </row>
    <row r="31" spans="1:5" x14ac:dyDescent="0.25">
      <c r="A31" s="8" t="s">
        <v>39</v>
      </c>
      <c r="D31">
        <v>382</v>
      </c>
      <c r="E31">
        <f t="shared" si="0"/>
        <v>382</v>
      </c>
    </row>
    <row r="32" spans="1:5" x14ac:dyDescent="0.25">
      <c r="A32" s="8" t="s">
        <v>19</v>
      </c>
      <c r="D32">
        <v>409</v>
      </c>
      <c r="E32">
        <f t="shared" si="0"/>
        <v>409</v>
      </c>
    </row>
    <row r="33" spans="1:5" x14ac:dyDescent="0.25">
      <c r="A33" s="8" t="s">
        <v>5</v>
      </c>
      <c r="D33">
        <v>2338</v>
      </c>
      <c r="E33">
        <f t="shared" si="0"/>
        <v>2338</v>
      </c>
    </row>
    <row r="34" spans="1:5" x14ac:dyDescent="0.25">
      <c r="A34" s="8" t="s">
        <v>16</v>
      </c>
      <c r="D34">
        <v>1208</v>
      </c>
      <c r="E34">
        <f t="shared" si="0"/>
        <v>1208</v>
      </c>
    </row>
    <row r="35" spans="1:5" x14ac:dyDescent="0.25">
      <c r="A35" s="8" t="s">
        <v>40</v>
      </c>
      <c r="B35">
        <v>3</v>
      </c>
      <c r="C35">
        <v>191</v>
      </c>
      <c r="E35">
        <f t="shared" si="0"/>
        <v>194</v>
      </c>
    </row>
    <row r="36" spans="1:5" x14ac:dyDescent="0.25">
      <c r="A36" s="8" t="s">
        <v>41</v>
      </c>
      <c r="D36">
        <v>92</v>
      </c>
      <c r="E36">
        <f t="shared" si="0"/>
        <v>92</v>
      </c>
    </row>
    <row r="37" spans="1:5" x14ac:dyDescent="0.25">
      <c r="A37" s="8" t="s">
        <v>42</v>
      </c>
      <c r="D37">
        <v>750</v>
      </c>
      <c r="E37">
        <f t="shared" si="0"/>
        <v>750</v>
      </c>
    </row>
    <row r="38" spans="1:5" x14ac:dyDescent="0.25">
      <c r="A38" s="8" t="s">
        <v>27</v>
      </c>
      <c r="D38">
        <v>5</v>
      </c>
      <c r="E38">
        <f t="shared" si="0"/>
        <v>5</v>
      </c>
    </row>
    <row r="39" spans="1:5" x14ac:dyDescent="0.25">
      <c r="A39" s="8" t="s">
        <v>9</v>
      </c>
      <c r="D39">
        <v>1568</v>
      </c>
      <c r="E39">
        <f t="shared" si="0"/>
        <v>1568</v>
      </c>
    </row>
    <row r="40" spans="1:5" x14ac:dyDescent="0.25">
      <c r="A40" s="8" t="s">
        <v>18</v>
      </c>
      <c r="D40">
        <v>265</v>
      </c>
      <c r="E40">
        <f t="shared" si="0"/>
        <v>265</v>
      </c>
    </row>
    <row r="41" spans="1:5" x14ac:dyDescent="0.25">
      <c r="A41" s="8" t="s">
        <v>25</v>
      </c>
      <c r="D41">
        <v>389</v>
      </c>
      <c r="E41">
        <f t="shared" si="0"/>
        <v>389</v>
      </c>
    </row>
    <row r="42" spans="1:5" x14ac:dyDescent="0.25">
      <c r="A42" s="8" t="s">
        <v>4</v>
      </c>
      <c r="D42">
        <v>2654</v>
      </c>
      <c r="E42">
        <f t="shared" si="0"/>
        <v>2654</v>
      </c>
    </row>
    <row r="43" spans="1:5" x14ac:dyDescent="0.25">
      <c r="A43" s="8" t="s">
        <v>43</v>
      </c>
      <c r="B43">
        <v>117</v>
      </c>
      <c r="C43">
        <v>545</v>
      </c>
      <c r="E43">
        <f t="shared" si="0"/>
        <v>662</v>
      </c>
    </row>
    <row r="44" spans="1:5" x14ac:dyDescent="0.25">
      <c r="A44" s="8" t="s">
        <v>0</v>
      </c>
      <c r="D44">
        <v>18</v>
      </c>
      <c r="E44">
        <f t="shared" si="0"/>
        <v>18</v>
      </c>
    </row>
    <row r="45" spans="1:5" x14ac:dyDescent="0.25">
      <c r="A45" s="8" t="s">
        <v>7</v>
      </c>
      <c r="D45">
        <v>698</v>
      </c>
      <c r="E45">
        <f t="shared" si="0"/>
        <v>698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5E46-E840-4E5D-BF04-20DFF006B5E0}">
  <dimension ref="A1"/>
  <sheetViews>
    <sheetView workbookViewId="0">
      <selection activeCell="I4" sqref="I4:J36"/>
    </sheetView>
  </sheetViews>
  <sheetFormatPr defaultRowHeight="15" x14ac:dyDescent="0.25"/>
  <sheetData/>
  <sortState xmlns:xlrd2="http://schemas.microsoft.com/office/spreadsheetml/2017/richdata2" ref="I5:J36">
    <sortCondition ref="I4:I3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bd_entorno</vt:lpstr>
      <vt:lpstr>bd_entorno_log</vt:lpstr>
      <vt:lpstr>GO</vt:lpstr>
      <vt:lpstr>DF</vt:lpstr>
      <vt:lpstr>DF_GO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 Ricardo Zimmermann</cp:lastModifiedBy>
  <dcterms:created xsi:type="dcterms:W3CDTF">2021-05-08T22:54:22Z</dcterms:created>
  <dcterms:modified xsi:type="dcterms:W3CDTF">2021-05-10T21:21:25Z</dcterms:modified>
</cp:coreProperties>
</file>