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80" windowHeight="13940" activeTab="2"/>
  </bookViews>
  <sheets>
    <sheet name="freq" sheetId="3" r:id="rId1"/>
    <sheet name="waveband" sheetId="2" r:id="rId2"/>
    <sheet name="target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<sst xmlns="http://schemas.openxmlformats.org/spreadsheetml/2006/main" count="147" uniqueCount="121">
  <si>
    <t>频率</t>
  </si>
  <si>
    <t>波长</t>
  </si>
  <si>
    <t>量级</t>
  </si>
  <si>
    <t>IEEE</t>
  </si>
  <si>
    <t>NATO</t>
  </si>
  <si>
    <t>3Hz</t>
  </si>
  <si>
    <t>km</t>
  </si>
  <si>
    <t>HF</t>
  </si>
  <si>
    <t>A</t>
  </si>
  <si>
    <t>8GHz</t>
  </si>
  <si>
    <t>mm</t>
  </si>
  <si>
    <t>X</t>
  </si>
  <si>
    <t>I</t>
  </si>
  <si>
    <t>3MHz</t>
  </si>
  <si>
    <t>m</t>
  </si>
  <si>
    <t>10GHz</t>
  </si>
  <si>
    <t>J</t>
  </si>
  <si>
    <t>30MHz</t>
  </si>
  <si>
    <t>VHF</t>
  </si>
  <si>
    <t>12GHz</t>
  </si>
  <si>
    <t>250MHz</t>
  </si>
  <si>
    <t>B</t>
  </si>
  <si>
    <t>18GHz</t>
  </si>
  <si>
    <t>Kᵤ</t>
  </si>
  <si>
    <t>300MHz</t>
  </si>
  <si>
    <t>UHF</t>
  </si>
  <si>
    <t>20GHz</t>
  </si>
  <si>
    <t>K</t>
  </si>
  <si>
    <t>500MHz</t>
  </si>
  <si>
    <t>C</t>
  </si>
  <si>
    <t>27GHz</t>
  </si>
  <si>
    <t>1GHz</t>
  </si>
  <si>
    <t>L</t>
  </si>
  <si>
    <t>D</t>
  </si>
  <si>
    <t>30GHz</t>
  </si>
  <si>
    <t>Kₐ</t>
  </si>
  <si>
    <t>2GHz</t>
  </si>
  <si>
    <t>S</t>
  </si>
  <si>
    <t>E</t>
  </si>
  <si>
    <t>40GHz</t>
  </si>
  <si>
    <t>3GHz</t>
  </si>
  <si>
    <t>F</t>
  </si>
  <si>
    <t>60GHz</t>
  </si>
  <si>
    <t>V</t>
  </si>
  <si>
    <t>4GHz</t>
  </si>
  <si>
    <t>G</t>
  </si>
  <si>
    <t>75GHz</t>
  </si>
  <si>
    <t>M</t>
  </si>
  <si>
    <t>6GHz</t>
  </si>
  <si>
    <t>H</t>
  </si>
  <si>
    <t>100GHz</t>
  </si>
  <si>
    <t>W</t>
  </si>
  <si>
    <t>波段</t>
  </si>
  <si>
    <t>释义</t>
  </si>
  <si>
    <t>应用</t>
  </si>
  <si>
    <t>100∼10</t>
  </si>
  <si>
    <t>High Frequency</t>
  </si>
  <si>
    <t>超视距雷达</t>
  </si>
  <si>
    <t>10∼1</t>
  </si>
  <si>
    <t>Very High Frequency</t>
  </si>
  <si>
    <t>1∼0.3</t>
  </si>
  <si>
    <t>Ultra-High Frequency</t>
  </si>
  <si>
    <t>预警雷达</t>
  </si>
  <si>
    <t>P</t>
  </si>
  <si>
    <t>1.3∼0.3</t>
  </si>
  <si>
    <t>Previous</t>
  </si>
  <si>
    <t>0.3∼0.15</t>
  </si>
  <si>
    <t>Long Wave</t>
  </si>
  <si>
    <t>空中航路监视雷达</t>
  </si>
  <si>
    <t>0.15∼0.075</t>
  </si>
  <si>
    <t>Short Wave</t>
  </si>
  <si>
    <t>机场监视雷达</t>
  </si>
  <si>
    <t xml:space="preserve">75∼37.5 </t>
  </si>
  <si>
    <t>Compromise</t>
  </si>
  <si>
    <t>气象雷达、火控雷达</t>
  </si>
  <si>
    <t>37.5∼25</t>
  </si>
  <si>
    <t>Crosshair</t>
  </si>
  <si>
    <t>合成孔径雷达</t>
  </si>
  <si>
    <t>25∼16.7</t>
  </si>
  <si>
    <t>Kurz-under</t>
  </si>
  <si>
    <t>弹载雷达</t>
  </si>
  <si>
    <t>16.7∼11.1</t>
  </si>
  <si>
    <t>Kurz (German: short)</t>
  </si>
  <si>
    <t>场面监视雷达</t>
  </si>
  <si>
    <t>11.1∼7.5</t>
  </si>
  <si>
    <t>Kurz-above</t>
  </si>
  <si>
    <t>机场地面探测设备</t>
  </si>
  <si>
    <t>7.5∼4</t>
  </si>
  <si>
    <t>泊车雷达</t>
  </si>
  <si>
    <t>4∼2.7</t>
  </si>
  <si>
    <t>2.7~1</t>
  </si>
  <si>
    <t>目标</t>
  </si>
  <si>
    <t>目标类别</t>
  </si>
  <si>
    <t>RCS（m²）</t>
  </si>
  <si>
    <t>速度（m/s）</t>
  </si>
  <si>
    <t>大型民航</t>
  </si>
  <si>
    <t>飞机</t>
  </si>
  <si>
    <t>200~310</t>
  </si>
  <si>
    <t>中型民航</t>
  </si>
  <si>
    <t>小型民航</t>
  </si>
  <si>
    <t>战斗机</t>
  </si>
  <si>
    <t>3~12</t>
  </si>
  <si>
    <t>隐形战斗机</t>
  </si>
  <si>
    <t>0.3~0.4</t>
  </si>
  <si>
    <t>战术轰炸机</t>
  </si>
  <si>
    <t>7~10</t>
  </si>
  <si>
    <t>重型轰炸机</t>
  </si>
  <si>
    <t>13~20</t>
  </si>
  <si>
    <t>战略轰炸机（В-52）</t>
  </si>
  <si>
    <t>运输机</t>
  </si>
  <si>
    <t>40~70</t>
  </si>
  <si>
    <t>水下航行的潜舰</t>
  </si>
  <si>
    <t>舰艇</t>
  </si>
  <si>
    <t>独木舟</t>
  </si>
  <si>
    <t>导弹快艇</t>
  </si>
  <si>
    <t>驱逐舰</t>
  </si>
  <si>
    <t>航空母舰</t>
  </si>
  <si>
    <t>汽车</t>
  </si>
  <si>
    <t>地面目标</t>
  </si>
  <si>
    <t>3~10</t>
  </si>
  <si>
    <t>主战坦克（T-90）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</si>
</sst>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C1" sqref="C1"/>
    </sheetView>
  </sheetViews>
  <sheetFormatPr defaultColWidth="9.23076923076923" defaultRowHeight="16.8"/>
  <cols>
    <col min="2" max="2" width="9.69230769230769" customWidth="1"/>
    <col min="3" max="3" width="6" customWidth="1"/>
    <col min="4" max="4" width="6.61538461538461" customWidth="1"/>
    <col min="5" max="5" width="7.84615384615385" customWidth="1"/>
    <col min="8" max="8" width="6" customWidth="1"/>
    <col min="10" max="10" width="7.8461538461538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>
      <c r="A2" s="1" t="s">
        <v>5</v>
      </c>
      <c r="B2" s="3">
        <f>3*10^8/(3*10^3)</f>
        <v>100000</v>
      </c>
      <c r="C2" s="1" t="s">
        <v>6</v>
      </c>
      <c r="D2" s="1" t="s">
        <v>7</v>
      </c>
      <c r="E2" s="1" t="s">
        <v>8</v>
      </c>
      <c r="F2" s="1" t="s">
        <v>9</v>
      </c>
      <c r="G2" s="4">
        <f>3*10^8/(8*10^9)*10^3</f>
        <v>37.5</v>
      </c>
      <c r="H2" s="1" t="s">
        <v>10</v>
      </c>
      <c r="I2" s="1" t="s">
        <v>11</v>
      </c>
      <c r="J2" s="1" t="s">
        <v>12</v>
      </c>
    </row>
    <row r="3" spans="1:10">
      <c r="A3" s="1" t="s">
        <v>13</v>
      </c>
      <c r="B3" s="4">
        <f>3*10^8/(3*10^6)</f>
        <v>100</v>
      </c>
      <c r="C3" s="1" t="s">
        <v>14</v>
      </c>
      <c r="D3" s="1"/>
      <c r="E3" s="1"/>
      <c r="F3" s="1" t="s">
        <v>15</v>
      </c>
      <c r="G3" s="4">
        <f>3*10^8/(10*10^9)*10^3</f>
        <v>30</v>
      </c>
      <c r="H3" s="1"/>
      <c r="I3" s="1"/>
      <c r="J3" s="1" t="s">
        <v>16</v>
      </c>
    </row>
    <row r="4" spans="1:10">
      <c r="A4" s="1" t="s">
        <v>17</v>
      </c>
      <c r="B4" s="4">
        <f>3*10^8/(3*10^7)</f>
        <v>10</v>
      </c>
      <c r="C4" s="1"/>
      <c r="D4" s="1" t="s">
        <v>18</v>
      </c>
      <c r="E4" s="1"/>
      <c r="F4" s="1" t="s">
        <v>19</v>
      </c>
      <c r="G4" s="4">
        <f>3*10^8/(12*10^9)*10^3</f>
        <v>25</v>
      </c>
      <c r="H4" s="1"/>
      <c r="I4" s="1"/>
      <c r="J4" s="1"/>
    </row>
    <row r="5" spans="1:10">
      <c r="A5" s="1" t="s">
        <v>20</v>
      </c>
      <c r="B5" s="4">
        <f>3*10^8/(250*10^6)</f>
        <v>1.2</v>
      </c>
      <c r="C5" s="1"/>
      <c r="D5" s="1"/>
      <c r="E5" s="1" t="s">
        <v>21</v>
      </c>
      <c r="F5" s="1" t="s">
        <v>22</v>
      </c>
      <c r="G5" s="4">
        <f>ROUND(3*10^8/(18*10^9)*10^3,1)</f>
        <v>16.7</v>
      </c>
      <c r="H5" s="1"/>
      <c r="I5" s="1" t="s">
        <v>23</v>
      </c>
      <c r="J5" s="1"/>
    </row>
    <row r="6" spans="1:10">
      <c r="A6" s="1" t="s">
        <v>24</v>
      </c>
      <c r="B6" s="4">
        <f>3*10^8/(300*10^6)</f>
        <v>1</v>
      </c>
      <c r="C6" s="1"/>
      <c r="D6" s="1" t="s">
        <v>25</v>
      </c>
      <c r="E6" s="1"/>
      <c r="F6" s="1" t="s">
        <v>26</v>
      </c>
      <c r="G6" s="4">
        <f>3*10^8/(20*10^9)*10^3</f>
        <v>15</v>
      </c>
      <c r="H6" s="1"/>
      <c r="I6" s="1" t="s">
        <v>27</v>
      </c>
      <c r="J6" s="1"/>
    </row>
    <row r="7" spans="1:10">
      <c r="A7" s="1" t="s">
        <v>28</v>
      </c>
      <c r="B7" s="4">
        <f>3*10^8/(500*10^6)</f>
        <v>0.6</v>
      </c>
      <c r="C7" s="1"/>
      <c r="D7" s="1"/>
      <c r="E7" s="1" t="s">
        <v>29</v>
      </c>
      <c r="F7" s="1" t="s">
        <v>30</v>
      </c>
      <c r="G7" s="4">
        <f>ROUND(3*10^8/(27*10^9)*10^3,1)</f>
        <v>11.1</v>
      </c>
      <c r="H7" s="1"/>
      <c r="I7" s="1"/>
      <c r="J7" s="1" t="s">
        <v>27</v>
      </c>
    </row>
    <row r="8" spans="1:10">
      <c r="A8" s="1" t="s">
        <v>31</v>
      </c>
      <c r="B8" s="4">
        <f>3*10^8/(1*10^9)</f>
        <v>0.3</v>
      </c>
      <c r="C8" s="1"/>
      <c r="D8" s="1" t="s">
        <v>32</v>
      </c>
      <c r="E8" s="1" t="s">
        <v>33</v>
      </c>
      <c r="F8" s="1" t="s">
        <v>34</v>
      </c>
      <c r="G8" s="4">
        <f>3*10^8/(30*10^9)*10^3</f>
        <v>10</v>
      </c>
      <c r="H8" s="1"/>
      <c r="I8" s="1" t="s">
        <v>35</v>
      </c>
      <c r="J8" s="1"/>
    </row>
    <row r="9" spans="1:10">
      <c r="A9" s="1" t="s">
        <v>36</v>
      </c>
      <c r="B9" s="4">
        <f>3*10^8/(2*10^9)</f>
        <v>0.15</v>
      </c>
      <c r="C9" s="1"/>
      <c r="D9" s="1" t="s">
        <v>37</v>
      </c>
      <c r="E9" s="1" t="s">
        <v>38</v>
      </c>
      <c r="F9" s="1" t="s">
        <v>39</v>
      </c>
      <c r="G9" s="4">
        <f>3*10^8/(40*10^9)*10^3</f>
        <v>7.5</v>
      </c>
      <c r="H9" s="1"/>
      <c r="I9" s="1"/>
      <c r="J9" s="1"/>
    </row>
    <row r="10" spans="1:10">
      <c r="A10" s="1" t="s">
        <v>40</v>
      </c>
      <c r="B10" s="4">
        <f>3*10^8/(3*10^9)</f>
        <v>0.1</v>
      </c>
      <c r="C10" s="1"/>
      <c r="D10" s="1"/>
      <c r="E10" s="1" t="s">
        <v>41</v>
      </c>
      <c r="F10" s="1" t="s">
        <v>42</v>
      </c>
      <c r="G10" s="4">
        <f>3*10^8/(60*10^9)*10^3</f>
        <v>5</v>
      </c>
      <c r="H10" s="1"/>
      <c r="I10" s="1" t="s">
        <v>43</v>
      </c>
      <c r="J10" s="1" t="s">
        <v>32</v>
      </c>
    </row>
    <row r="11" spans="1:10">
      <c r="A11" s="1" t="s">
        <v>44</v>
      </c>
      <c r="B11" s="4">
        <f>3*10^8/(4*10^9)*10^3</f>
        <v>75</v>
      </c>
      <c r="C11" s="1" t="s">
        <v>10</v>
      </c>
      <c r="D11" s="1" t="s">
        <v>29</v>
      </c>
      <c r="E11" s="1" t="s">
        <v>45</v>
      </c>
      <c r="F11" s="1" t="s">
        <v>46</v>
      </c>
      <c r="G11" s="4">
        <f>3*10^8/(75*10^9)*10^3</f>
        <v>4</v>
      </c>
      <c r="H11" s="1"/>
      <c r="I11" s="1"/>
      <c r="J11" s="1" t="s">
        <v>47</v>
      </c>
    </row>
    <row r="12" spans="1:10">
      <c r="A12" s="1" t="s">
        <v>48</v>
      </c>
      <c r="B12" s="4">
        <f>3*10^8/(6*10^9)*10^3</f>
        <v>50</v>
      </c>
      <c r="C12" s="1"/>
      <c r="D12" s="1"/>
      <c r="E12" s="1" t="s">
        <v>49</v>
      </c>
      <c r="F12" s="1" t="s">
        <v>50</v>
      </c>
      <c r="G12" s="4">
        <f>3*10^8/(100*10^9)*10^3</f>
        <v>3</v>
      </c>
      <c r="H12" s="1"/>
      <c r="I12" s="1" t="s">
        <v>51</v>
      </c>
      <c r="J12" s="1"/>
    </row>
  </sheetData>
  <mergeCells count="17">
    <mergeCell ref="C3:C10"/>
    <mergeCell ref="C11:C12"/>
    <mergeCell ref="D2:D3"/>
    <mergeCell ref="D4:D5"/>
    <mergeCell ref="D6:D7"/>
    <mergeCell ref="D9:D10"/>
    <mergeCell ref="D11:D12"/>
    <mergeCell ref="E2:E4"/>
    <mergeCell ref="E5:E6"/>
    <mergeCell ref="H2:H12"/>
    <mergeCell ref="I2:I4"/>
    <mergeCell ref="I6:I7"/>
    <mergeCell ref="I8:I9"/>
    <mergeCell ref="I10:I11"/>
    <mergeCell ref="J3:J6"/>
    <mergeCell ref="J7:J9"/>
    <mergeCell ref="J11:J1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C1" sqref="C1"/>
    </sheetView>
  </sheetViews>
  <sheetFormatPr defaultColWidth="9.23076923076923" defaultRowHeight="16.8" outlineLevelCol="5"/>
  <cols>
    <col min="1" max="1" width="6.07692307692308" customWidth="1"/>
    <col min="2" max="2" width="11.1538461538462" customWidth="1"/>
    <col min="3" max="3" width="6" customWidth="1"/>
    <col min="4" max="4" width="22.5384615384615" customWidth="1"/>
    <col min="5" max="5" width="22.4615384615385" customWidth="1"/>
  </cols>
  <sheetData>
    <row r="1" spans="1:6">
      <c r="A1" s="1" t="s">
        <v>52</v>
      </c>
      <c r="B1" s="1" t="s">
        <v>1</v>
      </c>
      <c r="C1" s="1" t="s">
        <v>2</v>
      </c>
      <c r="D1" s="1" t="s">
        <v>53</v>
      </c>
      <c r="E1" s="1" t="s">
        <v>54</v>
      </c>
      <c r="F1" s="1"/>
    </row>
    <row r="2" spans="1:6">
      <c r="A2" s="1" t="s">
        <v>7</v>
      </c>
      <c r="B2" s="1" t="s">
        <v>55</v>
      </c>
      <c r="C2" s="1" t="s">
        <v>14</v>
      </c>
      <c r="D2" s="1" t="s">
        <v>56</v>
      </c>
      <c r="E2" s="1" t="s">
        <v>57</v>
      </c>
      <c r="F2" s="1"/>
    </row>
    <row r="3" spans="1:6">
      <c r="A3" s="1" t="s">
        <v>18</v>
      </c>
      <c r="B3" s="1" t="s">
        <v>58</v>
      </c>
      <c r="C3" s="1"/>
      <c r="D3" s="1" t="s">
        <v>59</v>
      </c>
      <c r="E3" s="1"/>
      <c r="F3" s="1"/>
    </row>
    <row r="4" spans="1:6">
      <c r="A4" s="1" t="s">
        <v>25</v>
      </c>
      <c r="B4" s="1" t="s">
        <v>60</v>
      </c>
      <c r="C4" s="1"/>
      <c r="D4" s="1" t="s">
        <v>61</v>
      </c>
      <c r="E4" s="1" t="s">
        <v>62</v>
      </c>
      <c r="F4" s="1"/>
    </row>
    <row r="5" spans="1:6">
      <c r="A5" s="1" t="s">
        <v>63</v>
      </c>
      <c r="B5" s="1" t="s">
        <v>64</v>
      </c>
      <c r="C5" s="1"/>
      <c r="D5" s="1" t="s">
        <v>65</v>
      </c>
      <c r="E5" s="1"/>
      <c r="F5" s="1"/>
    </row>
    <row r="6" spans="1:6">
      <c r="A6" s="1" t="s">
        <v>32</v>
      </c>
      <c r="B6" s="1" t="s">
        <v>66</v>
      </c>
      <c r="C6" s="1"/>
      <c r="D6" s="1" t="s">
        <v>67</v>
      </c>
      <c r="E6" s="1" t="s">
        <v>68</v>
      </c>
      <c r="F6" s="1"/>
    </row>
    <row r="7" spans="1:6">
      <c r="A7" s="1" t="s">
        <v>37</v>
      </c>
      <c r="B7" s="1" t="s">
        <v>69</v>
      </c>
      <c r="C7" s="1"/>
      <c r="D7" s="1" t="s">
        <v>70</v>
      </c>
      <c r="E7" s="1" t="s">
        <v>71</v>
      </c>
      <c r="F7" s="1"/>
    </row>
    <row r="8" spans="1:6">
      <c r="A8" s="1" t="s">
        <v>29</v>
      </c>
      <c r="B8" s="1" t="s">
        <v>72</v>
      </c>
      <c r="C8" s="1" t="s">
        <v>10</v>
      </c>
      <c r="D8" s="1" t="s">
        <v>73</v>
      </c>
      <c r="E8" s="1" t="s">
        <v>74</v>
      </c>
      <c r="F8" s="1"/>
    </row>
    <row r="9" spans="1:6">
      <c r="A9" s="1" t="s">
        <v>11</v>
      </c>
      <c r="B9" s="1" t="s">
        <v>75</v>
      </c>
      <c r="C9" s="1"/>
      <c r="D9" s="1" t="s">
        <v>76</v>
      </c>
      <c r="E9" s="1" t="s">
        <v>77</v>
      </c>
      <c r="F9" s="1"/>
    </row>
    <row r="10" spans="1:6">
      <c r="A10" s="1" t="s">
        <v>23</v>
      </c>
      <c r="B10" s="1" t="s">
        <v>78</v>
      </c>
      <c r="C10" s="1"/>
      <c r="D10" s="1" t="s">
        <v>79</v>
      </c>
      <c r="E10" s="1" t="s">
        <v>80</v>
      </c>
      <c r="F10" s="1"/>
    </row>
    <row r="11" spans="1:6">
      <c r="A11" s="1" t="s">
        <v>27</v>
      </c>
      <c r="B11" s="1" t="s">
        <v>81</v>
      </c>
      <c r="C11" s="1"/>
      <c r="D11" s="1" t="s">
        <v>82</v>
      </c>
      <c r="E11" s="1" t="s">
        <v>83</v>
      </c>
      <c r="F11" s="1"/>
    </row>
    <row r="12" spans="1:6">
      <c r="A12" s="1" t="s">
        <v>35</v>
      </c>
      <c r="B12" s="1" t="s">
        <v>84</v>
      </c>
      <c r="C12" s="1"/>
      <c r="D12" s="1" t="s">
        <v>85</v>
      </c>
      <c r="E12" s="1" t="s">
        <v>86</v>
      </c>
      <c r="F12" s="1"/>
    </row>
    <row r="13" spans="1:6">
      <c r="A13" s="1" t="s">
        <v>43</v>
      </c>
      <c r="B13" s="1" t="s">
        <v>87</v>
      </c>
      <c r="C13" s="1"/>
      <c r="D13" s="1"/>
      <c r="E13" s="1" t="s">
        <v>88</v>
      </c>
      <c r="F13" s="1"/>
    </row>
    <row r="14" spans="1:6">
      <c r="A14" s="1" t="s">
        <v>51</v>
      </c>
      <c r="B14" s="1" t="s">
        <v>89</v>
      </c>
      <c r="C14" s="1"/>
      <c r="D14" s="1"/>
      <c r="E14" s="1"/>
      <c r="F14" s="1"/>
    </row>
    <row r="15" spans="1:6">
      <c r="A15" s="1" t="s">
        <v>45</v>
      </c>
      <c r="B15" s="1" t="s">
        <v>90</v>
      </c>
      <c r="C15" s="1"/>
      <c r="D15" s="1"/>
      <c r="E15" s="1"/>
      <c r="F15" s="1"/>
    </row>
  </sheetData>
  <mergeCells count="6">
    <mergeCell ref="C2:C7"/>
    <mergeCell ref="C8:C15"/>
    <mergeCell ref="D13:D15"/>
    <mergeCell ref="E2:E3"/>
    <mergeCell ref="E4:E5"/>
    <mergeCell ref="E13:E1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E2" sqref="E2"/>
    </sheetView>
  </sheetViews>
  <sheetFormatPr defaultColWidth="9.23076923076923" defaultRowHeight="16.8" outlineLevelCol="3"/>
  <cols>
    <col min="1" max="1" width="22" customWidth="1"/>
    <col min="2" max="2" width="10.3076923076923" customWidth="1"/>
    <col min="3" max="3" width="12.3846153846154" customWidth="1"/>
    <col min="4" max="4" width="14.3076923076923" customWidth="1"/>
  </cols>
  <sheetData>
    <row r="1" spans="1:4">
      <c r="A1" s="1" t="s">
        <v>91</v>
      </c>
      <c r="B1" s="1" t="s">
        <v>92</v>
      </c>
      <c r="C1" s="1" t="s">
        <v>93</v>
      </c>
      <c r="D1" s="1" t="s">
        <v>94</v>
      </c>
    </row>
    <row r="2" spans="1:4">
      <c r="A2" s="1" t="s">
        <v>95</v>
      </c>
      <c r="B2" s="1" t="s">
        <v>96</v>
      </c>
      <c r="C2" s="1"/>
      <c r="D2" s="1" t="s">
        <v>97</v>
      </c>
    </row>
    <row r="3" spans="1:4">
      <c r="A3" s="1" t="s">
        <v>98</v>
      </c>
      <c r="B3" s="1"/>
      <c r="C3" s="1"/>
      <c r="D3" s="1"/>
    </row>
    <row r="4" spans="1:4">
      <c r="A4" s="1" t="s">
        <v>99</v>
      </c>
      <c r="B4" s="1"/>
      <c r="C4" s="1"/>
      <c r="D4" s="1"/>
    </row>
    <row r="5" spans="1:4">
      <c r="A5" s="1" t="s">
        <v>100</v>
      </c>
      <c r="B5" s="1"/>
      <c r="C5" s="1" t="s">
        <v>101</v>
      </c>
      <c r="D5" s="1"/>
    </row>
    <row r="6" spans="1:4">
      <c r="A6" s="1" t="s">
        <v>102</v>
      </c>
      <c r="B6" s="1"/>
      <c r="C6" s="1" t="s">
        <v>103</v>
      </c>
      <c r="D6" s="1"/>
    </row>
    <row r="7" spans="1:4">
      <c r="A7" s="1" t="s">
        <v>104</v>
      </c>
      <c r="B7" s="1"/>
      <c r="C7" s="1" t="s">
        <v>105</v>
      </c>
      <c r="D7" s="1"/>
    </row>
    <row r="8" spans="1:4">
      <c r="A8" s="1" t="s">
        <v>106</v>
      </c>
      <c r="B8" s="1"/>
      <c r="C8" s="1" t="s">
        <v>107</v>
      </c>
      <c r="D8" s="1"/>
    </row>
    <row r="9" spans="1:4">
      <c r="A9" s="1" t="s">
        <v>108</v>
      </c>
      <c r="B9" s="1"/>
      <c r="C9" s="1">
        <v>100</v>
      </c>
      <c r="D9" s="1"/>
    </row>
    <row r="10" spans="1:4">
      <c r="A10" s="1" t="s">
        <v>109</v>
      </c>
      <c r="B10" s="1"/>
      <c r="C10" s="1" t="s">
        <v>110</v>
      </c>
      <c r="D10" s="1"/>
    </row>
    <row r="11" spans="1:4">
      <c r="A11" s="1" t="s">
        <v>111</v>
      </c>
      <c r="B11" s="1" t="s">
        <v>112</v>
      </c>
      <c r="C11" s="1">
        <v>0</v>
      </c>
      <c r="D11" s="1"/>
    </row>
    <row r="12" spans="1:4">
      <c r="A12" s="1" t="s">
        <v>113</v>
      </c>
      <c r="B12" s="1"/>
      <c r="C12" s="1">
        <v>50</v>
      </c>
      <c r="D12" s="1"/>
    </row>
    <row r="13" spans="1:4">
      <c r="A13" s="1" t="s">
        <v>114</v>
      </c>
      <c r="B13" s="1"/>
      <c r="C13" s="1">
        <v>500</v>
      </c>
      <c r="D13" s="1"/>
    </row>
    <row r="14" spans="1:4">
      <c r="A14" s="1" t="s">
        <v>115</v>
      </c>
      <c r="B14" s="1"/>
      <c r="C14" s="2">
        <v>10000</v>
      </c>
      <c r="D14" s="1"/>
    </row>
    <row r="15" spans="1:4">
      <c r="A15" s="1" t="s">
        <v>116</v>
      </c>
      <c r="B15" s="1"/>
      <c r="C15" s="2">
        <v>50000</v>
      </c>
      <c r="D15" s="1"/>
    </row>
    <row r="16" spans="1:4">
      <c r="A16" s="1" t="s">
        <v>117</v>
      </c>
      <c r="B16" s="1" t="s">
        <v>118</v>
      </c>
      <c r="C16" s="1" t="s">
        <v>119</v>
      </c>
      <c r="D16" s="1"/>
    </row>
    <row r="17" spans="1:4">
      <c r="A17" s="1" t="s">
        <v>120</v>
      </c>
      <c r="B17" s="1"/>
      <c r="C17" s="1">
        <v>29</v>
      </c>
      <c r="D17" s="1"/>
    </row>
  </sheetData>
  <mergeCells count="3">
    <mergeCell ref="B2:B10"/>
    <mergeCell ref="B11:B15"/>
    <mergeCell ref="B16:B1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freq</vt:lpstr>
      <vt:lpstr>waveband</vt:lpstr>
      <vt:lpstr>target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integzz</dc:creator>
  <cp:lastModifiedBy>integzz</cp:lastModifiedBy>
  <dcterms:created xsi:type="dcterms:W3CDTF">2025-01-27T22:41:24Z</dcterms:created>
  <dcterms:modified xsi:type="dcterms:W3CDTF">2025-01-27T23:22:40Z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96F6DDDFE8066C91149B97670BC79CEC_41</vt:lpwstr>
  </property>
  <property fmtid="{D5CDD505-2E9C-101B-9397-08002B2CF9AE}" pid="3" name="KSOProductBuildVer">
    <vt:lpwstr>2052-6.11.0.8608</vt:lpwstr>
  </property>
</Properties>
</file>