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39.xml"/>
  <Override ContentType="application/vnd.openxmlformats-officedocument.drawingml.chart+xml" PartName="/xl/charts/chart35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37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чет АРКА" sheetId="1" r:id="rId5"/>
    <sheet state="visible" name="Лист1" sheetId="2" r:id="rId6"/>
    <sheet state="visible" name="Лист2" sheetId="3" r:id="rId7"/>
    <sheet state="visible" name="1-е ИО" sheetId="4" r:id="rId8"/>
    <sheet state="visible" name="2-е ИО" sheetId="5" r:id="rId9"/>
    <sheet state="visible" name="Результат отёла" sheetId="6" r:id="rId10"/>
    <sheet state="visible" name="Проверка УЗИ" sheetId="7" r:id="rId11"/>
    <sheet state="visible" name="Выбытие телят до 6 месяцев" sheetId="8" r:id="rId12"/>
    <sheet state="visible" name="Выбытие до 60 дней  за год" sheetId="9" r:id="rId13"/>
    <sheet state="visible" name="Выбытие до 60 дней в доении" sheetId="10" r:id="rId14"/>
    <sheet state="visible" name="Отклонения надоя" sheetId="11" r:id="rId15"/>
    <sheet state="visible" name="Сохранность молодняка" sheetId="12" r:id="rId16"/>
    <sheet state="visible" name="Дойных коров и валовый надой" sheetId="13" r:id="rId17"/>
    <sheet state="hidden" name="PregRate" sheetId="14" r:id="rId18"/>
    <sheet state="hidden" name="CR%" sheetId="15" r:id="rId19"/>
    <sheet state="hidden" name="CR% Week" sheetId="16" r:id="rId20"/>
    <sheet state="hidden" name="CR% по схеме ИО и месяцу" sheetId="17" r:id="rId21"/>
    <sheet state="hidden" name="CR% по технику и месяцу" sheetId="18" r:id="rId22"/>
    <sheet state="visible" name="Поголовье и Вал" sheetId="19" r:id="rId23"/>
    <sheet state="hidden" name="Прогноз поголовья Delpro" sheetId="20" r:id="rId24"/>
    <sheet state="visible" name="Список пропущеных животных  с И" sheetId="21" r:id="rId25"/>
    <sheet state="visible" name="Список пропущеных животных  с У" sheetId="22" r:id="rId26"/>
    <sheet state="visible" name="Список пропущенных на запуск" sheetId="23" r:id="rId27"/>
    <sheet state="hidden" name="не трогать" sheetId="24" r:id="rId28"/>
    <sheet state="hidden" name="не трогать2" sheetId="25" r:id="rId29"/>
    <sheet state="hidden" name="не трогать3" sheetId="26" r:id="rId30"/>
    <sheet state="hidden" name="не трогать4" sheetId="27" r:id="rId31"/>
  </sheets>
  <definedNames/>
  <calcPr/>
</workbook>
</file>

<file path=xl/sharedStrings.xml><?xml version="1.0" encoding="utf-8"?>
<sst xmlns="http://schemas.openxmlformats.org/spreadsheetml/2006/main" count="1187" uniqueCount="658">
  <si>
    <t>Название хозяйства</t>
  </si>
  <si>
    <t>КолоСС МТФ Рогожино - 1, 2</t>
  </si>
  <si>
    <t>Вставить из показателей ---&gt;</t>
  </si>
  <si>
    <t>Кол-во коров в стаде</t>
  </si>
  <si>
    <t>Коров</t>
  </si>
  <si>
    <t>Ссылка на отчет из Арки</t>
  </si>
  <si>
    <t>% Стельных</t>
  </si>
  <si>
    <t>50 %</t>
  </si>
  <si>
    <t>от 55 %</t>
  </si>
  <si>
    <t>Стельных</t>
  </si>
  <si>
    <t>% Первотелок</t>
  </si>
  <si>
    <t>35 %</t>
  </si>
  <si>
    <t>Первотелок</t>
  </si>
  <si>
    <t>Кол-во БРАК коровы</t>
  </si>
  <si>
    <t>БРАК</t>
  </si>
  <si>
    <t>Средний надой ДЗ</t>
  </si>
  <si>
    <t xml:space="preserve">Средний надой
</t>
  </si>
  <si>
    <t>Средние дни в доении (без сух.)</t>
  </si>
  <si>
    <t>DIM</t>
  </si>
  <si>
    <t>% Брака коровы</t>
  </si>
  <si>
    <t>8 %</t>
  </si>
  <si>
    <t>HD</t>
  </si>
  <si>
    <t>PR</t>
  </si>
  <si>
    <t>57 %</t>
  </si>
  <si>
    <t>19 %</t>
  </si>
  <si>
    <t>CR</t>
  </si>
  <si>
    <t>Стельных осем по HT телок</t>
  </si>
  <si>
    <t>Выбытие до 60 дня коров</t>
  </si>
  <si>
    <t>Сохранность за год телят</t>
  </si>
  <si>
    <t>Брак коров</t>
  </si>
  <si>
    <t>Что-то еще</t>
  </si>
  <si>
    <t>Ссылка на отчет в Арке</t>
  </si>
  <si>
    <t>Задача</t>
  </si>
  <si>
    <t>Вс</t>
  </si>
  <si>
    <t>Пн</t>
  </si>
  <si>
    <t>Вт</t>
  </si>
  <si>
    <t>Ср</t>
  </si>
  <si>
    <t>Чт</t>
  </si>
  <si>
    <t>Пт</t>
  </si>
  <si>
    <t>Сб</t>
  </si>
  <si>
    <t>G7G</t>
  </si>
  <si>
    <t>ID</t>
  </si>
  <si>
    <t>HDAT</t>
  </si>
  <si>
    <t>DIMFB</t>
  </si>
  <si>
    <t>Ресинх</t>
  </si>
  <si>
    <t>Аборт</t>
  </si>
  <si>
    <t>Брак</t>
  </si>
  <si>
    <t>Нестельная</t>
  </si>
  <si>
    <t>Отел</t>
  </si>
  <si>
    <t>Падёж</t>
  </si>
  <si>
    <t>Стельная</t>
  </si>
  <si>
    <t>Взвешивание</t>
  </si>
  <si>
    <t>Стельность</t>
  </si>
  <si>
    <t>Забой</t>
  </si>
  <si>
    <t>День с осеменения</t>
  </si>
  <si>
    <t>Обезроживание</t>
  </si>
  <si>
    <t>Осеменение</t>
  </si>
  <si>
    <t>Перебирковка</t>
  </si>
  <si>
    <t>Перевод</t>
  </si>
  <si>
    <t>Поздний сухостой</t>
  </si>
  <si>
    <t>Сухостой</t>
  </si>
  <si>
    <t>Продажа</t>
  </si>
  <si>
    <t>Диарея</t>
  </si>
  <si>
    <t>Кетоз</t>
  </si>
  <si>
    <t>Мастит</t>
  </si>
  <si>
    <t>Молочная лихорадка, Парез</t>
  </si>
  <si>
    <t>Послеродовой парез</t>
  </si>
  <si>
    <t>Субклинический мастит</t>
  </si>
  <si>
    <t>Хромота</t>
  </si>
  <si>
    <t>Эндометрит</t>
  </si>
  <si>
    <t>Итого</t>
  </si>
  <si>
    <t>DIMSB</t>
  </si>
  <si>
    <t>Дата отёла</t>
  </si>
  <si>
    <t>Прц</t>
  </si>
  <si>
    <t>Кол-в</t>
  </si>
  <si>
    <t>Телка</t>
  </si>
  <si>
    <t>Бычок</t>
  </si>
  <si>
    <t>Скопируй таблицу и вставь сюда</t>
  </si>
  <si>
    <t>День</t>
  </si>
  <si>
    <t>Число отёлов</t>
  </si>
  <si>
    <t>Родилось тёлок</t>
  </si>
  <si>
    <t>Родилось быков</t>
  </si>
  <si>
    <t>Р</t>
  </si>
  <si>
    <t>Процент</t>
  </si>
  <si>
    <t>Событие</t>
  </si>
  <si>
    <t>Всего</t>
  </si>
  <si>
    <t>Стельные</t>
  </si>
  <si>
    <t>СТЕЛ</t>
  </si>
  <si>
    <t>Холостые</t>
  </si>
  <si>
    <t>ЯЛОВ</t>
  </si>
  <si>
    <t>ИТОГО</t>
  </si>
  <si>
    <t>Дата</t>
  </si>
  <si>
    <t>ARKA</t>
  </si>
  <si>
    <t>ЕЖЕНЕДЕЛЬНЫЙ ОТЧЕТ  09.08.2026-15.08.2026</t>
  </si>
  <si>
    <t>ОБЩЕЕ</t>
  </si>
  <si>
    <t>Первотёлок</t>
  </si>
  <si>
    <t>DNB</t>
  </si>
  <si>
    <t>Средний надой</t>
  </si>
  <si>
    <t>ВОСПРОИЗВОДСТВО</t>
  </si>
  <si>
    <t>ЗДОРОВЬЕ</t>
  </si>
  <si>
    <t>Сохранность телок за год</t>
  </si>
  <si>
    <t>www.dfsoft.ru</t>
  </si>
  <si>
    <t>dc305@dc305.ru</t>
  </si>
  <si>
    <t>ВЫПОЛНЕНИЕ ТЕХНОЛОГИЧЕСКОЙ КАРТЫ</t>
  </si>
  <si>
    <t xml:space="preserve">Выполнение технологической карты
</t>
  </si>
  <si>
    <t>Запуск по дням стельности</t>
  </si>
  <si>
    <t>1-е осеменение</t>
  </si>
  <si>
    <t>Дата выбытия</t>
  </si>
  <si>
    <t>Сумма</t>
  </si>
  <si>
    <t>МЕСЯЦ</t>
  </si>
  <si>
    <t>ОТЕЛ</t>
  </si>
  <si>
    <t>ВЫБЫТИЕ</t>
  </si>
  <si>
    <t>СОХРАННОСТЬ</t>
  </si>
  <si>
    <t>ВЫБЫТИЕ %</t>
  </si>
  <si>
    <t>Месяц и год отёла</t>
  </si>
  <si>
    <r>
      <rPr>
        <rFont val="Graphik, sans-serif"/>
        <color rgb="FF1155CC"/>
        <u/>
      </rPr>
      <t>сен 2025</t>
    </r>
  </si>
  <si>
    <t>2-е осеменение</t>
  </si>
  <si>
    <r>
      <rPr>
        <rFont val="Graphik, sans-serif"/>
        <color rgb="FF1155CC"/>
        <u/>
      </rPr>
      <t>ноя 2025</t>
    </r>
  </si>
  <si>
    <r>
      <rPr>
        <rFont val="Graphik, sans-serif"/>
        <color rgb="FF1155CC"/>
        <u/>
      </rPr>
      <t>фев 2026</t>
    </r>
  </si>
  <si>
    <t>РЕЗУЛЬТАТ ЗА НЕДЕЛЮ</t>
  </si>
  <si>
    <t>Телка и Бычок</t>
  </si>
  <si>
    <r>
      <rPr>
        <rFont val="Graphik, sans-serif"/>
        <color rgb="FF1155CC"/>
        <u/>
      </rPr>
      <t>май 2026</t>
    </r>
  </si>
  <si>
    <t>Выбытие телят до 6 месяцев</t>
  </si>
  <si>
    <t>Надой</t>
  </si>
  <si>
    <t>Выбытие до 60 дня доения</t>
  </si>
  <si>
    <t>СОХРАННОСТЬ КОРОВ ДО 60 ДНЯ ДОЕНИЯ</t>
  </si>
  <si>
    <t>B14 - формула</t>
  </si>
  <si>
    <t>С14 - формула</t>
  </si>
  <si>
    <t>СОХРАННОСТЬ ТЕЛОК</t>
  </si>
  <si>
    <t>Переведены на другие площидки КолоСС</t>
  </si>
  <si>
    <t>PREGRATE</t>
  </si>
  <si>
    <t>НАДОЙ И ПРОГНОЗ</t>
  </si>
  <si>
    <t>Дойных коров и Валовый надой сутки</t>
  </si>
  <si>
    <t>Поголовье и Вал</t>
  </si>
  <si>
    <t>СПИСОК ПРОПУЩЕННЫХ ЖИВОТНЫХ С ИО</t>
  </si>
  <si>
    <t>Голов</t>
  </si>
  <si>
    <t>Отклонение от ср. недельного</t>
  </si>
  <si>
    <t>Отклонение %</t>
  </si>
  <si>
    <t>Средненедельный надой</t>
  </si>
  <si>
    <t>СПИСОК ПРОПУЩЕННЫХ ЖИВОТНЫХ НА УЗИ</t>
  </si>
  <si>
    <t>Месяц рождения</t>
  </si>
  <si>
    <t>Рождено</t>
  </si>
  <si>
    <t>Живых</t>
  </si>
  <si>
    <t>%Сохранности</t>
  </si>
  <si>
    <t>ММГГ даты рождения</t>
  </si>
  <si>
    <t>Выбыла Живет</t>
  </si>
  <si>
    <t>Дойных коров</t>
  </si>
  <si>
    <t>Валовый надой сутки</t>
  </si>
  <si>
    <t>СПРАВОЧНИК</t>
  </si>
  <si>
    <t>Сегодня: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</si>
  <si>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</si>
  <si>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</si>
  <si>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</si>
  <si>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</si>
  <si>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</si>
  <si>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</si>
  <si>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</si>
  <si>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</si>
  <si>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</si>
  <si>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B8 - формула</t>
  </si>
  <si>
    <t>С9 - формула</t>
  </si>
  <si>
    <t>Октябрь</t>
  </si>
  <si>
    <t>Ноябрь</t>
  </si>
  <si>
    <t>Декабрь</t>
  </si>
  <si>
    <t>B2-B7 - заполнить</t>
  </si>
  <si>
    <t>С2-С8 - формула</t>
  </si>
  <si>
    <t>HDR</t>
  </si>
  <si>
    <t>Bredsum\e</t>
  </si>
  <si>
    <t>Ох Приг</t>
  </si>
  <si>
    <t>Охот</t>
  </si>
  <si>
    <t>Ст Приг</t>
  </si>
  <si>
    <t>Стел</t>
  </si>
  <si>
    <t>Аборты</t>
  </si>
  <si>
    <t>СПИСОК ПРОПУЩЕННЫХ ЖИВОТНЫХ НА ЗАПУСК</t>
  </si>
  <si>
    <t>ИД</t>
  </si>
  <si>
    <t>ДСТ</t>
  </si>
  <si>
    <t>ЛАКТ</t>
  </si>
  <si>
    <t>РЕПКД</t>
  </si>
  <si>
    <t>ГРУППА</t>
  </si>
  <si>
    <t>Месяц</t>
  </si>
  <si>
    <t>%Стел</t>
  </si>
  <si>
    <t>Bredsum\c</t>
  </si>
  <si>
    <t>...</t>
  </si>
  <si>
    <t>последняя закрытая неделя</t>
  </si>
  <si>
    <t>вставить дату только в ячейку А41</t>
  </si>
  <si>
    <t>BREDSUM\R</t>
  </si>
  <si>
    <t>НЕ ВВОДИТЕ ЗНАЧЕНИЯ В СТОЛБЕЦ A, окромя ячейки  A41</t>
  </si>
  <si>
    <t>Uncoded</t>
  </si>
  <si>
    <t>ДаблОвсинк</t>
  </si>
  <si>
    <t>Овсинк</t>
  </si>
  <si>
    <t>Охота</t>
  </si>
  <si>
    <t>Ресинк</t>
  </si>
  <si>
    <t>BREDSUM\XCO</t>
  </si>
  <si>
    <t>Другие</t>
  </si>
  <si>
    <t>Янцон</t>
  </si>
  <si>
    <t>Сабиров</t>
  </si>
  <si>
    <t>август</t>
  </si>
  <si>
    <t>сентябрь</t>
  </si>
  <si>
    <t>октябрь</t>
  </si>
  <si>
    <t>ноябрь</t>
  </si>
  <si>
    <t>декабрь</t>
  </si>
  <si>
    <t>BREDSUM\XCT</t>
  </si>
  <si>
    <t>Поголовье</t>
  </si>
  <si>
    <t>Вал</t>
  </si>
  <si>
    <t>Дойных</t>
  </si>
  <si>
    <t>Запуск</t>
  </si>
  <si>
    <t>Фураж</t>
  </si>
  <si>
    <t>июнь</t>
  </si>
  <si>
    <t>Отел+</t>
  </si>
  <si>
    <t>Запуск+</t>
  </si>
  <si>
    <t>выбрак</t>
  </si>
  <si>
    <t>июль</t>
  </si>
  <si>
    <t>январь</t>
  </si>
  <si>
    <t>Номер животного</t>
  </si>
  <si>
    <t>Дни в доении</t>
  </si>
  <si>
    <t>№ Лактации</t>
  </si>
  <si>
    <t>Репро-статус</t>
  </si>
  <si>
    <t>Новотельное</t>
  </si>
  <si>
    <t>Итого: 2</t>
  </si>
  <si>
    <t>Внизу подписать Итого:</t>
  </si>
  <si>
    <t>ДДНИ</t>
  </si>
  <si>
    <t>ДПОХ</t>
  </si>
  <si>
    <t>Осемененная</t>
  </si>
  <si>
    <t>Итого: 1</t>
  </si>
  <si>
    <t>Дни стельности</t>
  </si>
  <si>
    <t>Лактация</t>
  </si>
  <si>
    <t>Статус коровы</t>
  </si>
  <si>
    <t>Номер Группы</t>
  </si>
  <si>
    <t>Итого: 102</t>
  </si>
  <si>
    <t>1-й день</t>
  </si>
  <si>
    <t>2-й день</t>
  </si>
  <si>
    <t>3-й день</t>
  </si>
  <si>
    <t>9:00 Интерфейс программы</t>
  </si>
  <si>
    <t>9:00 Создание пунктов коровы</t>
  </si>
  <si>
    <t>9:00 Анализ отела и событий команда EVENTS;</t>
  </si>
  <si>
    <t>10:45 Общая структура команд программы</t>
  </si>
  <si>
    <t>10:45 Настройка меню</t>
  </si>
  <si>
    <t>10:45 График событий команда EGRAPH;</t>
  </si>
  <si>
    <t>12:00  Обед</t>
  </si>
  <si>
    <t>12:00 Обед</t>
  </si>
  <si>
    <t>12:00 Обед;</t>
  </si>
  <si>
    <t>13:00 Обзор ТМР-трекер - Стюфляев</t>
  </si>
  <si>
    <t>13:00 Обзор Идентификации - Макаров</t>
  </si>
  <si>
    <t>13:00 Обзор HeaTime - Герасимов</t>
  </si>
  <si>
    <t>13:30  Команды LIST/SHOW списки</t>
  </si>
  <si>
    <t>13:30 Свободные отчеты команды SUM</t>
  </si>
  <si>
    <t>13:30 Графики надоев и контрольные дойки PLOT;</t>
  </si>
  <si>
    <t>14:45  Ввод информации, события, списки, контрольные дойки</t>
  </si>
  <si>
    <t>14:30 Анализ воспроизводства команда Bredsum</t>
  </si>
  <si>
    <t>14:10 Прогноз поголовья, мониторинг стада, выбытие ECON;</t>
  </si>
  <si>
    <t>16:30  Меню ALTER настройка групп, техников, таблица отела, событий, вет. протоколов</t>
  </si>
  <si>
    <t>16:30 Отчет доильного зала Parlor</t>
  </si>
  <si>
    <t>15:10 Загрузка информации и добавление животных GRAPH.</t>
  </si>
  <si>
    <t>17:00 CowValue</t>
  </si>
  <si>
    <t>16:10 Генетическое планирование</t>
  </si>
  <si>
    <t>16:30 Vas Platform HerdMonitor</t>
  </si>
  <si>
    <t>Отсутствует информация по предкам</t>
  </si>
  <si>
    <t>по отцу</t>
  </si>
  <si>
    <t>SUM BY SID</t>
  </si>
  <si>
    <t>по матери</t>
  </si>
  <si>
    <t>SUM BY DID</t>
  </si>
  <si>
    <t>Отец матери</t>
  </si>
  <si>
    <t>SUM BY MGSID</t>
  </si>
  <si>
    <t>Вес при рождении отсутствует</t>
  </si>
  <si>
    <t>SUM BY BWT FOR LACT=0</t>
  </si>
  <si>
    <t>Отсутствует событие вес</t>
  </si>
  <si>
    <t>SUM FOR %70.41=0 lact=0</t>
  </si>
  <si>
    <t>Таблица привесов</t>
  </si>
  <si>
    <t>SUM ADG ADGI BY AGE FOR LACT=0 AGE&lt;12</t>
  </si>
  <si>
    <t>По ВОЗРМ</t>
  </si>
  <si>
    <t>Привес</t>
  </si>
  <si>
    <t>Ср ADGI</t>
  </si>
  <si>
    <t>0-0</t>
  </si>
  <si>
    <t>0-1</t>
  </si>
  <si>
    <t>0-2</t>
  </si>
  <si>
    <t>0-3</t>
  </si>
  <si>
    <t>0-4</t>
  </si>
  <si>
    <t>0-5</t>
  </si>
  <si>
    <t>0-6</t>
  </si>
  <si>
    <t>0-7</t>
  </si>
  <si>
    <t>0-8</t>
  </si>
  <si>
    <t>0-9</t>
  </si>
  <si>
    <t>0-10</t>
  </si>
  <si>
    <t>0-11</t>
  </si>
  <si>
    <t>Вакцинация</t>
  </si>
  <si>
    <t>Контроль вакцинации в первые 100 дней жизни</t>
  </si>
  <si>
    <t>GRAPH VACC \T100AYP</t>
  </si>
  <si>
    <t>Зафиксированы случаи диареи</t>
  </si>
  <si>
    <t>GRAPH DIARHEA FOR LACT=0\YD7</t>
  </si>
  <si>
    <t>Из них первичных</t>
  </si>
  <si>
    <t>Зафиксированы случаи пневмонии</t>
  </si>
  <si>
    <t>GRAPH PNEU FOR LACT=0\YD7</t>
  </si>
  <si>
    <t>из них первичных</t>
  </si>
  <si>
    <t>Сохранность за 180 дней</t>
  </si>
  <si>
    <t>SUM BY BIMON BY ARMON FOR BDAT&gt;-180 GNDR=F\B</t>
  </si>
  <si>
    <t>По МРОЖ</t>
  </si>
  <si>
    <t>Сохранность</t>
  </si>
  <si>
    <t>июн</t>
  </si>
  <si>
    <t>июл</t>
  </si>
  <si>
    <t>авг</t>
  </si>
  <si>
    <t>сен</t>
  </si>
  <si>
    <t>окт</t>
  </si>
  <si>
    <t>ноя</t>
  </si>
  <si>
    <t>дек</t>
  </si>
  <si>
    <t>Причины выбытия молодняка</t>
  </si>
  <si>
    <t>ECON\E FOR LACT=0 GNDR=F</t>
  </si>
  <si>
    <t>УВЗ</t>
  </si>
  <si>
    <t>февраль</t>
  </si>
  <si>
    <t>март</t>
  </si>
  <si>
    <t>апрель</t>
  </si>
  <si>
    <t>май</t>
  </si>
  <si>
    <t>Общ</t>
  </si>
  <si>
    <t>Болезни органов дыха</t>
  </si>
  <si>
    <t>Мясокомбинат</t>
  </si>
  <si>
    <t>Гинеколоргия</t>
  </si>
  <si>
    <t>Болезнь внутр.Органо</t>
  </si>
  <si>
    <t>Болезни и травмы вым</t>
  </si>
  <si>
    <t>Кетоз/наруш.обмена в</t>
  </si>
  <si>
    <t>Болезни ЖКТ</t>
  </si>
  <si>
    <t>Травмы/ТБС</t>
  </si>
  <si>
    <t>Зообрак</t>
  </si>
  <si>
    <t>Бычки</t>
  </si>
  <si>
    <t>Воспроизводство</t>
  </si>
  <si>
    <t>Возраст при первом осеменении</t>
  </si>
  <si>
    <t>SUM AGEFB FOR TBRD&gt;0 LACT=0</t>
  </si>
  <si>
    <t>0 Осеменений &gt;14 месяцев</t>
  </si>
  <si>
    <t>SUM FOR TBRD=0 LACT=0 AGE&gt;14</t>
  </si>
  <si>
    <t>Не стельных &gt;17 месяцев</t>
  </si>
  <si>
    <t>SUM FOR LACT=0 AGE&gt;17 DCC=0</t>
  </si>
  <si>
    <t>Не проверены на стельность &gt;60 дней</t>
  </si>
  <si>
    <t>SUM FOR LACT=0 DSLH&gt;60 RC=4</t>
  </si>
  <si>
    <t>Не отелились а должны</t>
  </si>
  <si>
    <t>SUM FOR DCC&gt;290 LACT=0</t>
  </si>
  <si>
    <t>Потеря стельности</t>
  </si>
  <si>
    <t>GRAPH ABORT FOR LACT=0\YD7</t>
  </si>
  <si>
    <t>Прогноз отелов по семени</t>
  </si>
  <si>
    <t>SUM BY %130.due by %190.sirc.7 for lact=0 dcc&gt;0</t>
  </si>
  <si>
    <t>По МПОТ</t>
  </si>
  <si>
    <t>Количество</t>
  </si>
  <si>
    <t>Традицонное</t>
  </si>
  <si>
    <t>Сексированое</t>
  </si>
  <si>
    <t>фев22</t>
  </si>
  <si>
    <t>май22</t>
  </si>
  <si>
    <t>События внесенные за неделю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</si>
  <si>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</si>
  <si>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</si>
  <si>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</si>
  <si>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</si>
  <si>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</si>
  <si>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</si>
  <si>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</si>
  <si>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ПЕРПРОВ</t>
  </si>
  <si>
    <t>ОХОТА</t>
  </si>
  <si>
    <t>ОСЕМЕН</t>
  </si>
  <si>
    <t>ХОЛ</t>
  </si>
  <si>
    <t>ПЕРЕВОД</t>
  </si>
  <si>
    <t>АБОРТ</t>
  </si>
  <si>
    <t>НЕОСЕМ</t>
  </si>
  <si>
    <t>ПНЕВМО</t>
  </si>
  <si>
    <t>ПОЗСУХ</t>
  </si>
  <si>
    <t>ВАКЦИН</t>
  </si>
  <si>
    <t>ДИАРЕЯ</t>
  </si>
  <si>
    <t>ВЕС</t>
  </si>
  <si>
    <t>ЭНДОМ</t>
  </si>
  <si>
    <t>ЛЕЙКОЗ</t>
  </si>
  <si>
    <t>Ср ADG</t>
  </si>
  <si>
    <t>Сохранность за 180 дней от даты рождения</t>
  </si>
  <si>
    <t>ВЫБ=---</t>
  </si>
  <si>
    <t>ВЫБ=авг</t>
  </si>
  <si>
    <t>ВЫБ=сен</t>
  </si>
  <si>
    <t>ВЫБ=дек</t>
  </si>
  <si>
    <t>ВЫБ=ноя</t>
  </si>
  <si>
    <t>сен21</t>
  </si>
  <si>
    <t>ноя21</t>
  </si>
  <si>
    <t>Сохранность с момента ввода в стадо</t>
  </si>
  <si>
    <t>SUM by %130.edat by armon for edat&gt;-180\b</t>
  </si>
  <si>
    <t>By T1025</t>
  </si>
  <si>
    <t>---</t>
  </si>
  <si>
    <t>КОНТАКТНАЯ ИНФОРМАЦИЯ</t>
  </si>
  <si>
    <t>Шкарина Екатерина</t>
  </si>
  <si>
    <t>Менеджер по работе с ключевыми клиентами</t>
  </si>
  <si>
    <t>ECON\E FOR LACT=0</t>
  </si>
  <si>
    <t>e-mail: shkarina@dfsoft.ru</t>
  </si>
  <si>
    <t>ООО «Диджи Фарм Софтвер»</t>
  </si>
  <si>
    <t>Россия, г.Липецк, 398070, ул.Бунина, 15, оф. 5.</t>
  </si>
  <si>
    <t>8 800 707 7 305</t>
  </si>
  <si>
    <t>Возраст при выбытии за последнюю неделю</t>
  </si>
  <si>
    <t>63 дня</t>
  </si>
  <si>
    <t>sum %49.ardat.bdat for lact=0 ardat&gt;-7\d</t>
  </si>
  <si>
    <t>название хоз-ва</t>
  </si>
  <si>
    <t>СП Калужское</t>
  </si>
  <si>
    <t>с 31/1/22</t>
  </si>
  <si>
    <t>по 7/2/22</t>
  </si>
  <si>
    <t>дата</t>
  </si>
  <si>
    <t>План</t>
  </si>
  <si>
    <t>LIST ID %50.pcdat.276.pdue DUE RPRO LACT DCC PDCC FDAT FOR rc&lt;&gt;1 (DUE=15/10/21-21/10/21)(PDUE=15/10/21-21/10/21 PDUE&gt;DUE)</t>
  </si>
  <si>
    <t>SUM BY LGRP  FOR RC&lt;&gt;1 (DUE=15/10/21-21/10/21)(%50.pcdat.276.pdue=15/10/21-21/10/21 PDUE&gt;DUE)</t>
  </si>
  <si>
    <t>Нетелей</t>
  </si>
  <si>
    <t>Факт отел</t>
  </si>
  <si>
    <t>LIST ID PDUE DUE RPRO LACT DCC PDCC FDAT FOR RC&lt;&gt;1 FDAT=15/10/21-21/10/21</t>
  </si>
  <si>
    <t>коров</t>
  </si>
  <si>
    <t>LIST ID PDUE DUE RPRO LACT DCC PDCC FDAT FOR RC&lt;&gt;1 FDAT=15/10/21-21/10/21 lact&gt;1</t>
  </si>
  <si>
    <t>LIST ID PDUE DUE RPRO LACT DCC PDCC FDAT FOR RC&lt;&gt;1 FDAT=15/10/21-21/10/21 lact=1</t>
  </si>
  <si>
    <t>Отел раньше 265 дней</t>
  </si>
  <si>
    <t>SUM FOR PDCC&lt;265 FDAT=15/10/21-21/10/21</t>
  </si>
  <si>
    <t>Отел позже 295</t>
  </si>
  <si>
    <t>SUM FOR PDCC&gt;295 FDAT=15/10/21-21/10/21</t>
  </si>
  <si>
    <t>Еще не отелилось а должно</t>
  </si>
  <si>
    <t>LIST ID PDUE DUE RPRO LACT DCC PDCC FDAT FOR RC&lt;&gt;1 FDAT&lt;DUE (DUE=15/10/21-21/10/21)(PDUE=15/10/21-21/10/21 PDUE&gt;DUE)</t>
  </si>
  <si>
    <t>Средние дни стельности при отеле</t>
  </si>
  <si>
    <t>SUM PDCC FOR FDAT=15/10/21-21/10/21\B</t>
  </si>
  <si>
    <t>Всего телят</t>
  </si>
  <si>
    <t>Быков</t>
  </si>
  <si>
    <t>Телок</t>
  </si>
  <si>
    <t>Мертвых</t>
  </si>
  <si>
    <t>% Мертвых Быков</t>
  </si>
  <si>
    <t>% Мертвых Телок</t>
  </si>
  <si>
    <t>%Телок</t>
  </si>
  <si>
    <t>Выбытие новотельных до 60 дней за последние 90 дней</t>
  </si>
  <si>
    <t>МЕСЯЦ ОТЕЛА</t>
  </si>
  <si>
    <t>ПРОДАЖА</t>
  </si>
  <si>
    <t>% ВЫБЫТИЯ</t>
  </si>
  <si>
    <t>SUM BY BIMON BY ARMON FOR LACT=0 GNDR=F BDAT&gt;-180\B</t>
  </si>
  <si>
    <t>Отелилось</t>
  </si>
  <si>
    <t>GRAPH SOLD DIED FRESH FOR DIM&lt;61\FD90</t>
  </si>
  <si>
    <t>янв</t>
  </si>
  <si>
    <t>Выбыло до 61 дня</t>
  </si>
  <si>
    <t>фев</t>
  </si>
  <si>
    <t>% выбытия</t>
  </si>
  <si>
    <t>Сохранность телок до 6 месяцев</t>
  </si>
  <si>
    <t>Родилось</t>
  </si>
  <si>
    <t>Живет</t>
  </si>
  <si>
    <t>% сохранности</t>
  </si>
  <si>
    <t>Дни в доении при первом осеменении</t>
  </si>
  <si>
    <t>SUM DIMFB FOR FBDAT=15/10/21-21/10/21 TBRD=1 LACT&gt;0</t>
  </si>
  <si>
    <t>Осеменились раньше ПДО 72 дня</t>
  </si>
  <si>
    <t>SUM DIMFB FOR FBDAT=15/10/21-21/10/21 TBRD=1 LACT&gt;0 DIMFB&lt;72</t>
  </si>
  <si>
    <t>Осеменились позже</t>
  </si>
  <si>
    <t>SUM DIMFB FOR FBDAT=15/10/21-21/10/21 TBRD=1 LACT&gt;0 DIMFB&gt;78</t>
  </si>
  <si>
    <t>Осеменения отсутствуют дни в доении &gt;96</t>
  </si>
  <si>
    <t>SUM DIMFB FOR DIM&gt;96 LACT&gt;0 TBRD=0 BY RPRO</t>
  </si>
  <si>
    <t>%до 72 дней в доении</t>
  </si>
  <si>
    <t>SUM DIMFB=72 DIMFB=79 FOR LACT&gt;0 DIMFB&gt;0\b</t>
  </si>
  <si>
    <t>% 72-78</t>
  </si>
  <si>
    <t>%&gt;78</t>
  </si>
  <si>
    <t>Средний интервал между ИО</t>
  </si>
  <si>
    <t>SUM HINT FOR TBRD&gt;1 LACT&gt;0\B</t>
  </si>
  <si>
    <t>Должны проверить на УЗИ1</t>
  </si>
  <si>
    <t>SUM FOR DSLH=39-45 LACT&gt;0 BY RPRO</t>
  </si>
  <si>
    <t>По факту проверено</t>
  </si>
  <si>
    <t>из них Стельных</t>
  </si>
  <si>
    <t>Холостых</t>
  </si>
  <si>
    <t>Поставлено на БРАК</t>
  </si>
  <si>
    <t>Потеря стельности на УЗИ2 и более+открытие лактации</t>
  </si>
  <si>
    <t>SUM BY ABDAT FOR ABDAT=15/10/21-21/10/21 LACT&gt;0</t>
  </si>
  <si>
    <t>PregRate</t>
  </si>
  <si>
    <t>Не стоит на схеме, а должны</t>
  </si>
  <si>
    <t>PR&amp;HDR</t>
  </si>
  <si>
    <t>дата с</t>
  </si>
  <si>
    <t>дата по</t>
  </si>
  <si>
    <t>Должно быть запущено</t>
  </si>
  <si>
    <t>LIST ID DUDRY DDAT RPRO %49.DUDRY.DDAT %49.ddat.cdat dcc FOR DUDRY=15/10/21-21/10/21 LACT&gt;0\a</t>
  </si>
  <si>
    <t>DUDRY - должен быть настроен по нижнему значению</t>
  </si>
  <si>
    <t>запущено по факту</t>
  </si>
  <si>
    <t>GRAPH %49.ddat.cdat FOR DDAT&gt;0 LACT&gt;0\D7</t>
  </si>
  <si>
    <t>средние дни стельности при запуске</t>
  </si>
  <si>
    <t>LIST ID DUDRY DDAT RPRO %49.DUDRY.DDAT %49.ddat.cdat dcc FOR DDAT=15/10/21-21/10/21 LACT&gt;0\a</t>
  </si>
  <si>
    <t>кол-во пропущенных</t>
  </si>
  <si>
    <t>Из них запущено ранее</t>
  </si>
  <si>
    <t>Самозапуск</t>
  </si>
  <si>
    <t>Поздний запуск</t>
  </si>
  <si>
    <t>Анализ Сухостойных коров</t>
  </si>
  <si>
    <t>SUM %49.ddat.cdat=217 %49.ddat.cdat=224 FOR RC=6</t>
  </si>
  <si>
    <t>DCC&lt;217</t>
  </si>
  <si>
    <t>DCC=217-223</t>
  </si>
  <si>
    <t>DCC&gt;223</t>
  </si>
  <si>
    <t>Запуск в поздний сухостой</t>
  </si>
  <si>
    <t>GRAPH %49.cudat.cdat for cudat&gt;-7</t>
  </si>
  <si>
    <t xml:space="preserve">Должно </t>
  </si>
  <si>
    <t>LIST ID cudat RPRO %50.cdat.247 dcc FOR %50.cdat.247=1/11/21-7/11/21 LACT&gt;0\a</t>
  </si>
  <si>
    <t>Перевели раньше</t>
  </si>
  <si>
    <t>Перевели позже</t>
  </si>
  <si>
    <t>Дни стельности при переводе</t>
  </si>
  <si>
    <t>переведено по факту</t>
  </si>
  <si>
    <t>Показатели фермы</t>
  </si>
  <si>
    <t>Стельных коров</t>
  </si>
  <si>
    <t xml:space="preserve">16 - Отёлов
</t>
  </si>
  <si>
    <t>PCT DCC&gt;0 FOR LACT&gt;0</t>
  </si>
  <si>
    <t>Средние дни в доении</t>
  </si>
  <si>
    <t>12 - живых телят получено</t>
  </si>
  <si>
    <t>SUM DIM FOR LACT&gt;0</t>
  </si>
  <si>
    <t>Сервис период</t>
  </si>
  <si>
    <t xml:space="preserve">176 - средние дни сервис периода
</t>
  </si>
  <si>
    <t>SUM DOPN FOR LACT&gt;0</t>
  </si>
  <si>
    <t>27- средний надой за неделю</t>
  </si>
  <si>
    <t>SUM WMLK1 FOR LACT&gt;0 DDAT=0</t>
  </si>
  <si>
    <t>% Плодотворного</t>
  </si>
  <si>
    <t xml:space="preserve">13 827 - Средний валовый надой в сутки
</t>
  </si>
  <si>
    <t>BREDSUM\Cd180</t>
  </si>
  <si>
    <t xml:space="preserve">21 - Коров осеменено
</t>
  </si>
  <si>
    <t>BREDSUM\ED180</t>
  </si>
  <si>
    <t>14 - Коров проверено на стельность</t>
  </si>
  <si>
    <t>SUM FOR DIM&gt;83 tbrd=0</t>
  </si>
  <si>
    <t>8 - Стельных</t>
  </si>
  <si>
    <t>SUM DCC=1 FOR DIM&gt;150</t>
  </si>
  <si>
    <t>20 - Голов взвешено</t>
  </si>
  <si>
    <t>EVENTS\3s7</t>
  </si>
  <si>
    <t>3 - Телок выбыло</t>
  </si>
  <si>
    <t>BREDSUM\Cyd180</t>
  </si>
  <si>
    <t>14 - Коров выбыло</t>
  </si>
  <si>
    <t>BREDSUM\EYD180</t>
  </si>
  <si>
    <t xml:space="preserve">14% - Холостых &gt;17 месяцев
</t>
  </si>
  <si>
    <t>SUM DCC=1 FOR AGE&gt;17 LACT=0</t>
  </si>
  <si>
    <t>KPI</t>
  </si>
  <si>
    <t>Показатель</t>
  </si>
  <si>
    <t>Прошлый результат</t>
  </si>
  <si>
    <t>Текущий результат</t>
  </si>
  <si>
    <t>Средний</t>
  </si>
  <si>
    <t>% Плодотворного, коровы</t>
  </si>
  <si>
    <t>Индекс стельности (PregRate) коров</t>
  </si>
  <si>
    <t>Индекс осеменения (HeatDetectionRate) коров</t>
  </si>
  <si>
    <t>% Нестельных коров &gt;150 дней лактации</t>
  </si>
  <si>
    <t>% Стельных коров в стаде</t>
  </si>
  <si>
    <t>Средний день лактации</t>
  </si>
  <si>
    <t>Среднесуточное кол-во молока</t>
  </si>
  <si>
    <t>27,2 кг</t>
  </si>
  <si>
    <t>27.7 кг</t>
  </si>
  <si>
    <t>26,5 кг</t>
  </si>
  <si>
    <t>Сервис период, дней</t>
  </si>
  <si>
    <t>Средних дней в Сухостое</t>
  </si>
  <si>
    <t>Дней сухостоя &lt;45</t>
  </si>
  <si>
    <t>Дней сухостоя &gt;70</t>
  </si>
  <si>
    <t>% выбывших коров Дней=0-60</t>
  </si>
  <si>
    <t>% Мертворожденных</t>
  </si>
  <si>
    <t>Сравнение с клиентами</t>
  </si>
  <si>
    <t>Ср. HM</t>
  </si>
  <si>
    <t>Ваш</t>
  </si>
  <si>
    <t>Лучший</t>
  </si>
  <si>
    <t>&gt;=27 кг</t>
  </si>
  <si>
    <t>34,7 кг</t>
  </si>
  <si>
    <t>40 кг</t>
  </si>
  <si>
    <t>Молочная продуктивность</t>
  </si>
  <si>
    <t>Анализ последней контрольной дойки</t>
  </si>
  <si>
    <t>Коров должно быть на КД</t>
  </si>
  <si>
    <t>SUM MILK PCTF PCTP BY TDAT FOR LACT&gt;0 DDAT=0 DIM&gt;25</t>
  </si>
  <si>
    <t>Нет КД на последнем тесте</t>
  </si>
  <si>
    <t>Распределение по надою последней КД</t>
  </si>
  <si>
    <t>GRAPH MILK FOR TDAT&gt;19/12/21</t>
  </si>
  <si>
    <t>Прогноз надоя</t>
  </si>
  <si>
    <t xml:space="preserve">РАСПРЕДЕЛЕНИЕ КОРОВ ПО ДНЯМ В ДОЕНИИ С НАДОЕМ &lt;20 ЛИТРОВ
</t>
  </si>
  <si>
    <t xml:space="preserve">GRAPH MILK FOR TDAT=20/12/21 MILK&lt;20 DDAT=0 BY DIM </t>
  </si>
  <si>
    <t>ЛАКТАЦИОННЫЕ КРИВЫЕ</t>
  </si>
  <si>
    <t>PLOT WMLK1 FOR LACT&gt;0 BY LGRP</t>
  </si>
  <si>
    <t>По ЛГРУП</t>
  </si>
  <si>
    <t>СрКД1МО</t>
  </si>
  <si>
    <t>Ср МПИК</t>
  </si>
  <si>
    <t>СрДДПИК</t>
  </si>
  <si>
    <t>sum 1stmk peakm peakd for lact&gt;0 by lgrp</t>
  </si>
  <si>
    <t>Динамика изменения надоя за год</t>
  </si>
  <si>
    <t>PLOT MILK FOR LACT&gt;0\R</t>
  </si>
  <si>
    <t>Месяц год</t>
  </si>
  <si>
    <t>Февраль 2021</t>
  </si>
  <si>
    <t>Март 2021</t>
  </si>
  <si>
    <t>Апрель 2021</t>
  </si>
  <si>
    <t>Май 2021</t>
  </si>
  <si>
    <t>Июнь 2021</t>
  </si>
  <si>
    <t>Июль 2021</t>
  </si>
  <si>
    <t>Август 2021</t>
  </si>
  <si>
    <t>Сентябрь 2021</t>
  </si>
  <si>
    <t>Октябрь 2021</t>
  </si>
  <si>
    <t>Ноябрь 2021</t>
  </si>
  <si>
    <t>Декабрь 2021</t>
  </si>
  <si>
    <t>Январь 2022</t>
  </si>
  <si>
    <t>Павлов</t>
  </si>
  <si>
    <t>Техн#99</t>
  </si>
  <si>
    <t>Техн#9</t>
  </si>
  <si>
    <t>2020 Декабрь</t>
  </si>
  <si>
    <t>2021 Январь</t>
  </si>
  <si>
    <t>2021 Февраль</t>
  </si>
  <si>
    <t>2021 Март</t>
  </si>
  <si>
    <t>2021 Апрель</t>
  </si>
  <si>
    <t>2021 Май</t>
  </si>
  <si>
    <t>2021 Июнь</t>
  </si>
  <si>
    <t>2021 Июль</t>
  </si>
  <si>
    <t>2021 Август</t>
  </si>
  <si>
    <t>2021 Сентябрь</t>
  </si>
  <si>
    <t>2021 Октябрь</t>
  </si>
  <si>
    <t>2021 Ноябрь</t>
  </si>
  <si>
    <t>2021 Декабрь</t>
  </si>
  <si>
    <t>ВСЕГО</t>
  </si>
  <si>
    <t>Овсинх</t>
  </si>
  <si>
    <t>Пресинх</t>
  </si>
  <si>
    <t>Нет</t>
  </si>
  <si>
    <t>Двойн</t>
  </si>
  <si>
    <t>%T</t>
  </si>
  <si>
    <t>Бык</t>
  </si>
  <si>
    <t>%F</t>
  </si>
  <si>
    <t>Живой</t>
  </si>
  <si>
    <t>Мертв</t>
  </si>
  <si>
    <t>%М</t>
  </si>
  <si>
    <t>М:Мерт</t>
  </si>
  <si>
    <t>%M</t>
  </si>
  <si>
    <t>Ж:Мерт</t>
  </si>
  <si>
    <t>Вес 2 мес.</t>
  </si>
  <si>
    <t>Вес 3 мес.</t>
  </si>
  <si>
    <t>Вес 4 мес.</t>
  </si>
  <si>
    <t>Вес 6 мес.</t>
  </si>
  <si>
    <t>Вес 8 мес.</t>
  </si>
  <si>
    <t>Вес 12 мес.</t>
  </si>
  <si>
    <t>1-0</t>
  </si>
  <si>
    <t>Воспроизводство телки</t>
  </si>
  <si>
    <t>Возраст при 1-м ИО телок</t>
  </si>
  <si>
    <t>SUM AGEFB FOR FBDAT&gt;-7 LACT=0</t>
  </si>
  <si>
    <t>Осеменилось раньше ПДО &lt;14</t>
  </si>
  <si>
    <t>SUM AGEFB FOR FBDAT&gt;-7 LACT=0 AGEFB&lt;14</t>
  </si>
  <si>
    <t>Осеменилось позже 14 месяцев</t>
  </si>
  <si>
    <t>SUM AGEFB FOR FBDAT&gt;-7 LACT=0 AGEFB&gt;14</t>
  </si>
  <si>
    <t>Осеменения отсутствуют&gt;14 месяцев</t>
  </si>
  <si>
    <t>SUM AGEFB FOR LACT=0 AGE&gt;14 GNDR=F TBRD=0</t>
  </si>
  <si>
    <t>Из них в статусе БРАК</t>
  </si>
  <si>
    <t>SUM AGEFB FOR LACT=0 AGE&gt;14 GNDR=F TBRD=0 RC=1</t>
  </si>
  <si>
    <t>График первого осеменения</t>
  </si>
  <si>
    <t>GRAPH BRED\N1SCY</t>
  </si>
  <si>
    <t>График проверки на стельность</t>
  </si>
  <si>
    <t>GRAPH PREG BY DSLH\YD7</t>
  </si>
  <si>
    <t>Должны проверить на УЗИ</t>
  </si>
  <si>
    <t>SUM FOR DSLH=39-45 LACT=0 BY RPRO</t>
  </si>
  <si>
    <t>Стельных от проверки</t>
  </si>
  <si>
    <t>Поставлено на брак</t>
  </si>
  <si>
    <t>Холостых &gt;17 месяцев</t>
  </si>
  <si>
    <t>Изменение CR понедельно</t>
  </si>
  <si>
    <t>BREDSUM\RY</t>
  </si>
  <si>
    <t>BREDSUM\EY</t>
  </si>
  <si>
    <t>Событие за неделю</t>
  </si>
  <si>
    <t>EVENTS\5WS7C</t>
  </si>
  <si>
    <t>СУХОСТ</t>
  </si>
  <si>
    <t>ПАЛА</t>
  </si>
  <si>
    <t>ПОСЛЕД</t>
  </si>
  <si>
    <t>СЫЧУГ</t>
  </si>
  <si>
    <t>КЕТОЗ</t>
  </si>
  <si>
    <t>ХРОМОТА</t>
  </si>
  <si>
    <t>МАСТ</t>
  </si>
  <si>
    <t>БОЛЕЗНЬ</t>
  </si>
  <si>
    <t>ИММУНОГЛ</t>
  </si>
  <si>
    <t>ПОРЫВ</t>
  </si>
  <si>
    <t>СЫВОРОТКА</t>
  </si>
  <si>
    <t>ОБЕЗРОЖ</t>
  </si>
  <si>
    <t>Дегельм</t>
  </si>
  <si>
    <t>Профилактика_телят</t>
  </si>
  <si>
    <t>РОТАВЕК</t>
  </si>
  <si>
    <t>БОВИ</t>
  </si>
  <si>
    <t>PCT MILK&lt;20 FOR LACT&gt;0 DDAT=0</t>
  </si>
  <si>
    <t>% Соматика &gt;200</t>
  </si>
  <si>
    <t>PCT SCC&gt;200 FOR LACT&gt;0 DDAT=0</t>
  </si>
  <si>
    <t>1.&lt;64 кг в 2 месяца</t>
  </si>
  <si>
    <t>2.&lt;150 кг в 6 месяцев</t>
  </si>
  <si>
    <t>4.&lt;200 кг в 8 месяцев</t>
  </si>
  <si>
    <t>5.&lt;250 кг в 12 месяцев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</si>
</sst>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7">
    <numFmt numFmtId="164" formatCode="dd&quot;.&quot;mm"/>
    <numFmt numFmtId="165" formatCode="dd.mm.yyyy"/>
    <numFmt numFmtId="166" formatCode="d.m.yyyy"/>
    <numFmt numFmtId="167" formatCode="d mmm"/>
    <numFmt numFmtId="168" formatCode="0.0%"/>
    <numFmt numFmtId="169" formatCode="dd.mm.yy"/>
    <numFmt numFmtId="170" formatCode="[$р.-419]#,##0.00"/>
    <numFmt numFmtId="171" formatCode="mmmm"/>
    <numFmt numFmtId="172" formatCode="mmm yyyy"/>
    <numFmt numFmtId="173" formatCode="mmmd"/>
    <numFmt numFmtId="174" formatCode="yyyy.m"/>
    <numFmt numFmtId="175" formatCode="yyyy.mm"/>
    <numFmt numFmtId="176" formatCode="&quot; &quot;mmm&quot; &quot;yyyy&quot; &quot;"/>
    <numFmt numFmtId="177" formatCode="0.0"/>
    <numFmt numFmtId="178" formatCode="dd.MM.yyyy"/>
    <numFmt numFmtId="179" formatCode="mm&quot;.&quot;yy"/>
    <numFmt numFmtId="180" formatCode="d.m.yy"/>
  </numFmts>
  <fonts count="8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F1116"/>
      <name val="Graphik"/>
    </font>
    <font>
      <sz val="11.0"/>
      <color rgb="FF0F1116"/>
      <name val="Arial"/>
    </font>
    <font>
      <sz val="12.0"/>
      <color rgb="FF0F1116"/>
      <name val="Graphik"/>
    </font>
    <font>
      <u/>
      <color rgb="FF0000FF"/>
    </font>
    <font>
      <color theme="4"/>
      <name val="Arial"/>
      <scheme val="minor"/>
    </font>
    <font>
      <color rgb="FFFF0000"/>
      <name val="Arial"/>
      <scheme val="minor"/>
    </font>
    <font>
      <u/>
      <color rgb="FF0000FF"/>
    </font>
    <font>
      <sz val="9.0"/>
      <color theme="1"/>
      <name val="Montserrat"/>
    </font>
    <font>
      <sz val="11.0"/>
      <color rgb="FF000000"/>
      <name val="Calibri"/>
    </font>
    <font>
      <color theme="1"/>
      <name val="Graphik"/>
    </font>
    <font>
      <sz val="11.0"/>
      <color theme="1"/>
      <name val="Montserrat"/>
    </font>
    <font>
      <u/>
      <sz val="11.0"/>
      <color rgb="FF0000FF"/>
      <name val="Montserrat"/>
    </font>
    <font>
      <sz val="11.0"/>
      <color theme="1"/>
      <name val="Graphik"/>
    </font>
    <font>
      <color theme="1"/>
      <name val="Montserrat"/>
    </font>
    <font>
      <b/>
      <color theme="1"/>
      <name val="Arial"/>
    </font>
    <font>
      <sz val="9.0"/>
      <color rgb="FF0F1116"/>
      <name val="Graphik"/>
    </font>
    <font>
      <b/>
      <sz val="12.0"/>
      <color rgb="FF0F1116"/>
      <name val="Graphik"/>
    </font>
    <font>
      <sz val="11.0"/>
      <color rgb="FF000000"/>
      <name val="Montserrat"/>
    </font>
    <font>
      <b/>
      <color theme="1"/>
      <name val="Montserrat"/>
    </font>
    <font>
      <sz val="10.0"/>
      <color theme="1"/>
      <name val="Montserrat"/>
    </font>
    <font>
      <b/>
      <color rgb="FF001499"/>
      <name val="Montserrat"/>
    </font>
    <font/>
    <font>
      <sz val="8.0"/>
      <color theme="1"/>
      <name val="Montserrat"/>
    </font>
    <font>
      <color rgb="FF0F1116"/>
      <name val="Graphik"/>
    </font>
    <font>
      <sz val="11.0"/>
      <color rgb="FF1F1F1F"/>
      <name val="Montserrat"/>
    </font>
    <font>
      <color rgb="FF000000"/>
      <name val="Montserrat"/>
    </font>
    <font>
      <b/>
      <sz val="30.0"/>
      <color rgb="FFFBFDFB"/>
      <name val="Montserrat"/>
    </font>
    <font>
      <b/>
      <sz val="29.0"/>
      <color rgb="FFFBFDFB"/>
      <name val="Montserrat"/>
    </font>
    <font>
      <b/>
      <sz val="18.0"/>
      <color rgb="FF001499"/>
      <name val="Montserrat"/>
    </font>
    <font>
      <b/>
      <sz val="18.0"/>
      <color rgb="FF27347D"/>
      <name val="Montserrat"/>
    </font>
    <font>
      <color theme="1"/>
      <name val="Arial"/>
    </font>
    <font>
      <sz val="12.0"/>
      <color theme="1"/>
      <name val="Montserrat"/>
    </font>
    <font>
      <b/>
      <sz val="18.0"/>
      <color rgb="FFFF0000"/>
      <name val="Montserrat"/>
    </font>
    <font>
      <b/>
      <sz val="18.0"/>
      <color rgb="FF38761D"/>
      <name val="Montserrat"/>
    </font>
    <font>
      <u/>
      <color rgb="FF3D85C6"/>
      <name val="Montserrat"/>
    </font>
    <font>
      <sz val="8.0"/>
      <color rgb="FF000000"/>
      <name val="Montserrat"/>
    </font>
    <font>
      <sz val="9.0"/>
      <color rgb="FF0F1116"/>
      <name val="Arial"/>
    </font>
    <font>
      <u/>
      <color rgb="FF0000FF"/>
      <name val="Graphik"/>
    </font>
    <font>
      <u/>
      <color rgb="FF0000FF"/>
      <name val="Graphik"/>
    </font>
    <font>
      <color rgb="FF000000"/>
      <name val="Tahoma"/>
    </font>
    <font>
      <sz val="10.0"/>
      <color rgb="FF333E48"/>
      <name val="Montserrat"/>
    </font>
    <font>
      <sz val="11.0"/>
      <color rgb="FF333E48"/>
      <name val="Open-sans"/>
    </font>
    <font>
      <u/>
      <color rgb="FF0000FF"/>
      <name val="Graphik"/>
    </font>
    <font>
      <u/>
      <color rgb="FF0000FF"/>
      <name val="Graphik"/>
    </font>
    <font>
      <sz val="10.0"/>
      <name val="Montserrat"/>
    </font>
    <font>
      <sz val="11.0"/>
      <color rgb="FF000000"/>
      <name val="Arial"/>
    </font>
    <font>
      <b/>
      <sz val="10.0"/>
      <color theme="1"/>
      <name val="Montserrat"/>
    </font>
    <font>
      <b/>
      <color theme="1"/>
      <name val="Arial"/>
      <scheme val="minor"/>
    </font>
    <font>
      <u/>
      <color rgb="FF0000FF"/>
      <name val="Graphik"/>
    </font>
    <font>
      <u/>
      <sz val="10.0"/>
      <color rgb="FF0000FF"/>
      <name val="Montserrat"/>
    </font>
    <font>
      <sz val="11.0"/>
      <color theme="1"/>
      <name val="Calibri"/>
    </font>
    <font>
      <sz val="8.0"/>
      <color rgb="FF0F1116"/>
      <name val="Arial"/>
    </font>
    <font>
      <sz val="11.0"/>
      <color rgb="FF7E3794"/>
      <name val="Inconsolata"/>
    </font>
    <font>
      <b/>
      <color rgb="FF000000"/>
      <name val="Arial"/>
      <scheme val="minor"/>
    </font>
    <font>
      <b/>
      <color rgb="FF000000"/>
      <name val="Arial"/>
    </font>
    <font>
      <u/>
      <sz val="10.0"/>
      <color rgb="FF0000FF"/>
      <name val="Montserrat"/>
    </font>
    <font>
      <sz val="10.0"/>
      <color rgb="FF000000"/>
      <name val="Montserrat"/>
    </font>
    <font>
      <color rgb="FF1F1F1F"/>
      <name val="Tahoma"/>
    </font>
    <font>
      <u/>
      <sz val="11.0"/>
      <color rgb="FF0000FF"/>
      <name val="Graphik"/>
    </font>
    <font>
      <u/>
      <sz val="11.0"/>
      <color rgb="FF0000FF"/>
      <name val="Graphik"/>
    </font>
    <font>
      <sz val="12.0"/>
      <color rgb="FF0F1116"/>
      <name val="Arial"/>
    </font>
    <font>
      <u/>
      <sz val="11.0"/>
      <color rgb="FF0000FF"/>
      <name val="Graphik"/>
    </font>
    <font>
      <u/>
      <sz val="11.0"/>
      <color rgb="FF0000FF"/>
      <name val="Montserrat"/>
    </font>
    <font>
      <u/>
      <sz val="10.0"/>
      <color rgb="FF0000FF"/>
      <name val="Montserrat"/>
    </font>
    <font>
      <color rgb="FF000000"/>
      <name val="Arial"/>
    </font>
    <font>
      <sz val="36.0"/>
      <color rgb="FF000000"/>
      <name val="Calibri"/>
    </font>
    <font>
      <u/>
      <sz val="12.0"/>
      <color rgb="FF0000FF"/>
      <name val="Montserrat"/>
    </font>
    <font>
      <color rgb="FF4285F4"/>
      <name val="Arial"/>
    </font>
    <font>
      <sz val="10.0"/>
      <color theme="1"/>
      <name val="Arial"/>
      <scheme val="minor"/>
    </font>
    <font>
      <sz val="11.0"/>
      <color theme="1"/>
      <name val="Arial"/>
    </font>
    <font>
      <sz val="12.0"/>
      <color rgb="FF000000"/>
      <name val="Montserrat"/>
    </font>
    <font>
      <color rgb="FF000000"/>
      <name val="Arial"/>
      <scheme val="minor"/>
    </font>
    <font>
      <sz val="19.0"/>
      <color theme="1"/>
      <name val="Montserrat"/>
    </font>
    <font>
      <sz val="17.0"/>
      <color theme="1"/>
      <name val="Montserrat"/>
    </font>
    <font>
      <b/>
      <sz val="14.0"/>
      <color theme="1"/>
      <name val="Montserrat"/>
    </font>
    <font>
      <sz val="17.0"/>
      <color rgb="FF000000"/>
      <name val="Montserrat"/>
    </font>
    <font>
      <b/>
      <sz val="14.0"/>
      <color rgb="FF000000"/>
      <name val="Montserrat"/>
    </font>
    <font>
      <b/>
      <sz val="19.0"/>
      <color rgb="FF000000"/>
      <name val="Montserrat"/>
    </font>
    <font>
      <sz val="11.0"/>
      <color rgb="FF000000"/>
      <name val="Docs-Calibri"/>
    </font>
    <font>
      <b/>
      <sz val="11.0"/>
      <color rgb="FF000000"/>
      <name val="Calibri"/>
    </font>
    <font>
      <b/>
      <sz val="11.0"/>
      <color rgb="FF000000"/>
      <name val="Docs-Calibri"/>
    </font>
    <font>
      <sz val="16.0"/>
      <color rgb="FF00B050"/>
      <name val="Docs-Calibri"/>
    </font>
  </fonts>
  <fills count="3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0797F"/>
        <bgColor rgb="FFD0797F"/>
      </patternFill>
    </fill>
    <fill>
      <patternFill patternType="solid">
        <fgColor rgb="FFFBBC04"/>
        <bgColor rgb="FFFBBC04"/>
      </patternFill>
    </fill>
    <fill>
      <patternFill patternType="solid">
        <fgColor rgb="FFF4F4F6"/>
        <bgColor rgb="FFF4F4F6"/>
      </patternFill>
    </fill>
    <fill>
      <patternFill patternType="solid">
        <fgColor rgb="FFDFE4EC"/>
        <bgColor rgb="FFDFE4EC"/>
      </patternFill>
    </fill>
    <fill>
      <patternFill patternType="solid">
        <fgColor rgb="FFFBFDFB"/>
        <bgColor rgb="FFFBFDFB"/>
      </patternFill>
    </fill>
    <fill>
      <patternFill patternType="solid">
        <fgColor rgb="FFF8696B"/>
        <bgColor rgb="FFF8696B"/>
      </patternFill>
    </fill>
    <fill>
      <patternFill patternType="solid">
        <fgColor rgb="FFFF0000"/>
        <bgColor rgb="FFFF0000"/>
      </patternFill>
    </fill>
    <fill>
      <patternFill patternType="solid">
        <fgColor rgb="FF27B6D8"/>
        <bgColor rgb="FF27B6D8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4F6F8"/>
        <bgColor rgb="FFF4F6F8"/>
      </patternFill>
    </fill>
    <fill>
      <patternFill patternType="solid">
        <fgColor rgb="FF00FF00"/>
        <bgColor rgb="FF00FF00"/>
      </patternFill>
    </fill>
    <fill>
      <patternFill patternType="solid">
        <fgColor rgb="FFFEDB80"/>
        <bgColor rgb="FFFEDB80"/>
      </patternFill>
    </fill>
    <fill>
      <patternFill patternType="solid">
        <fgColor rgb="FFE67C73"/>
        <bgColor rgb="FFE67C73"/>
      </patternFill>
    </fill>
    <fill>
      <patternFill patternType="solid">
        <fgColor rgb="FFEA9999"/>
        <bgColor rgb="FFEA9999"/>
      </patternFill>
    </fill>
    <fill>
      <patternFill patternType="solid">
        <fgColor rgb="FFE8E9EC"/>
        <bgColor rgb="FFE8E9EC"/>
      </patternFill>
    </fill>
    <fill>
      <patternFill patternType="solid">
        <fgColor theme="7"/>
        <bgColor theme="7"/>
      </patternFill>
    </fill>
    <fill>
      <patternFill patternType="solid">
        <fgColor rgb="FFFEE783"/>
        <bgColor rgb="FFFEE783"/>
      </patternFill>
    </fill>
    <fill>
      <patternFill patternType="solid">
        <fgColor rgb="FFD9EAD3"/>
        <bgColor rgb="FFD9EAD3"/>
      </patternFill>
    </fill>
    <fill>
      <patternFill patternType="solid">
        <fgColor rgb="FFACD380"/>
        <bgColor rgb="FFACD380"/>
      </patternFill>
    </fill>
    <fill>
      <patternFill patternType="solid">
        <fgColor rgb="FFFCA276"/>
        <bgColor rgb="FFFCA276"/>
      </patternFill>
    </fill>
    <fill>
      <patternFill patternType="solid">
        <fgColor rgb="FF63BE7B"/>
        <bgColor rgb="FF63BE7B"/>
      </patternFill>
    </fill>
    <fill>
      <patternFill patternType="solid">
        <fgColor rgb="FFCEDD81"/>
        <bgColor rgb="FFCEDD81"/>
      </patternFill>
    </fill>
    <fill>
      <patternFill patternType="solid">
        <fgColor rgb="FFFBB078"/>
        <bgColor rgb="FFFBB078"/>
      </patternFill>
    </fill>
    <fill>
      <patternFill patternType="solid">
        <fgColor rgb="FFFFEB84"/>
        <bgColor rgb="FFFFEB84"/>
      </patternFill>
    </fill>
    <fill>
      <patternFill patternType="solid">
        <fgColor rgb="FFDEE283"/>
        <bgColor rgb="FFDEE283"/>
      </patternFill>
    </fill>
    <fill>
      <patternFill patternType="solid">
        <fgColor rgb="FFB5D680"/>
        <bgColor rgb="FFB5D680"/>
      </patternFill>
    </fill>
    <fill>
      <patternFill patternType="solid">
        <fgColor rgb="FFFDCF7E"/>
        <bgColor rgb="FFFDCF7E"/>
      </patternFill>
    </fill>
    <fill>
      <patternFill patternType="solid">
        <fgColor rgb="FFB6D7A8"/>
        <bgColor rgb="FFB6D7A8"/>
      </patternFill>
    </fill>
  </fills>
  <borders count="20">
    <border/>
    <border>
      <right style="thin">
        <color rgb="FF495670"/>
      </right>
      <bottom style="thin">
        <color rgb="FF495670"/>
      </bottom>
    </border>
    <border>
      <left style="thin">
        <color rgb="FF495670"/>
      </left>
      <bottom style="thin">
        <color rgb="FF495670"/>
      </bottom>
    </border>
    <border>
      <bottom style="thin">
        <color rgb="FF49567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double">
        <color rgb="FF000000"/>
      </top>
    </border>
    <border>
      <right style="thin">
        <color rgb="FF49567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right" readingOrder="0"/>
    </xf>
    <xf borderId="1" fillId="3" fontId="2" numFmtId="0" xfId="0" applyAlignment="1" applyBorder="1" applyFill="1" applyFont="1">
      <alignment readingOrder="0" shrinkToFit="0" wrapText="0"/>
    </xf>
    <xf borderId="0" fillId="3" fontId="3" numFmtId="0" xfId="0" applyAlignment="1" applyFont="1">
      <alignment horizontal="right" readingOrder="0" shrinkToFit="0" wrapText="0"/>
    </xf>
    <xf borderId="2" fillId="3" fontId="4" numFmtId="0" xfId="0" applyBorder="1" applyFont="1"/>
    <xf borderId="0" fillId="0" fontId="2" numFmtId="0" xfId="0" applyAlignment="1" applyFont="1">
      <alignment readingOrder="0"/>
    </xf>
    <xf borderId="0" fillId="3" fontId="2" numFmtId="0" xfId="0" applyAlignment="1" applyFont="1">
      <alignment readingOrder="0"/>
    </xf>
    <xf borderId="0" fillId="0" fontId="5" numFmtId="0" xfId="0" applyAlignment="1" applyFont="1">
      <alignment readingOrder="0"/>
    </xf>
    <xf borderId="3" fillId="0" fontId="2" numFmtId="0" xfId="0" applyAlignment="1" applyBorder="1" applyFont="1">
      <alignment readingOrder="0" shrinkToFit="0" wrapText="0"/>
    </xf>
    <xf borderId="2" fillId="3" fontId="2" numFmtId="0" xfId="0" applyAlignment="1" applyBorder="1" applyFont="1">
      <alignment readingOrder="0" shrinkToFit="0" wrapText="0"/>
    </xf>
    <xf borderId="0" fillId="2" fontId="1" numFmtId="9" xfId="0" applyAlignment="1" applyFont="1" applyNumberFormat="1">
      <alignment horizontal="right" readingOrder="0"/>
    </xf>
    <xf borderId="0" fillId="0" fontId="6" numFmtId="0" xfId="0" applyAlignment="1" applyFont="1">
      <alignment readingOrder="0"/>
    </xf>
    <xf borderId="3" fillId="3" fontId="3" numFmtId="0" xfId="0" applyAlignment="1" applyBorder="1" applyFont="1">
      <alignment readingOrder="0" shrinkToFit="0" wrapText="0"/>
    </xf>
    <xf borderId="2" fillId="3" fontId="4" numFmtId="0" xfId="0" applyBorder="1" applyFont="1"/>
    <xf borderId="0" fillId="0" fontId="1" numFmtId="0" xfId="0" applyFont="1"/>
    <xf borderId="0" fillId="2" fontId="1" numFmtId="0" xfId="0" applyAlignment="1" applyFont="1">
      <alignment readingOrder="0"/>
    </xf>
    <xf borderId="4" fillId="0" fontId="1" numFmtId="0" xfId="0" applyBorder="1" applyFont="1"/>
    <xf borderId="0" fillId="0" fontId="7" numFmtId="0" xfId="0" applyAlignment="1" applyFont="1">
      <alignment readingOrder="0"/>
    </xf>
    <xf borderId="0" fillId="2" fontId="1" numFmtId="9" xfId="0" applyAlignment="1" applyFont="1" applyNumberFormat="1">
      <alignment readingOrder="0"/>
    </xf>
    <xf borderId="0" fillId="0" fontId="8" numFmtId="0" xfId="0" applyAlignment="1" applyFont="1">
      <alignment readingOrder="0" vertical="center"/>
    </xf>
    <xf borderId="3" fillId="0" fontId="3" numFmtId="0" xfId="0" applyAlignment="1" applyBorder="1" applyFont="1">
      <alignment readingOrder="0"/>
    </xf>
    <xf borderId="3" fillId="3" fontId="3" numFmtId="0" xfId="0" applyAlignment="1" applyBorder="1" applyFont="1">
      <alignment readingOrder="0"/>
    </xf>
    <xf borderId="3" fillId="3" fontId="2" numFmtId="0" xfId="0" applyAlignment="1" applyBorder="1" applyFont="1">
      <alignment readingOrder="0"/>
    </xf>
    <xf borderId="3" fillId="3" fontId="4" numFmtId="0" xfId="0" applyBorder="1" applyFont="1"/>
    <xf borderId="0" fillId="0" fontId="4" numFmtId="0" xfId="0" applyFont="1"/>
    <xf borderId="0" fillId="4" fontId="1" numFmtId="0" xfId="0" applyAlignment="1" applyFill="1" applyFont="1">
      <alignment readingOrder="0"/>
    </xf>
    <xf borderId="0" fillId="4" fontId="1" numFmtId="9" xfId="0" applyAlignment="1" applyFont="1" applyNumberFormat="1">
      <alignment readingOrder="0"/>
    </xf>
    <xf borderId="5" fillId="5" fontId="9" numFmtId="0" xfId="0" applyBorder="1" applyFill="1" applyFont="1"/>
    <xf borderId="5" fillId="5" fontId="9" numFmtId="0" xfId="0" applyAlignment="1" applyBorder="1" applyFont="1">
      <alignment readingOrder="0"/>
    </xf>
    <xf borderId="0" fillId="0" fontId="10" numFmtId="0" xfId="0" applyAlignment="1" applyFont="1">
      <alignment horizontal="right" readingOrder="0" shrinkToFit="0" vertical="bottom" wrapText="0"/>
    </xf>
    <xf borderId="1" fillId="3" fontId="2" numFmtId="0" xfId="0" applyAlignment="1" applyBorder="1" applyFont="1">
      <alignment readingOrder="0"/>
    </xf>
    <xf borderId="3" fillId="0" fontId="11" numFmtId="0" xfId="0" applyBorder="1" applyFont="1"/>
    <xf borderId="0" fillId="3" fontId="12" numFmtId="0" xfId="0" applyAlignment="1" applyFont="1">
      <alignment vertical="top"/>
    </xf>
    <xf borderId="0" fillId="3" fontId="12" numFmtId="164" xfId="0" applyAlignment="1" applyFont="1" applyNumberFormat="1">
      <alignment vertical="top"/>
    </xf>
    <xf borderId="3" fillId="0" fontId="11" numFmtId="0" xfId="0" applyAlignment="1" applyBorder="1" applyFont="1">
      <alignment readingOrder="0"/>
    </xf>
    <xf borderId="3" fillId="3" fontId="4" numFmtId="0" xfId="0" applyBorder="1" applyFont="1"/>
    <xf borderId="0" fillId="0" fontId="13" numFmtId="0" xfId="0" applyAlignment="1" applyFont="1">
      <alignment readingOrder="0"/>
    </xf>
    <xf borderId="3" fillId="0" fontId="14" numFmtId="0" xfId="0" applyBorder="1" applyFont="1"/>
    <xf borderId="3" fillId="6" fontId="2" numFmtId="165" xfId="0" applyBorder="1" applyFill="1" applyFont="1" applyNumberFormat="1"/>
    <xf borderId="3" fillId="6" fontId="2" numFmtId="0" xfId="0" applyBorder="1" applyFont="1"/>
    <xf borderId="0" fillId="0" fontId="15" numFmtId="0" xfId="0" applyFont="1"/>
    <xf borderId="3" fillId="6" fontId="2" numFmtId="164" xfId="0" applyBorder="1" applyFont="1" applyNumberFormat="1"/>
    <xf borderId="0" fillId="0" fontId="1" numFmtId="165" xfId="0" applyAlignment="1" applyFont="1" applyNumberFormat="1">
      <alignment readingOrder="0"/>
    </xf>
    <xf borderId="0" fillId="0" fontId="15" numFmtId="0" xfId="0" applyAlignment="1" applyFont="1">
      <alignment readingOrder="0"/>
    </xf>
    <xf borderId="6" fillId="7" fontId="16" numFmtId="0" xfId="0" applyAlignment="1" applyBorder="1" applyFill="1" applyFont="1">
      <alignment horizontal="right" vertical="bottom"/>
    </xf>
    <xf borderId="6" fillId="7" fontId="16" numFmtId="0" xfId="0" applyAlignment="1" applyBorder="1" applyFont="1">
      <alignment horizontal="right" readingOrder="0" vertical="bottom"/>
    </xf>
    <xf borderId="1" fillId="0" fontId="17" numFmtId="0" xfId="0" applyAlignment="1" applyBorder="1" applyFont="1">
      <alignment horizontal="left" readingOrder="0"/>
    </xf>
    <xf borderId="3" fillId="0" fontId="17" numFmtId="0" xfId="0" applyAlignment="1" applyBorder="1" applyFont="1">
      <alignment readingOrder="0"/>
    </xf>
    <xf borderId="3" fillId="0" fontId="18" numFmtId="0" xfId="0" applyAlignment="1" applyBorder="1" applyFont="1">
      <alignment horizontal="left"/>
    </xf>
    <xf borderId="0" fillId="3" fontId="12" numFmtId="0" xfId="0" applyAlignment="1" applyFont="1">
      <alignment readingOrder="0" vertical="top"/>
    </xf>
    <xf borderId="1" fillId="0" fontId="11" numFmtId="0" xfId="0" applyBorder="1" applyFont="1"/>
    <xf borderId="0" fillId="3" fontId="15" numFmtId="0" xfId="0" applyAlignment="1" applyFont="1">
      <alignment horizontal="right" readingOrder="0" vertical="bottom"/>
    </xf>
    <xf borderId="0" fillId="3" fontId="15" numFmtId="0" xfId="0" applyAlignment="1" applyFont="1">
      <alignment readingOrder="0" vertical="bottom"/>
    </xf>
    <xf borderId="0" fillId="0" fontId="19" numFmtId="0" xfId="0" applyAlignment="1" applyFont="1">
      <alignment readingOrder="0" shrinkToFit="0" vertical="bottom" wrapText="0"/>
    </xf>
    <xf borderId="0" fillId="0" fontId="4" numFmtId="0" xfId="0" applyFont="1"/>
    <xf borderId="1" fillId="0" fontId="11" numFmtId="0" xfId="0" applyAlignment="1" applyBorder="1" applyFont="1">
      <alignment readingOrder="0"/>
    </xf>
    <xf borderId="7" fillId="0" fontId="11" numFmtId="0" xfId="0" applyAlignment="1" applyBorder="1" applyFont="1">
      <alignment readingOrder="0"/>
    </xf>
    <xf borderId="0" fillId="0" fontId="11" numFmtId="0" xfId="0" applyAlignment="1" applyFont="1">
      <alignment readingOrder="0"/>
    </xf>
    <xf borderId="0" fillId="0" fontId="10" numFmtId="0" xfId="0" applyAlignment="1" applyFont="1">
      <alignment horizontal="left" readingOrder="0" shrinkToFit="0" vertical="bottom" wrapText="0"/>
    </xf>
    <xf borderId="7" fillId="3" fontId="2" numFmtId="0" xfId="0" applyAlignment="1" applyBorder="1" applyFont="1">
      <alignment readingOrder="0"/>
    </xf>
    <xf borderId="0" fillId="0" fontId="11" numFmtId="0" xfId="0" applyFont="1"/>
    <xf borderId="0" fillId="3" fontId="4" numFmtId="0" xfId="0" applyFont="1"/>
    <xf borderId="6" fillId="7" fontId="20" numFmtId="0" xfId="0" applyAlignment="1" applyBorder="1" applyFont="1">
      <alignment horizontal="right" vertical="bottom"/>
    </xf>
    <xf borderId="0" fillId="0" fontId="21" numFmtId="0" xfId="0" applyAlignment="1" applyFont="1">
      <alignment horizontal="right" readingOrder="0"/>
    </xf>
    <xf borderId="8" fillId="0" fontId="22" numFmtId="0" xfId="0" applyAlignment="1" applyBorder="1" applyFont="1">
      <alignment horizontal="center" readingOrder="0"/>
    </xf>
    <xf borderId="9" fillId="0" fontId="23" numFmtId="0" xfId="0" applyBorder="1" applyFont="1"/>
    <xf borderId="10" fillId="0" fontId="23" numFmtId="0" xfId="0" applyBorder="1" applyFont="1"/>
    <xf borderId="8" fillId="0" fontId="1" numFmtId="0" xfId="0" applyBorder="1" applyFont="1"/>
    <xf borderId="11" fillId="0" fontId="23" numFmtId="0" xfId="0" applyBorder="1" applyFont="1"/>
    <xf borderId="12" fillId="0" fontId="23" numFmtId="0" xfId="0" applyBorder="1" applyFont="1"/>
    <xf borderId="13" fillId="0" fontId="23" numFmtId="0" xfId="0" applyBorder="1" applyFont="1"/>
    <xf borderId="14" fillId="0" fontId="23" numFmtId="0" xfId="0" applyBorder="1" applyFont="1"/>
    <xf borderId="15" fillId="0" fontId="23" numFmtId="0" xfId="0" applyBorder="1" applyFont="1"/>
    <xf borderId="8" fillId="0" fontId="24" numFmtId="0" xfId="0" applyAlignment="1" applyBorder="1" applyFont="1">
      <alignment readingOrder="0" shrinkToFit="0" vertical="center" wrapText="1"/>
    </xf>
    <xf borderId="0" fillId="0" fontId="12" numFmtId="0" xfId="0" applyAlignment="1" applyFont="1">
      <alignment readingOrder="0"/>
    </xf>
    <xf borderId="0" fillId="0" fontId="12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3" fontId="12" numFmtId="164" xfId="0" applyAlignment="1" applyFont="1" applyNumberFormat="1">
      <alignment vertical="top"/>
    </xf>
    <xf borderId="0" fillId="0" fontId="1" numFmtId="166" xfId="0" applyAlignment="1" applyFont="1" applyNumberFormat="1">
      <alignment readingOrder="0"/>
    </xf>
    <xf borderId="0" fillId="0" fontId="10" numFmtId="164" xfId="0" applyAlignment="1" applyFont="1" applyNumberForma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2" fontId="10" numFmtId="164" xfId="0" applyAlignment="1" applyFont="1" applyNumberFormat="1">
      <alignment horizontal="left" readingOrder="0" shrinkToFit="0" vertical="bottom" wrapText="0"/>
    </xf>
    <xf borderId="0" fillId="3" fontId="19" numFmtId="0" xfId="0" applyAlignment="1" applyFont="1">
      <alignment horizontal="left" readingOrder="0" vertical="top"/>
    </xf>
    <xf borderId="0" fillId="8" fontId="19" numFmtId="0" xfId="0" applyAlignment="1" applyFill="1" applyFont="1">
      <alignment horizontal="left" readingOrder="0" vertical="top"/>
    </xf>
    <xf borderId="3" fillId="0" fontId="14" numFmtId="0" xfId="0" applyAlignment="1" applyBorder="1" applyFont="1">
      <alignment readingOrder="0"/>
    </xf>
    <xf borderId="3" fillId="6" fontId="2" numFmtId="165" xfId="0" applyAlignment="1" applyBorder="1" applyFont="1" applyNumberFormat="1">
      <alignment readingOrder="0"/>
    </xf>
    <xf borderId="3" fillId="6" fontId="2" numFmtId="0" xfId="0" applyAlignment="1" applyBorder="1" applyFont="1">
      <alignment readingOrder="0"/>
    </xf>
    <xf borderId="3" fillId="0" fontId="18" numFmtId="0" xfId="0" applyAlignment="1" applyBorder="1" applyFont="1">
      <alignment horizontal="left"/>
    </xf>
    <xf borderId="0" fillId="0" fontId="19" numFmtId="0" xfId="0" applyAlignment="1" applyFont="1">
      <alignment horizontal="left" readingOrder="0" shrinkToFit="0" vertical="bottom" wrapText="0"/>
    </xf>
    <xf borderId="1" fillId="0" fontId="11" numFmtId="167" xfId="0" applyBorder="1" applyFont="1" applyNumberFormat="1"/>
    <xf borderId="0" fillId="2" fontId="10" numFmtId="0" xfId="0" applyAlignment="1" applyFont="1">
      <alignment horizontal="left" readingOrder="0" shrinkToFit="0" vertical="bottom" wrapText="0"/>
    </xf>
    <xf borderId="0" fillId="0" fontId="15" numFmtId="164" xfId="0" applyAlignment="1" applyFont="1" applyNumberFormat="1">
      <alignment readingOrder="0"/>
    </xf>
    <xf borderId="0" fillId="0" fontId="4" numFmtId="167" xfId="0" applyFont="1" applyNumberFormat="1"/>
    <xf borderId="3" fillId="3" fontId="25" numFmtId="0" xfId="0" applyAlignment="1" applyBorder="1" applyFont="1">
      <alignment readingOrder="0"/>
    </xf>
    <xf borderId="3" fillId="6" fontId="2" numFmtId="164" xfId="0" applyAlignment="1" applyBorder="1" applyFont="1" applyNumberFormat="1">
      <alignment readingOrder="0"/>
    </xf>
    <xf borderId="0" fillId="0" fontId="26" numFmtId="0" xfId="0" applyAlignment="1" applyFont="1">
      <alignment readingOrder="0"/>
    </xf>
    <xf borderId="0" fillId="0" fontId="1" numFmtId="164" xfId="0" applyFont="1" applyNumberFormat="1"/>
    <xf borderId="0" fillId="0" fontId="4" numFmtId="0" xfId="0" applyAlignment="1" applyFont="1">
      <alignment vertical="bottom"/>
    </xf>
    <xf borderId="0" fillId="9" fontId="19" numFmtId="168" xfId="0" applyAlignment="1" applyFill="1" applyFont="1" applyNumberFormat="1">
      <alignment readingOrder="0" shrinkToFit="0" vertical="bottom" wrapText="0"/>
    </xf>
    <xf borderId="0" fillId="3" fontId="27" numFmtId="0" xfId="0" applyAlignment="1" applyFont="1">
      <alignment horizontal="right" readingOrder="0" vertical="top"/>
    </xf>
    <xf borderId="0" fillId="0" fontId="12" numFmtId="0" xfId="0" applyAlignment="1" applyFont="1">
      <alignment readingOrder="0"/>
    </xf>
    <xf borderId="0" fillId="10" fontId="15" numFmtId="0" xfId="0" applyAlignment="1" applyFill="1" applyFont="1">
      <alignment readingOrder="0"/>
    </xf>
    <xf borderId="0" fillId="0" fontId="15" numFmtId="169" xfId="0" applyAlignment="1" applyFont="1" applyNumberFormat="1">
      <alignment readingOrder="0"/>
    </xf>
    <xf borderId="0" fillId="0" fontId="1" numFmtId="170" xfId="0" applyFont="1" applyNumberFormat="1"/>
    <xf borderId="0" fillId="11" fontId="1" numFmtId="0" xfId="0" applyFill="1" applyFont="1"/>
    <xf borderId="0" fillId="11" fontId="28" numFmtId="0" xfId="0" applyAlignment="1" applyFont="1">
      <alignment vertical="center"/>
    </xf>
    <xf borderId="0" fillId="11" fontId="29" numFmtId="0" xfId="0" applyAlignment="1" applyFont="1">
      <alignment vertical="center"/>
    </xf>
    <xf borderId="0" fillId="11" fontId="29" numFmtId="0" xfId="0" applyAlignment="1" applyFont="1">
      <alignment readingOrder="0" vertical="center"/>
    </xf>
    <xf borderId="0" fillId="0" fontId="30" numFmtId="0" xfId="0" applyAlignment="1" applyFont="1">
      <alignment horizontal="center" readingOrder="0"/>
    </xf>
    <xf borderId="0" fillId="0" fontId="31" numFmtId="0" xfId="0" applyAlignment="1" applyFont="1">
      <alignment horizontal="center" readingOrder="0" vertical="bottom"/>
    </xf>
    <xf borderId="0" fillId="0" fontId="32" numFmtId="0" xfId="0" applyFont="1"/>
    <xf borderId="0" fillId="0" fontId="31" numFmtId="0" xfId="0" applyAlignment="1" applyFont="1">
      <alignment horizontal="center" readingOrder="0"/>
    </xf>
    <xf borderId="0" fillId="0" fontId="31" numFmtId="9" xfId="0" applyAlignment="1" applyFont="1" applyNumberFormat="1">
      <alignment horizontal="center"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horizontal="center" vertical="bottom"/>
    </xf>
    <xf borderId="0" fillId="0" fontId="34" numFmtId="0" xfId="0" applyAlignment="1" applyFont="1">
      <alignment horizontal="center" readingOrder="0"/>
    </xf>
    <xf borderId="0" fillId="0" fontId="34" numFmtId="9" xfId="0" applyAlignment="1" applyFont="1" applyNumberFormat="1">
      <alignment horizontal="center" readingOrder="0"/>
    </xf>
    <xf borderId="0" fillId="0" fontId="35" numFmtId="0" xfId="0" applyAlignment="1" applyFont="1">
      <alignment horizontal="center" vertical="bottom"/>
    </xf>
    <xf borderId="0" fillId="0" fontId="35" numFmtId="9" xfId="0" applyAlignment="1" applyFont="1" applyNumberFormat="1">
      <alignment horizontal="center" readingOrder="0"/>
    </xf>
    <xf borderId="0" fillId="0" fontId="35" numFmtId="0" xfId="0" applyAlignment="1" applyFont="1">
      <alignment horizontal="center" readingOrder="0"/>
    </xf>
    <xf borderId="0" fillId="0" fontId="33" numFmtId="0" xfId="0" applyAlignment="1" applyFont="1">
      <alignment readingOrder="0" shrinkToFit="0" vertical="center" wrapText="1"/>
    </xf>
    <xf borderId="0" fillId="0" fontId="33" numFmtId="0" xfId="0" applyAlignment="1" applyFont="1">
      <alignment readingOrder="0" vertical="center"/>
    </xf>
    <xf borderId="0" fillId="0" fontId="36" numFmtId="0" xfId="0" applyAlignment="1" applyFont="1">
      <alignment readingOrder="0"/>
    </xf>
    <xf borderId="0" fillId="0" fontId="22" numFmtId="0" xfId="0" applyAlignment="1" applyFont="1">
      <alignment horizontal="center" readingOrder="0"/>
    </xf>
    <xf borderId="16" fillId="12" fontId="37" numFmtId="0" xfId="0" applyAlignment="1" applyBorder="1" applyFill="1" applyFont="1">
      <alignment horizontal="left" readingOrder="0"/>
    </xf>
    <xf borderId="17" fillId="0" fontId="23" numFmtId="0" xfId="0" applyBorder="1" applyFont="1"/>
    <xf borderId="4" fillId="12" fontId="37" numFmtId="0" xfId="0" applyAlignment="1" applyBorder="1" applyFont="1">
      <alignment horizontal="center" readingOrder="0"/>
    </xf>
    <xf borderId="8" fillId="0" fontId="22" numFmtId="0" xfId="0" applyAlignment="1" applyBorder="1" applyFont="1">
      <alignment horizontal="center" readingOrder="0" vertical="center"/>
    </xf>
    <xf borderId="16" fillId="13" fontId="37" numFmtId="0" xfId="0" applyAlignment="1" applyBorder="1" applyFill="1" applyFont="1">
      <alignment horizontal="left" readingOrder="0"/>
    </xf>
    <xf borderId="4" fillId="13" fontId="37" numFmtId="0" xfId="0" applyAlignment="1" applyBorder="1" applyFont="1">
      <alignment horizontal="center" readingOrder="0"/>
    </xf>
    <xf borderId="11" fillId="0" fontId="1" numFmtId="0" xfId="0" applyBorder="1" applyFont="1"/>
    <xf borderId="12" fillId="0" fontId="1" numFmtId="0" xfId="0" applyBorder="1" applyFont="1"/>
    <xf borderId="3" fillId="0" fontId="38" numFmtId="0" xfId="0" applyAlignment="1" applyBorder="1" applyFont="1">
      <alignment readingOrder="0"/>
    </xf>
    <xf borderId="1" fillId="0" fontId="39" numFmtId="165" xfId="0" applyAlignment="1" applyBorder="1" applyFont="1" applyNumberFormat="1">
      <alignment readingOrder="0"/>
    </xf>
    <xf borderId="3" fillId="0" fontId="40" numFmtId="0" xfId="0" applyAlignment="1" applyBorder="1" applyFont="1">
      <alignment readingOrder="0"/>
    </xf>
    <xf borderId="0" fillId="0" fontId="4" numFmtId="164" xfId="0" applyFont="1" applyNumberFormat="1"/>
    <xf borderId="0" fillId="0" fontId="4" numFmtId="165" xfId="0" applyFont="1" applyNumberFormat="1"/>
    <xf borderId="4" fillId="5" fontId="21" numFmtId="171" xfId="0" applyAlignment="1" applyBorder="1" applyFont="1" applyNumberFormat="1">
      <alignment vertical="bottom"/>
    </xf>
    <xf borderId="4" fillId="5" fontId="21" numFmtId="0" xfId="0" applyAlignment="1" applyBorder="1" applyFont="1">
      <alignment vertical="bottom"/>
    </xf>
    <xf borderId="0" fillId="0" fontId="32" numFmtId="0" xfId="0" applyAlignment="1" applyFont="1">
      <alignment vertical="bottom"/>
    </xf>
    <xf borderId="0" fillId="8" fontId="27" numFmtId="0" xfId="0" applyAlignment="1" applyFont="1">
      <alignment horizontal="right" readingOrder="0" vertical="top"/>
    </xf>
    <xf borderId="0" fillId="8" fontId="41" numFmtId="9" xfId="0" applyAlignment="1" applyFont="1" applyNumberFormat="1">
      <alignment horizontal="right" readingOrder="0" vertical="top"/>
    </xf>
    <xf borderId="0" fillId="14" fontId="42" numFmtId="9" xfId="0" applyAlignment="1" applyFill="1" applyFont="1" applyNumberFormat="1">
      <alignment vertical="bottom"/>
    </xf>
    <xf borderId="0" fillId="14" fontId="43" numFmtId="172" xfId="0" applyAlignment="1" applyFont="1" applyNumberFormat="1">
      <alignment vertical="bottom"/>
    </xf>
    <xf borderId="0" fillId="8" fontId="27" numFmtId="172" xfId="0" applyAlignment="1" applyFont="1" applyNumberFormat="1">
      <alignment horizontal="right" readingOrder="0" vertical="top"/>
    </xf>
    <xf borderId="1" fillId="0" fontId="44" numFmtId="0" xfId="0" applyAlignment="1" applyBorder="1" applyFont="1">
      <alignment readingOrder="0"/>
    </xf>
    <xf borderId="0" fillId="2" fontId="1" numFmtId="164" xfId="0" applyAlignment="1" applyFont="1" applyNumberFormat="1">
      <alignment readingOrder="0"/>
    </xf>
    <xf borderId="1" fillId="0" fontId="45" numFmtId="172" xfId="0" applyAlignment="1" applyBorder="1" applyFont="1" applyNumberFormat="1">
      <alignment readingOrder="0"/>
    </xf>
    <xf borderId="16" fillId="0" fontId="22" numFmtId="0" xfId="0" applyAlignment="1" applyBorder="1" applyFont="1">
      <alignment horizontal="center" vertical="bottom"/>
    </xf>
    <xf borderId="18" fillId="0" fontId="23" numFmtId="0" xfId="0" applyBorder="1" applyFont="1"/>
    <xf borderId="16" fillId="5" fontId="21" numFmtId="171" xfId="0" applyAlignment="1" applyBorder="1" applyFont="1" applyNumberFormat="1">
      <alignment horizontal="center" vertical="bottom"/>
    </xf>
    <xf borderId="16" fillId="5" fontId="21" numFmtId="0" xfId="0" applyAlignment="1" applyBorder="1" applyFont="1">
      <alignment horizontal="center" vertical="bottom"/>
    </xf>
    <xf borderId="16" fillId="8" fontId="46" numFmtId="0" xfId="0" applyAlignment="1" applyBorder="1" applyFont="1">
      <alignment horizontal="center" vertical="bottom"/>
    </xf>
    <xf borderId="16" fillId="8" fontId="21" numFmtId="0" xfId="0" applyAlignment="1" applyBorder="1" applyFont="1">
      <alignment horizontal="center" vertical="bottom"/>
    </xf>
    <xf borderId="0" fillId="5" fontId="21" numFmtId="0" xfId="0" applyAlignment="1" applyFont="1">
      <alignment readingOrder="0" vertical="bottom"/>
    </xf>
    <xf borderId="0" fillId="5" fontId="41" numFmtId="0" xfId="0" applyAlignment="1" applyFont="1">
      <alignment horizontal="right" readingOrder="0" vertical="top"/>
    </xf>
    <xf borderId="16" fillId="8" fontId="21" numFmtId="9" xfId="0" applyAlignment="1" applyBorder="1" applyFont="1" applyNumberFormat="1">
      <alignment horizontal="center" vertical="bottom"/>
    </xf>
    <xf borderId="16" fillId="8" fontId="46" numFmtId="172" xfId="0" applyAlignment="1" applyBorder="1" applyFont="1" applyNumberFormat="1">
      <alignment horizontal="center" vertical="bottom"/>
    </xf>
    <xf borderId="4" fillId="5" fontId="42" numFmtId="9" xfId="0" applyAlignment="1" applyBorder="1" applyFont="1" applyNumberFormat="1">
      <alignment horizontal="right" vertical="bottom"/>
    </xf>
    <xf borderId="0" fillId="5" fontId="42" numFmtId="9" xfId="0" applyAlignment="1" applyFont="1" applyNumberFormat="1">
      <alignment vertical="bottom"/>
    </xf>
    <xf borderId="0" fillId="9" fontId="1" numFmtId="0" xfId="0" applyAlignment="1" applyFont="1">
      <alignment readingOrder="0"/>
    </xf>
    <xf borderId="0" fillId="0" fontId="4" numFmtId="172" xfId="0" applyFont="1" applyNumberFormat="1"/>
    <xf borderId="1" fillId="3" fontId="25" numFmtId="172" xfId="0" applyAlignment="1" applyBorder="1" applyFont="1" applyNumberFormat="1">
      <alignment readingOrder="0"/>
    </xf>
    <xf borderId="0" fillId="0" fontId="47" numFmtId="0" xfId="0" applyAlignment="1" applyFont="1">
      <alignment horizontal="right" readingOrder="0" vertical="bottom"/>
    </xf>
    <xf borderId="0" fillId="0" fontId="14" numFmtId="0" xfId="0" applyAlignment="1" applyFont="1">
      <alignment horizontal="right" readingOrder="0" vertical="bottom"/>
    </xf>
    <xf borderId="0" fillId="8" fontId="27" numFmtId="173" xfId="0" applyAlignment="1" applyFont="1" applyNumberFormat="1">
      <alignment horizontal="right" readingOrder="0" vertical="top"/>
    </xf>
    <xf borderId="0" fillId="0" fontId="2" numFmtId="174" xfId="0" applyAlignment="1" applyFont="1" applyNumberFormat="1">
      <alignment readingOrder="0" vertical="bottom"/>
    </xf>
    <xf borderId="0" fillId="0" fontId="2" numFmtId="175" xfId="0" applyAlignment="1" applyFont="1" applyNumberFormat="1">
      <alignment readingOrder="0" vertical="bottom"/>
    </xf>
    <xf borderId="16" fillId="5" fontId="21" numFmtId="9" xfId="0" applyAlignment="1" applyBorder="1" applyFont="1" applyNumberFormat="1">
      <alignment horizontal="center" vertical="bottom"/>
    </xf>
    <xf borderId="16" fillId="8" fontId="46" numFmtId="176" xfId="0" applyAlignment="1" applyBorder="1" applyFont="1" applyNumberFormat="1">
      <alignment horizontal="center" vertical="bottom"/>
    </xf>
    <xf borderId="16" fillId="8" fontId="21" numFmtId="0" xfId="0" applyAlignment="1" applyBorder="1" applyFont="1">
      <alignment horizontal="center" vertical="bottom"/>
    </xf>
    <xf borderId="0" fillId="0" fontId="24" numFmtId="0" xfId="0" applyAlignment="1" applyFont="1">
      <alignment readingOrder="0" shrinkToFit="0" vertical="center" wrapText="1"/>
    </xf>
    <xf borderId="0" fillId="0" fontId="48" numFmtId="0" xfId="0" applyAlignment="1" applyFont="1">
      <alignment horizontal="center" vertical="bottom"/>
    </xf>
    <xf borderId="0" fillId="0" fontId="21" numFmtId="0" xfId="0" applyAlignment="1" applyFont="1">
      <alignment horizontal="center" vertical="bottom"/>
    </xf>
    <xf borderId="0" fillId="0" fontId="49" numFmtId="0" xfId="0" applyAlignment="1" applyFont="1">
      <alignment readingOrder="0"/>
    </xf>
    <xf borderId="0" fillId="0" fontId="49" numFmtId="0" xfId="0" applyAlignment="1" applyFont="1">
      <alignment readingOrder="0"/>
    </xf>
    <xf borderId="1" fillId="0" fontId="50" numFmtId="164" xfId="0" applyAlignment="1" applyBorder="1" applyFont="1" applyNumberFormat="1">
      <alignment readingOrder="0"/>
    </xf>
    <xf borderId="0" fillId="13" fontId="21" numFmtId="0" xfId="0" applyAlignment="1" applyFont="1">
      <alignment horizontal="center" vertical="bottom"/>
    </xf>
    <xf borderId="0" fillId="13" fontId="21" numFmtId="164" xfId="0" applyAlignment="1" applyFont="1" applyNumberFormat="1">
      <alignment horizontal="center" vertical="bottom"/>
    </xf>
    <xf borderId="0" fillId="0" fontId="22" numFmtId="0" xfId="0" applyAlignment="1" applyFont="1">
      <alignment horizontal="left" readingOrder="0"/>
    </xf>
    <xf borderId="8" fillId="5" fontId="21" numFmtId="0" xfId="0" applyAlignment="1" applyBorder="1" applyFont="1">
      <alignment horizontal="center" vertical="bottom"/>
    </xf>
    <xf borderId="8" fillId="13" fontId="51" numFmtId="0" xfId="0" applyAlignment="1" applyBorder="1" applyFont="1">
      <alignment horizontal="center" vertical="bottom"/>
    </xf>
    <xf borderId="8" fillId="13" fontId="21" numFmtId="0" xfId="0" applyAlignment="1" applyBorder="1" applyFont="1">
      <alignment horizontal="center" vertical="bottom"/>
    </xf>
    <xf borderId="8" fillId="13" fontId="21" numFmtId="165" xfId="0" applyAlignment="1" applyBorder="1" applyFont="1" applyNumberFormat="1">
      <alignment horizontal="center" vertical="bottom"/>
    </xf>
    <xf borderId="8" fillId="13" fontId="21" numFmtId="0" xfId="0" applyAlignment="1" applyBorder="1" applyFont="1">
      <alignment horizontal="center" readingOrder="0" vertical="bottom"/>
    </xf>
    <xf borderId="0" fillId="0" fontId="52" numFmtId="164" xfId="0" applyAlignment="1" applyFont="1" applyNumberFormat="1">
      <alignment horizontal="right" vertical="bottom"/>
    </xf>
    <xf borderId="4" fillId="0" fontId="52" numFmtId="0" xfId="0" applyAlignment="1" applyBorder="1" applyFont="1">
      <alignment horizontal="right" vertical="bottom"/>
    </xf>
    <xf borderId="0" fillId="0" fontId="32" numFmtId="0" xfId="0" applyAlignment="1" applyFont="1">
      <alignment vertical="bottom"/>
    </xf>
    <xf borderId="0" fillId="9" fontId="10" numFmtId="164" xfId="0" applyAlignment="1" applyFont="1" applyNumberFormat="1">
      <alignment readingOrder="0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14" fillId="3" fontId="53" numFmtId="0" xfId="0" applyAlignment="1" applyBorder="1" applyFont="1">
      <alignment horizontal="right" readingOrder="0"/>
    </xf>
    <xf borderId="0" fillId="9" fontId="54" numFmtId="2" xfId="0" applyFont="1" applyNumberFormat="1"/>
    <xf borderId="0" fillId="9" fontId="32" numFmtId="10" xfId="0" applyAlignment="1" applyFont="1" applyNumberFormat="1">
      <alignment horizontal="right" vertical="bottom"/>
    </xf>
    <xf borderId="0" fillId="15" fontId="10" numFmtId="164" xfId="0" applyAlignment="1" applyFill="1" applyFont="1" applyNumberFormat="1">
      <alignment readingOrder="0" shrinkToFit="0" vertical="bottom" wrapText="0"/>
    </xf>
    <xf borderId="1" fillId="3" fontId="25" numFmtId="164" xfId="0" applyAlignment="1" applyBorder="1" applyFont="1" applyNumberFormat="1">
      <alignment readingOrder="0"/>
    </xf>
    <xf borderId="0" fillId="9" fontId="1" numFmtId="177" xfId="0" applyFont="1" applyNumberFormat="1"/>
    <xf borderId="3" fillId="3" fontId="4" numFmtId="164" xfId="0" applyBorder="1" applyFont="1" applyNumberFormat="1"/>
    <xf borderId="1" fillId="0" fontId="11" numFmtId="165" xfId="0" applyAlignment="1" applyBorder="1" applyFont="1" applyNumberFormat="1">
      <alignment readingOrder="0"/>
    </xf>
    <xf borderId="16" fillId="13" fontId="21" numFmtId="0" xfId="0" applyAlignment="1" applyBorder="1" applyFont="1">
      <alignment horizontal="center" vertical="bottom"/>
    </xf>
    <xf borderId="0" fillId="3" fontId="55" numFmtId="0" xfId="0" applyAlignment="1" applyFont="1">
      <alignment readingOrder="0"/>
    </xf>
    <xf borderId="0" fillId="3" fontId="1" numFmtId="0" xfId="0" applyFont="1"/>
    <xf borderId="0" fillId="3" fontId="56" numFmtId="0" xfId="0" applyAlignment="1" applyFont="1">
      <alignment horizontal="left" readingOrder="0"/>
    </xf>
    <xf borderId="16" fillId="13" fontId="57" numFmtId="0" xfId="0" applyAlignment="1" applyBorder="1" applyFont="1">
      <alignment horizontal="center" readingOrder="0" vertical="bottom"/>
    </xf>
    <xf borderId="16" fillId="13" fontId="21" numFmtId="0" xfId="0" applyAlignment="1" applyBorder="1" applyFont="1">
      <alignment horizontal="center" readingOrder="0" vertical="bottom"/>
    </xf>
    <xf borderId="16" fillId="3" fontId="21" numFmtId="0" xfId="0" applyAlignment="1" applyBorder="1" applyFont="1">
      <alignment horizontal="center" vertical="bottom"/>
    </xf>
    <xf borderId="0" fillId="5" fontId="58" numFmtId="0" xfId="0" applyAlignment="1" applyFont="1">
      <alignment horizontal="right" readingOrder="0" shrinkToFit="0" vertical="bottom" wrapText="0"/>
    </xf>
    <xf borderId="0" fillId="5" fontId="58" numFmtId="0" xfId="0" applyAlignment="1" applyFont="1">
      <alignment readingOrder="0" shrinkToFit="0" vertical="bottom" wrapText="0"/>
    </xf>
    <xf borderId="0" fillId="13" fontId="10" numFmtId="0" xfId="0" applyAlignment="1" applyFont="1">
      <alignment readingOrder="0" shrinkToFit="0" vertical="bottom" wrapText="0"/>
    </xf>
    <xf borderId="0" fillId="8" fontId="27" numFmtId="176" xfId="0" applyAlignment="1" applyFont="1" applyNumberFormat="1">
      <alignment horizontal="right" readingOrder="0" vertical="top"/>
    </xf>
    <xf borderId="0" fillId="8" fontId="59" numFmtId="0" xfId="0" applyAlignment="1" applyFont="1">
      <alignment horizontal="right" readingOrder="0" vertical="top"/>
    </xf>
    <xf borderId="0" fillId="3" fontId="49" numFmtId="0" xfId="0" applyAlignment="1" applyFont="1">
      <alignment readingOrder="0"/>
    </xf>
    <xf borderId="0" fillId="3" fontId="41" numFmtId="0" xfId="0" applyAlignment="1" applyFont="1">
      <alignment horizontal="right" readingOrder="0" vertical="top"/>
    </xf>
    <xf borderId="0" fillId="16" fontId="58" numFmtId="9" xfId="0" applyAlignment="1" applyFill="1" applyFont="1" applyNumberFormat="1">
      <alignment horizontal="right" readingOrder="0" shrinkToFit="0" vertical="bottom" wrapText="0"/>
    </xf>
    <xf borderId="0" fillId="13" fontId="41" numFmtId="0" xfId="0" applyAlignment="1" applyFont="1">
      <alignment horizontal="right" readingOrder="0" vertical="top"/>
    </xf>
    <xf borderId="7" fillId="0" fontId="17" numFmtId="0" xfId="0" applyAlignment="1" applyBorder="1" applyFont="1">
      <alignment horizontal="left" readingOrder="0"/>
    </xf>
    <xf borderId="3" fillId="0" fontId="17" numFmtId="0" xfId="0" applyAlignment="1" applyBorder="1" applyFont="1">
      <alignment horizontal="left" readingOrder="0"/>
    </xf>
    <xf borderId="3" fillId="0" fontId="23" numFmtId="0" xfId="0" applyBorder="1" applyFont="1"/>
    <xf borderId="1" fillId="0" fontId="23" numFmtId="0" xfId="0" applyBorder="1" applyFont="1"/>
    <xf borderId="0" fillId="8" fontId="41" numFmtId="0" xfId="0" applyAlignment="1" applyFont="1">
      <alignment horizontal="right" readingOrder="0" vertical="top"/>
    </xf>
    <xf borderId="1" fillId="0" fontId="60" numFmtId="174" xfId="0" applyAlignment="1" applyBorder="1" applyFont="1" applyNumberFormat="1">
      <alignment readingOrder="0"/>
    </xf>
    <xf borderId="3" fillId="0" fontId="61" numFmtId="0" xfId="0" applyAlignment="1" applyBorder="1" applyFont="1">
      <alignment readingOrder="0"/>
    </xf>
    <xf borderId="3" fillId="3" fontId="62" numFmtId="0" xfId="0" applyAlignment="1" applyBorder="1" applyFont="1">
      <alignment readingOrder="0"/>
    </xf>
    <xf borderId="0" fillId="0" fontId="10" numFmtId="0" xfId="0" applyAlignment="1" applyFont="1">
      <alignment horizontal="right" shrinkToFit="0" vertical="bottom" wrapText="0"/>
    </xf>
    <xf borderId="1" fillId="0" fontId="63" numFmtId="175" xfId="0" applyAlignment="1" applyBorder="1" applyFont="1" applyNumberFormat="1">
      <alignment readingOrder="0"/>
    </xf>
    <xf borderId="0" fillId="5" fontId="49" numFmtId="0" xfId="0" applyAlignment="1" applyFont="1">
      <alignment horizontal="center" readingOrder="0"/>
    </xf>
    <xf borderId="0" fillId="8" fontId="41" numFmtId="0" xfId="0" applyAlignment="1" applyFont="1">
      <alignment horizontal="right" vertical="top"/>
    </xf>
    <xf borderId="14" fillId="3" fontId="3" numFmtId="0" xfId="0" applyAlignment="1" applyBorder="1" applyFont="1">
      <alignment horizontal="right" readingOrder="0"/>
    </xf>
    <xf borderId="0" fillId="17" fontId="1" numFmtId="178" xfId="0" applyAlignment="1" applyFill="1" applyFont="1" applyNumberFormat="1">
      <alignment readingOrder="0"/>
    </xf>
    <xf borderId="0" fillId="17" fontId="1" numFmtId="0" xfId="0" applyFont="1"/>
    <xf borderId="0" fillId="5" fontId="1" numFmtId="0" xfId="0" applyAlignment="1" applyFont="1">
      <alignment readingOrder="0"/>
    </xf>
    <xf borderId="0" fillId="5" fontId="21" numFmtId="0" xfId="0" applyAlignment="1" applyFont="1">
      <alignment horizontal="right" readingOrder="0"/>
    </xf>
    <xf borderId="0" fillId="5" fontId="21" numFmtId="9" xfId="0" applyFont="1" applyNumberFormat="1"/>
    <xf borderId="0" fillId="13" fontId="1" numFmtId="0" xfId="0" applyFont="1"/>
    <xf borderId="0" fillId="0" fontId="1" numFmtId="0" xfId="0" applyAlignment="1" applyFont="1">
      <alignment horizontal="right"/>
    </xf>
    <xf borderId="0" fillId="13" fontId="1" numFmtId="0" xfId="0" applyAlignment="1" applyFont="1">
      <alignment readingOrder="0"/>
    </xf>
    <xf borderId="0" fillId="15" fontId="1" numFmtId="0" xfId="0" applyAlignment="1" applyFont="1">
      <alignment readingOrder="0"/>
    </xf>
    <xf borderId="0" fillId="0" fontId="4" numFmtId="175" xfId="0" applyFont="1" applyNumberFormat="1"/>
    <xf borderId="0" fillId="0" fontId="1" numFmtId="0" xfId="0" applyAlignment="1" applyFont="1">
      <alignment horizontal="right" readingOrder="0"/>
    </xf>
    <xf borderId="0" fillId="0" fontId="64" numFmtId="0" xfId="0" applyAlignment="1" applyFont="1">
      <alignment horizontal="left" readingOrder="0"/>
    </xf>
    <xf borderId="0" fillId="3" fontId="41" numFmtId="164" xfId="0" applyAlignment="1" applyFont="1" applyNumberFormat="1">
      <alignment horizontal="right" readingOrder="0" vertical="top"/>
    </xf>
    <xf borderId="0" fillId="3" fontId="41" numFmtId="0" xfId="0" applyAlignment="1" applyFont="1">
      <alignment horizontal="right" readingOrder="0" vertical="top"/>
    </xf>
    <xf borderId="0" fillId="8" fontId="41" numFmtId="164" xfId="0" applyAlignment="1" applyFont="1" applyNumberFormat="1">
      <alignment horizontal="right" readingOrder="0" vertical="top"/>
    </xf>
    <xf borderId="0" fillId="8" fontId="41" numFmtId="0" xfId="0" applyAlignment="1" applyFont="1">
      <alignment horizontal="right" readingOrder="0" vertical="top"/>
    </xf>
    <xf borderId="0" fillId="0" fontId="6" numFmtId="164" xfId="0" applyAlignment="1" applyFont="1" applyNumberFormat="1">
      <alignment readingOrder="0"/>
    </xf>
    <xf borderId="16" fillId="5" fontId="21" numFmtId="0" xfId="0" applyAlignment="1" applyBorder="1" applyFont="1">
      <alignment horizontal="center" readingOrder="0" vertical="bottom"/>
    </xf>
    <xf borderId="16" fillId="13" fontId="65" numFmtId="0" xfId="0" applyAlignment="1" applyBorder="1" applyFont="1">
      <alignment horizontal="center" vertical="bottom"/>
    </xf>
    <xf borderId="0" fillId="8" fontId="41" numFmtId="179" xfId="0" applyAlignment="1" applyFont="1" applyNumberFormat="1">
      <alignment horizontal="left" readingOrder="0" vertical="top"/>
    </xf>
    <xf borderId="0" fillId="8" fontId="66" numFmtId="0" xfId="0" applyAlignment="1" applyFont="1">
      <alignment horizontal="left" readingOrder="0" vertical="top"/>
    </xf>
    <xf borderId="0" fillId="9" fontId="41" numFmtId="164" xfId="0" applyAlignment="1" applyFont="1" applyNumberFormat="1">
      <alignment horizontal="right" readingOrder="0" vertical="top"/>
    </xf>
    <xf borderId="0" fillId="18" fontId="1" numFmtId="0" xfId="0" applyAlignment="1" applyFill="1" applyFont="1">
      <alignment readingOrder="0"/>
    </xf>
    <xf borderId="0" fillId="15" fontId="41" numFmtId="164" xfId="0" applyAlignment="1" applyFont="1" applyNumberFormat="1">
      <alignment horizontal="right" readingOrder="0" vertical="top"/>
    </xf>
    <xf borderId="0" fillId="0" fontId="67" numFmtId="164" xfId="0" applyAlignment="1" applyFont="1" applyNumberFormat="1">
      <alignment readingOrder="0" shrinkToFit="0" vertical="bottom" wrapText="0"/>
    </xf>
    <xf borderId="0" fillId="3" fontId="27" numFmtId="0" xfId="0" applyAlignment="1" applyFont="1">
      <alignment horizontal="left" readingOrder="0" vertical="top"/>
    </xf>
    <xf borderId="0" fillId="19" fontId="27" numFmtId="0" xfId="0" applyAlignment="1" applyFill="1" applyFont="1">
      <alignment horizontal="left" readingOrder="0" vertical="top"/>
    </xf>
    <xf borderId="0" fillId="8" fontId="27" numFmtId="0" xfId="0" applyAlignment="1" applyFont="1">
      <alignment horizontal="right" readingOrder="0" vertical="top"/>
    </xf>
    <xf borderId="0" fillId="0" fontId="1" numFmtId="9" xfId="0" applyAlignment="1" applyFont="1" applyNumberFormat="1">
      <alignment readingOrder="0"/>
    </xf>
    <xf borderId="0" fillId="3" fontId="58" numFmtId="0" xfId="0" applyAlignment="1" applyFont="1">
      <alignment horizontal="left" readingOrder="0" vertical="top"/>
    </xf>
    <xf borderId="0" fillId="19" fontId="58" numFmtId="0" xfId="0" applyAlignment="1" applyFont="1">
      <alignment horizontal="left" readingOrder="0" vertical="top"/>
    </xf>
    <xf borderId="0" fillId="0" fontId="21" numFmtId="0" xfId="0" applyAlignment="1" applyFont="1">
      <alignment readingOrder="0"/>
    </xf>
    <xf borderId="0" fillId="8" fontId="58" numFmtId="0" xfId="0" applyAlignment="1" applyFont="1">
      <alignment horizontal="left" readingOrder="0" vertical="top"/>
    </xf>
    <xf borderId="0" fillId="8" fontId="58" numFmtId="0" xfId="0" applyAlignment="1" applyFont="1">
      <alignment horizontal="right" readingOrder="0" vertical="top"/>
    </xf>
    <xf borderId="0" fillId="0" fontId="21" numFmtId="0" xfId="0" applyFont="1"/>
    <xf borderId="0" fillId="3" fontId="58" numFmtId="0" xfId="0" applyAlignment="1" applyFont="1">
      <alignment horizontal="right" readingOrder="0" vertical="top"/>
    </xf>
    <xf borderId="0" fillId="0" fontId="21" numFmtId="0" xfId="0" applyAlignment="1" applyFont="1">
      <alignment readingOrder="0"/>
    </xf>
    <xf borderId="0" fillId="0" fontId="10" numFmtId="0" xfId="0" applyAlignment="1" applyFont="1">
      <alignment shrinkToFit="0" vertical="bottom" wrapText="0"/>
    </xf>
    <xf borderId="0" fillId="17" fontId="41" numFmtId="0" xfId="0" applyAlignment="1" applyFont="1">
      <alignment horizontal="right" readingOrder="0" vertical="top"/>
    </xf>
    <xf borderId="14" fillId="6" fontId="3" numFmtId="0" xfId="0" applyAlignment="1" applyBorder="1" applyFont="1">
      <alignment horizontal="right" readingOrder="0"/>
    </xf>
    <xf borderId="0" fillId="9" fontId="1" numFmtId="0" xfId="0" applyAlignment="1" applyFont="1">
      <alignment readingOrder="0"/>
    </xf>
    <xf borderId="0" fillId="0" fontId="10" numFmtId="0" xfId="0" applyAlignment="1" applyFont="1">
      <alignment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20" fontId="10" numFmtId="0" xfId="0" applyAlignment="1" applyFill="1" applyFont="1">
      <alignment horizontal="right" readingOrder="0" shrinkToFit="0" vertical="bottom" wrapText="0"/>
    </xf>
    <xf borderId="0" fillId="0" fontId="10" numFmtId="1" xfId="0" applyAlignment="1" applyFont="1" applyNumberFormat="1">
      <alignment horizontal="right" readingOrder="0" shrinkToFit="0" vertical="bottom" wrapText="0"/>
    </xf>
    <xf borderId="0" fillId="0" fontId="68" numFmtId="0" xfId="0" applyAlignment="1" applyFont="1">
      <alignment horizontal="left" readingOrder="0" shrinkToFit="0" vertical="bottom" wrapText="0"/>
    </xf>
    <xf borderId="3" fillId="6" fontId="3" numFmtId="0" xfId="0" applyAlignment="1" applyBorder="1" applyFont="1">
      <alignment readingOrder="0"/>
    </xf>
    <xf borderId="0" fillId="3" fontId="69" numFmtId="0" xfId="0" applyAlignment="1" applyFont="1">
      <alignment horizontal="left" readingOrder="0"/>
    </xf>
    <xf borderId="0" fillId="21" fontId="19" numFmtId="0" xfId="0" applyAlignment="1" applyFill="1" applyFont="1">
      <alignment readingOrder="0" shrinkToFit="0" vertical="bottom" wrapText="0"/>
    </xf>
    <xf borderId="3" fillId="6" fontId="4" numFmtId="0" xfId="0" applyBorder="1" applyFont="1"/>
    <xf borderId="0" fillId="0" fontId="10" numFmtId="0" xfId="0" applyAlignment="1" applyFont="1">
      <alignment shrinkToFit="0" vertical="bottom" wrapText="0"/>
    </xf>
    <xf borderId="0" fillId="0" fontId="58" numFmtId="0" xfId="0" applyAlignment="1" applyFont="1">
      <alignment horizontal="right" readingOrder="0" shrinkToFit="0" vertical="bottom" wrapText="0"/>
    </xf>
    <xf borderId="0" fillId="0" fontId="58" numFmtId="0" xfId="0" applyAlignment="1" applyFont="1">
      <alignment readingOrder="0" shrinkToFit="0" vertical="bottom" wrapText="0"/>
    </xf>
    <xf borderId="3" fillId="6" fontId="4" numFmtId="0" xfId="0" applyBorder="1" applyFont="1"/>
    <xf borderId="0" fillId="0" fontId="12" numFmtId="0" xfId="0" applyAlignment="1" applyFont="1">
      <alignment horizontal="right" readingOrder="0" shrinkToFit="0" vertical="bottom" wrapText="0"/>
    </xf>
    <xf borderId="0" fillId="0" fontId="52" numFmtId="0" xfId="0" applyAlignment="1" applyFont="1">
      <alignment horizontal="right" readingOrder="0" shrinkToFit="0" vertical="bottom" wrapText="0"/>
    </xf>
    <xf borderId="0" fillId="0" fontId="52" numFmtId="0" xfId="0" applyAlignment="1" applyFont="1">
      <alignment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0" fontId="70" numFmtId="0" xfId="0" applyAlignment="1" applyFont="1">
      <alignment horizontal="right" readingOrder="0"/>
    </xf>
    <xf borderId="0" fillId="0" fontId="70" numFmtId="0" xfId="0" applyAlignment="1" applyFont="1">
      <alignment readingOrder="0"/>
    </xf>
    <xf borderId="0" fillId="0" fontId="21" numFmtId="0" xfId="0" applyAlignment="1" applyFont="1">
      <alignment horizontal="right" readingOrder="0"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0" fontId="19" numFmtId="0" xfId="0" applyAlignment="1" applyFont="1">
      <alignment horizontal="right" readingOrder="0" shrinkToFit="0" vertical="bottom" wrapText="0"/>
    </xf>
    <xf borderId="3" fillId="0" fontId="71" numFmtId="0" xfId="0" applyAlignment="1" applyBorder="1" applyFont="1">
      <alignment readingOrder="0"/>
    </xf>
    <xf borderId="0" fillId="0" fontId="72" numFmtId="0" xfId="0" applyAlignment="1" applyFont="1">
      <alignment readingOrder="0"/>
    </xf>
    <xf borderId="0" fillId="0" fontId="72" numFmtId="0" xfId="0" applyFont="1"/>
    <xf borderId="4" fillId="0" fontId="10" numFmtId="0" xfId="0" applyAlignment="1" applyBorder="1" applyFont="1">
      <alignment readingOrder="0" shrinkToFit="0" vertical="bottom" wrapText="0"/>
    </xf>
    <xf borderId="17" fillId="0" fontId="10" numFmtId="0" xfId="0" applyAlignment="1" applyBorder="1" applyFont="1">
      <alignment readingOrder="0" shrinkToFit="0" vertical="bottom" wrapText="0"/>
    </xf>
    <xf borderId="19" fillId="0" fontId="10" numFmtId="0" xfId="0" applyAlignment="1" applyBorder="1" applyFont="1">
      <alignment readingOrder="0" shrinkToFit="0" vertical="bottom" wrapText="0"/>
    </xf>
    <xf borderId="15" fillId="0" fontId="10" numFmtId="0" xfId="0" applyAlignment="1" applyBorder="1" applyFont="1">
      <alignment horizontal="right" readingOrder="0" shrinkToFit="0" vertical="bottom" wrapText="0"/>
    </xf>
    <xf borderId="15" fillId="0" fontId="10" numFmtId="9" xfId="0" applyAlignment="1" applyBorder="1" applyFont="1" applyNumberFormat="1">
      <alignment horizontal="right" readingOrder="0" shrinkToFit="0" vertical="bottom" wrapText="0"/>
    </xf>
    <xf borderId="0" fillId="0" fontId="10" numFmtId="0" xfId="0" applyAlignment="1" applyFont="1">
      <alignment horizontal="center" readingOrder="0" shrinkToFit="0" vertical="bottom" wrapText="0"/>
    </xf>
    <xf borderId="19" fillId="0" fontId="10" numFmtId="173" xfId="0" applyAlignment="1" applyBorder="1" applyFont="1" applyNumberFormat="1">
      <alignment horizontal="right" readingOrder="0" shrinkToFit="0" vertical="bottom" wrapText="0"/>
    </xf>
    <xf borderId="19" fillId="0" fontId="10" numFmtId="0" xfId="0" applyAlignment="1" applyBorder="1" applyFont="1">
      <alignment horizontal="right" readingOrder="0" shrinkToFit="0" vertical="bottom" wrapText="0"/>
    </xf>
    <xf borderId="4" fillId="0" fontId="10" numFmtId="0" xfId="0" applyAlignment="1" applyBorder="1" applyFont="1">
      <alignment readingOrder="0" vertical="bottom"/>
    </xf>
    <xf borderId="17" fillId="0" fontId="10" numFmtId="0" xfId="0" applyAlignment="1" applyBorder="1" applyFont="1">
      <alignment readingOrder="0" vertical="bottom"/>
    </xf>
    <xf borderId="19" fillId="0" fontId="10" numFmtId="0" xfId="0" applyAlignment="1" applyBorder="1" applyFont="1">
      <alignment readingOrder="0" vertical="bottom"/>
    </xf>
    <xf borderId="15" fillId="0" fontId="10" numFmtId="0" xfId="0" applyAlignment="1" applyBorder="1" applyFont="1">
      <alignment horizontal="right" readingOrder="0" vertical="bottom"/>
    </xf>
    <xf borderId="4" fillId="0" fontId="32" numFmtId="0" xfId="0" applyAlignment="1" applyBorder="1" applyFont="1">
      <alignment vertical="bottom"/>
    </xf>
    <xf borderId="4" fillId="0" fontId="52" numFmtId="0" xfId="0" applyAlignment="1" applyBorder="1" applyFont="1">
      <alignment vertical="bottom"/>
    </xf>
    <xf borderId="19" fillId="0" fontId="10" numFmtId="173" xfId="0" applyAlignment="1" applyBorder="1" applyFont="1" applyNumberFormat="1">
      <alignment horizontal="left" readingOrder="0" shrinkToFit="0" vertical="bottom" wrapText="0"/>
    </xf>
    <xf borderId="19" fillId="0" fontId="10" numFmtId="0" xfId="0" applyAlignment="1" applyBorder="1" applyFont="1">
      <alignment horizontal="left" readingOrder="0" shrinkToFit="0" vertical="bottom" wrapText="0"/>
    </xf>
    <xf borderId="4" fillId="0" fontId="10" numFmtId="0" xfId="0" applyAlignment="1" applyBorder="1" applyFont="1">
      <alignment horizontal="left" readingOrder="0" shrinkToFit="0" vertical="bottom" wrapText="0"/>
    </xf>
    <xf borderId="0" fillId="0" fontId="73" numFmtId="0" xfId="0" applyFont="1"/>
    <xf borderId="0" fillId="0" fontId="74" numFmtId="0" xfId="0" applyAlignment="1" applyFont="1">
      <alignment horizontal="center" vertical="bottom"/>
    </xf>
    <xf borderId="0" fillId="0" fontId="75" numFmtId="0" xfId="0" applyAlignment="1" applyFont="1">
      <alignment horizontal="center" vertical="bottom"/>
    </xf>
    <xf borderId="0" fillId="0" fontId="52" numFmtId="0" xfId="0" applyAlignment="1" applyFont="1">
      <alignment horizontal="center" vertical="bottom"/>
    </xf>
    <xf borderId="0" fillId="0" fontId="75" numFmtId="0" xfId="0" applyAlignment="1" applyFont="1">
      <alignment horizontal="center" vertical="bottom"/>
    </xf>
    <xf borderId="0" fillId="0" fontId="52" numFmtId="0" xfId="0" applyAlignment="1" applyFont="1">
      <alignment horizontal="right" vertical="bottom"/>
    </xf>
    <xf borderId="0" fillId="0" fontId="76" numFmtId="0" xfId="0" applyAlignment="1" applyFont="1">
      <alignment horizontal="center" vertical="bottom"/>
    </xf>
    <xf borderId="0" fillId="8" fontId="1" numFmtId="0" xfId="0" applyFont="1"/>
    <xf borderId="0" fillId="0" fontId="77" numFmtId="0" xfId="0" applyAlignment="1" applyFont="1">
      <alignment horizontal="center" readingOrder="0"/>
    </xf>
    <xf borderId="0" fillId="0" fontId="78" numFmtId="0" xfId="0" applyAlignment="1" applyFont="1">
      <alignment horizontal="center" readingOrder="0"/>
    </xf>
    <xf borderId="0" fillId="0" fontId="79" numFmtId="0" xfId="0" applyAlignment="1" applyFont="1">
      <alignment horizontal="center"/>
    </xf>
    <xf borderId="0" fillId="22" fontId="1" numFmtId="0" xfId="0" applyAlignment="1" applyFill="1" applyFont="1">
      <alignment readingOrder="0"/>
    </xf>
    <xf borderId="0" fillId="0" fontId="1" numFmtId="180" xfId="0" applyAlignment="1" applyFont="1" applyNumberFormat="1">
      <alignment readingOrder="0"/>
    </xf>
    <xf borderId="0" fillId="3" fontId="66" numFmtId="0" xfId="0" applyAlignment="1" applyFont="1">
      <alignment horizontal="left" readingOrder="0"/>
    </xf>
    <xf borderId="4" fillId="0" fontId="10" numFmtId="0" xfId="0" applyAlignment="1" applyBorder="1" applyFont="1">
      <alignment horizontal="right" readingOrder="0" shrinkToFit="0" vertical="bottom" wrapText="0"/>
    </xf>
    <xf borderId="17" fillId="0" fontId="10" numFmtId="0" xfId="0" applyAlignment="1" applyBorder="1" applyFont="1">
      <alignment horizontal="right" readingOrder="0" shrinkToFit="0" vertical="bottom" wrapText="0"/>
    </xf>
    <xf borderId="0" fillId="9" fontId="10" numFmtId="9" xfId="0" applyAlignment="1" applyFont="1" applyNumberFormat="1">
      <alignment horizontal="right" readingOrder="0" shrinkToFit="0" vertical="bottom" wrapText="0"/>
    </xf>
    <xf borderId="0" fillId="0" fontId="1" numFmtId="9" xfId="0" applyFont="1" applyNumberFormat="1"/>
    <xf borderId="0" fillId="23" fontId="10" numFmtId="9" xfId="0" applyAlignment="1" applyFill="1" applyFont="1" applyNumberFormat="1">
      <alignment horizontal="right" readingOrder="0" shrinkToFit="0" vertical="bottom" wrapText="0"/>
    </xf>
    <xf borderId="0" fillId="0" fontId="10" numFmtId="173" xfId="0" applyAlignment="1" applyFont="1" applyNumberFormat="1">
      <alignment horizontal="right" readingOrder="0" shrinkToFit="0" vertical="bottom" wrapText="0"/>
    </xf>
    <xf borderId="0" fillId="24" fontId="10" numFmtId="9" xfId="0" applyAlignment="1" applyFill="1" applyFont="1" applyNumberFormat="1">
      <alignment horizontal="right" readingOrder="0" shrinkToFit="0" vertical="bottom" wrapText="0"/>
    </xf>
    <xf borderId="0" fillId="25" fontId="10" numFmtId="9" xfId="0" applyAlignment="1" applyFill="1" applyFont="1" applyNumberFormat="1">
      <alignment horizontal="right" readingOrder="0" shrinkToFit="0" vertical="bottom" wrapText="0"/>
    </xf>
    <xf borderId="0" fillId="26" fontId="10" numFmtId="9" xfId="0" applyAlignment="1" applyFill="1" applyFont="1" applyNumberFormat="1">
      <alignment horizontal="right" readingOrder="0" shrinkToFit="0" vertical="bottom" wrapText="0"/>
    </xf>
    <xf borderId="0" fillId="27" fontId="10" numFmtId="9" xfId="0" applyAlignment="1" applyFill="1" applyFont="1" applyNumberFormat="1">
      <alignment horizontal="right" readingOrder="0" shrinkToFit="0" vertical="bottom" wrapText="0"/>
    </xf>
    <xf borderId="0" fillId="28" fontId="10" numFmtId="9" xfId="0" applyAlignment="1" applyFill="1" applyFont="1" applyNumberFormat="1">
      <alignment horizontal="right" readingOrder="0" shrinkToFit="0" vertical="bottom" wrapText="0"/>
    </xf>
    <xf borderId="0" fillId="21" fontId="10" numFmtId="9" xfId="0" applyAlignment="1" applyFont="1" applyNumberFormat="1">
      <alignment horizontal="right" readingOrder="0" shrinkToFit="0" vertical="bottom" wrapText="0"/>
    </xf>
    <xf borderId="0" fillId="29" fontId="10" numFmtId="9" xfId="0" applyAlignment="1" applyFill="1" applyFont="1" applyNumberFormat="1">
      <alignment horizontal="right" readingOrder="0" shrinkToFit="0" vertical="bottom" wrapText="0"/>
    </xf>
    <xf borderId="0" fillId="30" fontId="10" numFmtId="9" xfId="0" applyAlignment="1" applyFill="1" applyFont="1" applyNumberFormat="1">
      <alignment horizontal="right" readingOrder="0" shrinkToFit="0" vertical="bottom" wrapText="0"/>
    </xf>
    <xf borderId="0" fillId="0" fontId="1" numFmtId="1" xfId="0" applyFont="1" applyNumberFormat="1"/>
    <xf borderId="0" fillId="31" fontId="10" numFmtId="9" xfId="0" applyAlignment="1" applyFill="1" applyFont="1" applyNumberFormat="1">
      <alignment horizontal="right" readingOrder="0" shrinkToFit="0" vertical="bottom" wrapText="0"/>
    </xf>
    <xf borderId="0" fillId="32" fontId="1" numFmtId="0" xfId="0" applyAlignment="1" applyFill="1" applyFont="1">
      <alignment readingOrder="0"/>
    </xf>
    <xf borderId="0" fillId="0" fontId="52" numFmtId="0" xfId="0" applyAlignment="1" applyFont="1">
      <alignment vertical="bottom"/>
    </xf>
    <xf borderId="0" fillId="0" fontId="10" numFmtId="166" xfId="0" applyAlignment="1" applyFont="1" applyNumberFormat="1">
      <alignment horizontal="right" readingOrder="0" shrinkToFit="0" vertical="bottom" wrapText="0"/>
    </xf>
    <xf borderId="0" fillId="0" fontId="10" numFmtId="165" xfId="0" applyAlignment="1" applyFont="1" applyNumberFormat="1">
      <alignment horizontal="right" readingOrder="0" shrinkToFit="0" vertical="bottom" wrapText="0"/>
    </xf>
    <xf borderId="4" fillId="0" fontId="10" numFmtId="165" xfId="0" applyAlignment="1" applyBorder="1" applyFont="1" applyNumberFormat="1">
      <alignment horizontal="right" readingOrder="0" shrinkToFit="0" vertical="bottom" wrapText="0"/>
    </xf>
    <xf borderId="4" fillId="0" fontId="10" numFmtId="166" xfId="0" applyAlignment="1" applyBorder="1" applyFont="1" applyNumberFormat="1">
      <alignment horizontal="right" readingOrder="0" shrinkToFit="0" vertical="bottom" wrapText="0"/>
    </xf>
    <xf borderId="4" fillId="3" fontId="80" numFmtId="0" xfId="0" applyAlignment="1" applyBorder="1" applyFont="1">
      <alignment readingOrder="0" vertical="top"/>
    </xf>
    <xf borderId="4" fillId="3" fontId="10" numFmtId="0" xfId="0" applyAlignment="1" applyBorder="1" applyFont="1">
      <alignment readingOrder="0" vertical="top"/>
    </xf>
    <xf borderId="4" fillId="3" fontId="81" numFmtId="9" xfId="0" applyAlignment="1" applyBorder="1" applyFont="1" applyNumberFormat="1">
      <alignment horizontal="center" readingOrder="0" vertical="top"/>
    </xf>
    <xf borderId="4" fillId="3" fontId="81" numFmtId="0" xfId="0" applyAlignment="1" applyBorder="1" applyFont="1">
      <alignment horizontal="center" readingOrder="0" vertical="top"/>
    </xf>
    <xf borderId="4" fillId="3" fontId="80" numFmtId="0" xfId="0" applyAlignment="1" applyBorder="1" applyFont="1">
      <alignment horizontal="center" readingOrder="0" vertical="top"/>
    </xf>
    <xf borderId="4" fillId="3" fontId="82" numFmtId="0" xfId="0" applyAlignment="1" applyBorder="1" applyFont="1">
      <alignment horizontal="center" readingOrder="0" vertical="top"/>
    </xf>
    <xf borderId="4" fillId="3" fontId="10" numFmtId="9" xfId="0" applyAlignment="1" applyBorder="1" applyFont="1" applyNumberFormat="1">
      <alignment horizontal="center" readingOrder="0" vertical="top"/>
    </xf>
    <xf borderId="0" fillId="3" fontId="83" numFmtId="0" xfId="0" applyAlignment="1" applyFont="1">
      <alignment readingOrder="0"/>
    </xf>
    <xf borderId="4" fillId="3" fontId="82" numFmtId="9" xfId="0" applyAlignment="1" applyBorder="1" applyFont="1" applyNumberFormat="1">
      <alignment horizontal="center" readingOrder="0" vertical="top"/>
    </xf>
    <xf borderId="4" fillId="0" fontId="10" numFmtId="0" xfId="0" applyAlignment="1" applyBorder="1" applyFont="1">
      <alignment horizontal="right" readingOrder="0" shrinkToFit="0" vertical="bottom" wrapText="0"/>
    </xf>
    <xf borderId="4" fillId="0" fontId="32" numFmtId="3" xfId="0" applyAlignment="1" applyBorder="1" applyFont="1" applyNumberFormat="1">
      <alignment vertical="bottom"/>
    </xf>
    <xf borderId="4" fillId="0" fontId="32" numFmtId="3" xfId="0" applyAlignment="1" applyBorder="1" applyFont="1" applyNumberFormat="1">
      <alignment horizontal="right" vertical="bottom"/>
    </xf>
    <xf borderId="4" fillId="0" fontId="1" numFmtId="0" xfId="0" applyAlignment="1" applyBorder="1" applyFont="1">
      <alignment readingOrder="0"/>
    </xf>
    <xf borderId="4" fillId="0" fontId="52" numFmtId="165" xfId="0" applyAlignment="1" applyBorder="1" applyFont="1" applyNumberFormat="1">
      <alignment horizontal="right" vertical="bottom"/>
    </xf>
    <xf borderId="0" fillId="3" fontId="54" numFmtId="2" xfId="0" applyFont="1" applyNumberFormat="1"/>
    <xf borderId="0" fillId="0" fontId="32" numFmtId="10" xfId="0" applyAlignment="1" applyFont="1" applyNumberFormat="1">
      <alignment horizontal="right" vertical="bottom"/>
    </xf>
    <xf borderId="0" fillId="0" fontId="10" numFmtId="9" xfId="0" applyAlignment="1" applyFont="1" applyNumberFormat="1">
      <alignment horizontal="right" readingOrder="0" shrinkToFit="0" vertical="bottom" wrapText="0"/>
    </xf>
    <xf borderId="0" fillId="0" fontId="10" numFmtId="9" xfId="0" applyAlignment="1" applyFont="1" applyNumberFormat="1">
      <alignment shrinkToFit="0" vertical="bottom" wrapText="0"/>
    </xf>
    <xf borderId="4" fillId="0" fontId="10" numFmtId="0" xfId="0" applyAlignment="1" applyBorder="1" applyFont="1">
      <alignment shrinkToFit="0" vertical="bottom" wrapText="0"/>
    </xf>
    <xf borderId="4" fillId="0" fontId="10" numFmtId="9" xfId="0" applyAlignment="1" applyBorder="1" applyFont="1" applyNumberFormat="1">
      <alignment shrinkToFit="0" vertical="bottom" wrapText="0"/>
    </xf>
    <xf borderId="4" fillId="0" fontId="10" numFmtId="9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'1-е ИО'!$C$1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1499"/>
              </a:solidFill>
              <a:ln cmpd="sng">
                <a:solidFill>
                  <a:srgbClr val="001499"/>
                </a:solidFill>
              </a:ln>
            </c:spPr>
          </c:marker>
          <c:xVal>
            <c:numRef>
              <c:f>'1-е ИО'!$B$2:$B$150</c:f>
            </c:numRef>
          </c:xVal>
          <c:yVal>
            <c:numRef>
              <c:f>'1-е ИО'!$C$2:$C$150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544138"/>
        <c:axId val="585898454"/>
      </c:scatterChart>
      <c:valAx>
        <c:axId val="43254413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Дата осеменения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5898454"/>
      </c:valAx>
      <c:valAx>
        <c:axId val="5858984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Дни при 1-ом осеменении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25441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'2-е ИО'!$C$1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B050"/>
              </a:solidFill>
              <a:ln cmpd="sng">
                <a:solidFill>
                  <a:srgbClr val="00B050"/>
                </a:solidFill>
              </a:ln>
            </c:spPr>
          </c:marker>
          <c:xVal>
            <c:numRef>
              <c:f>'2-е ИО'!$B$2:$B$79</c:f>
            </c:numRef>
          </c:xVal>
          <c:yVal>
            <c:numRef>
              <c:f>'2-е ИО'!$C$2:$C$79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340075"/>
        <c:axId val="397614821"/>
      </c:scatterChart>
      <c:valAx>
        <c:axId val="4643400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Дата осеменения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7614821"/>
      </c:valAx>
      <c:valAx>
        <c:axId val="3976148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Дни при 2-ом осеменении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43400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'Выбытие телят до 6 месяцев'!$C$2</c:f>
            </c:strRef>
          </c:tx>
          <c:spPr>
            <a:solidFill>
              <a:srgbClr val="00B050"/>
            </a:solidFill>
            <a:ln cmpd="sng">
              <a:noFill/>
            </a:ln>
          </c:spPr>
          <c:cat>
            <c:strRef>
              <c:f>'Выбытие телят до 6 месяцев'!$A$3:$A$133</c:f>
            </c:strRef>
          </c:cat>
          <c:val>
            <c:numRef>
              <c:f>'Выбытие телят до 6 месяцев'!$C$3:$C$133</c:f>
              <c:numCache/>
            </c:numRef>
          </c:val>
        </c:ser>
        <c:axId val="960131886"/>
        <c:axId val="1476892585"/>
      </c:barChart>
      <c:catAx>
        <c:axId val="9601318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Дата выбытия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6892585"/>
      </c:catAx>
      <c:valAx>
        <c:axId val="1476892585"/>
        <c:scaling>
          <c:orientation val="minMax"/>
          <c:max val="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01318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grouping val="stacked"/>
        <c:ser>
          <c:idx val="0"/>
          <c:order val="0"/>
          <c:tx>
            <c:strRef>
              <c:f>'Выбытие до 60 дней в доении'!$C$1</c:f>
            </c:strRef>
          </c:tx>
          <c:spPr>
            <a:solidFill>
              <a:schemeClr val="accent3">
                <a:alpha val="30000"/>
              </a:schemeClr>
            </a:solidFill>
            <a:ln cmpd="sng">
              <a:solidFill>
                <a:schemeClr val="accent3"/>
              </a:solidFill>
            </a:ln>
          </c:spPr>
          <c:cat>
            <c:strRef>
              <c:f>'Выбытие до 60 дней в доении'!$A$2:$A$32</c:f>
            </c:strRef>
          </c:cat>
          <c:val>
            <c:numRef>
              <c:f>'Выбытие до 60 дней в доении'!$C$2:$C$32</c:f>
              <c:numCache/>
            </c:numRef>
          </c:val>
        </c:ser>
        <c:axId val="1398612220"/>
        <c:axId val="909031980"/>
      </c:areaChart>
      <c:catAx>
        <c:axId val="13986122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Дата выбытия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9031980"/>
      </c:catAx>
      <c:valAx>
        <c:axId val="909031980"/>
        <c:scaling>
          <c:orientation val="minMax"/>
          <c:max val="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86122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7428580729166663"/>
          <c:y val="0.1318508535489668"/>
          <c:w val="0.8240031660923637"/>
          <c:h val="0.7697663971248876"/>
        </c:manualLayout>
      </c:layout>
      <c:barChart>
        <c:barDir val="col"/>
        <c:ser>
          <c:idx val="0"/>
          <c:order val="0"/>
          <c:tx>
            <c:strRef>
              <c:f>'Выбытие до 60 дней  за год'!$B$1</c:f>
            </c:strRef>
          </c:tx>
          <c:spPr>
            <a:solidFill>
              <a:schemeClr val="accent3"/>
            </a:solidFill>
            <a:ln cmpd="sng">
              <a:noFill/>
            </a:ln>
          </c:spPr>
          <c:dPt>
            <c:idx val="7"/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latin typeface="Roboto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'Выбытие до 60 дней  за год'!$A$2:$A$13</c:f>
            </c:strRef>
          </c:cat>
          <c:val>
            <c:numRef>
              <c:f>'Выбытие до 60 дней  за год'!$B$2:$B$13</c:f>
              <c:numCache/>
            </c:numRef>
          </c:val>
        </c:ser>
        <c:axId val="335890395"/>
        <c:axId val="2132963787"/>
      </c:barChart>
      <c:lineChart>
        <c:varyColors val="0"/>
        <c:ser>
          <c:idx val="1"/>
          <c:order val="1"/>
          <c:tx>
            <c:strRef>
              <c:f>'Выбытие до 60 дней  за год'!$C$1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'Выбытие до 60 дней  за год'!$A$2:$A$13</c:f>
            </c:strRef>
          </c:cat>
          <c:val>
            <c:numRef>
              <c:f>'Выбытие до 60 дней  за год'!$C$2:$C$13</c:f>
              <c:numCache/>
            </c:numRef>
          </c:val>
          <c:smooth val="0"/>
        </c:ser>
        <c:axId val="335890395"/>
        <c:axId val="2132963787"/>
      </c:lineChart>
      <c:catAx>
        <c:axId val="3358903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2963787"/>
      </c:catAx>
      <c:valAx>
        <c:axId val="2132963787"/>
        <c:scaling>
          <c:orientation val="minMax"/>
          <c:max val="5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5890395"/>
      </c:valAx>
      <c:lineChart>
        <c:varyColors val="0"/>
        <c:ser>
          <c:idx val="2"/>
          <c:order val="2"/>
          <c:tx>
            <c:strRef>
              <c:f>'Выбытие до 60 дней  за год'!$D$1</c:f>
            </c:strRef>
          </c:tx>
          <c:spPr>
            <a:ln cmpd="sng">
              <a:solidFill>
                <a:schemeClr val="accent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'Выбытие до 60 дней  за год'!$A$2:$A$13</c:f>
            </c:strRef>
          </c:cat>
          <c:val>
            <c:numRef>
              <c:f>'Выбытие до 60 дней  за год'!$D$2:$D$13</c:f>
              <c:numCache/>
            </c:numRef>
          </c:val>
          <c:smooth val="0"/>
        </c:ser>
        <c:axId val="1805322805"/>
        <c:axId val="1050686004"/>
      </c:lineChart>
      <c:catAx>
        <c:axId val="180532280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0686004"/>
      </c:catAx>
      <c:valAx>
        <c:axId val="1050686004"/>
        <c:scaling>
          <c:orientation val="minMax"/>
          <c:max val="1.25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532280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'Сохранность молодняка'!$B$1</c:f>
            </c:strRef>
          </c:tx>
          <c:spPr>
            <a:solidFill>
              <a:srgbClr val="FEE783"/>
            </a:solidFill>
            <a:ln cmpd="sng">
              <a:noFill/>
            </a:ln>
          </c:spPr>
          <c:dPt>
            <c:idx val="0"/>
          </c:dPt>
          <c:dPt>
            <c:idx val="2"/>
          </c:dPt>
          <c:dPt>
            <c:idx val="6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'Сохранность молодняка'!$A$2:$A$7</c:f>
            </c:strRef>
          </c:cat>
          <c:val>
            <c:numRef>
              <c:f>'Сохранность молодняка'!$B$2:$B$7</c:f>
              <c:numCache/>
            </c:numRef>
          </c:val>
        </c:ser>
        <c:axId val="1326127903"/>
        <c:axId val="1673703876"/>
      </c:barChart>
      <c:areaChart>
        <c:ser>
          <c:idx val="1"/>
          <c:order val="1"/>
          <c:tx>
            <c:strRef>
              <c:f>'Сохранность молодняка'!$C$1</c:f>
            </c:strRef>
          </c:tx>
          <c:spPr>
            <a:solidFill>
              <a:srgbClr val="00B050">
                <a:alpha val="30000"/>
              </a:srgbClr>
            </a:solidFill>
            <a:ln cmpd="sng">
              <a:solidFill>
                <a:srgbClr val="00B050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'Сохранность молодняка'!$A$2:$A$7</c:f>
            </c:strRef>
          </c:cat>
          <c:val>
            <c:numRef>
              <c:f>'Сохранность молодняка'!$C$2:$C$7</c:f>
              <c:numCache/>
            </c:numRef>
          </c:val>
        </c:ser>
        <c:axId val="1326127903"/>
        <c:axId val="1673703876"/>
      </c:areaChart>
      <c:catAx>
        <c:axId val="13261279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ДРОЖД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3703876"/>
      </c:catAx>
      <c:valAx>
        <c:axId val="16737038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6127903"/>
      </c:valAx>
      <c:lineChart>
        <c:varyColors val="0"/>
        <c:ser>
          <c:idx val="2"/>
          <c:order val="2"/>
          <c:tx>
            <c:strRef>
              <c:f>'Сохранность молодняка'!$D$1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'Сохранность молодняка'!$A$2:$A$7</c:f>
            </c:strRef>
          </c:cat>
          <c:val>
            <c:numRef>
              <c:f>'Сохранность молодняка'!$D$2:$D$7</c:f>
              <c:numCache/>
            </c:numRef>
          </c:val>
          <c:smooth val="0"/>
        </c:ser>
        <c:axId val="1794567337"/>
        <c:axId val="1800248415"/>
      </c:lineChart>
      <c:catAx>
        <c:axId val="179456733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0248415"/>
      </c:catAx>
      <c:valAx>
        <c:axId val="1800248415"/>
        <c:scaling>
          <c:orientation val="minMax"/>
          <c:max val="1.5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456733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1"/>
          <c:order val="1"/>
          <c:tx>
            <c:strRef>
              <c:f>'Дойных коров и валовый надой'!$D$1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'Дойных коров и валовый надой'!$A$2:$A$13</c:f>
            </c:strRef>
          </c:cat>
          <c:val>
            <c:numRef>
              <c:f>'Дойных коров и валовый надой'!$D$2:$D$13</c:f>
              <c:numCache/>
            </c:numRef>
          </c:val>
          <c:smooth val="0"/>
        </c:ser>
        <c:axId val="1382428743"/>
        <c:axId val="1879284668"/>
      </c:lineChart>
      <c:catAx>
        <c:axId val="13824287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9284668"/>
      </c:catAx>
      <c:valAx>
        <c:axId val="1879284668"/>
        <c:scaling>
          <c:orientation val="minMax"/>
          <c:max val="15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2428743"/>
      </c:valAx>
      <c:barChart>
        <c:barDir val="col"/>
        <c:grouping val="stacked"/>
        <c:ser>
          <c:idx val="0"/>
          <c:order val="0"/>
          <c:tx>
            <c:strRef>
              <c:f>'Дойных коров и валовый надой'!$B$1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'Дойных коров и валовый надой'!$A$2:$A$13</c:f>
            </c:strRef>
          </c:cat>
          <c:val>
            <c:numRef>
              <c:f>'Дойных коров и валовый надой'!$B$2:$B$13</c:f>
              <c:numCache/>
            </c:numRef>
          </c:val>
        </c:ser>
        <c:overlap val="100"/>
        <c:axId val="2105331847"/>
        <c:axId val="2036898942"/>
      </c:barChart>
      <c:catAx>
        <c:axId val="21053318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6898942"/>
      </c:catAx>
      <c:valAx>
        <c:axId val="203689894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533184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1"/>
          <c:order val="1"/>
          <c:tx>
            <c:strRef>
              <c:f>'Поголовье и Вал'!$D$1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6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'Поголовье и Вал'!$A$2:$A$13</c:f>
            </c:strRef>
          </c:cat>
          <c:val>
            <c:numRef>
              <c:f>'Поголовье и Вал'!$D$2:$D$13</c:f>
              <c:numCache/>
            </c:numRef>
          </c:val>
          <c:smooth val="0"/>
        </c:ser>
        <c:axId val="468258164"/>
        <c:axId val="1843772762"/>
      </c:lineChart>
      <c:catAx>
        <c:axId val="4682581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3772762"/>
      </c:catAx>
      <c:valAx>
        <c:axId val="1843772762"/>
        <c:scaling>
          <c:orientation val="minMax"/>
          <c:max val="15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8258164"/>
      </c:valAx>
      <c:areaChart>
        <c:grouping val="stacked"/>
        <c:ser>
          <c:idx val="0"/>
          <c:order val="0"/>
          <c:tx>
            <c:strRef>
              <c:f>'Поголовье и Вал'!$B$1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'Поголовье и Вал'!$A$2:$A$13</c:f>
            </c:strRef>
          </c:cat>
          <c:val>
            <c:numRef>
              <c:f>'Поголовье и Вал'!$B$2:$B$13</c:f>
              <c:numCache/>
            </c:numRef>
          </c:val>
        </c:ser>
        <c:axId val="1780544727"/>
        <c:axId val="9623699"/>
      </c:areaChart>
      <c:catAx>
        <c:axId val="17805447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23699"/>
      </c:catAx>
      <c:valAx>
        <c:axId val="962369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054472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1"/>
          <c:order val="1"/>
          <c:tx>
            <c:strRef>
              <c:f>'Отклонения надоя'!$C$1</c:f>
            </c:strRef>
          </c:tx>
          <c:spPr>
            <a:ln cmpd="sng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'Отклонения надоя'!$A$2:$A$13</c:f>
            </c:strRef>
          </c:cat>
          <c:val>
            <c:numRef>
              <c:f>'Отклонения надоя'!$C$2:$C$13</c:f>
              <c:numCache/>
            </c:numRef>
          </c:val>
          <c:smooth val="0"/>
        </c:ser>
        <c:axId val="339556546"/>
        <c:axId val="962812340"/>
      </c:lineChart>
      <c:catAx>
        <c:axId val="3395565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2812340"/>
      </c:catAx>
      <c:valAx>
        <c:axId val="962812340"/>
        <c:scaling>
          <c:orientation val="minMax"/>
          <c:max val="6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9556546"/>
      </c:valAx>
      <c:lineChart>
        <c:varyColors val="0"/>
        <c:ser>
          <c:idx val="0"/>
          <c:order val="0"/>
          <c:tx>
            <c:strRef>
              <c:f>'Отклонения надоя'!$E$1</c:f>
            </c:strRef>
          </c:tx>
          <c:spPr>
            <a:ln cmpd="sng">
              <a:solidFill>
                <a:srgbClr val="001499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'Отклонения надоя'!$A$2:$A$13</c:f>
            </c:strRef>
          </c:cat>
          <c:val>
            <c:numRef>
              <c:f>'Отклонения надоя'!$E$2:$E$13</c:f>
              <c:numCache/>
            </c:numRef>
          </c:val>
          <c:smooth val="0"/>
        </c:ser>
        <c:axId val="1334484273"/>
        <c:axId val="1463117238"/>
      </c:lineChart>
      <c:catAx>
        <c:axId val="133448427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3117238"/>
      </c:catAx>
      <c:valAx>
        <c:axId val="146311723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448427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'Проверка УЗИ'!$B$1</c:f>
            </c:strRef>
          </c:tx>
          <c:dPt>
            <c:idx val="0"/>
            <c:spPr>
              <a:solidFill>
                <a:srgbClr val="00B050"/>
              </a:solidFill>
            </c:spPr>
          </c:dPt>
          <c:dPt>
            <c:idx val="1"/>
            <c:spPr>
              <a:solidFill>
                <a:srgbClr val="FBBC04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'Проверка УЗИ'!$A$2:$A$5</c:f>
            </c:strRef>
          </c:cat>
          <c:val>
            <c:numRef>
              <c:f>'Проверка УЗИ'!$B$2:$B$5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'Результат отёла'!$D$1</c:f>
            </c:strRef>
          </c:tx>
          <c:spPr>
            <a:solidFill>
              <a:srgbClr val="001499"/>
            </a:solidFill>
            <a:ln cmpd="sng">
              <a:noFill/>
            </a:ln>
          </c:spPr>
          <c:cat>
            <c:strRef>
              <c:f>'Результат отёла'!$A$2:$A$11</c:f>
            </c:strRef>
          </c:cat>
          <c:val>
            <c:numRef>
              <c:f>'Результат отёла'!$D$2:$D$11</c:f>
              <c:numCache/>
            </c:numRef>
          </c:val>
        </c:ser>
        <c:ser>
          <c:idx val="1"/>
          <c:order val="1"/>
          <c:tx>
            <c:strRef>
              <c:f>'Результат отёла'!$E$1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'Результат отёла'!$A$2:$A$11</c:f>
            </c:strRef>
          </c:cat>
          <c:val>
            <c:numRef>
              <c:f>'Результат отёла'!$E$2:$E$11</c:f>
              <c:numCache/>
            </c:numRef>
          </c:val>
        </c:ser>
        <c:overlap val="100"/>
        <c:axId val="126614414"/>
        <c:axId val="33184534"/>
      </c:barChart>
      <c:catAx>
        <c:axId val="1266144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Дата отёла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184534"/>
      </c:catAx>
      <c:valAx>
        <c:axId val="331845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6144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'Лист2'!$B$34</c:f>
            </c:strRef>
          </c:tx>
          <c:spPr>
            <a:solidFill>
              <a:srgbClr val="FFC800"/>
            </a:solidFill>
            <a:ln cmpd="sng">
              <a:noFill/>
            </a:ln>
          </c:spPr>
          <c:cat>
            <c:strRef>
              <c:f>'Лист2'!$A$35:$A$72</c:f>
            </c:strRef>
          </c:cat>
          <c:val>
            <c:numRef>
              <c:f>'Лист2'!$B$35:$B$72</c:f>
              <c:numCache/>
            </c:numRef>
          </c:val>
        </c:ser>
        <c:axId val="114712014"/>
        <c:axId val="340788778"/>
      </c:barChart>
      <c:catAx>
        <c:axId val="1147120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Дней с осеменения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0788778"/>
      </c:catAx>
      <c:valAx>
        <c:axId val="3407887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кол-во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47120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'Лист2'!$C$3</c:f>
            </c:strRef>
          </c:tx>
          <c:spPr>
            <a:solidFill>
              <a:srgbClr val="001499"/>
            </a:solidFill>
            <a:ln cmpd="sng">
              <a:noFill/>
            </a:ln>
          </c:spPr>
          <c:cat>
            <c:strRef>
              <c:f>'Лист2'!$A$4:$A$32</c:f>
            </c:strRef>
          </c:cat>
          <c:val>
            <c:numRef>
              <c:f>'Лист2'!$C$4:$C$32</c:f>
              <c:numCache/>
            </c:numRef>
          </c:val>
        </c:ser>
        <c:ser>
          <c:idx val="1"/>
          <c:order val="1"/>
          <c:tx>
            <c:strRef>
              <c:f>'Лист2'!$B$3</c:f>
            </c:strRef>
          </c:tx>
          <c:spPr>
            <a:solidFill>
              <a:srgbClr val="00B050"/>
            </a:solidFill>
            <a:ln cmpd="sng">
              <a:noFill/>
            </a:ln>
          </c:spPr>
          <c:cat>
            <c:strRef>
              <c:f>'Лист2'!$A$4:$A$32</c:f>
            </c:strRef>
          </c:cat>
          <c:val>
            <c:numRef>
              <c:f>'Лист2'!$B$4:$B$32</c:f>
              <c:numCache/>
            </c:numRef>
          </c:val>
        </c:ser>
        <c:overlap val="100"/>
        <c:axId val="1387111857"/>
        <c:axId val="1222338457"/>
      </c:barChart>
      <c:catAx>
        <c:axId val="13871118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Дни с осеменения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2338457"/>
      </c:catAx>
      <c:valAx>
        <c:axId val="12223384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711185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'Лист2'!$C$3</c:f>
            </c:strRef>
          </c:tx>
          <c:spPr>
            <a:solidFill>
              <a:srgbClr val="001499"/>
            </a:solidFill>
            <a:ln cmpd="sng">
              <a:noFill/>
            </a:ln>
          </c:spPr>
          <c:cat>
            <c:strRef>
              <c:f>'Лист2'!$A$4:$A$32</c:f>
            </c:strRef>
          </c:cat>
          <c:val>
            <c:numRef>
              <c:f>'Лист2'!$C$4:$C$32</c:f>
              <c:numCache/>
            </c:numRef>
          </c:val>
        </c:ser>
        <c:ser>
          <c:idx val="1"/>
          <c:order val="1"/>
          <c:tx>
            <c:strRef>
              <c:f>'Лист2'!$B$3</c:f>
            </c:strRef>
          </c:tx>
          <c:spPr>
            <a:solidFill>
              <a:srgbClr val="00B050"/>
            </a:solidFill>
            <a:ln cmpd="sng">
              <a:noFill/>
            </a:ln>
          </c:spPr>
          <c:cat>
            <c:strRef>
              <c:f>'Лист2'!$A$4:$A$32</c:f>
            </c:strRef>
          </c:cat>
          <c:val>
            <c:numRef>
              <c:f>'Лист2'!$B$4:$B$32</c:f>
              <c:numCache/>
            </c:numRef>
          </c:val>
        </c:ser>
        <c:overlap val="100"/>
        <c:axId val="1690233045"/>
        <c:axId val="1903124062"/>
      </c:barChart>
      <c:catAx>
        <c:axId val="16902330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Дни с осеменения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3124062"/>
      </c:catAx>
      <c:valAx>
        <c:axId val="19031240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023304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'Лист2'!$B$34</c:f>
            </c:strRef>
          </c:tx>
          <c:spPr>
            <a:solidFill>
              <a:srgbClr val="FFC800"/>
            </a:solidFill>
            <a:ln cmpd="sng">
              <a:noFill/>
            </a:ln>
          </c:spPr>
          <c:cat>
            <c:strRef>
              <c:f>'Лист2'!$A$35:$A$72</c:f>
            </c:strRef>
          </c:cat>
          <c:val>
            <c:numRef>
              <c:f>'Лист2'!$B$35:$B$72</c:f>
              <c:numCache/>
            </c:numRef>
          </c:val>
        </c:ser>
        <c:axId val="787533934"/>
        <c:axId val="1318225818"/>
      </c:barChart>
      <c:catAx>
        <c:axId val="7875339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Дней с осеменения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8225818"/>
      </c:catAx>
      <c:valAx>
        <c:axId val="13182258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кол-во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875339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'1-е ИО'!$C$1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1499"/>
              </a:solidFill>
              <a:ln cmpd="sng">
                <a:solidFill>
                  <a:srgbClr val="001499"/>
                </a:solidFill>
              </a:ln>
            </c:spPr>
          </c:marker>
          <c:xVal>
            <c:numRef>
              <c:f>'1-е ИО'!$B$2:$B$150</c:f>
            </c:numRef>
          </c:xVal>
          <c:yVal>
            <c:numRef>
              <c:f>'1-е ИО'!$C$2:$C$150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9961394"/>
        <c:axId val="1256423678"/>
      </c:scatterChart>
      <c:valAx>
        <c:axId val="182996139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Дата осеменения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6423678"/>
      </c:valAx>
      <c:valAx>
        <c:axId val="12564236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Дни при 1-ом осеменении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99613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'2-е ИО'!$C$1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B050"/>
              </a:solidFill>
              <a:ln cmpd="sng">
                <a:solidFill>
                  <a:srgbClr val="00B050"/>
                </a:solidFill>
              </a:ln>
            </c:spPr>
          </c:marker>
          <c:xVal>
            <c:numRef>
              <c:f>'2-е ИО'!$B$2:$B$79</c:f>
            </c:numRef>
          </c:xVal>
          <c:yVal>
            <c:numRef>
              <c:f>'2-е ИО'!$C$2:$C$79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345948"/>
        <c:axId val="2109007905"/>
      </c:scatterChart>
      <c:valAx>
        <c:axId val="53734594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Дата осеменения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9007905"/>
      </c:valAx>
      <c:valAx>
        <c:axId val="2109007905"/>
        <c:scaling>
          <c:orientation val="minMax"/>
          <c:max val="5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Дни при 2-ом осеменении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73459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'Результат отёла'!$D$1</c:f>
            </c:strRef>
          </c:tx>
          <c:spPr>
            <a:solidFill>
              <a:srgbClr val="001499"/>
            </a:solidFill>
            <a:ln cmpd="sng">
              <a:noFill/>
            </a:ln>
          </c:spPr>
          <c:cat>
            <c:strRef>
              <c:f>'Результат отёла'!$A$2:$A$11</c:f>
            </c:strRef>
          </c:cat>
          <c:val>
            <c:numRef>
              <c:f>'Результат отёла'!$D$2:$D$11</c:f>
              <c:numCache/>
            </c:numRef>
          </c:val>
        </c:ser>
        <c:ser>
          <c:idx val="1"/>
          <c:order val="1"/>
          <c:tx>
            <c:strRef>
              <c:f>'Результат отёла'!$E$1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'Результат отёла'!$A$2:$A$11</c:f>
            </c:strRef>
          </c:cat>
          <c:val>
            <c:numRef>
              <c:f>'Результат отёла'!$E$2:$E$11</c:f>
              <c:numCache/>
            </c:numRef>
          </c:val>
        </c:ser>
        <c:overlap val="100"/>
        <c:axId val="908493076"/>
        <c:axId val="1496578501"/>
      </c:barChart>
      <c:catAx>
        <c:axId val="9084930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Дата отёла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6578501"/>
      </c:catAx>
      <c:valAx>
        <c:axId val="14965785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84930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'Проверка УЗИ'!$B$1</c:f>
            </c:strRef>
          </c:tx>
          <c:dPt>
            <c:idx val="0"/>
            <c:spPr>
              <a:solidFill>
                <a:srgbClr val="00B050"/>
              </a:solidFill>
            </c:spPr>
          </c:dPt>
          <c:dPt>
            <c:idx val="1"/>
            <c:spPr>
              <a:solidFill>
                <a:srgbClr val="FBBC04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'Проверка УЗИ'!$A$2:$A$5</c:f>
            </c:strRef>
          </c:cat>
          <c:val>
            <c:numRef>
              <c:f>'Проверка УЗИ'!$B$2:$B$5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'Выбытие телят до 6 месяцев'!$C$2</c:f>
            </c:strRef>
          </c:tx>
          <c:spPr>
            <a:solidFill>
              <a:srgbClr val="00B050"/>
            </a:solidFill>
            <a:ln cmpd="sng">
              <a:noFill/>
            </a:ln>
          </c:spPr>
          <c:cat>
            <c:strRef>
              <c:f>'Выбытие телят до 6 месяцев'!$A$3:$A$34</c:f>
            </c:strRef>
          </c:cat>
          <c:val>
            <c:numRef>
              <c:f>'Выбытие телят до 6 месяцев'!$C$3:$C$34</c:f>
              <c:numCache/>
            </c:numRef>
          </c:val>
        </c:ser>
        <c:axId val="1393167372"/>
        <c:axId val="730045408"/>
      </c:barChart>
      <c:catAx>
        <c:axId val="13931673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Дата выбытия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0045408"/>
      </c:catAx>
      <c:valAx>
        <c:axId val="7300454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31673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7428580729166664"/>
          <c:y val="0.1318508535489668"/>
          <c:w val="0.8514283854166668"/>
          <c:h val="0.7697663971248876"/>
        </c:manualLayout>
      </c:layout>
      <c:barChart>
        <c:barDir val="col"/>
        <c:ser>
          <c:idx val="0"/>
          <c:order val="0"/>
          <c:tx>
            <c:strRef>
              <c:f>'Выбытие до 60 дней  за год'!$B$1</c:f>
            </c:strRef>
          </c:tx>
          <c:spPr>
            <a:solidFill>
              <a:schemeClr val="accent3"/>
            </a:solidFill>
            <a:ln cmpd="sng">
              <a:noFill/>
            </a:ln>
          </c:spPr>
          <c:dPt>
            <c:idx val="7"/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latin typeface="Roboto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'Выбытие до 60 дней  за год'!$A$2:$A$13</c:f>
            </c:strRef>
          </c:cat>
          <c:val>
            <c:numRef>
              <c:f>'Выбытие до 60 дней  за год'!$B$2:$B$13</c:f>
              <c:numCache/>
            </c:numRef>
          </c:val>
        </c:ser>
        <c:axId val="1653157008"/>
        <c:axId val="709923399"/>
      </c:barChart>
      <c:lineChart>
        <c:varyColors val="0"/>
        <c:ser>
          <c:idx val="1"/>
          <c:order val="1"/>
          <c:tx>
            <c:strRef>
              <c:f>'Выбытие до 60 дней  за год'!$C$1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'Выбытие до 60 дней  за год'!$A$2:$A$13</c:f>
            </c:strRef>
          </c:cat>
          <c:val>
            <c:numRef>
              <c:f>'Выбытие до 60 дней  за год'!$C$2:$C$13</c:f>
              <c:numCache/>
            </c:numRef>
          </c:val>
          <c:smooth val="0"/>
        </c:ser>
        <c:axId val="1653157008"/>
        <c:axId val="709923399"/>
      </c:lineChart>
      <c:catAx>
        <c:axId val="1653157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9923399"/>
      </c:catAx>
      <c:valAx>
        <c:axId val="7099233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3157008"/>
      </c:valAx>
      <c:lineChart>
        <c:varyColors val="0"/>
        <c:ser>
          <c:idx val="2"/>
          <c:order val="2"/>
          <c:tx>
            <c:strRef>
              <c:f>'Выбытие до 60 дней  за год'!$D$1</c:f>
            </c:strRef>
          </c:tx>
          <c:spPr>
            <a:ln cmpd="sng">
              <a:solidFill>
                <a:schemeClr val="accent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'Выбытие до 60 дней  за год'!$A$2:$A$13</c:f>
            </c:strRef>
          </c:cat>
          <c:val>
            <c:numRef>
              <c:f>'Выбытие до 60 дней  за год'!$D$2:$D$13</c:f>
              <c:numCache/>
            </c:numRef>
          </c:val>
          <c:smooth val="0"/>
        </c:ser>
        <c:axId val="1008320785"/>
        <c:axId val="1986699118"/>
      </c:lineChart>
      <c:catAx>
        <c:axId val="100832078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6699118"/>
      </c:catAx>
      <c:valAx>
        <c:axId val="1986699118"/>
        <c:scaling>
          <c:orientation val="minMax"/>
          <c:max val="1.05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832078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grouping val="stacked"/>
        <c:ser>
          <c:idx val="0"/>
          <c:order val="0"/>
          <c:tx>
            <c:strRef>
              <c:f>'Выбытие до 60 дней в доении'!$C$1</c:f>
            </c:strRef>
          </c:tx>
          <c:spPr>
            <a:solidFill>
              <a:schemeClr val="accent3">
                <a:alpha val="30000"/>
              </a:schemeClr>
            </a:solidFill>
            <a:ln cmpd="sng">
              <a:solidFill>
                <a:schemeClr val="accent3"/>
              </a:solidFill>
            </a:ln>
          </c:spPr>
          <c:cat>
            <c:strRef>
              <c:f>'Выбытие до 60 дней в доении'!$A$2:$A$32</c:f>
            </c:strRef>
          </c:cat>
          <c:val>
            <c:numRef>
              <c:f>'Выбытие до 60 дней в доении'!$C$2:$C$32</c:f>
              <c:numCache/>
            </c:numRef>
          </c:val>
        </c:ser>
        <c:axId val="1645035300"/>
        <c:axId val="1226096906"/>
      </c:areaChart>
      <c:catAx>
        <c:axId val="16450353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Дата выбытия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6096906"/>
      </c:catAx>
      <c:valAx>
        <c:axId val="12260969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50353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1"/>
          <c:order val="1"/>
          <c:tx>
            <c:strRef>
              <c:f>'Отклонения надоя'!$C$1</c:f>
            </c:strRef>
          </c:tx>
          <c:spPr>
            <a:ln cmpd="sng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'Отклонения надоя'!$A$2:$A$13</c:f>
            </c:strRef>
          </c:cat>
          <c:val>
            <c:numRef>
              <c:f>'Отклонения надоя'!$C$2:$C$13</c:f>
              <c:numCache/>
            </c:numRef>
          </c:val>
          <c:smooth val="0"/>
        </c:ser>
        <c:axId val="607608734"/>
        <c:axId val="1790709212"/>
      </c:lineChart>
      <c:catAx>
        <c:axId val="6076087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0709212"/>
      </c:catAx>
      <c:valAx>
        <c:axId val="17907092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7608734"/>
      </c:valAx>
      <c:lineChart>
        <c:varyColors val="0"/>
        <c:ser>
          <c:idx val="0"/>
          <c:order val="0"/>
          <c:tx>
            <c:strRef>
              <c:f>'Отклонения надоя'!$E$1</c:f>
            </c:strRef>
          </c:tx>
          <c:spPr>
            <a:ln cmpd="sng">
              <a:solidFill>
                <a:srgbClr val="001499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'Отклонения надоя'!$A$2:$A$13</c:f>
            </c:strRef>
          </c:cat>
          <c:val>
            <c:numRef>
              <c:f>'Отклонения надоя'!$E$2:$E$13</c:f>
              <c:numCache/>
            </c:numRef>
          </c:val>
          <c:smooth val="0"/>
        </c:ser>
        <c:axId val="1395932166"/>
        <c:axId val="2130620139"/>
      </c:lineChart>
      <c:catAx>
        <c:axId val="139593216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0620139"/>
      </c:catAx>
      <c:valAx>
        <c:axId val="213062013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5932166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'Сохранность молодняка'!$B$1</c:f>
            </c:strRef>
          </c:tx>
          <c:spPr>
            <a:solidFill>
              <a:srgbClr val="FEE783"/>
            </a:solidFill>
            <a:ln cmpd="sng">
              <a:noFill/>
            </a:ln>
          </c:spPr>
          <c:dPt>
            <c:idx val="0"/>
          </c:dPt>
          <c:dPt>
            <c:idx val="2"/>
          </c:dPt>
          <c:dPt>
            <c:idx val="6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'Сохранность молодняка'!$A$2:$A$7</c:f>
            </c:strRef>
          </c:cat>
          <c:val>
            <c:numRef>
              <c:f>'Сохранность молодняка'!$B$2:$B$7</c:f>
              <c:numCache/>
            </c:numRef>
          </c:val>
        </c:ser>
        <c:axId val="1846036960"/>
        <c:axId val="1407540156"/>
      </c:barChart>
      <c:areaChart>
        <c:ser>
          <c:idx val="1"/>
          <c:order val="1"/>
          <c:tx>
            <c:strRef>
              <c:f>'Сохранность молодняка'!$C$1</c:f>
            </c:strRef>
          </c:tx>
          <c:spPr>
            <a:solidFill>
              <a:srgbClr val="00B050">
                <a:alpha val="30000"/>
              </a:srgbClr>
            </a:solidFill>
            <a:ln cmpd="sng">
              <a:solidFill>
                <a:srgbClr val="00B050">
                  <a:alpha val="100000"/>
                </a:srgbClr>
              </a:solidFill>
            </a:ln>
          </c:spPr>
          <c:cat>
            <c:strRef>
              <c:f>'Сохранность молодняка'!$A$2:$A$7</c:f>
            </c:strRef>
          </c:cat>
          <c:val>
            <c:numRef>
              <c:f>'Сохранность молодняка'!$C$2:$C$7</c:f>
              <c:numCache/>
            </c:numRef>
          </c:val>
        </c:ser>
        <c:axId val="1846036960"/>
        <c:axId val="1407540156"/>
      </c:areaChart>
      <c:catAx>
        <c:axId val="1846036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ДРОЖД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7540156"/>
      </c:catAx>
      <c:valAx>
        <c:axId val="14075401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6036960"/>
      </c:valAx>
      <c:lineChart>
        <c:varyColors val="0"/>
        <c:ser>
          <c:idx val="2"/>
          <c:order val="2"/>
          <c:tx>
            <c:strRef>
              <c:f>'Сохранность молодняка'!$D$1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'Сохранность молодняка'!$A$2:$A$7</c:f>
            </c:strRef>
          </c:cat>
          <c:val>
            <c:numRef>
              <c:f>'Сохранность молодняка'!$D$2:$D$7</c:f>
              <c:numCache/>
            </c:numRef>
          </c:val>
          <c:smooth val="0"/>
        </c:ser>
        <c:axId val="132642588"/>
        <c:axId val="144349555"/>
      </c:lineChart>
      <c:catAx>
        <c:axId val="1326425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349555"/>
      </c:catAx>
      <c:valAx>
        <c:axId val="144349555"/>
        <c:scaling>
          <c:orientation val="minMax"/>
          <c:max val="2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642588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1"/>
          <c:order val="1"/>
          <c:tx>
            <c:strRef>
              <c:f>'Дойных коров и валовый надой'!$D$1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'Дойных коров и валовый надой'!$A$2:$A$13</c:f>
            </c:strRef>
          </c:cat>
          <c:val>
            <c:numRef>
              <c:f>'Дойных коров и валовый надой'!$D$2:$D$13</c:f>
              <c:numCache/>
            </c:numRef>
          </c:val>
          <c:smooth val="0"/>
        </c:ser>
        <c:axId val="1767406755"/>
        <c:axId val="1342569031"/>
      </c:lineChart>
      <c:catAx>
        <c:axId val="17674067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2569031"/>
      </c:catAx>
      <c:valAx>
        <c:axId val="13425690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7406755"/>
      </c:valAx>
      <c:barChart>
        <c:barDir val="col"/>
        <c:grouping val="stacked"/>
        <c:ser>
          <c:idx val="0"/>
          <c:order val="0"/>
          <c:tx>
            <c:strRef>
              <c:f>'Дойных коров и валовый надой'!$B$1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'Дойных коров и валовый надой'!$A$2:$A$13</c:f>
            </c:strRef>
          </c:cat>
          <c:val>
            <c:numRef>
              <c:f>'Дойных коров и валовый надой'!$B$2:$B$13</c:f>
              <c:numCache/>
            </c:numRef>
          </c:val>
        </c:ser>
        <c:overlap val="100"/>
        <c:axId val="690398698"/>
        <c:axId val="137260003"/>
      </c:barChart>
      <c:catAx>
        <c:axId val="69039869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260003"/>
      </c:catAx>
      <c:valAx>
        <c:axId val="13726000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0398698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PregRate!$B$1</c:f>
            </c:strRef>
          </c:tx>
          <c:spPr>
            <a:solidFill>
              <a:srgbClr val="63BE7B"/>
            </a:solidFill>
            <a:ln cmpd="sng">
              <a:noFill/>
            </a:ln>
          </c:spPr>
          <c:dPt>
            <c:idx val="8"/>
          </c:dPt>
          <c:dPt>
            <c:idx val="9"/>
          </c:dPt>
          <c:dPt>
            <c:idx val="15"/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5.0"/>
          </c:errBars>
          <c:cat>
            <c:strRef>
              <c:f>PregRate!$A$2:$A$19</c:f>
            </c:strRef>
          </c:cat>
          <c:val>
            <c:numRef>
              <c:f>PregRate!$B$2:$B$19</c:f>
              <c:numCache/>
            </c:numRef>
          </c:val>
        </c:ser>
        <c:ser>
          <c:idx val="1"/>
          <c:order val="1"/>
          <c:tx>
            <c:strRef>
              <c:f>PregRate!$C$1</c:f>
            </c:strRef>
          </c:tx>
          <c:spPr>
            <a:solidFill>
              <a:srgbClr val="F8696B"/>
            </a:solidFill>
            <a:ln cmpd="sng">
              <a:noFill/>
            </a:ln>
          </c:spPr>
          <c:dPt>
            <c:idx val="3"/>
          </c:dPt>
          <c:dPt>
            <c:idx val="15"/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5.0"/>
          </c:errBars>
          <c:cat>
            <c:strRef>
              <c:f>PregRate!$A$2:$A$19</c:f>
            </c:strRef>
          </c:cat>
          <c:val>
            <c:numRef>
              <c:f>PregRate!$C$2:$C$19</c:f>
              <c:numCache/>
            </c:numRef>
          </c:val>
        </c:ser>
        <c:overlap val="100"/>
        <c:axId val="868754823"/>
        <c:axId val="1974505236"/>
      </c:barChart>
      <c:catAx>
        <c:axId val="8687548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Дата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4505236"/>
      </c:catAx>
      <c:valAx>
        <c:axId val="1974505236"/>
        <c:scaling>
          <c:orientation val="minMax"/>
          <c:max val="1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8754823"/>
        <c:majorUnit val="50.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'CR%'!$B$1</c:f>
            </c:strRef>
          </c:tx>
          <c:spPr>
            <a:solidFill>
              <a:srgbClr val="00B050"/>
            </a:solidFill>
            <a:ln cmpd="sng">
              <a:noFill/>
            </a:ln>
          </c:spPr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'CR%'!$A$2:$A$15</c:f>
            </c:strRef>
          </c:cat>
          <c:val>
            <c:numRef>
              <c:f>'CR%'!$B$2:$B$15</c:f>
              <c:numCache/>
            </c:numRef>
          </c:val>
        </c:ser>
        <c:axId val="1252496888"/>
        <c:axId val="103298058"/>
      </c:barChart>
      <c:catAx>
        <c:axId val="1252496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Месяц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298058"/>
      </c:catAx>
      <c:valAx>
        <c:axId val="1032980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%Стел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24968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'CR% Week'!$B$1</c:f>
            </c:strRef>
          </c:tx>
          <c:spPr>
            <a:solidFill>
              <a:srgbClr val="00B050"/>
            </a:solidFill>
            <a:ln cmpd="sng">
              <a:noFill/>
            </a:ln>
          </c:spPr>
          <c:dPt>
            <c:idx val="12"/>
          </c:dPt>
          <c:dPt>
            <c:idx val="26"/>
          </c:dPt>
          <c:trendline>
            <c:name/>
            <c:spPr>
              <a:ln w="19050">
                <a:solidFill>
                  <a:srgbClr val="FF9900">
                    <a:alpha val="40000"/>
                  </a:srgbClr>
                </a:solidFill>
              </a:ln>
            </c:spPr>
            <c:trendlineType val="exp"/>
            <c:dispRSqr val="0"/>
            <c:dispEq val="0"/>
          </c:trendline>
          <c:cat>
            <c:strRef>
              <c:f>'CR% Week'!$A$2:$A$56</c:f>
            </c:strRef>
          </c:cat>
          <c:val>
            <c:numRef>
              <c:f>'CR% Week'!$B$2:$B$56</c:f>
              <c:numCache/>
            </c:numRef>
          </c:val>
        </c:ser>
        <c:axId val="311821795"/>
        <c:axId val="810963548"/>
      </c:barChart>
      <c:catAx>
        <c:axId val="3118217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Дата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0963548"/>
      </c:catAx>
      <c:valAx>
        <c:axId val="8109635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%Стел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18217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'CR% по схеме ИО и месяцу'!$B$1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'CR% по схеме ИО и месяцу'!$A$2:$A$5</c:f>
            </c:strRef>
          </c:cat>
          <c:val>
            <c:numRef>
              <c:f>'CR% по схеме ИО и месяцу'!$B$2:$B$5</c:f>
              <c:numCache/>
            </c:numRef>
          </c:val>
          <c:smooth val="0"/>
        </c:ser>
        <c:ser>
          <c:idx val="1"/>
          <c:order val="1"/>
          <c:tx>
            <c:strRef>
              <c:f>'CR% по схеме ИО и месяцу'!$C$1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'CR% по схеме ИО и месяцу'!$A$2:$A$5</c:f>
            </c:strRef>
          </c:cat>
          <c:val>
            <c:numRef>
              <c:f>'CR% по схеме ИО и месяцу'!$C$2:$C$5</c:f>
              <c:numCache/>
            </c:numRef>
          </c:val>
          <c:smooth val="0"/>
        </c:ser>
        <c:ser>
          <c:idx val="2"/>
          <c:order val="2"/>
          <c:tx>
            <c:strRef>
              <c:f>'CR% по схеме ИО и месяцу'!$D$1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'CR% по схеме ИО и месяцу'!$A$2:$A$5</c:f>
            </c:strRef>
          </c:cat>
          <c:val>
            <c:numRef>
              <c:f>'CR% по схеме ИО и месяцу'!$D$2:$D$5</c:f>
              <c:numCache/>
            </c:numRef>
          </c:val>
          <c:smooth val="0"/>
        </c:ser>
        <c:axId val="880992066"/>
        <c:axId val="1739605267"/>
      </c:lineChart>
      <c:catAx>
        <c:axId val="8809920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Процент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9605267"/>
      </c:catAx>
      <c:valAx>
        <c:axId val="1739605267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099206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'CR% по технику и месяцу'!$B$1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'CR% по технику и месяцу'!$A$2:$A$6</c:f>
            </c:strRef>
          </c:cat>
          <c:val>
            <c:numRef>
              <c:f>'CR% по технику и месяцу'!$B$2:$B$6</c:f>
              <c:numCache/>
            </c:numRef>
          </c:val>
          <c:smooth val="0"/>
        </c:ser>
        <c:ser>
          <c:idx val="1"/>
          <c:order val="1"/>
          <c:tx>
            <c:strRef>
              <c:f>'CR% по технику и месяцу'!$C$1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'CR% по технику и месяцу'!$A$2:$A$6</c:f>
            </c:strRef>
          </c:cat>
          <c:val>
            <c:numRef>
              <c:f>'CR% по технику и месяцу'!$C$2:$C$6</c:f>
              <c:numCache/>
            </c:numRef>
          </c:val>
          <c:smooth val="0"/>
        </c:ser>
        <c:ser>
          <c:idx val="2"/>
          <c:order val="2"/>
          <c:tx>
            <c:strRef>
              <c:f>'CR% по технику и месяцу'!$D$1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'CR% по технику и месяцу'!$A$2:$A$6</c:f>
            </c:strRef>
          </c:cat>
          <c:val>
            <c:numRef>
              <c:f>'CR% по технику и месяцу'!$D$2:$D$6</c:f>
              <c:numCache/>
            </c:numRef>
          </c:val>
          <c:smooth val="0"/>
        </c:ser>
        <c:ser>
          <c:idx val="3"/>
          <c:order val="3"/>
          <c:tx>
            <c:strRef>
              <c:f>'CR% по технику и месяцу'!$E$1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'CR% по технику и месяцу'!$A$2:$A$6</c:f>
            </c:strRef>
          </c:cat>
          <c:val>
            <c:numRef>
              <c:f>'CR% по технику и месяцу'!$E$2:$E$6</c:f>
              <c:numCache/>
            </c:numRef>
          </c:val>
          <c:smooth val="0"/>
        </c:ser>
        <c:axId val="588052762"/>
        <c:axId val="2076704170"/>
      </c:lineChart>
      <c:catAx>
        <c:axId val="5880527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6704170"/>
      </c:catAx>
      <c:valAx>
        <c:axId val="20767041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805276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1"/>
          <c:order val="1"/>
          <c:tx>
            <c:strRef>
              <c:f>'Поголовье и Вал'!$D$1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'Поголовье и Вал'!$A$2:$A$13</c:f>
            </c:strRef>
          </c:cat>
          <c:val>
            <c:numRef>
              <c:f>'Поголовье и Вал'!$D$2:$D$13</c:f>
              <c:numCache/>
            </c:numRef>
          </c:val>
          <c:smooth val="0"/>
        </c:ser>
        <c:axId val="1150069596"/>
        <c:axId val="313504895"/>
      </c:lineChart>
      <c:catAx>
        <c:axId val="11500695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3504895"/>
      </c:catAx>
      <c:valAx>
        <c:axId val="313504895"/>
        <c:scaling>
          <c:orientation val="minMax"/>
          <c:max val="15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0069596"/>
      </c:valAx>
      <c:areaChart>
        <c:grouping val="stacked"/>
        <c:ser>
          <c:idx val="0"/>
          <c:order val="0"/>
          <c:tx>
            <c:strRef>
              <c:f>'Поголовье и Вал'!$B$1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'Поголовье и Вал'!$A$2:$A$13</c:f>
            </c:strRef>
          </c:cat>
          <c:val>
            <c:numRef>
              <c:f>'Поголовье и Вал'!$B$2:$B$13</c:f>
              <c:numCache/>
            </c:numRef>
          </c:val>
        </c:ser>
        <c:axId val="2144325294"/>
        <c:axId val="596914677"/>
      </c:areaChart>
      <c:catAx>
        <c:axId val="214432529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6914677"/>
      </c:catAx>
      <c:valAx>
        <c:axId val="59691467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4325294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'не трогать'!$G$22</c:f>
            </c:strRef>
          </c:tx>
          <c:spPr>
            <a:solidFill>
              <a:srgbClr val="FFEB8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'не трогать'!$F$23:$F$27</c:f>
            </c:strRef>
          </c:cat>
          <c:val>
            <c:numRef>
              <c:f>'не трогать'!$G$23:$G$27</c:f>
              <c:numCache/>
            </c:numRef>
          </c:val>
        </c:ser>
        <c:overlap val="100"/>
        <c:axId val="104168544"/>
        <c:axId val="1237052449"/>
      </c:barChart>
      <c:lineChart>
        <c:varyColors val="0"/>
        <c:ser>
          <c:idx val="1"/>
          <c:order val="1"/>
          <c:tx>
            <c:strRef>
              <c:f>'не трогать'!$H$22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'не трогать'!$F$23:$F$27</c:f>
            </c:strRef>
          </c:cat>
          <c:val>
            <c:numRef>
              <c:f>'не трогать'!$H$23:$H$27</c:f>
              <c:numCache/>
            </c:numRef>
          </c:val>
          <c:smooth val="0"/>
        </c:ser>
        <c:axId val="104168544"/>
        <c:axId val="1237052449"/>
      </c:lineChart>
      <c:catAx>
        <c:axId val="1041685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МЕСЯЦ ОТЕЛА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7052449"/>
      </c:catAx>
      <c:valAx>
        <c:axId val="12370524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168544"/>
      </c:valAx>
      <c:lineChart>
        <c:varyColors val="0"/>
        <c:ser>
          <c:idx val="2"/>
          <c:order val="2"/>
          <c:tx>
            <c:strRef>
              <c:f>'не трогать'!$J$22</c:f>
            </c:strRef>
          </c:tx>
          <c:spPr>
            <a:ln cmpd="sng">
              <a:solidFill>
                <a:srgbClr val="63BE7B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'не трогать'!$F$23:$F$27</c:f>
            </c:strRef>
          </c:cat>
          <c:val>
            <c:numRef>
              <c:f>'не трогать'!$J$23:$J$27</c:f>
              <c:numCache/>
            </c:numRef>
          </c:val>
          <c:smooth val="0"/>
        </c:ser>
        <c:axId val="559787907"/>
        <c:axId val="1596576707"/>
      </c:lineChart>
      <c:catAx>
        <c:axId val="5597879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6576707"/>
      </c:catAx>
      <c:valAx>
        <c:axId val="1596576707"/>
        <c:scaling>
          <c:orientation val="minMax"/>
          <c:max val="1.1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978790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'не трогать'!$L$22</c:f>
            </c:strRef>
          </c:tx>
          <c:spPr>
            <a:solidFill>
              <a:srgbClr val="FFEB8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'не трогать'!$K$23:$K$29</c:f>
            </c:strRef>
          </c:cat>
          <c:val>
            <c:numRef>
              <c:f>'не трогать'!$L$23:$L$29</c:f>
              <c:numCache/>
            </c:numRef>
          </c:val>
        </c:ser>
        <c:axId val="442689390"/>
        <c:axId val="219583163"/>
      </c:barChart>
      <c:lineChart>
        <c:varyColors val="0"/>
        <c:ser>
          <c:idx val="1"/>
          <c:order val="1"/>
          <c:tx>
            <c:strRef>
              <c:f>'не трогать'!$M$22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'не трогать'!$K$23:$K$29</c:f>
            </c:strRef>
          </c:cat>
          <c:val>
            <c:numRef>
              <c:f>'не трогать'!$M$23:$M$29</c:f>
              <c:numCache/>
            </c:numRef>
          </c:val>
          <c:smooth val="0"/>
        </c:ser>
        <c:axId val="442689390"/>
        <c:axId val="219583163"/>
      </c:lineChart>
      <c:catAx>
        <c:axId val="4426893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МЕСЯЦ РОЖДЕНИЯ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9583163"/>
      </c:catAx>
      <c:valAx>
        <c:axId val="2195831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2689390"/>
      </c:valAx>
      <c:lineChart>
        <c:varyColors val="0"/>
        <c:ser>
          <c:idx val="2"/>
          <c:order val="2"/>
          <c:tx>
            <c:strRef>
              <c:f>'не трогать'!$N$22</c:f>
            </c:strRef>
          </c:tx>
          <c:spPr>
            <a:ln cmpd="sng">
              <a:solidFill>
                <a:srgbClr val="63BE7B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'не трогать'!$K$23:$K$29</c:f>
            </c:strRef>
          </c:cat>
          <c:val>
            <c:numRef>
              <c:f>'не трогать'!$N$23:$N$29</c:f>
              <c:numCache/>
            </c:numRef>
          </c:val>
          <c:smooth val="0"/>
        </c:ser>
        <c:axId val="1017925054"/>
        <c:axId val="1867737367"/>
      </c:lineChart>
      <c:catAx>
        <c:axId val="101792505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7737367"/>
      </c:catAx>
      <c:valAx>
        <c:axId val="186773736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792505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1"/>
          <c:order val="1"/>
          <c:tx>
            <c:strRef>
              <c:f>'не трогать'!$C$128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'не трогать'!$A$129:$A$137</c:f>
            </c:strRef>
          </c:cat>
          <c:val>
            <c:numRef>
              <c:f>'не трогать'!$C$129:$C$137</c:f>
              <c:numCache/>
            </c:numRef>
          </c:val>
          <c:smooth val="0"/>
        </c:ser>
        <c:ser>
          <c:idx val="2"/>
          <c:order val="2"/>
          <c:tx>
            <c:strRef>
              <c:f>'не трогать'!$D$128</c:f>
            </c:strRef>
          </c:tx>
          <c:spPr>
            <a:ln cmpd="sng">
              <a:solidFill>
                <a:srgbClr val="FFD966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'не трогать'!$A$129:$A$137</c:f>
            </c:strRef>
          </c:cat>
          <c:val>
            <c:numRef>
              <c:f>'не трогать'!$D$129:$D$137</c:f>
              <c:numCache/>
            </c:numRef>
          </c:val>
          <c:smooth val="0"/>
        </c:ser>
        <c:axId val="912048181"/>
        <c:axId val="439832522"/>
      </c:lineChart>
      <c:catAx>
        <c:axId val="9120481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Месяц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9832522"/>
      </c:catAx>
      <c:valAx>
        <c:axId val="4398325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2048181"/>
      </c:valAx>
      <c:barChart>
        <c:barDir val="col"/>
        <c:grouping val="stacked"/>
        <c:ser>
          <c:idx val="0"/>
          <c:order val="0"/>
          <c:tx>
            <c:strRef>
              <c:f>'не трогать'!$B$128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'не трогать'!$A$129:$A$137</c:f>
            </c:strRef>
          </c:cat>
          <c:val>
            <c:numRef>
              <c:f>'не трогать'!$B$129:$B$137</c:f>
              <c:numCache/>
            </c:numRef>
          </c:val>
        </c:ser>
        <c:overlap val="100"/>
        <c:axId val="927502063"/>
        <c:axId val="960771784"/>
      </c:barChart>
      <c:catAx>
        <c:axId val="9275020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0771784"/>
      </c:catAx>
      <c:valAx>
        <c:axId val="96077178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750206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'не трогать'!$G$151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'не трогать'!$E$152:$E$163</c:f>
            </c:strRef>
          </c:cat>
          <c:val>
            <c:numRef>
              <c:f>'не трогать'!$G$152:$G$163</c:f>
              <c:numCache/>
            </c:numRef>
          </c:val>
        </c:ser>
        <c:axId val="1544616589"/>
        <c:axId val="528673791"/>
      </c:barChart>
      <c:catAx>
        <c:axId val="15446165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8673791"/>
      </c:catAx>
      <c:valAx>
        <c:axId val="5286737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46165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Всего, Павлов, Техн#99 и Техн#9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'не трогать'!$B$200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'не трогать'!$A$201:$A$213</c:f>
            </c:strRef>
          </c:cat>
          <c:val>
            <c:numRef>
              <c:f>'не трогать'!$B$201:$B$213</c:f>
              <c:numCache/>
            </c:numRef>
          </c:val>
        </c:ser>
        <c:ser>
          <c:idx val="1"/>
          <c:order val="1"/>
          <c:tx>
            <c:strRef>
              <c:f>'не трогать'!$C$200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'не трогать'!$A$201:$A$213</c:f>
            </c:strRef>
          </c:cat>
          <c:val>
            <c:numRef>
              <c:f>'не трогать'!$C$201:$C$213</c:f>
              <c:numCache/>
            </c:numRef>
          </c:val>
        </c:ser>
        <c:ser>
          <c:idx val="2"/>
          <c:order val="2"/>
          <c:tx>
            <c:strRef>
              <c:f>'не трогать'!$D$200</c:f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'не трогать'!$A$201:$A$213</c:f>
            </c:strRef>
          </c:cat>
          <c:val>
            <c:numRef>
              <c:f>'не трогать'!$D$201:$D$213</c:f>
              <c:numCache/>
            </c:numRef>
          </c:val>
        </c:ser>
        <c:ser>
          <c:idx val="3"/>
          <c:order val="3"/>
          <c:tx>
            <c:strRef>
              <c:f>'не трогать'!$E$200</c:f>
            </c:strRef>
          </c:tx>
          <c:spPr>
            <a:solidFill>
              <a:srgbClr val="34A853">
                <a:alpha val="30000"/>
              </a:srgbClr>
            </a:solidFill>
            <a:ln cmpd="sng">
              <a:solidFill>
                <a:srgbClr val="34A853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'не трогать'!$A$201:$A$213</c:f>
            </c:strRef>
          </c:cat>
          <c:val>
            <c:numRef>
              <c:f>'не трогать'!$E$201:$E$213</c:f>
              <c:numCache/>
            </c:numRef>
          </c:val>
        </c:ser>
        <c:axId val="385178913"/>
        <c:axId val="1824161486"/>
      </c:areaChart>
      <c:catAx>
        <c:axId val="3851789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Процент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4161486"/>
      </c:catAx>
      <c:valAx>
        <c:axId val="18241614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51789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grouping val="percentStacked"/>
        <c:ser>
          <c:idx val="0"/>
          <c:order val="0"/>
          <c:tx>
            <c:strRef>
              <c:f>'не трогать'!$B$218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'не трогать'!$A$219:$A$232</c:f>
            </c:strRef>
          </c:cat>
          <c:val>
            <c:numRef>
              <c:f>'не трогать'!$B$219:$B$232</c:f>
              <c:numCache/>
            </c:numRef>
          </c:val>
        </c:ser>
        <c:ser>
          <c:idx val="1"/>
          <c:order val="1"/>
          <c:tx>
            <c:strRef>
              <c:f>'не трогать'!$C$218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'не трогать'!$A$219:$A$232</c:f>
            </c:strRef>
          </c:cat>
          <c:val>
            <c:numRef>
              <c:f>'не трогать'!$C$219:$C$232</c:f>
              <c:numCache/>
            </c:numRef>
          </c:val>
        </c:ser>
        <c:ser>
          <c:idx val="2"/>
          <c:order val="2"/>
          <c:tx>
            <c:strRef>
              <c:f>'не трогать'!$D$218</c:f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'не трогать'!$A$219:$A$232</c:f>
            </c:strRef>
          </c:cat>
          <c:val>
            <c:numRef>
              <c:f>'не трогать'!$D$219:$D$232</c:f>
              <c:numCache/>
            </c:numRef>
          </c:val>
        </c:ser>
        <c:ser>
          <c:idx val="3"/>
          <c:order val="3"/>
          <c:tx>
            <c:strRef>
              <c:f>'не трогать'!$E$218</c:f>
            </c:strRef>
          </c:tx>
          <c:spPr>
            <a:solidFill>
              <a:srgbClr val="34A853">
                <a:alpha val="30000"/>
              </a:srgbClr>
            </a:solidFill>
            <a:ln cmpd="sng">
              <a:solidFill>
                <a:srgbClr val="34A853"/>
              </a:solidFill>
            </a:ln>
          </c:spPr>
          <c:cat>
            <c:strRef>
              <c:f>'не трогать'!$A$219:$A$232</c:f>
            </c:strRef>
          </c:cat>
          <c:val>
            <c:numRef>
              <c:f>'не трогать'!$E$219:$E$232</c:f>
              <c:numCache/>
            </c:numRef>
          </c:val>
        </c:ser>
        <c:axId val="694504868"/>
        <c:axId val="1794654342"/>
      </c:areaChart>
      <c:catAx>
        <c:axId val="6945048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4654342"/>
      </c:catAx>
      <c:valAx>
        <c:axId val="17946543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45048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1"/>
          <c:order val="1"/>
          <c:tx>
            <c:strRef>
              <c:f>'не трогать'!$C$176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'не трогать'!$A$177:$A$188</c:f>
            </c:strRef>
          </c:cat>
          <c:val>
            <c:numRef>
              <c:f>'не трогать'!$C$177:$C$188</c:f>
              <c:numCache/>
            </c:numRef>
          </c:val>
          <c:smooth val="0"/>
        </c:ser>
        <c:axId val="1021556217"/>
        <c:axId val="1069922214"/>
      </c:lineChart>
      <c:catAx>
        <c:axId val="10215562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9922214"/>
      </c:catAx>
      <c:valAx>
        <c:axId val="10699222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1556217"/>
      </c:valAx>
      <c:lineChart>
        <c:varyColors val="0"/>
        <c:ser>
          <c:idx val="0"/>
          <c:order val="0"/>
          <c:tx>
            <c:strRef>
              <c:f>'не трогать'!$E$176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'не трогать'!$A$177:$A$188</c:f>
            </c:strRef>
          </c:cat>
          <c:val>
            <c:numRef>
              <c:f>'не трогать'!$E$177:$E$188</c:f>
              <c:numCache/>
            </c:numRef>
          </c:val>
          <c:smooth val="0"/>
        </c:ser>
        <c:axId val="1539863237"/>
        <c:axId val="1594075529"/>
      </c:lineChart>
      <c:catAx>
        <c:axId val="153986323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4075529"/>
      </c:catAx>
      <c:valAx>
        <c:axId val="159407552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986323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'не трогать'!$H$151</c:f>
            </c:strRef>
          </c:tx>
          <c:spPr>
            <a:solidFill>
              <a:srgbClr val="FFD966">
                <a:alpha val="30000"/>
              </a:srgbClr>
            </a:solidFill>
            <a:ln cmpd="sng" w="9525">
              <a:solidFill>
                <a:srgbClr val="FFD966">
                  <a:alpha val="100000"/>
                </a:srgbClr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Линия тренда (параметр 1)</c:name>
            <c:spPr>
              <a:ln w="19050">
                <a:solidFill>
                  <a:srgbClr val="00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'не трогать'!$E$152:$E$163</c:f>
            </c:strRef>
          </c:cat>
          <c:val>
            <c:numRef>
              <c:f>'не трогать'!$H$152:$H$163</c:f>
              <c:numCache/>
            </c:numRef>
          </c:val>
        </c:ser>
        <c:axId val="764059782"/>
        <c:axId val="1908112199"/>
      </c:areaChart>
      <c:catAx>
        <c:axId val="7640597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8112199"/>
      </c:catAx>
      <c:valAx>
        <c:axId val="19081121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4059782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6.png"/><Relationship Id="rId22" Type="http://schemas.openxmlformats.org/officeDocument/2006/relationships/image" Target="../media/image8.png"/><Relationship Id="rId21" Type="http://schemas.openxmlformats.org/officeDocument/2006/relationships/image" Target="../media/image7.png"/><Relationship Id="rId24" Type="http://schemas.openxmlformats.org/officeDocument/2006/relationships/image" Target="../media/image14.png"/><Relationship Id="rId23" Type="http://schemas.openxmlformats.org/officeDocument/2006/relationships/image" Target="../media/image1.png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26" Type="http://schemas.openxmlformats.org/officeDocument/2006/relationships/image" Target="../media/image10.png"/><Relationship Id="rId25" Type="http://schemas.openxmlformats.org/officeDocument/2006/relationships/image" Target="../media/image16.png"/><Relationship Id="rId28" Type="http://schemas.openxmlformats.org/officeDocument/2006/relationships/image" Target="../media/image11.png"/><Relationship Id="rId27" Type="http://schemas.openxmlformats.org/officeDocument/2006/relationships/image" Target="../media/image13.png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29" Type="http://schemas.openxmlformats.org/officeDocument/2006/relationships/image" Target="../media/image12.png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5" Type="http://schemas.openxmlformats.org/officeDocument/2006/relationships/image" Target="../media/image5.png"/><Relationship Id="rId14" Type="http://schemas.openxmlformats.org/officeDocument/2006/relationships/image" Target="../media/image15.png"/><Relationship Id="rId17" Type="http://schemas.openxmlformats.org/officeDocument/2006/relationships/image" Target="../media/image3.png"/><Relationship Id="rId16" Type="http://schemas.openxmlformats.org/officeDocument/2006/relationships/image" Target="../media/image9.png"/><Relationship Id="rId19" Type="http://schemas.openxmlformats.org/officeDocument/2006/relationships/image" Target="../media/image4.png"/><Relationship Id="rId18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2.xml"/><Relationship Id="rId2" Type="http://schemas.openxmlformats.org/officeDocument/2006/relationships/chart" Target="../charts/chart33.xml"/><Relationship Id="rId3" Type="http://schemas.openxmlformats.org/officeDocument/2006/relationships/chart" Target="../charts/chart34.xml"/><Relationship Id="rId4" Type="http://schemas.openxmlformats.org/officeDocument/2006/relationships/chart" Target="../charts/chart35.xml"/><Relationship Id="rId9" Type="http://schemas.openxmlformats.org/officeDocument/2006/relationships/image" Target="../media/Chart40.png"/><Relationship Id="rId5" Type="http://schemas.openxmlformats.org/officeDocument/2006/relationships/chart" Target="../charts/chart36.xml"/><Relationship Id="rId6" Type="http://schemas.openxmlformats.org/officeDocument/2006/relationships/chart" Target="../charts/chart37.xml"/><Relationship Id="rId7" Type="http://schemas.openxmlformats.org/officeDocument/2006/relationships/chart" Target="../charts/chart38.xml"/><Relationship Id="rId8" Type="http://schemas.openxmlformats.org/officeDocument/2006/relationships/chart" Target="../charts/chart39.xml"/><Relationship Id="rId10" Type="http://schemas.openxmlformats.org/officeDocument/2006/relationships/image" Target="../media/Chart4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381000</xdr:colOff>
      <xdr:row>73</xdr:row>
      <xdr:rowOff>161925</xdr:rowOff>
    </xdr:from>
    <xdr:ext cx="2800350" cy="181927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18</xdr:col>
      <xdr:colOff>381000</xdr:colOff>
      <xdr:row>86</xdr:row>
      <xdr:rowOff>180975</xdr:rowOff>
    </xdr:from>
    <xdr:ext cx="2800350" cy="1819275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390525</xdr:colOff>
      <xdr:row>110</xdr:row>
      <xdr:rowOff>171450</xdr:rowOff>
    </xdr:from>
    <xdr:ext cx="2800350" cy="1752600"/>
    <xdr:graphicFrame>
      <xdr:nvGraphicFramePr>
        <xdr:cNvPr id="6" name="Chart 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17</xdr:col>
      <xdr:colOff>390525</xdr:colOff>
      <xdr:row>123</xdr:row>
      <xdr:rowOff>190500</xdr:rowOff>
    </xdr:from>
    <xdr:ext cx="2800350" cy="1752600"/>
    <xdr:graphicFrame>
      <xdr:nvGraphicFramePr>
        <xdr:cNvPr id="7" name="Chart 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28575</xdr:colOff>
      <xdr:row>149</xdr:row>
      <xdr:rowOff>190500</xdr:rowOff>
    </xdr:from>
    <xdr:ext cx="5010150" cy="3533775"/>
    <xdr:graphicFrame>
      <xdr:nvGraphicFramePr>
        <xdr:cNvPr id="10" name="Chart 1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9525</xdr:colOff>
      <xdr:row>187</xdr:row>
      <xdr:rowOff>57150</xdr:rowOff>
    </xdr:from>
    <xdr:ext cx="4772025" cy="3133725"/>
    <xdr:graphicFrame>
      <xdr:nvGraphicFramePr>
        <xdr:cNvPr id="11" name="Chart 1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371475</xdr:colOff>
      <xdr:row>263</xdr:row>
      <xdr:rowOff>104775</xdr:rowOff>
    </xdr:from>
    <xdr:ext cx="9572625" cy="1752600"/>
    <xdr:graphicFrame>
      <xdr:nvGraphicFramePr>
        <xdr:cNvPr id="12" name="Chart 1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0</xdr:col>
      <xdr:colOff>371475</xdr:colOff>
      <xdr:row>274</xdr:row>
      <xdr:rowOff>180975</xdr:rowOff>
    </xdr:from>
    <xdr:ext cx="9572625" cy="2533650"/>
    <xdr:graphicFrame>
      <xdr:nvGraphicFramePr>
        <xdr:cNvPr id="13" name="Chart 1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</xdr:col>
      <xdr:colOff>9525</xdr:colOff>
      <xdr:row>123</xdr:row>
      <xdr:rowOff>190500</xdr:rowOff>
    </xdr:from>
    <xdr:ext cx="7019925" cy="1600200"/>
    <xdr:graphicFrame>
      <xdr:nvGraphicFramePr>
        <xdr:cNvPr id="14" name="Chart 1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9</xdr:col>
      <xdr:colOff>390525</xdr:colOff>
      <xdr:row>110</xdr:row>
      <xdr:rowOff>171450</xdr:rowOff>
    </xdr:from>
    <xdr:ext cx="3076575" cy="1600200"/>
    <xdr:graphicFrame>
      <xdr:nvGraphicFramePr>
        <xdr:cNvPr id="15" name="Chart 1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</xdr:col>
      <xdr:colOff>9525</xdr:colOff>
      <xdr:row>110</xdr:row>
      <xdr:rowOff>190500</xdr:rowOff>
    </xdr:from>
    <xdr:ext cx="3543300" cy="1600200"/>
    <xdr:graphicFrame>
      <xdr:nvGraphicFramePr>
        <xdr:cNvPr id="16" name="Chart 1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10</xdr:col>
      <xdr:colOff>666750</xdr:colOff>
      <xdr:row>73</xdr:row>
      <xdr:rowOff>171450</xdr:rowOff>
    </xdr:from>
    <xdr:ext cx="2800350" cy="1819275"/>
    <xdr:graphicFrame>
      <xdr:nvGraphicFramePr>
        <xdr:cNvPr id="18" name="Chart 1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10</xdr:col>
      <xdr:colOff>666750</xdr:colOff>
      <xdr:row>86</xdr:row>
      <xdr:rowOff>180975</xdr:rowOff>
    </xdr:from>
    <xdr:ext cx="2800350" cy="1819275"/>
    <xdr:graphicFrame>
      <xdr:nvGraphicFramePr>
        <xdr:cNvPr id="19" name="Chart 1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1</xdr:col>
      <xdr:colOff>104775</xdr:colOff>
      <xdr:row>0</xdr:row>
      <xdr:rowOff>0</xdr:rowOff>
    </xdr:from>
    <xdr:ext cx="10258425" cy="7229475"/>
    <xdr:pic>
      <xdr:nvPicPr>
        <xdr:cNvPr id="0" name="image15.png" title="Изображение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42</xdr:row>
      <xdr:rowOff>180975</xdr:rowOff>
    </xdr:from>
    <xdr:ext cx="381000" cy="381000"/>
    <xdr:pic>
      <xdr:nvPicPr>
        <xdr:cNvPr id="0" name="image5.png" title="Изображение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390525</xdr:colOff>
      <xdr:row>42</xdr:row>
      <xdr:rowOff>171450</xdr:rowOff>
    </xdr:from>
    <xdr:ext cx="381000" cy="381000"/>
    <xdr:pic>
      <xdr:nvPicPr>
        <xdr:cNvPr id="0" name="image9.png" title="Изображение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42</xdr:row>
      <xdr:rowOff>171450</xdr:rowOff>
    </xdr:from>
    <xdr:ext cx="381000" cy="381000"/>
    <xdr:pic>
      <xdr:nvPicPr>
        <xdr:cNvPr id="0" name="image3.png" title="Изображение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381000</xdr:colOff>
      <xdr:row>42</xdr:row>
      <xdr:rowOff>171450</xdr:rowOff>
    </xdr:from>
    <xdr:ext cx="381000" cy="381000"/>
    <xdr:pic>
      <xdr:nvPicPr>
        <xdr:cNvPr id="0" name="image2.png" title="Изображение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390525</xdr:colOff>
      <xdr:row>42</xdr:row>
      <xdr:rowOff>171450</xdr:rowOff>
    </xdr:from>
    <xdr:ext cx="381000" cy="381000"/>
    <xdr:pic>
      <xdr:nvPicPr>
        <xdr:cNvPr id="0" name="image4.png" title="Изображение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361950</xdr:colOff>
      <xdr:row>49</xdr:row>
      <xdr:rowOff>200025</xdr:rowOff>
    </xdr:from>
    <xdr:ext cx="476250" cy="381000"/>
    <xdr:pic>
      <xdr:nvPicPr>
        <xdr:cNvPr id="0" name="image6.png" title="Изображение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276225</xdr:colOff>
      <xdr:row>48</xdr:row>
      <xdr:rowOff>190500</xdr:rowOff>
    </xdr:from>
    <xdr:ext cx="476250" cy="581025"/>
    <xdr:pic>
      <xdr:nvPicPr>
        <xdr:cNvPr id="0" name="image7.png" title="Изображение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285750</xdr:colOff>
      <xdr:row>49</xdr:row>
      <xdr:rowOff>133350</xdr:rowOff>
    </xdr:from>
    <xdr:ext cx="381000" cy="381000"/>
    <xdr:pic>
      <xdr:nvPicPr>
        <xdr:cNvPr id="0" name="image8.png" title="Изображение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19050</xdr:colOff>
      <xdr:row>49</xdr:row>
      <xdr:rowOff>19050</xdr:rowOff>
    </xdr:from>
    <xdr:ext cx="476250" cy="476250"/>
    <xdr:pic>
      <xdr:nvPicPr>
        <xdr:cNvPr id="0" name="image1.png" title="Изображение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361950</xdr:colOff>
      <xdr:row>56</xdr:row>
      <xdr:rowOff>123825</xdr:rowOff>
    </xdr:from>
    <xdr:ext cx="771525" cy="438150"/>
    <xdr:pic>
      <xdr:nvPicPr>
        <xdr:cNvPr id="0" name="image14.png" title="Изображение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228600</xdr:colOff>
      <xdr:row>56</xdr:row>
      <xdr:rowOff>95250</xdr:rowOff>
    </xdr:from>
    <xdr:ext cx="533400" cy="438150"/>
    <xdr:pic>
      <xdr:nvPicPr>
        <xdr:cNvPr id="0" name="image16.png" title="Изображение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371475</xdr:colOff>
      <xdr:row>56</xdr:row>
      <xdr:rowOff>142875</xdr:rowOff>
    </xdr:from>
    <xdr:ext cx="419100" cy="381000"/>
    <xdr:pic>
      <xdr:nvPicPr>
        <xdr:cNvPr id="0" name="image10.png" title="Изображение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63</xdr:row>
      <xdr:rowOff>133350</xdr:rowOff>
    </xdr:from>
    <xdr:ext cx="1457325" cy="657225"/>
    <xdr:pic>
      <xdr:nvPicPr>
        <xdr:cNvPr id="0" name="image13.png" title="Изображение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139</xdr:row>
      <xdr:rowOff>123825</xdr:rowOff>
    </xdr:from>
    <xdr:ext cx="1457325" cy="657225"/>
    <xdr:pic>
      <xdr:nvPicPr>
        <xdr:cNvPr id="0" name="image13.png" title="Изображение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361950</xdr:colOff>
      <xdr:row>177</xdr:row>
      <xdr:rowOff>142875</xdr:rowOff>
    </xdr:from>
    <xdr:ext cx="1457325" cy="657225"/>
    <xdr:pic>
      <xdr:nvPicPr>
        <xdr:cNvPr id="0" name="image13.png" title="Изображение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214</xdr:row>
      <xdr:rowOff>142875</xdr:rowOff>
    </xdr:from>
    <xdr:ext cx="1457325" cy="657225"/>
    <xdr:pic>
      <xdr:nvPicPr>
        <xdr:cNvPr id="0" name="image13.png" title="Изображение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251</xdr:row>
      <xdr:rowOff>104775</xdr:rowOff>
    </xdr:from>
    <xdr:ext cx="1457325" cy="657225"/>
    <xdr:pic>
      <xdr:nvPicPr>
        <xdr:cNvPr id="0" name="image13.png" title="Изображение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288</xdr:row>
      <xdr:rowOff>133350</xdr:rowOff>
    </xdr:from>
    <xdr:ext cx="1457325" cy="657225"/>
    <xdr:pic>
      <xdr:nvPicPr>
        <xdr:cNvPr id="0" name="image13.png" title="Изображение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324</xdr:row>
      <xdr:rowOff>104775</xdr:rowOff>
    </xdr:from>
    <xdr:ext cx="1457325" cy="657225"/>
    <xdr:pic>
      <xdr:nvPicPr>
        <xdr:cNvPr id="0" name="image13.png" title="Изображение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361</xdr:row>
      <xdr:rowOff>95250</xdr:rowOff>
    </xdr:from>
    <xdr:ext cx="1457325" cy="657225"/>
    <xdr:pic>
      <xdr:nvPicPr>
        <xdr:cNvPr id="0" name="image13.png" title="Изображение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399</xdr:row>
      <xdr:rowOff>123825</xdr:rowOff>
    </xdr:from>
    <xdr:ext cx="1457325" cy="657225"/>
    <xdr:pic>
      <xdr:nvPicPr>
        <xdr:cNvPr id="0" name="image13.png" title="Изображение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436</xdr:row>
      <xdr:rowOff>133350</xdr:rowOff>
    </xdr:from>
    <xdr:ext cx="1457325" cy="657225"/>
    <xdr:pic>
      <xdr:nvPicPr>
        <xdr:cNvPr id="0" name="image13.png" title="Изображение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473</xdr:row>
      <xdr:rowOff>133350</xdr:rowOff>
    </xdr:from>
    <xdr:ext cx="1457325" cy="657225"/>
    <xdr:pic>
      <xdr:nvPicPr>
        <xdr:cNvPr id="0" name="image13.png" title="Изображение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601</xdr:row>
      <xdr:rowOff>247650</xdr:rowOff>
    </xdr:from>
    <xdr:ext cx="10791825" cy="4200525"/>
    <xdr:pic>
      <xdr:nvPicPr>
        <xdr:cNvPr id="0" name="image11.png" title="Изображение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510</xdr:row>
      <xdr:rowOff>209550</xdr:rowOff>
    </xdr:from>
    <xdr:ext cx="1457325" cy="657225"/>
    <xdr:pic>
      <xdr:nvPicPr>
        <xdr:cNvPr id="0" name="image13.png" title="Изображение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547</xdr:row>
      <xdr:rowOff>142875</xdr:rowOff>
    </xdr:from>
    <xdr:ext cx="1457325" cy="657225"/>
    <xdr:pic>
      <xdr:nvPicPr>
        <xdr:cNvPr id="0" name="image13.png" title="Изображение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584</xdr:row>
      <xdr:rowOff>85725</xdr:rowOff>
    </xdr:from>
    <xdr:ext cx="1457325" cy="657225"/>
    <xdr:pic>
      <xdr:nvPicPr>
        <xdr:cNvPr id="0" name="image13.png" title="Изображение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428625</xdr:colOff>
      <xdr:row>225</xdr:row>
      <xdr:rowOff>57150</xdr:rowOff>
    </xdr:from>
    <xdr:ext cx="8572500" cy="4572000"/>
    <xdr:pic>
      <xdr:nvPicPr>
        <xdr:cNvPr id="0" name="image12.png" title="Изображение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419100</xdr:colOff>
      <xdr:row>2</xdr:row>
      <xdr:rowOff>66675</xdr:rowOff>
    </xdr:from>
    <xdr:ext cx="5715000" cy="35337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923925</xdr:colOff>
      <xdr:row>35</xdr:row>
      <xdr:rowOff>57150</xdr:rowOff>
    </xdr:from>
    <xdr:ext cx="5715000" cy="353377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142875</xdr:rowOff>
    </xdr:from>
    <xdr:ext cx="5715000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581025</xdr:colOff>
      <xdr:row>1</xdr:row>
      <xdr:rowOff>142875</xdr:rowOff>
    </xdr:from>
    <xdr:ext cx="5715000" cy="3533775"/>
    <xdr:graphicFrame>
      <xdr:nvGraphicFramePr>
        <xdr:cNvPr id="8" name="Chart 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0</xdr:row>
      <xdr:rowOff>0</xdr:rowOff>
    </xdr:from>
    <xdr:ext cx="5715000" cy="3533775"/>
    <xdr:graphicFrame>
      <xdr:nvGraphicFramePr>
        <xdr:cNvPr id="9" name="Chart 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285750</xdr:colOff>
      <xdr:row>0</xdr:row>
      <xdr:rowOff>47625</xdr:rowOff>
    </xdr:from>
    <xdr:ext cx="257175" cy="590550"/>
    <xdr:sp>
      <xdr:nvSpPr>
        <xdr:cNvPr id="3" name="Shape 3"/>
        <xdr:cNvSpPr/>
      </xdr:nvSpPr>
      <xdr:spPr>
        <a:xfrm>
          <a:off x="3238150" y="497400"/>
          <a:ext cx="233400" cy="568500"/>
        </a:xfrm>
        <a:prstGeom prst="downArrow">
          <a:avLst>
            <a:gd fmla="val 50000" name="adj1"/>
            <a:gd fmla="val 50000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800100</xdr:colOff>
      <xdr:row>5</xdr:row>
      <xdr:rowOff>142875</xdr:rowOff>
    </xdr:from>
    <xdr:ext cx="5715000" cy="3533775"/>
    <xdr:graphicFrame>
      <xdr:nvGraphicFramePr>
        <xdr:cNvPr id="17" name="Chart 1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914400</xdr:colOff>
      <xdr:row>2</xdr:row>
      <xdr:rowOff>161925</xdr:rowOff>
    </xdr:from>
    <xdr:ext cx="5715000" cy="3533775"/>
    <xdr:graphicFrame>
      <xdr:nvGraphicFramePr>
        <xdr:cNvPr id="20" name="Chart 2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933450</xdr:colOff>
      <xdr:row>0</xdr:row>
      <xdr:rowOff>219075</xdr:rowOff>
    </xdr:from>
    <xdr:ext cx="4724400" cy="3533775"/>
    <xdr:graphicFrame>
      <xdr:nvGraphicFramePr>
        <xdr:cNvPr id="21" name="Chart 2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85725</xdr:colOff>
      <xdr:row>1</xdr:row>
      <xdr:rowOff>123825</xdr:rowOff>
    </xdr:from>
    <xdr:ext cx="5715000" cy="3533775"/>
    <xdr:graphicFrame>
      <xdr:nvGraphicFramePr>
        <xdr:cNvPr id="22" name="Chart 2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114300</xdr:colOff>
      <xdr:row>0</xdr:row>
      <xdr:rowOff>95250</xdr:rowOff>
    </xdr:from>
    <xdr:ext cx="5715000" cy="3533775"/>
    <xdr:graphicFrame>
      <xdr:nvGraphicFramePr>
        <xdr:cNvPr id="23" name="Chart 2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</xdr:colOff>
      <xdr:row>2</xdr:row>
      <xdr:rowOff>0</xdr:rowOff>
    </xdr:from>
    <xdr:ext cx="5715000" cy="3533775"/>
    <xdr:graphicFrame>
      <xdr:nvGraphicFramePr>
        <xdr:cNvPr id="24" name="Chart 2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542925</xdr:colOff>
      <xdr:row>2</xdr:row>
      <xdr:rowOff>152400</xdr:rowOff>
    </xdr:from>
    <xdr:ext cx="7810500" cy="1752600"/>
    <xdr:graphicFrame>
      <xdr:nvGraphicFramePr>
        <xdr:cNvPr id="25" name="Chart 2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</xdr:colOff>
      <xdr:row>1</xdr:row>
      <xdr:rowOff>66675</xdr:rowOff>
    </xdr:from>
    <xdr:ext cx="9867900" cy="3533775"/>
    <xdr:graphicFrame>
      <xdr:nvGraphicFramePr>
        <xdr:cNvPr id="26" name="Chart 2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247650</xdr:colOff>
      <xdr:row>2</xdr:row>
      <xdr:rowOff>152400</xdr:rowOff>
    </xdr:from>
    <xdr:ext cx="5715000" cy="3533775"/>
    <xdr:graphicFrame>
      <xdr:nvGraphicFramePr>
        <xdr:cNvPr id="27" name="Chart 2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247650</xdr:colOff>
      <xdr:row>0</xdr:row>
      <xdr:rowOff>47625</xdr:rowOff>
    </xdr:from>
    <xdr:ext cx="5715000" cy="3533775"/>
    <xdr:graphicFrame>
      <xdr:nvGraphicFramePr>
        <xdr:cNvPr id="28" name="Chart 2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0</xdr:row>
      <xdr:rowOff>28575</xdr:rowOff>
    </xdr:from>
    <xdr:ext cx="5715000" cy="3533775"/>
    <xdr:graphicFrame>
      <xdr:nvGraphicFramePr>
        <xdr:cNvPr id="29" name="Chart 2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352425</xdr:colOff>
      <xdr:row>0</xdr:row>
      <xdr:rowOff>9525</xdr:rowOff>
    </xdr:from>
    <xdr:ext cx="5715000" cy="3533775"/>
    <xdr:graphicFrame>
      <xdr:nvGraphicFramePr>
        <xdr:cNvPr id="30" name="Chart 3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514350</xdr:colOff>
      <xdr:row>1</xdr:row>
      <xdr:rowOff>171450</xdr:rowOff>
    </xdr:from>
    <xdr:ext cx="7886700" cy="2533650"/>
    <xdr:graphicFrame>
      <xdr:nvGraphicFramePr>
        <xdr:cNvPr id="31" name="Chart 3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4581525</xdr:colOff>
      <xdr:row>28</xdr:row>
      <xdr:rowOff>28575</xdr:rowOff>
    </xdr:from>
    <xdr:ext cx="5715000" cy="3533775"/>
    <xdr:graphicFrame>
      <xdr:nvGraphicFramePr>
        <xdr:cNvPr id="32" name="Chart 3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171450</xdr:colOff>
      <xdr:row>2</xdr:row>
      <xdr:rowOff>123825</xdr:rowOff>
    </xdr:from>
    <xdr:ext cx="5715000" cy="3533775"/>
    <xdr:graphicFrame>
      <xdr:nvGraphicFramePr>
        <xdr:cNvPr id="33" name="Chart 3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542925</xdr:colOff>
      <xdr:row>120</xdr:row>
      <xdr:rowOff>190500</xdr:rowOff>
    </xdr:from>
    <xdr:ext cx="5715000" cy="3533775"/>
    <xdr:graphicFrame>
      <xdr:nvGraphicFramePr>
        <xdr:cNvPr id="34" name="Chart 3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9525</xdr:colOff>
      <xdr:row>151</xdr:row>
      <xdr:rowOff>57150</xdr:rowOff>
    </xdr:from>
    <xdr:ext cx="5715000" cy="3533775"/>
    <xdr:graphicFrame>
      <xdr:nvGraphicFramePr>
        <xdr:cNvPr id="35" name="Chart 3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1028700</xdr:colOff>
      <xdr:row>198</xdr:row>
      <xdr:rowOff>123825</xdr:rowOff>
    </xdr:from>
    <xdr:ext cx="5715000" cy="3533775"/>
    <xdr:graphicFrame>
      <xdr:nvGraphicFramePr>
        <xdr:cNvPr id="36" name="Chart 3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7</xdr:col>
      <xdr:colOff>600075</xdr:colOff>
      <xdr:row>216</xdr:row>
      <xdr:rowOff>142875</xdr:rowOff>
    </xdr:from>
    <xdr:ext cx="5715000" cy="3533775"/>
    <xdr:graphicFrame>
      <xdr:nvGraphicFramePr>
        <xdr:cNvPr id="37" name="Chart 3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5</xdr:col>
      <xdr:colOff>609600</xdr:colOff>
      <xdr:row>174</xdr:row>
      <xdr:rowOff>57150</xdr:rowOff>
    </xdr:from>
    <xdr:ext cx="5715000" cy="3533775"/>
    <xdr:graphicFrame>
      <xdr:nvGraphicFramePr>
        <xdr:cNvPr id="38" name="Chart 3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7</xdr:col>
      <xdr:colOff>333375</xdr:colOff>
      <xdr:row>125</xdr:row>
      <xdr:rowOff>57150</xdr:rowOff>
    </xdr:from>
    <xdr:ext cx="7315200" cy="3533775"/>
    <xdr:graphicFrame>
      <xdr:nvGraphicFramePr>
        <xdr:cNvPr id="39" name="Chart 3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3</xdr:col>
      <xdr:colOff>1333500</xdr:colOff>
      <xdr:row>337</xdr:row>
      <xdr:rowOff>28575</xdr:rowOff>
    </xdr:from>
    <xdr:ext cx="3467100" cy="3533775"/>
    <xdr:pic>
      <xdr:nvPicPr>
        <xdr:cNvPr id="365526462" name="Chart40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1333500</xdr:colOff>
      <xdr:row>355</xdr:row>
      <xdr:rowOff>28575</xdr:rowOff>
    </xdr:from>
    <xdr:ext cx="3629025" cy="3533775"/>
    <xdr:pic>
      <xdr:nvPicPr>
        <xdr:cNvPr id="904049084" name="Chart41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dfsoft.ru/" TargetMode="External"/><Relationship Id="rId2" Type="http://schemas.openxmlformats.org/officeDocument/2006/relationships/hyperlink" Target="http://www.dfsoft.ru/" TargetMode="External"/><Relationship Id="rId3" Type="http://schemas.openxmlformats.org/officeDocument/2006/relationships/hyperlink" Target="http://www.dfsoft.ru/" TargetMode="External"/><Relationship Id="rId4" Type="http://schemas.openxmlformats.org/officeDocument/2006/relationships/hyperlink" Target="http://www.dfsoft.ru/" TargetMode="External"/><Relationship Id="rId9" Type="http://schemas.openxmlformats.org/officeDocument/2006/relationships/hyperlink" Target="http://www.dfsoft.ru/" TargetMode="External"/><Relationship Id="rId5" Type="http://schemas.openxmlformats.org/officeDocument/2006/relationships/hyperlink" Target="http://www.dfsoft.ru/" TargetMode="External"/><Relationship Id="rId6" Type="http://schemas.openxmlformats.org/officeDocument/2006/relationships/hyperlink" Target="http://www.dfsoft.ru/" TargetMode="External"/><Relationship Id="rId7" Type="http://schemas.openxmlformats.org/officeDocument/2006/relationships/hyperlink" Target="http://www.dfsoft.ru/" TargetMode="External"/><Relationship Id="rId8" Type="http://schemas.openxmlformats.org/officeDocument/2006/relationships/hyperlink" Target="http://www.dfsoft.ru/" TargetMode="External"/><Relationship Id="rId11" Type="http://schemas.openxmlformats.org/officeDocument/2006/relationships/hyperlink" Target="http://www.dfsoft.ru/" TargetMode="External"/><Relationship Id="rId10" Type="http://schemas.openxmlformats.org/officeDocument/2006/relationships/hyperlink" Target="http://www.dfsoft.ru/" TargetMode="External"/><Relationship Id="rId13" Type="http://schemas.openxmlformats.org/officeDocument/2006/relationships/hyperlink" Target="http://www.dfsoft.ru/" TargetMode="External"/><Relationship Id="rId12" Type="http://schemas.openxmlformats.org/officeDocument/2006/relationships/hyperlink" Target="http://www.dfsoft.ru/" TargetMode="External"/><Relationship Id="rId15" Type="http://schemas.openxmlformats.org/officeDocument/2006/relationships/hyperlink" Target="http://www.dfsoft.ru/" TargetMode="External"/><Relationship Id="rId14" Type="http://schemas.openxmlformats.org/officeDocument/2006/relationships/hyperlink" Target="http://www.dfsoft.ru/" TargetMode="External"/><Relationship Id="rId1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airyfarm.dev/1369/user/analytics/monitor" TargetMode="External"/><Relationship Id="rId2" Type="http://schemas.openxmlformats.org/officeDocument/2006/relationships/hyperlink" Target="https://www.dairyfarm.dev/1369/user/analytics/reproduction/hdr-and-pr/reproductionHdrPrReport_2204" TargetMode="External"/><Relationship Id="rId3" Type="http://schemas.openxmlformats.org/officeDocument/2006/relationships/hyperlink" Target="https://www.dairyfarm.dev/1369/user/analytics/events/events/customEventsReport_7118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airyfarm.dev/1369/user/analytics/events/events/customEventsReport_5303" TargetMode="External"/><Relationship Id="rId2" Type="http://schemas.openxmlformats.org/officeDocument/2006/relationships/hyperlink" Target="https://www.dairyfarm.dev/1369/user/analytics/events/events/customEventsReport_5304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airyfarm.dev/1369/user/blueprint/blueprint_154150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airyfarm.dev/1369/user/blueprint/blueprint_154149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airyfarm.dev/1369/user/analytics/events/events/customEventsReport_5305" TargetMode="External"/><Relationship Id="rId2" Type="http://schemas.openxmlformats.org/officeDocument/2006/relationships/hyperlink" Target="https://www.dairyfarm.dev/1369/user/analytics/events/events/customEventsReport_5305/detail?groupingRowID=0" TargetMode="External"/><Relationship Id="rId3" Type="http://schemas.openxmlformats.org/officeDocument/2006/relationships/hyperlink" Target="https://www.dairyfarm.dev/1369/user/analytics/events/events/customEventsReport_5305/detail?groupingRowID=0&amp;veterinaryActivityID=operation_9468" TargetMode="External"/><Relationship Id="rId4" Type="http://schemas.openxmlformats.org/officeDocument/2006/relationships/hyperlink" Target="https://www.dairyfarm.dev/1369/user/analytics/events/events/customEventsReport_5305/detail?groupingRowID=0&amp;veterinaryActivityID=defaultEvent_1" TargetMode="External"/><Relationship Id="rId5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airyfarm.dev/1369/user/analytics/events/events/customEventsReport_5306/detail?groupingRowID=9&amp;veterinaryActivityID=operation_9468" TargetMode="External"/><Relationship Id="rId42" Type="http://schemas.openxmlformats.org/officeDocument/2006/relationships/hyperlink" Target="https://www.dairyfarm.dev/1369/user/analytics/events/events/customEventsReport_5306/detail?groupingRowID=10&amp;veterinaryActivityID=defaultEvent_2" TargetMode="External"/><Relationship Id="rId41" Type="http://schemas.openxmlformats.org/officeDocument/2006/relationships/hyperlink" Target="https://www.dairyfarm.dev/1369/user/analytics/events/events/customEventsReport_5306/detail?groupingRowID=10" TargetMode="External"/><Relationship Id="rId44" Type="http://schemas.openxmlformats.org/officeDocument/2006/relationships/hyperlink" Target="https://www.dairyfarm.dev/1369/user/analytics/events/events/customEventsReport_5306/detail?groupingRowID=10&amp;veterinaryActivityID=defaultEvent_9" TargetMode="External"/><Relationship Id="rId43" Type="http://schemas.openxmlformats.org/officeDocument/2006/relationships/hyperlink" Target="https://www.dairyfarm.dev/1369/user/analytics/events/events/customEventsReport_5306/detail?groupingRowID=10&amp;veterinaryActivityID=defaultEvent_1" TargetMode="External"/><Relationship Id="rId46" Type="http://schemas.openxmlformats.org/officeDocument/2006/relationships/hyperlink" Target="https://www.dairyfarm.dev/1369/user/analytics/events/events/customEventsReport_5306/detail?groupingRowID=11" TargetMode="External"/><Relationship Id="rId45" Type="http://schemas.openxmlformats.org/officeDocument/2006/relationships/hyperlink" Target="https://www.dairyfarm.dev/1369/user/analytics/events/events/customEventsReport_5306/detail?groupingRowID=10&amp;veterinaryActivityID=operation_9468" TargetMode="External"/><Relationship Id="rId1" Type="http://schemas.openxmlformats.org/officeDocument/2006/relationships/hyperlink" Target="https://www.dairyfarm.dev/1369/user/analytics/events/events/customEventsReport_5306/detail?groupingRowID=2" TargetMode="External"/><Relationship Id="rId2" Type="http://schemas.openxmlformats.org/officeDocument/2006/relationships/hyperlink" Target="https://www.dairyfarm.dev/1369/user/analytics/events/events/customEventsReport_5306/detail?groupingRowID=2&amp;veterinaryActivityID=defaultEvent_2" TargetMode="External"/><Relationship Id="rId3" Type="http://schemas.openxmlformats.org/officeDocument/2006/relationships/hyperlink" Target="https://www.dairyfarm.dev/1369/user/analytics/events/events/customEventsReport_5306/detail?groupingRowID=2&amp;veterinaryActivityID=defaultEvent_1" TargetMode="External"/><Relationship Id="rId4" Type="http://schemas.openxmlformats.org/officeDocument/2006/relationships/hyperlink" Target="https://www.dairyfarm.dev/1369/user/analytics/events/events/customEventsReport_5306/detail?groupingRowID=2&amp;veterinaryActivityID=defaultEvent_9" TargetMode="External"/><Relationship Id="rId9" Type="http://schemas.openxmlformats.org/officeDocument/2006/relationships/hyperlink" Target="https://www.dairyfarm.dev/1369/user/analytics/events/events/customEventsReport_5306/detail?groupingRowID=3&amp;veterinaryActivityID=defaultEvent_9" TargetMode="External"/><Relationship Id="rId48" Type="http://schemas.openxmlformats.org/officeDocument/2006/relationships/hyperlink" Target="https://www.dairyfarm.dev/1369/user/analytics/events/events/customEventsReport_5306/detail?groupingRowID=11&amp;veterinaryActivityID=defaultEvent_1" TargetMode="External"/><Relationship Id="rId47" Type="http://schemas.openxmlformats.org/officeDocument/2006/relationships/hyperlink" Target="https://www.dairyfarm.dev/1369/user/analytics/events/events/customEventsReport_5306/detail?groupingRowID=11&amp;veterinaryActivityID=defaultEvent_2" TargetMode="External"/><Relationship Id="rId49" Type="http://schemas.openxmlformats.org/officeDocument/2006/relationships/hyperlink" Target="https://www.dairyfarm.dev/1369/user/analytics/events/events/customEventsReport_5306/detail?groupingRowID=11&amp;veterinaryActivityID=defaultEvent_9" TargetMode="External"/><Relationship Id="rId5" Type="http://schemas.openxmlformats.org/officeDocument/2006/relationships/hyperlink" Target="https://www.dairyfarm.dev/1369/user/analytics/events/events/customEventsReport_5306/detail?groupingRowID=2&amp;veterinaryActivityID=operation_9468" TargetMode="External"/><Relationship Id="rId6" Type="http://schemas.openxmlformats.org/officeDocument/2006/relationships/hyperlink" Target="https://www.dairyfarm.dev/1369/user/analytics/events/events/customEventsReport_5306/detail?groupingRowID=3" TargetMode="External"/><Relationship Id="rId7" Type="http://schemas.openxmlformats.org/officeDocument/2006/relationships/hyperlink" Target="https://www.dairyfarm.dev/1369/user/analytics/events/events/customEventsReport_5306/detail?groupingRowID=3&amp;veterinaryActivityID=defaultEvent_2" TargetMode="External"/><Relationship Id="rId8" Type="http://schemas.openxmlformats.org/officeDocument/2006/relationships/hyperlink" Target="https://www.dairyfarm.dev/1369/user/analytics/events/events/customEventsReport_5306/detail?groupingRowID=3&amp;veterinaryActivityID=defaultEvent_1" TargetMode="External"/><Relationship Id="rId31" Type="http://schemas.openxmlformats.org/officeDocument/2006/relationships/hyperlink" Target="https://www.dairyfarm.dev/1369/user/analytics/events/events/customEventsReport_5306/detail?groupingRowID=8" TargetMode="External"/><Relationship Id="rId30" Type="http://schemas.openxmlformats.org/officeDocument/2006/relationships/hyperlink" Target="https://www.dairyfarm.dev/1369/user/analytics/events/events/customEventsReport_5306/detail?groupingRowID=7&amp;veterinaryActivityID=operation_9468" TargetMode="External"/><Relationship Id="rId33" Type="http://schemas.openxmlformats.org/officeDocument/2006/relationships/hyperlink" Target="https://www.dairyfarm.dev/1369/user/analytics/events/events/customEventsReport_5306/detail?groupingRowID=8&amp;veterinaryActivityID=defaultEvent_1" TargetMode="External"/><Relationship Id="rId32" Type="http://schemas.openxmlformats.org/officeDocument/2006/relationships/hyperlink" Target="https://www.dairyfarm.dev/1369/user/analytics/events/events/customEventsReport_5306/detail?groupingRowID=8&amp;veterinaryActivityID=defaultEvent_2" TargetMode="External"/><Relationship Id="rId35" Type="http://schemas.openxmlformats.org/officeDocument/2006/relationships/hyperlink" Target="https://www.dairyfarm.dev/1369/user/analytics/events/events/customEventsReport_5306/detail?groupingRowID=8&amp;veterinaryActivityID=operation_9468" TargetMode="External"/><Relationship Id="rId34" Type="http://schemas.openxmlformats.org/officeDocument/2006/relationships/hyperlink" Target="https://www.dairyfarm.dev/1369/user/analytics/events/events/customEventsReport_5306/detail?groupingRowID=8&amp;veterinaryActivityID=defaultEvent_9" TargetMode="External"/><Relationship Id="rId37" Type="http://schemas.openxmlformats.org/officeDocument/2006/relationships/hyperlink" Target="https://www.dairyfarm.dev/1369/user/analytics/events/events/customEventsReport_5306/detail?groupingRowID=9&amp;veterinaryActivityID=defaultEvent_2" TargetMode="External"/><Relationship Id="rId36" Type="http://schemas.openxmlformats.org/officeDocument/2006/relationships/hyperlink" Target="https://www.dairyfarm.dev/1369/user/analytics/events/events/customEventsReport_5306/detail?groupingRowID=9" TargetMode="External"/><Relationship Id="rId39" Type="http://schemas.openxmlformats.org/officeDocument/2006/relationships/hyperlink" Target="https://www.dairyfarm.dev/1369/user/analytics/events/events/customEventsReport_5306/detail?groupingRowID=9&amp;veterinaryActivityID=defaultEvent_9" TargetMode="External"/><Relationship Id="rId38" Type="http://schemas.openxmlformats.org/officeDocument/2006/relationships/hyperlink" Target="https://www.dairyfarm.dev/1369/user/analytics/events/events/customEventsReport_5306/detail?groupingRowID=9&amp;veterinaryActivityID=defaultEvent_1" TargetMode="External"/><Relationship Id="rId62" Type="http://schemas.openxmlformats.org/officeDocument/2006/relationships/drawing" Target="../drawings/drawing9.xml"/><Relationship Id="rId61" Type="http://schemas.openxmlformats.org/officeDocument/2006/relationships/hyperlink" Target="https://www.dairyfarm.dev/1369/user/analytics/events/events/customEventsReport_5306" TargetMode="External"/><Relationship Id="rId20" Type="http://schemas.openxmlformats.org/officeDocument/2006/relationships/hyperlink" Target="https://www.dairyfarm.dev/1369/user/analytics/events/events/customEventsReport_5306/detail?groupingRowID=5&amp;veterinaryActivityID=operation_9468" TargetMode="External"/><Relationship Id="rId22" Type="http://schemas.openxmlformats.org/officeDocument/2006/relationships/hyperlink" Target="https://www.dairyfarm.dev/1369/user/analytics/events/events/customEventsReport_5306/detail?groupingRowID=6&amp;veterinaryActivityID=defaultEvent_2" TargetMode="External"/><Relationship Id="rId21" Type="http://schemas.openxmlformats.org/officeDocument/2006/relationships/hyperlink" Target="https://www.dairyfarm.dev/1369/user/analytics/events/events/customEventsReport_5306/detail?groupingRowID=6" TargetMode="External"/><Relationship Id="rId24" Type="http://schemas.openxmlformats.org/officeDocument/2006/relationships/hyperlink" Target="https://www.dairyfarm.dev/1369/user/analytics/events/events/customEventsReport_5306/detail?groupingRowID=6&amp;veterinaryActivityID=defaultEvent_9" TargetMode="External"/><Relationship Id="rId23" Type="http://schemas.openxmlformats.org/officeDocument/2006/relationships/hyperlink" Target="https://www.dairyfarm.dev/1369/user/analytics/events/events/customEventsReport_5306/detail?groupingRowID=6&amp;veterinaryActivityID=defaultEvent_1" TargetMode="External"/><Relationship Id="rId60" Type="http://schemas.openxmlformats.org/officeDocument/2006/relationships/hyperlink" Target="https://www.dairyfarm.dev/1369/user/analytics/events/events/customEventsReport_5306/detail?groupingRowID=13&amp;veterinaryActivityID=operation_9468" TargetMode="External"/><Relationship Id="rId26" Type="http://schemas.openxmlformats.org/officeDocument/2006/relationships/hyperlink" Target="https://www.dairyfarm.dev/1369/user/analytics/events/events/customEventsReport_5306/detail?groupingRowID=7" TargetMode="External"/><Relationship Id="rId25" Type="http://schemas.openxmlformats.org/officeDocument/2006/relationships/hyperlink" Target="https://www.dairyfarm.dev/1369/user/analytics/events/events/customEventsReport_5306/detail?groupingRowID=6&amp;veterinaryActivityID=operation_9468" TargetMode="External"/><Relationship Id="rId28" Type="http://schemas.openxmlformats.org/officeDocument/2006/relationships/hyperlink" Target="https://www.dairyfarm.dev/1369/user/analytics/events/events/customEventsReport_5306/detail?groupingRowID=7&amp;veterinaryActivityID=defaultEvent_1" TargetMode="External"/><Relationship Id="rId27" Type="http://schemas.openxmlformats.org/officeDocument/2006/relationships/hyperlink" Target="https://www.dairyfarm.dev/1369/user/analytics/events/events/customEventsReport_5306/detail?groupingRowID=7&amp;veterinaryActivityID=defaultEvent_2" TargetMode="External"/><Relationship Id="rId29" Type="http://schemas.openxmlformats.org/officeDocument/2006/relationships/hyperlink" Target="https://www.dairyfarm.dev/1369/user/analytics/events/events/customEventsReport_5306/detail?groupingRowID=7&amp;veterinaryActivityID=defaultEvent_9" TargetMode="External"/><Relationship Id="rId51" Type="http://schemas.openxmlformats.org/officeDocument/2006/relationships/hyperlink" Target="https://www.dairyfarm.dev/1369/user/analytics/events/events/customEventsReport_5306/detail?groupingRowID=12" TargetMode="External"/><Relationship Id="rId50" Type="http://schemas.openxmlformats.org/officeDocument/2006/relationships/hyperlink" Target="https://www.dairyfarm.dev/1369/user/analytics/events/events/customEventsReport_5306/detail?groupingRowID=11&amp;veterinaryActivityID=operation_9468" TargetMode="External"/><Relationship Id="rId53" Type="http://schemas.openxmlformats.org/officeDocument/2006/relationships/hyperlink" Target="https://www.dairyfarm.dev/1369/user/analytics/events/events/customEventsReport_5306/detail?groupingRowID=12&amp;veterinaryActivityID=defaultEvent_1" TargetMode="External"/><Relationship Id="rId52" Type="http://schemas.openxmlformats.org/officeDocument/2006/relationships/hyperlink" Target="https://www.dairyfarm.dev/1369/user/analytics/events/events/customEventsReport_5306/detail?groupingRowID=12&amp;veterinaryActivityID=defaultEvent_2" TargetMode="External"/><Relationship Id="rId11" Type="http://schemas.openxmlformats.org/officeDocument/2006/relationships/hyperlink" Target="https://www.dairyfarm.dev/1369/user/analytics/events/events/customEventsReport_5306/detail?groupingRowID=4" TargetMode="External"/><Relationship Id="rId55" Type="http://schemas.openxmlformats.org/officeDocument/2006/relationships/hyperlink" Target="https://www.dairyfarm.dev/1369/user/analytics/events/events/customEventsReport_5306/detail?groupingRowID=12&amp;veterinaryActivityID=operation_9468" TargetMode="External"/><Relationship Id="rId10" Type="http://schemas.openxmlformats.org/officeDocument/2006/relationships/hyperlink" Target="https://www.dairyfarm.dev/1369/user/analytics/events/events/customEventsReport_5306/detail?groupingRowID=3&amp;veterinaryActivityID=operation_9468" TargetMode="External"/><Relationship Id="rId54" Type="http://schemas.openxmlformats.org/officeDocument/2006/relationships/hyperlink" Target="https://www.dairyfarm.dev/1369/user/analytics/events/events/customEventsReport_5306/detail?groupingRowID=12&amp;veterinaryActivityID=defaultEvent_9" TargetMode="External"/><Relationship Id="rId13" Type="http://schemas.openxmlformats.org/officeDocument/2006/relationships/hyperlink" Target="https://www.dairyfarm.dev/1369/user/analytics/events/events/customEventsReport_5306/detail?groupingRowID=4&amp;veterinaryActivityID=defaultEvent_1" TargetMode="External"/><Relationship Id="rId57" Type="http://schemas.openxmlformats.org/officeDocument/2006/relationships/hyperlink" Target="https://www.dairyfarm.dev/1369/user/analytics/events/events/customEventsReport_5306/detail?groupingRowID=13&amp;veterinaryActivityID=defaultEvent_2" TargetMode="External"/><Relationship Id="rId12" Type="http://schemas.openxmlformats.org/officeDocument/2006/relationships/hyperlink" Target="https://www.dairyfarm.dev/1369/user/analytics/events/events/customEventsReport_5306/detail?groupingRowID=4&amp;veterinaryActivityID=defaultEvent_2" TargetMode="External"/><Relationship Id="rId56" Type="http://schemas.openxmlformats.org/officeDocument/2006/relationships/hyperlink" Target="https://www.dairyfarm.dev/1369/user/analytics/events/events/customEventsReport_5306/detail?groupingRowID=13" TargetMode="External"/><Relationship Id="rId15" Type="http://schemas.openxmlformats.org/officeDocument/2006/relationships/hyperlink" Target="https://www.dairyfarm.dev/1369/user/analytics/events/events/customEventsReport_5306/detail?groupingRowID=4&amp;veterinaryActivityID=operation_9468" TargetMode="External"/><Relationship Id="rId59" Type="http://schemas.openxmlformats.org/officeDocument/2006/relationships/hyperlink" Target="https://www.dairyfarm.dev/1369/user/analytics/events/events/customEventsReport_5306/detail?groupingRowID=13&amp;veterinaryActivityID=defaultEvent_9" TargetMode="External"/><Relationship Id="rId14" Type="http://schemas.openxmlformats.org/officeDocument/2006/relationships/hyperlink" Target="https://www.dairyfarm.dev/1369/user/analytics/events/events/customEventsReport_5306/detail?groupingRowID=4&amp;veterinaryActivityID=defaultEvent_9" TargetMode="External"/><Relationship Id="rId58" Type="http://schemas.openxmlformats.org/officeDocument/2006/relationships/hyperlink" Target="https://www.dairyfarm.dev/1369/user/analytics/events/events/customEventsReport_5306/detail?groupingRowID=13&amp;veterinaryActivityID=defaultEvent_1" TargetMode="External"/><Relationship Id="rId17" Type="http://schemas.openxmlformats.org/officeDocument/2006/relationships/hyperlink" Target="https://www.dairyfarm.dev/1369/user/analytics/events/events/customEventsReport_5306/detail?groupingRowID=5&amp;veterinaryActivityID=defaultEvent_2" TargetMode="External"/><Relationship Id="rId16" Type="http://schemas.openxmlformats.org/officeDocument/2006/relationships/hyperlink" Target="https://www.dairyfarm.dev/1369/user/analytics/events/events/customEventsReport_5306/detail?groupingRowID=5" TargetMode="External"/><Relationship Id="rId19" Type="http://schemas.openxmlformats.org/officeDocument/2006/relationships/hyperlink" Target="https://www.dairyfarm.dev/1369/user/analytics/events/events/customEventsReport_5306/detail?groupingRowID=5&amp;veterinaryActivityID=defaultEvent_9" TargetMode="External"/><Relationship Id="rId18" Type="http://schemas.openxmlformats.org/officeDocument/2006/relationships/hyperlink" Target="https://www.dairyfarm.dev/1369/user/analytics/events/events/customEventsReport_5306/detail?groupingRowID=5&amp;veterinaryActivityID=defaultEvent_1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airyfarm.dev/1369/user/analytics/events/events/customEventsReport_5307/detail?groupingRowID=12&amp;veterinaryActivityID=defaultEvent_1" TargetMode="External"/><Relationship Id="rId42" Type="http://schemas.openxmlformats.org/officeDocument/2006/relationships/hyperlink" Target="https://www.dairyfarm.dev/1369/user/analytics/events/events/customEventsReport_5307/detail?groupingRowID=13&amp;veterinaryActivityID=operation_9468" TargetMode="External"/><Relationship Id="rId41" Type="http://schemas.openxmlformats.org/officeDocument/2006/relationships/hyperlink" Target="https://www.dairyfarm.dev/1369/user/analytics/events/events/customEventsReport_5307/detail?groupingRowID=13" TargetMode="External"/><Relationship Id="rId44" Type="http://schemas.openxmlformats.org/officeDocument/2006/relationships/hyperlink" Target="https://www.dairyfarm.dev/1369/user/analytics/events/events/customEventsReport_5307/detail?groupingRowID=14" TargetMode="External"/><Relationship Id="rId43" Type="http://schemas.openxmlformats.org/officeDocument/2006/relationships/hyperlink" Target="https://www.dairyfarm.dev/1369/user/analytics/events/events/customEventsReport_5307/detail?groupingRowID=13&amp;veterinaryActivityID=defaultEvent_1" TargetMode="External"/><Relationship Id="rId46" Type="http://schemas.openxmlformats.org/officeDocument/2006/relationships/hyperlink" Target="https://www.dairyfarm.dev/1369/user/analytics/events/events/customEventsReport_5307/detail?groupingRowID=14&amp;veterinaryActivityID=defaultEvent_1" TargetMode="External"/><Relationship Id="rId45" Type="http://schemas.openxmlformats.org/officeDocument/2006/relationships/hyperlink" Target="https://www.dairyfarm.dev/1369/user/analytics/events/events/customEventsReport_5307/detail?groupingRowID=14&amp;veterinaryActivityID=operation_9468" TargetMode="External"/><Relationship Id="rId1" Type="http://schemas.openxmlformats.org/officeDocument/2006/relationships/hyperlink" Target="https://www.dairyfarm.dev/1369/user/analytics/events/events/customEventsReport_5307" TargetMode="External"/><Relationship Id="rId2" Type="http://schemas.openxmlformats.org/officeDocument/2006/relationships/hyperlink" Target="https://www.dairyfarm.dev/1369/user/analytics/events/events/customEventsReport_5307/detail?groupingRowID=0" TargetMode="External"/><Relationship Id="rId3" Type="http://schemas.openxmlformats.org/officeDocument/2006/relationships/hyperlink" Target="https://www.dairyfarm.dev/1369/user/analytics/events/events/customEventsReport_5307/detail?groupingRowID=0&amp;veterinaryActivityID=operation_9468" TargetMode="External"/><Relationship Id="rId4" Type="http://schemas.openxmlformats.org/officeDocument/2006/relationships/hyperlink" Target="https://www.dairyfarm.dev/1369/user/analytics/events/events/customEventsReport_5307/detail?groupingRowID=0&amp;veterinaryActivityID=defaultEvent_1" TargetMode="External"/><Relationship Id="rId9" Type="http://schemas.openxmlformats.org/officeDocument/2006/relationships/hyperlink" Target="https://www.dairyfarm.dev/1369/user/analytics/events/events/customEventsReport_5307/detail?groupingRowID=2&amp;veterinaryActivityID=operation_9468" TargetMode="External"/><Relationship Id="rId48" Type="http://schemas.openxmlformats.org/officeDocument/2006/relationships/hyperlink" Target="https://www.dairyfarm.dev/1369/user/analytics/events/events/customEventsReport_5307/detail?groupingRowID=15&amp;veterinaryActivityID=operation_9468" TargetMode="External"/><Relationship Id="rId47" Type="http://schemas.openxmlformats.org/officeDocument/2006/relationships/hyperlink" Target="https://www.dairyfarm.dev/1369/user/analytics/events/events/customEventsReport_5307/detail?groupingRowID=15" TargetMode="External"/><Relationship Id="rId49" Type="http://schemas.openxmlformats.org/officeDocument/2006/relationships/hyperlink" Target="https://www.dairyfarm.dev/1369/user/analytics/events/events/customEventsReport_5307/detail?groupingRowID=15&amp;veterinaryActivityID=defaultEvent_1" TargetMode="External"/><Relationship Id="rId5" Type="http://schemas.openxmlformats.org/officeDocument/2006/relationships/hyperlink" Target="https://www.dairyfarm.dev/1369/user/analytics/events/events/customEventsReport_5307/detail?groupingRowID=1" TargetMode="External"/><Relationship Id="rId6" Type="http://schemas.openxmlformats.org/officeDocument/2006/relationships/hyperlink" Target="https://www.dairyfarm.dev/1369/user/analytics/events/events/customEventsReport_5307/detail?groupingRowID=1&amp;veterinaryActivityID=operation_9468" TargetMode="External"/><Relationship Id="rId7" Type="http://schemas.openxmlformats.org/officeDocument/2006/relationships/hyperlink" Target="https://www.dairyfarm.dev/1369/user/analytics/events/events/customEventsReport_5307/detail?groupingRowID=1&amp;veterinaryActivityID=defaultEvent_1" TargetMode="External"/><Relationship Id="rId8" Type="http://schemas.openxmlformats.org/officeDocument/2006/relationships/hyperlink" Target="https://www.dairyfarm.dev/1369/user/analytics/events/events/customEventsReport_5307/detail?groupingRowID=2" TargetMode="External"/><Relationship Id="rId31" Type="http://schemas.openxmlformats.org/officeDocument/2006/relationships/hyperlink" Target="https://www.dairyfarm.dev/1369/user/analytics/events/events/customEventsReport_5307/detail?groupingRowID=9&amp;veterinaryActivityID=defaultEvent_1" TargetMode="External"/><Relationship Id="rId30" Type="http://schemas.openxmlformats.org/officeDocument/2006/relationships/hyperlink" Target="https://www.dairyfarm.dev/1369/user/analytics/events/events/customEventsReport_5307/detail?groupingRowID=9&amp;veterinaryActivityID=operation_9468" TargetMode="External"/><Relationship Id="rId33" Type="http://schemas.openxmlformats.org/officeDocument/2006/relationships/hyperlink" Target="https://www.dairyfarm.dev/1369/user/analytics/events/events/customEventsReport_5307/detail?groupingRowID=10&amp;veterinaryActivityID=operation_9468" TargetMode="External"/><Relationship Id="rId32" Type="http://schemas.openxmlformats.org/officeDocument/2006/relationships/hyperlink" Target="https://www.dairyfarm.dev/1369/user/analytics/events/events/customEventsReport_5307/detail?groupingRowID=10" TargetMode="External"/><Relationship Id="rId35" Type="http://schemas.openxmlformats.org/officeDocument/2006/relationships/hyperlink" Target="https://www.dairyfarm.dev/1369/user/analytics/events/events/customEventsReport_5307/detail?groupingRowID=11" TargetMode="External"/><Relationship Id="rId34" Type="http://schemas.openxmlformats.org/officeDocument/2006/relationships/hyperlink" Target="https://www.dairyfarm.dev/1369/user/analytics/events/events/customEventsReport_5307/detail?groupingRowID=10&amp;veterinaryActivityID=defaultEvent_1" TargetMode="External"/><Relationship Id="rId37" Type="http://schemas.openxmlformats.org/officeDocument/2006/relationships/hyperlink" Target="https://www.dairyfarm.dev/1369/user/analytics/events/events/customEventsReport_5307/detail?groupingRowID=11&amp;veterinaryActivityID=defaultEvent_1" TargetMode="External"/><Relationship Id="rId36" Type="http://schemas.openxmlformats.org/officeDocument/2006/relationships/hyperlink" Target="https://www.dairyfarm.dev/1369/user/analytics/events/events/customEventsReport_5307/detail?groupingRowID=11&amp;veterinaryActivityID=operation_9468" TargetMode="External"/><Relationship Id="rId39" Type="http://schemas.openxmlformats.org/officeDocument/2006/relationships/hyperlink" Target="https://www.dairyfarm.dev/1369/user/analytics/events/events/customEventsReport_5307/detail?groupingRowID=12&amp;veterinaryActivityID=operation_9468" TargetMode="External"/><Relationship Id="rId38" Type="http://schemas.openxmlformats.org/officeDocument/2006/relationships/hyperlink" Target="https://www.dairyfarm.dev/1369/user/analytics/events/events/customEventsReport_5307/detail?groupingRowID=12" TargetMode="External"/><Relationship Id="rId62" Type="http://schemas.openxmlformats.org/officeDocument/2006/relationships/hyperlink" Target="https://www.dairyfarm.dev/1369/user/analytics/events/events/customEventsReport_5307/detail?groupingRowID=20" TargetMode="External"/><Relationship Id="rId61" Type="http://schemas.openxmlformats.org/officeDocument/2006/relationships/hyperlink" Target="https://www.dairyfarm.dev/1369/user/analytics/events/events/customEventsReport_5307/detail?groupingRowID=19&amp;veterinaryActivityID=defaultEvent_1" TargetMode="External"/><Relationship Id="rId20" Type="http://schemas.openxmlformats.org/officeDocument/2006/relationships/hyperlink" Target="https://www.dairyfarm.dev/1369/user/analytics/events/events/customEventsReport_5307/detail?groupingRowID=6" TargetMode="External"/><Relationship Id="rId64" Type="http://schemas.openxmlformats.org/officeDocument/2006/relationships/hyperlink" Target="https://www.dairyfarm.dev/1369/user/analytics/events/events/customEventsReport_5307/detail?groupingRowID=20&amp;veterinaryActivityID=defaultEvent_1" TargetMode="External"/><Relationship Id="rId63" Type="http://schemas.openxmlformats.org/officeDocument/2006/relationships/hyperlink" Target="https://www.dairyfarm.dev/1369/user/analytics/events/events/customEventsReport_5307/detail?groupingRowID=20&amp;veterinaryActivityID=operation_9468" TargetMode="External"/><Relationship Id="rId22" Type="http://schemas.openxmlformats.org/officeDocument/2006/relationships/hyperlink" Target="https://www.dairyfarm.dev/1369/user/analytics/events/events/customEventsReport_5307/detail?groupingRowID=6&amp;veterinaryActivityID=defaultEvent_1" TargetMode="External"/><Relationship Id="rId21" Type="http://schemas.openxmlformats.org/officeDocument/2006/relationships/hyperlink" Target="https://www.dairyfarm.dev/1369/user/analytics/events/events/customEventsReport_5307/detail?groupingRowID=6&amp;veterinaryActivityID=operation_9468" TargetMode="External"/><Relationship Id="rId65" Type="http://schemas.openxmlformats.org/officeDocument/2006/relationships/drawing" Target="../drawings/drawing10.xml"/><Relationship Id="rId24" Type="http://schemas.openxmlformats.org/officeDocument/2006/relationships/hyperlink" Target="https://www.dairyfarm.dev/1369/user/analytics/events/events/customEventsReport_5307/detail?groupingRowID=7&amp;veterinaryActivityID=operation_9468" TargetMode="External"/><Relationship Id="rId23" Type="http://schemas.openxmlformats.org/officeDocument/2006/relationships/hyperlink" Target="https://www.dairyfarm.dev/1369/user/analytics/events/events/customEventsReport_5307/detail?groupingRowID=7" TargetMode="External"/><Relationship Id="rId60" Type="http://schemas.openxmlformats.org/officeDocument/2006/relationships/hyperlink" Target="https://www.dairyfarm.dev/1369/user/analytics/events/events/customEventsReport_5307/detail?groupingRowID=19&amp;veterinaryActivityID=operation_9468" TargetMode="External"/><Relationship Id="rId26" Type="http://schemas.openxmlformats.org/officeDocument/2006/relationships/hyperlink" Target="https://www.dairyfarm.dev/1369/user/analytics/events/events/customEventsReport_5307/detail?groupingRowID=8" TargetMode="External"/><Relationship Id="rId25" Type="http://schemas.openxmlformats.org/officeDocument/2006/relationships/hyperlink" Target="https://www.dairyfarm.dev/1369/user/analytics/events/events/customEventsReport_5307/detail?groupingRowID=7&amp;veterinaryActivityID=defaultEvent_1" TargetMode="External"/><Relationship Id="rId28" Type="http://schemas.openxmlformats.org/officeDocument/2006/relationships/hyperlink" Target="https://www.dairyfarm.dev/1369/user/analytics/events/events/customEventsReport_5307/detail?groupingRowID=8&amp;veterinaryActivityID=defaultEvent_1" TargetMode="External"/><Relationship Id="rId27" Type="http://schemas.openxmlformats.org/officeDocument/2006/relationships/hyperlink" Target="https://www.dairyfarm.dev/1369/user/analytics/events/events/customEventsReport_5307/detail?groupingRowID=8&amp;veterinaryActivityID=operation_9468" TargetMode="External"/><Relationship Id="rId29" Type="http://schemas.openxmlformats.org/officeDocument/2006/relationships/hyperlink" Target="https://www.dairyfarm.dev/1369/user/analytics/events/events/customEventsReport_5307/detail?groupingRowID=9" TargetMode="External"/><Relationship Id="rId51" Type="http://schemas.openxmlformats.org/officeDocument/2006/relationships/hyperlink" Target="https://www.dairyfarm.dev/1369/user/analytics/events/events/customEventsReport_5307/detail?groupingRowID=16&amp;veterinaryActivityID=operation_9468" TargetMode="External"/><Relationship Id="rId50" Type="http://schemas.openxmlformats.org/officeDocument/2006/relationships/hyperlink" Target="https://www.dairyfarm.dev/1369/user/analytics/events/events/customEventsReport_5307/detail?groupingRowID=16" TargetMode="External"/><Relationship Id="rId53" Type="http://schemas.openxmlformats.org/officeDocument/2006/relationships/hyperlink" Target="https://www.dairyfarm.dev/1369/user/analytics/events/events/customEventsReport_5307/detail?groupingRowID=17" TargetMode="External"/><Relationship Id="rId52" Type="http://schemas.openxmlformats.org/officeDocument/2006/relationships/hyperlink" Target="https://www.dairyfarm.dev/1369/user/analytics/events/events/customEventsReport_5307/detail?groupingRowID=16&amp;veterinaryActivityID=defaultEvent_1" TargetMode="External"/><Relationship Id="rId11" Type="http://schemas.openxmlformats.org/officeDocument/2006/relationships/hyperlink" Target="https://www.dairyfarm.dev/1369/user/analytics/events/events/customEventsReport_5307/detail?groupingRowID=3" TargetMode="External"/><Relationship Id="rId55" Type="http://schemas.openxmlformats.org/officeDocument/2006/relationships/hyperlink" Target="https://www.dairyfarm.dev/1369/user/analytics/events/events/customEventsReport_5307/detail?groupingRowID=17&amp;veterinaryActivityID=defaultEvent_1" TargetMode="External"/><Relationship Id="rId10" Type="http://schemas.openxmlformats.org/officeDocument/2006/relationships/hyperlink" Target="https://www.dairyfarm.dev/1369/user/analytics/events/events/customEventsReport_5307/detail?groupingRowID=2&amp;veterinaryActivityID=defaultEvent_1" TargetMode="External"/><Relationship Id="rId54" Type="http://schemas.openxmlformats.org/officeDocument/2006/relationships/hyperlink" Target="https://www.dairyfarm.dev/1369/user/analytics/events/events/customEventsReport_5307/detail?groupingRowID=17&amp;veterinaryActivityID=operation_9468" TargetMode="External"/><Relationship Id="rId13" Type="http://schemas.openxmlformats.org/officeDocument/2006/relationships/hyperlink" Target="https://www.dairyfarm.dev/1369/user/analytics/events/events/customEventsReport_5307/detail?groupingRowID=3&amp;veterinaryActivityID=defaultEvent_1" TargetMode="External"/><Relationship Id="rId57" Type="http://schemas.openxmlformats.org/officeDocument/2006/relationships/hyperlink" Target="https://www.dairyfarm.dev/1369/user/analytics/events/events/customEventsReport_5307/detail?groupingRowID=18&amp;veterinaryActivityID=operation_9468" TargetMode="External"/><Relationship Id="rId12" Type="http://schemas.openxmlformats.org/officeDocument/2006/relationships/hyperlink" Target="https://www.dairyfarm.dev/1369/user/analytics/events/events/customEventsReport_5307/detail?groupingRowID=3&amp;veterinaryActivityID=operation_9468" TargetMode="External"/><Relationship Id="rId56" Type="http://schemas.openxmlformats.org/officeDocument/2006/relationships/hyperlink" Target="https://www.dairyfarm.dev/1369/user/analytics/events/events/customEventsReport_5307/detail?groupingRowID=18" TargetMode="External"/><Relationship Id="rId15" Type="http://schemas.openxmlformats.org/officeDocument/2006/relationships/hyperlink" Target="https://www.dairyfarm.dev/1369/user/analytics/events/events/customEventsReport_5307/detail?groupingRowID=4&amp;veterinaryActivityID=operation_9468" TargetMode="External"/><Relationship Id="rId59" Type="http://schemas.openxmlformats.org/officeDocument/2006/relationships/hyperlink" Target="https://www.dairyfarm.dev/1369/user/analytics/events/events/customEventsReport_5307/detail?groupingRowID=19" TargetMode="External"/><Relationship Id="rId14" Type="http://schemas.openxmlformats.org/officeDocument/2006/relationships/hyperlink" Target="https://www.dairyfarm.dev/1369/user/analytics/events/events/customEventsReport_5307/detail?groupingRowID=4" TargetMode="External"/><Relationship Id="rId58" Type="http://schemas.openxmlformats.org/officeDocument/2006/relationships/hyperlink" Target="https://www.dairyfarm.dev/1369/user/analytics/events/events/customEventsReport_5307/detail?groupingRowID=18&amp;veterinaryActivityID=defaultEvent_1" TargetMode="External"/><Relationship Id="rId17" Type="http://schemas.openxmlformats.org/officeDocument/2006/relationships/hyperlink" Target="https://www.dairyfarm.dev/1369/user/analytics/events/events/customEventsReport_5307/detail?groupingRowID=5" TargetMode="External"/><Relationship Id="rId16" Type="http://schemas.openxmlformats.org/officeDocument/2006/relationships/hyperlink" Target="https://www.dairyfarm.dev/1369/user/analytics/events/events/customEventsReport_5307/detail?groupingRowID=4&amp;veterinaryActivityID=defaultEvent_1" TargetMode="External"/><Relationship Id="rId19" Type="http://schemas.openxmlformats.org/officeDocument/2006/relationships/hyperlink" Target="https://www.dairyfarm.dev/1369/user/analytics/events/events/customEventsReport_5307/detail?groupingRowID=5&amp;veterinaryActivityID=defaultEvent_1" TargetMode="External"/><Relationship Id="rId18" Type="http://schemas.openxmlformats.org/officeDocument/2006/relationships/hyperlink" Target="https://www.dairyfarm.dev/1369/user/analytics/events/events/customEventsReport_5307/detail?groupingRowID=5&amp;veterinaryActivityID=operation_9468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airyfarm.dev/1369/user/analytics/milking/by-herd/customMilkingReport_4019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airyfarm.dev/1369/user/analytics/custom-reports/customReport_23732/4ShyOHyJlVTIvlvKQX/detail?0=%7B%22id%22%3A%22263582%22%2C%22s%22%3A%222026.03%22%7D" TargetMode="External"/><Relationship Id="rId2" Type="http://schemas.openxmlformats.org/officeDocument/2006/relationships/hyperlink" Target="https://www.dairyfarm.dev/1369/user/analytics/custom-reports/customReport_23732/4ShyOHyJlVTIvlvKQX/detail?0=%7B%22id%22%3A%22263582%22%2C%22s%22%3A%222026.03%22%7D&amp;1=%7B%22id%22%3A%22264041%22%2C%22f%22%3A0%7D" TargetMode="External"/><Relationship Id="rId3" Type="http://schemas.openxmlformats.org/officeDocument/2006/relationships/hyperlink" Target="https://www.dairyfarm.dev/1369/user/analytics/custom-reports/customReport_23732/4ShyOHyJlVTIvlvKQX/detail?0=%7B%22id%22%3A%22263582%22%2C%22s%22%3A%222026.03%22%7D" TargetMode="External"/><Relationship Id="rId4" Type="http://schemas.openxmlformats.org/officeDocument/2006/relationships/hyperlink" Target="https://www.dairyfarm.dev/1369/user/analytics/custom-reports/customReport_23732/4ShyOHyJlVTIvlvKQX/detail?0=%7B%22id%22%3A%22263582%22%2C%22s%22%3A%222026.04%22%7D" TargetMode="External"/><Relationship Id="rId9" Type="http://schemas.openxmlformats.org/officeDocument/2006/relationships/hyperlink" Target="https://www.dairyfarm.dev/1369/user/analytics/custom-reports/customReport_23732/4ShyOHyJlVTIvlvKQX/detail?0=%7B%22id%22%3A%22263582%22%2C%22s%22%3A%222026.05%22%7D" TargetMode="External"/><Relationship Id="rId5" Type="http://schemas.openxmlformats.org/officeDocument/2006/relationships/hyperlink" Target="https://www.dairyfarm.dev/1369/user/analytics/custom-reports/customReport_23732/4ShyOHyJlVTIvlvKQX/detail?0=%7B%22id%22%3A%22263582%22%2C%22s%22%3A%222026.04%22%7D&amp;1=%7B%22id%22%3A%22264041%22%2C%22f%22%3A0%7D" TargetMode="External"/><Relationship Id="rId6" Type="http://schemas.openxmlformats.org/officeDocument/2006/relationships/hyperlink" Target="https://www.dairyfarm.dev/1369/user/analytics/custom-reports/customReport_23732/4ShyOHyJlVTIvlvKQX/detail?0=%7B%22id%22%3A%22263582%22%2C%22s%22%3A%222026.04%22%7D" TargetMode="External"/><Relationship Id="rId7" Type="http://schemas.openxmlformats.org/officeDocument/2006/relationships/hyperlink" Target="https://www.dairyfarm.dev/1369/user/analytics/custom-reports/customReport_23732/4ShyOHyJlVTIvlvKQX/detail?0=%7B%22id%22%3A%22263582%22%2C%22s%22%3A%222026.05%22%7D" TargetMode="External"/><Relationship Id="rId8" Type="http://schemas.openxmlformats.org/officeDocument/2006/relationships/hyperlink" Target="https://www.dairyfarm.dev/1369/user/analytics/custom-reports/customReport_23732/4ShyOHyJlVTIvlvKQX/detail?0=%7B%22id%22%3A%22263582%22%2C%22s%22%3A%222026.05%22%7D&amp;1=%7B%22id%22%3A%22264041%22%2C%22f%22%3A0%7D" TargetMode="External"/><Relationship Id="rId20" Type="http://schemas.openxmlformats.org/officeDocument/2006/relationships/hyperlink" Target="https://www.dairyfarm.dev/1369/user/analytics/custom-reports/customReport_23732/M7i0n6zWyVvRxfr22z" TargetMode="External"/><Relationship Id="rId21" Type="http://schemas.openxmlformats.org/officeDocument/2006/relationships/drawing" Target="../drawings/drawing12.xml"/><Relationship Id="rId11" Type="http://schemas.openxmlformats.org/officeDocument/2006/relationships/hyperlink" Target="https://www.dairyfarm.dev/1369/user/analytics/custom-reports/customReport_23732/4ShyOHyJlVTIvlvKQX/detail?0=%7B%22id%22%3A%22263582%22%2C%22s%22%3A%222026.06%22%7D&amp;1=%7B%22id%22%3A%22264041%22%2C%22f%22%3A0%7D" TargetMode="External"/><Relationship Id="rId10" Type="http://schemas.openxmlformats.org/officeDocument/2006/relationships/hyperlink" Target="https://www.dairyfarm.dev/1369/user/analytics/custom-reports/customReport_23732/4ShyOHyJlVTIvlvKQX/detail?0=%7B%22id%22%3A%22263582%22%2C%22s%22%3A%222026.06%22%7D" TargetMode="External"/><Relationship Id="rId13" Type="http://schemas.openxmlformats.org/officeDocument/2006/relationships/hyperlink" Target="https://www.dairyfarm.dev/1369/user/analytics/custom-reports/customReport_23732/4ShyOHyJlVTIvlvKQX/detail?0=%7B%22id%22%3A%22263582%22%2C%22s%22%3A%222026.07%22%7D" TargetMode="External"/><Relationship Id="rId12" Type="http://schemas.openxmlformats.org/officeDocument/2006/relationships/hyperlink" Target="https://www.dairyfarm.dev/1369/user/analytics/custom-reports/customReport_23732/4ShyOHyJlVTIvlvKQX/detail?0=%7B%22id%22%3A%22263582%22%2C%22s%22%3A%222026.06%22%7D" TargetMode="External"/><Relationship Id="rId15" Type="http://schemas.openxmlformats.org/officeDocument/2006/relationships/hyperlink" Target="https://www.dairyfarm.dev/1369/user/analytics/custom-reports/customReport_23732/4ShyOHyJlVTIvlvKQX/detail?0=%7B%22id%22%3A%22263582%22%2C%22s%22%3A%222026.07%22%7D" TargetMode="External"/><Relationship Id="rId14" Type="http://schemas.openxmlformats.org/officeDocument/2006/relationships/hyperlink" Target="https://www.dairyfarm.dev/1369/user/analytics/custom-reports/customReport_23732/4ShyOHyJlVTIvlvKQX/detail?0=%7B%22id%22%3A%22263582%22%2C%22s%22%3A%222026.07%22%7D&amp;1=%7B%22id%22%3A%22264041%22%2C%22f%22%3A0%7D" TargetMode="External"/><Relationship Id="rId17" Type="http://schemas.openxmlformats.org/officeDocument/2006/relationships/hyperlink" Target="https://www.dairyfarm.dev/1369/user/analytics/custom-reports/customReport_23732/4ShyOHyJlVTIvlvKQX/detail?0=%7B%22id%22%3A%22263582%22%2C%22s%22%3A%222026.08%22%7D&amp;1=%7B%22id%22%3A%22264041%22%2C%22f%22%3A0%7D" TargetMode="External"/><Relationship Id="rId16" Type="http://schemas.openxmlformats.org/officeDocument/2006/relationships/hyperlink" Target="https://www.dairyfarm.dev/1369/user/analytics/custom-reports/customReport_23732/4ShyOHyJlVTIvlvKQX/detail?0=%7B%22id%22%3A%22263582%22%2C%22s%22%3A%222026.08%22%7D" TargetMode="External"/><Relationship Id="rId19" Type="http://schemas.openxmlformats.org/officeDocument/2006/relationships/hyperlink" Target="https://www.dairyfarm.dev/1369/user/analytics/custom-reports/customReport_23732/4ShyOHyJlVTIvlvKQX/detail?0=%7B%22id%22%3A%22263582%22%2C%22s%22%3A%222026.08%22%7D" TargetMode="External"/><Relationship Id="rId18" Type="http://schemas.openxmlformats.org/officeDocument/2006/relationships/hyperlink" Target="https://www.dairyfarm.dev/1369/user/analytics/custom-reports/customReport_23732/4ShyOHyJlVTIvlvKQX/detail?0=%7B%22id%22%3A%22263582%22%2C%22s%22%3A%222026.08%22%7D&amp;1=%7B%22id%22%3A%22264041%22%2C%22f%22%3A1%7D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airyfarm.dev/1369/user/analytics/livestock-forecast?farmId=null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airyfarm.dev/1369/user/analytics/livestock-forecast?farmId=null" TargetMode="Externa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airyfarm.dev/1369/user/blueprint/blueprint_137585" TargetMode="External"/><Relationship Id="rId2" Type="http://schemas.openxmlformats.org/officeDocument/2006/relationships/hyperlink" Target="https://www.dairyfarm.dev/1369/user/cows/cow_2654509/info/events-tree" TargetMode="External"/><Relationship Id="rId3" Type="http://schemas.openxmlformats.org/officeDocument/2006/relationships/hyperlink" Target="https://www.dairyfarm.dev/1369/user/cows/cow_2602868/info/events-tree" TargetMode="External"/><Relationship Id="rId4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airyfarm.dev/1369/user/blueprint/blueprint_137584" TargetMode="External"/><Relationship Id="rId2" Type="http://schemas.openxmlformats.org/officeDocument/2006/relationships/hyperlink" Target="https://www.dairyfarm.dev/1369/user/cows/cow_2599197/info/events-tree" TargetMode="External"/><Relationship Id="rId3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airyfarm.dev/1369/user/cows/cow_2849324/info/events-tree" TargetMode="External"/><Relationship Id="rId42" Type="http://schemas.openxmlformats.org/officeDocument/2006/relationships/hyperlink" Target="https://www.dairyfarm.dev/1369/user/cows/cow_2600044/info/events-tree" TargetMode="External"/><Relationship Id="rId41" Type="http://schemas.openxmlformats.org/officeDocument/2006/relationships/hyperlink" Target="https://www.dairyfarm.dev/1369/user/cows/cow_2602208/info/events-tree" TargetMode="External"/><Relationship Id="rId44" Type="http://schemas.openxmlformats.org/officeDocument/2006/relationships/hyperlink" Target="https://www.dairyfarm.dev/1369/user/cows/cow_2600050/info/events-tree" TargetMode="External"/><Relationship Id="rId43" Type="http://schemas.openxmlformats.org/officeDocument/2006/relationships/hyperlink" Target="https://www.dairyfarm.dev/1369/user/cows/cow_2602329/info/events-tree" TargetMode="External"/><Relationship Id="rId46" Type="http://schemas.openxmlformats.org/officeDocument/2006/relationships/hyperlink" Target="https://www.dairyfarm.dev/1369/user/cows/cow_2600060/info/events-tree" TargetMode="External"/><Relationship Id="rId45" Type="http://schemas.openxmlformats.org/officeDocument/2006/relationships/hyperlink" Target="https://www.dairyfarm.dev/1369/user/cows/cow_2602456/info/events-tree" TargetMode="External"/><Relationship Id="rId1" Type="http://schemas.openxmlformats.org/officeDocument/2006/relationships/hyperlink" Target="https://www.dairyfarm.dev/1369/user/blueprint/blueprint_137642" TargetMode="External"/><Relationship Id="rId2" Type="http://schemas.openxmlformats.org/officeDocument/2006/relationships/hyperlink" Target="https://www.dairyfarm.dev/1369/user/cows/cow_2599103/info/events-tree" TargetMode="External"/><Relationship Id="rId3" Type="http://schemas.openxmlformats.org/officeDocument/2006/relationships/hyperlink" Target="https://www.dairyfarm.dev/1369/user/cows/cow_2600293/info/events-tree" TargetMode="External"/><Relationship Id="rId4" Type="http://schemas.openxmlformats.org/officeDocument/2006/relationships/hyperlink" Target="https://www.dairyfarm.dev/1369/user/cows/cow_2599106/info/events-tree" TargetMode="External"/><Relationship Id="rId9" Type="http://schemas.openxmlformats.org/officeDocument/2006/relationships/hyperlink" Target="https://www.dairyfarm.dev/1369/user/cows/cow_2600345/info/events-tree" TargetMode="External"/><Relationship Id="rId48" Type="http://schemas.openxmlformats.org/officeDocument/2006/relationships/hyperlink" Target="https://www.dairyfarm.dev/1369/user/cows/cow_2721529/info/events-tree" TargetMode="External"/><Relationship Id="rId47" Type="http://schemas.openxmlformats.org/officeDocument/2006/relationships/hyperlink" Target="https://www.dairyfarm.dev/1369/user/cows/cow_2602487/info/events-tree" TargetMode="External"/><Relationship Id="rId49" Type="http://schemas.openxmlformats.org/officeDocument/2006/relationships/hyperlink" Target="https://www.dairyfarm.dev/1369/user/cows/cow_2602522/info/events-tree" TargetMode="External"/><Relationship Id="rId5" Type="http://schemas.openxmlformats.org/officeDocument/2006/relationships/hyperlink" Target="https://www.dairyfarm.dev/1369/user/cows/cow_2600317/info/events-tree" TargetMode="External"/><Relationship Id="rId6" Type="http://schemas.openxmlformats.org/officeDocument/2006/relationships/hyperlink" Target="https://www.dairyfarm.dev/1369/user/cows/cow_2599115/info/events-tree" TargetMode="External"/><Relationship Id="rId7" Type="http://schemas.openxmlformats.org/officeDocument/2006/relationships/hyperlink" Target="https://www.dairyfarm.dev/1369/user/cows/cow_2600328/info/events-tree" TargetMode="External"/><Relationship Id="rId8" Type="http://schemas.openxmlformats.org/officeDocument/2006/relationships/hyperlink" Target="https://www.dairyfarm.dev/1369/user/cows/cow_2599123/info/events-tree" TargetMode="External"/><Relationship Id="rId31" Type="http://schemas.openxmlformats.org/officeDocument/2006/relationships/hyperlink" Target="https://www.dairyfarm.dev/1369/user/cows/cow_2601661/info/events-tree" TargetMode="External"/><Relationship Id="rId30" Type="http://schemas.openxmlformats.org/officeDocument/2006/relationships/hyperlink" Target="https://www.dairyfarm.dev/1369/user/cows/cow_2599851/info/events-tree" TargetMode="External"/><Relationship Id="rId33" Type="http://schemas.openxmlformats.org/officeDocument/2006/relationships/hyperlink" Target="https://www.dairyfarm.dev/1369/user/cows/cow_2601812/info/events-tree" TargetMode="External"/><Relationship Id="rId32" Type="http://schemas.openxmlformats.org/officeDocument/2006/relationships/hyperlink" Target="https://www.dairyfarm.dev/1369/user/cows/cow_2599859/info/events-tree" TargetMode="External"/><Relationship Id="rId35" Type="http://schemas.openxmlformats.org/officeDocument/2006/relationships/hyperlink" Target="https://www.dairyfarm.dev/1369/user/cows/cow_2601895/info/events-tree" TargetMode="External"/><Relationship Id="rId34" Type="http://schemas.openxmlformats.org/officeDocument/2006/relationships/hyperlink" Target="https://www.dairyfarm.dev/1369/user/cows/cow_2599868/info/events-tree" TargetMode="External"/><Relationship Id="rId37" Type="http://schemas.openxmlformats.org/officeDocument/2006/relationships/hyperlink" Target="https://www.dairyfarm.dev/1369/user/cows/cow_2601999/info/events-tree" TargetMode="External"/><Relationship Id="rId36" Type="http://schemas.openxmlformats.org/officeDocument/2006/relationships/hyperlink" Target="https://www.dairyfarm.dev/1369/user/cows/cow_2599910/info/events-tree" TargetMode="External"/><Relationship Id="rId39" Type="http://schemas.openxmlformats.org/officeDocument/2006/relationships/hyperlink" Target="https://www.dairyfarm.dev/1369/user/cows/cow_2602205/info/events-tree" TargetMode="External"/><Relationship Id="rId38" Type="http://schemas.openxmlformats.org/officeDocument/2006/relationships/hyperlink" Target="https://www.dairyfarm.dev/1369/user/cows/cow_2721525/info/events-tree" TargetMode="External"/><Relationship Id="rId62" Type="http://schemas.openxmlformats.org/officeDocument/2006/relationships/hyperlink" Target="https://www.dairyfarm.dev/1369/user/cows/cow_2600281/info/events-tree" TargetMode="External"/><Relationship Id="rId61" Type="http://schemas.openxmlformats.org/officeDocument/2006/relationships/hyperlink" Target="https://www.dairyfarm.dev/1369/user/cows/cow_2603092/info/events-tree" TargetMode="External"/><Relationship Id="rId20" Type="http://schemas.openxmlformats.org/officeDocument/2006/relationships/hyperlink" Target="https://www.dairyfarm.dev/1369/user/cows/cow_2599406/info/events-tree" TargetMode="External"/><Relationship Id="rId64" Type="http://schemas.openxmlformats.org/officeDocument/2006/relationships/drawing" Target="../drawings/drawing23.xml"/><Relationship Id="rId63" Type="http://schemas.openxmlformats.org/officeDocument/2006/relationships/hyperlink" Target="https://www.dairyfarm.dev/1369/user/cows/cow_2603146/info/events-tree" TargetMode="External"/><Relationship Id="rId22" Type="http://schemas.openxmlformats.org/officeDocument/2006/relationships/hyperlink" Target="https://www.dairyfarm.dev/1369/user/cows/cow_2599410/info/events-tree" TargetMode="External"/><Relationship Id="rId21" Type="http://schemas.openxmlformats.org/officeDocument/2006/relationships/hyperlink" Target="https://www.dairyfarm.dev/1369/user/cows/cow_2600455/info/events-tree" TargetMode="External"/><Relationship Id="rId24" Type="http://schemas.openxmlformats.org/officeDocument/2006/relationships/hyperlink" Target="https://www.dairyfarm.dev/1369/user/cows/cow_2599430/info/events-tree" TargetMode="External"/><Relationship Id="rId23" Type="http://schemas.openxmlformats.org/officeDocument/2006/relationships/hyperlink" Target="https://www.dairyfarm.dev/1369/user/cows/cow_2600517/info/events-tree" TargetMode="External"/><Relationship Id="rId60" Type="http://schemas.openxmlformats.org/officeDocument/2006/relationships/hyperlink" Target="https://www.dairyfarm.dev/1369/user/cows/cow_2600218/info/events-tree" TargetMode="External"/><Relationship Id="rId26" Type="http://schemas.openxmlformats.org/officeDocument/2006/relationships/hyperlink" Target="https://www.dairyfarm.dev/1369/user/cows/cow_2599531/info/events-tree" TargetMode="External"/><Relationship Id="rId25" Type="http://schemas.openxmlformats.org/officeDocument/2006/relationships/hyperlink" Target="https://www.dairyfarm.dev/1369/user/cows/cow_2600527/info/events-tree" TargetMode="External"/><Relationship Id="rId28" Type="http://schemas.openxmlformats.org/officeDocument/2006/relationships/hyperlink" Target="https://www.dairyfarm.dev/1369/user/cows/cow_2599748/info/events-tree" TargetMode="External"/><Relationship Id="rId27" Type="http://schemas.openxmlformats.org/officeDocument/2006/relationships/hyperlink" Target="https://www.dairyfarm.dev/1369/user/cows/cow_2600531/info/events-tree" TargetMode="External"/><Relationship Id="rId29" Type="http://schemas.openxmlformats.org/officeDocument/2006/relationships/hyperlink" Target="https://www.dairyfarm.dev/1369/user/cows/cow_2601285/info/events-tree" TargetMode="External"/><Relationship Id="rId51" Type="http://schemas.openxmlformats.org/officeDocument/2006/relationships/hyperlink" Target="https://www.dairyfarm.dev/1369/user/cows/cow_2602586/info/events-tree" TargetMode="External"/><Relationship Id="rId50" Type="http://schemas.openxmlformats.org/officeDocument/2006/relationships/hyperlink" Target="https://www.dairyfarm.dev/1369/user/cows/cow_2849325/info/events-tree" TargetMode="External"/><Relationship Id="rId53" Type="http://schemas.openxmlformats.org/officeDocument/2006/relationships/hyperlink" Target="https://www.dairyfarm.dev/1369/user/cows/cow_2853066/info/events-tree" TargetMode="External"/><Relationship Id="rId52" Type="http://schemas.openxmlformats.org/officeDocument/2006/relationships/hyperlink" Target="https://www.dairyfarm.dev/1369/user/cows/cow_2600139/info/events-tree" TargetMode="External"/><Relationship Id="rId11" Type="http://schemas.openxmlformats.org/officeDocument/2006/relationships/hyperlink" Target="https://www.dairyfarm.dev/1369/user/cows/cow_2600371/info/events-tree" TargetMode="External"/><Relationship Id="rId55" Type="http://schemas.openxmlformats.org/officeDocument/2006/relationships/hyperlink" Target="https://www.dairyfarm.dev/1369/user/cows/cow_2602848/info/events-tree" TargetMode="External"/><Relationship Id="rId10" Type="http://schemas.openxmlformats.org/officeDocument/2006/relationships/hyperlink" Target="https://www.dairyfarm.dev/1369/user/cows/cow_2599149/info/events-tree" TargetMode="External"/><Relationship Id="rId54" Type="http://schemas.openxmlformats.org/officeDocument/2006/relationships/hyperlink" Target="https://www.dairyfarm.dev/1369/user/cows/cow_2721532/info/events-tree" TargetMode="External"/><Relationship Id="rId13" Type="http://schemas.openxmlformats.org/officeDocument/2006/relationships/hyperlink" Target="https://www.dairyfarm.dev/1369/user/cows/cow_2600395/info/events-tree" TargetMode="External"/><Relationship Id="rId57" Type="http://schemas.openxmlformats.org/officeDocument/2006/relationships/hyperlink" Target="https://www.dairyfarm.dev/1369/user/cows/cow_2602953/info/events-tree" TargetMode="External"/><Relationship Id="rId12" Type="http://schemas.openxmlformats.org/officeDocument/2006/relationships/hyperlink" Target="https://www.dairyfarm.dev/1369/user/cows/cow_2599239/info/events-tree" TargetMode="External"/><Relationship Id="rId56" Type="http://schemas.openxmlformats.org/officeDocument/2006/relationships/hyperlink" Target="https://www.dairyfarm.dev/1369/user/cows/cow_2600163/info/events-tree" TargetMode="External"/><Relationship Id="rId15" Type="http://schemas.openxmlformats.org/officeDocument/2006/relationships/hyperlink" Target="https://www.dairyfarm.dev/1369/user/cows/cow_2600418/info/events-tree" TargetMode="External"/><Relationship Id="rId59" Type="http://schemas.openxmlformats.org/officeDocument/2006/relationships/hyperlink" Target="https://www.dairyfarm.dev/1369/user/cows/cow_2603031/info/events-tree" TargetMode="External"/><Relationship Id="rId14" Type="http://schemas.openxmlformats.org/officeDocument/2006/relationships/hyperlink" Target="https://www.dairyfarm.dev/1369/user/cows/cow_2599261/info/events-tree" TargetMode="External"/><Relationship Id="rId58" Type="http://schemas.openxmlformats.org/officeDocument/2006/relationships/hyperlink" Target="https://www.dairyfarm.dev/1369/user/cows/cow_2600205/info/events-tree" TargetMode="External"/><Relationship Id="rId17" Type="http://schemas.openxmlformats.org/officeDocument/2006/relationships/hyperlink" Target="https://www.dairyfarm.dev/1369/user/cows/cow_2600438/info/events-tree" TargetMode="External"/><Relationship Id="rId16" Type="http://schemas.openxmlformats.org/officeDocument/2006/relationships/hyperlink" Target="https://www.dairyfarm.dev/1369/user/cows/cow_2599271/info/events-tree" TargetMode="External"/><Relationship Id="rId19" Type="http://schemas.openxmlformats.org/officeDocument/2006/relationships/hyperlink" Target="https://www.dairyfarm.dev/1369/user/cows/cow_2600443/info/events-tree" TargetMode="External"/><Relationship Id="rId18" Type="http://schemas.openxmlformats.org/officeDocument/2006/relationships/hyperlink" Target="https://www.dairyfarm.dev/1369/user/cows/cow_2599372/info/events-tree" TargetMode="Externa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5.25"/>
    <col customWidth="1" min="3" max="3" width="10.0"/>
    <col customWidth="1" min="4" max="10" width="5.25"/>
    <col customWidth="1" min="11" max="11" width="9.0"/>
    <col customWidth="1" min="12" max="26" width="5.25"/>
  </cols>
  <sheetData>
    <row r="1">
      <c r="A1" s="106"/>
      <c r="V1" s="107"/>
    </row>
    <row r="2">
      <c r="V2" s="107"/>
    </row>
    <row r="3">
      <c r="V3" s="107"/>
    </row>
    <row r="4">
      <c r="V4" s="107"/>
    </row>
    <row r="5">
      <c r="V5" s="107"/>
    </row>
    <row r="6">
      <c r="V6" s="107"/>
    </row>
    <row r="7">
      <c r="V7" s="107"/>
    </row>
    <row r="8">
      <c r="V8" s="107"/>
    </row>
    <row r="9">
      <c r="V9" s="107"/>
    </row>
    <row r="10">
      <c r="V10" s="107"/>
    </row>
    <row r="11">
      <c r="V11" s="107"/>
    </row>
    <row r="12">
      <c r="V12" s="107"/>
    </row>
    <row r="13">
      <c r="V13" s="107"/>
    </row>
    <row r="14">
      <c r="V14" s="107"/>
    </row>
    <row r="15">
      <c r="V15" s="107"/>
    </row>
    <row r="16">
      <c r="V16" s="107"/>
    </row>
    <row r="17">
      <c r="V17" s="107"/>
    </row>
    <row r="18">
      <c r="V18" s="107"/>
    </row>
    <row r="19">
      <c r="V19" s="107"/>
    </row>
    <row r="20">
      <c r="V20" s="107"/>
    </row>
    <row r="21">
      <c r="V21" s="107"/>
    </row>
    <row r="22">
      <c r="V22" s="107"/>
    </row>
    <row r="23">
      <c r="V23" s="107"/>
    </row>
    <row r="24"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</row>
    <row r="25">
      <c r="E25" s="108"/>
      <c r="F25" s="109" t="str">
        <f>"Еженедельный отчет"</f>
        <v>Еженедельный отчет</v>
      </c>
      <c r="T25" s="109"/>
      <c r="U25" s="107"/>
      <c r="V25" s="107"/>
    </row>
    <row r="26">
      <c r="E26" s="108"/>
      <c r="F26" s="110" t="s">
        <v>92</v>
      </c>
      <c r="T26" s="109"/>
      <c r="U26" s="107"/>
      <c r="V26" s="107"/>
    </row>
    <row r="27">
      <c r="E27" s="108"/>
      <c r="T27" s="109"/>
      <c r="U27" s="107"/>
      <c r="V27" s="107"/>
    </row>
    <row r="28">
      <c r="E28" s="108"/>
      <c r="F28" s="109" t="str">
        <f>'Лист1'!B1</f>
        <v>КолоСС МТФ Рогожино - 1, 2</v>
      </c>
      <c r="T28" s="109"/>
      <c r="U28" s="107"/>
      <c r="V28" s="107"/>
    </row>
    <row r="29">
      <c r="E29" s="108"/>
      <c r="T29" s="109"/>
      <c r="U29" s="107"/>
      <c r="V29" s="107"/>
    </row>
    <row r="30">
      <c r="E30" s="108"/>
      <c r="T30" s="108"/>
      <c r="U30" s="107"/>
      <c r="V30" s="107"/>
    </row>
    <row r="31"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7"/>
      <c r="U31" s="107"/>
      <c r="V31" s="107"/>
    </row>
    <row r="32"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</row>
    <row r="33">
      <c r="V33" s="107"/>
    </row>
    <row r="34">
      <c r="V34" s="107"/>
    </row>
    <row r="37">
      <c r="A37" s="111"/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</row>
    <row r="38">
      <c r="A38" s="111" t="s">
        <v>93</v>
      </c>
    </row>
    <row r="41">
      <c r="A41" s="112" t="s">
        <v>94</v>
      </c>
    </row>
    <row r="43">
      <c r="N43" s="113"/>
    </row>
    <row r="44">
      <c r="G44" s="114">
        <f>'Лист1'!B2</f>
        <v>4446</v>
      </c>
      <c r="J44" s="115" t="str">
        <f>'Лист1'!B3</f>
        <v>50 %</v>
      </c>
      <c r="N44" s="115" t="str">
        <f>'Лист1'!B4</f>
        <v>35 %</v>
      </c>
      <c r="Q44" s="114">
        <f>'Лист1'!B5</f>
        <v>374</v>
      </c>
      <c r="T44" s="111">
        <f>'Лист1'!B6</f>
        <v>32</v>
      </c>
      <c r="V44" s="1"/>
    </row>
    <row r="46">
      <c r="F46" s="116" t="s">
        <v>4</v>
      </c>
      <c r="I46" s="116" t="s">
        <v>9</v>
      </c>
      <c r="M46" s="116" t="s">
        <v>95</v>
      </c>
      <c r="P46" s="116" t="s">
        <v>96</v>
      </c>
      <c r="S46" s="116" t="s">
        <v>97</v>
      </c>
    </row>
    <row r="47">
      <c r="K47" s="113"/>
    </row>
    <row r="48">
      <c r="A48" s="117" t="s">
        <v>98</v>
      </c>
    </row>
    <row r="51">
      <c r="G51" s="118">
        <f>'Лист1'!B7</f>
        <v>188.7</v>
      </c>
      <c r="K51" s="119" t="str">
        <f>'Лист1'!B10</f>
        <v>35 %</v>
      </c>
      <c r="P51" s="115" t="str">
        <f>'Лист1'!B8</f>
        <v>57 %</v>
      </c>
      <c r="T51" s="111"/>
      <c r="U51" s="115" t="str">
        <f>'Лист1'!B9</f>
        <v>19 %</v>
      </c>
    </row>
    <row r="53">
      <c r="F53" s="116" t="s">
        <v>18</v>
      </c>
      <c r="J53" s="116" t="s">
        <v>25</v>
      </c>
      <c r="O53" s="116" t="s">
        <v>21</v>
      </c>
      <c r="T53" s="116" t="s">
        <v>22</v>
      </c>
    </row>
    <row r="55">
      <c r="A55" s="120" t="s">
        <v>99</v>
      </c>
    </row>
    <row r="56">
      <c r="K56" s="113"/>
    </row>
    <row r="58">
      <c r="H58" s="121">
        <f>'Лист1'!B12</f>
        <v>0.1434468524</v>
      </c>
      <c r="K58" s="122"/>
      <c r="N58" s="121">
        <f>'Лист1'!B13</f>
        <v>0.01025290499</v>
      </c>
      <c r="R58" s="122"/>
      <c r="T58" s="121" t="str">
        <f>'Лист1'!B14</f>
        <v>8 %</v>
      </c>
      <c r="V58" s="1"/>
    </row>
    <row r="60">
      <c r="G60" s="123" t="s">
        <v>27</v>
      </c>
      <c r="M60" s="123" t="s">
        <v>100</v>
      </c>
      <c r="S60" s="124" t="s">
        <v>29</v>
      </c>
    </row>
    <row r="66">
      <c r="B66" s="125"/>
      <c r="E66" s="41"/>
      <c r="F66" s="41"/>
      <c r="G66" s="41"/>
      <c r="H66" s="41"/>
      <c r="I66" s="44"/>
      <c r="J66" s="44"/>
      <c r="K66" s="44"/>
      <c r="L66" s="44"/>
      <c r="M66" s="44"/>
    </row>
    <row r="68">
      <c r="B68" s="125" t="s">
        <v>101</v>
      </c>
      <c r="E68" s="41" t="str">
        <f>"+7-800-707-7-305"</f>
        <v>+7-800-707-7-305</v>
      </c>
      <c r="I68" s="44" t="s">
        <v>102</v>
      </c>
    </row>
    <row r="71">
      <c r="A71" s="111" t="s">
        <v>103</v>
      </c>
    </row>
    <row r="72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</row>
    <row r="73">
      <c r="B73" s="126" t="s">
        <v>104</v>
      </c>
    </row>
    <row r="74">
      <c r="B74" s="127" t="str">
        <f>'Лист1'!A18</f>
        <v>Задача</v>
      </c>
      <c r="C74" s="128"/>
      <c r="D74" s="129" t="str">
        <f>'Лист1'!B18</f>
        <v>Вс</v>
      </c>
      <c r="E74" s="129" t="str">
        <f>'Лист1'!C18</f>
        <v>Пн</v>
      </c>
      <c r="F74" s="129" t="str">
        <f>'Лист1'!D18</f>
        <v>Вт</v>
      </c>
      <c r="G74" s="129" t="str">
        <f>'Лист1'!E18</f>
        <v>Ср</v>
      </c>
      <c r="H74" s="129" t="str">
        <f>'Лист1'!F18</f>
        <v>Чт</v>
      </c>
      <c r="I74" s="129" t="str">
        <f>'Лист1'!G18</f>
        <v>Пт</v>
      </c>
      <c r="J74" s="129" t="str">
        <f>'Лист1'!H18</f>
        <v>Сб</v>
      </c>
      <c r="L74" s="130" t="s">
        <v>105</v>
      </c>
      <c r="M74" s="66"/>
      <c r="N74" s="66"/>
      <c r="O74" s="66"/>
      <c r="P74" s="66"/>
      <c r="Q74" s="66"/>
      <c r="R74" s="67"/>
      <c r="T74" s="65" t="s">
        <v>106</v>
      </c>
      <c r="U74" s="66"/>
      <c r="V74" s="66"/>
      <c r="W74" s="66"/>
      <c r="X74" s="66"/>
      <c r="Y74" s="66"/>
      <c r="Z74" s="67"/>
    </row>
    <row r="75">
      <c r="B75" s="131" t="str">
        <f>'Лист1'!A19</f>
        <v>G7G</v>
      </c>
      <c r="C75" s="128"/>
      <c r="D75" s="132">
        <f>'Лист1'!B19</f>
        <v>0</v>
      </c>
      <c r="E75" s="132">
        <f>'Лист1'!C19</f>
        <v>0</v>
      </c>
      <c r="F75" s="132">
        <f>'Лист1'!D19</f>
        <v>0</v>
      </c>
      <c r="G75" s="132">
        <f>'Лист1'!E19</f>
        <v>0</v>
      </c>
      <c r="H75" s="132">
        <f>'Лист1'!F19</f>
        <v>0</v>
      </c>
      <c r="I75" s="132">
        <f>'Лист1'!G19</f>
        <v>0</v>
      </c>
      <c r="J75" s="132">
        <f>'Лист1'!H19</f>
        <v>59</v>
      </c>
      <c r="L75" s="133"/>
      <c r="R75" s="134"/>
      <c r="T75" s="133"/>
      <c r="Z75" s="134"/>
    </row>
    <row r="76">
      <c r="B76" s="131" t="str">
        <f>'Лист1'!A20</f>
        <v>Ресинх</v>
      </c>
      <c r="C76" s="128"/>
      <c r="D76" s="132">
        <f>'Лист1'!B20</f>
        <v>0</v>
      </c>
      <c r="E76" s="132">
        <f>'Лист1'!C20</f>
        <v>222</v>
      </c>
      <c r="F76" s="132">
        <f>'Лист1'!D20</f>
        <v>0</v>
      </c>
      <c r="G76" s="132">
        <f>'Лист1'!E20</f>
        <v>0</v>
      </c>
      <c r="H76" s="132">
        <f>'Лист1'!F20</f>
        <v>0</v>
      </c>
      <c r="I76" s="132">
        <f>'Лист1'!G20</f>
        <v>0</v>
      </c>
      <c r="J76" s="132">
        <f>'Лист1'!H20</f>
        <v>0</v>
      </c>
      <c r="L76" s="133"/>
      <c r="R76" s="134"/>
      <c r="T76" s="133"/>
      <c r="Z76" s="134"/>
    </row>
    <row r="77">
      <c r="B77" s="131" t="str">
        <f>'Лист1'!A21</f>
        <v>Аборт</v>
      </c>
      <c r="C77" s="128"/>
      <c r="D77" s="132">
        <f>'Лист1'!B21</f>
        <v>0</v>
      </c>
      <c r="E77" s="132">
        <f>'Лист1'!C21</f>
        <v>9</v>
      </c>
      <c r="F77" s="132">
        <f>'Лист1'!D21</f>
        <v>0</v>
      </c>
      <c r="G77" s="132">
        <f>'Лист1'!E21</f>
        <v>0</v>
      </c>
      <c r="H77" s="132">
        <f>'Лист1'!F21</f>
        <v>0</v>
      </c>
      <c r="I77" s="132">
        <f>'Лист1'!G21</f>
        <v>0</v>
      </c>
      <c r="J77" s="132">
        <f>'Лист1'!H21</f>
        <v>0</v>
      </c>
      <c r="L77" s="133"/>
      <c r="R77" s="134"/>
      <c r="T77" s="133"/>
      <c r="Z77" s="134"/>
    </row>
    <row r="78">
      <c r="B78" s="131" t="str">
        <f>'Лист1'!A22</f>
        <v>Брак</v>
      </c>
      <c r="C78" s="128"/>
      <c r="D78" s="132">
        <f>'Лист1'!B22</f>
        <v>0</v>
      </c>
      <c r="E78" s="132">
        <f>'Лист1'!C22</f>
        <v>9</v>
      </c>
      <c r="F78" s="132">
        <f>'Лист1'!D22</f>
        <v>0</v>
      </c>
      <c r="G78" s="132">
        <f>'Лист1'!E22</f>
        <v>0</v>
      </c>
      <c r="H78" s="132">
        <f>'Лист1'!F22</f>
        <v>2</v>
      </c>
      <c r="I78" s="132">
        <f>'Лист1'!G22</f>
        <v>3</v>
      </c>
      <c r="J78" s="132">
        <f>'Лист1'!H22</f>
        <v>0</v>
      </c>
      <c r="L78" s="133"/>
      <c r="R78" s="134"/>
      <c r="T78" s="133"/>
      <c r="Z78" s="134"/>
    </row>
    <row r="79">
      <c r="B79" s="131" t="str">
        <f>'Лист1'!A23</f>
        <v>Нестельная</v>
      </c>
      <c r="C79" s="128"/>
      <c r="D79" s="132">
        <f>'Лист1'!B23</f>
        <v>0</v>
      </c>
      <c r="E79" s="132">
        <f>'Лист1'!C23</f>
        <v>116</v>
      </c>
      <c r="F79" s="132">
        <f>'Лист1'!D23</f>
        <v>0</v>
      </c>
      <c r="G79" s="132">
        <f>'Лист1'!E23</f>
        <v>0</v>
      </c>
      <c r="H79" s="132">
        <f>'Лист1'!F23</f>
        <v>0</v>
      </c>
      <c r="I79" s="132">
        <f>'Лист1'!G23</f>
        <v>0</v>
      </c>
      <c r="J79" s="132">
        <f>'Лист1'!H23</f>
        <v>0</v>
      </c>
      <c r="L79" s="133"/>
      <c r="R79" s="134"/>
      <c r="T79" s="133"/>
      <c r="Z79" s="134"/>
    </row>
    <row r="80">
      <c r="B80" s="131" t="str">
        <f>'Лист1'!A24</f>
        <v>Отел</v>
      </c>
      <c r="C80" s="128"/>
      <c r="D80" s="132">
        <f>'Лист1'!B24</f>
        <v>17</v>
      </c>
      <c r="E80" s="132">
        <f>'Лист1'!C24</f>
        <v>14</v>
      </c>
      <c r="F80" s="132">
        <f>'Лист1'!D24</f>
        <v>15</v>
      </c>
      <c r="G80" s="132">
        <f>'Лист1'!E24</f>
        <v>8</v>
      </c>
      <c r="H80" s="132">
        <f>'Лист1'!F24</f>
        <v>13</v>
      </c>
      <c r="I80" s="132">
        <f>'Лист1'!G24</f>
        <v>16</v>
      </c>
      <c r="J80" s="132">
        <f>'Лист1'!H24</f>
        <v>3</v>
      </c>
      <c r="L80" s="133"/>
      <c r="R80" s="134"/>
      <c r="T80" s="133"/>
      <c r="Z80" s="134"/>
    </row>
    <row r="81">
      <c r="B81" s="131" t="str">
        <f>'Лист1'!A25</f>
        <v>Падёж</v>
      </c>
      <c r="C81" s="128"/>
      <c r="D81" s="132">
        <f>'Лист1'!B25</f>
        <v>1</v>
      </c>
      <c r="E81" s="132">
        <f>'Лист1'!C25</f>
        <v>0</v>
      </c>
      <c r="F81" s="132">
        <f>'Лист1'!D25</f>
        <v>1</v>
      </c>
      <c r="G81" s="132">
        <f>'Лист1'!E25</f>
        <v>1</v>
      </c>
      <c r="H81" s="132">
        <f>'Лист1'!F25</f>
        <v>1</v>
      </c>
      <c r="I81" s="132">
        <f>'Лист1'!G25</f>
        <v>0</v>
      </c>
      <c r="J81" s="132">
        <f>'Лист1'!H25</f>
        <v>0</v>
      </c>
      <c r="L81" s="133"/>
      <c r="R81" s="134"/>
      <c r="T81" s="133"/>
      <c r="Z81" s="134"/>
    </row>
    <row r="82">
      <c r="B82" s="131" t="str">
        <f>'Лист1'!A26</f>
        <v>Стельная</v>
      </c>
      <c r="C82" s="128"/>
      <c r="D82" s="132">
        <f>'Лист1'!B26</f>
        <v>0</v>
      </c>
      <c r="E82" s="132">
        <f>'Лист1'!C26</f>
        <v>213</v>
      </c>
      <c r="F82" s="132">
        <f>'Лист1'!D26</f>
        <v>0</v>
      </c>
      <c r="G82" s="132">
        <f>'Лист1'!E26</f>
        <v>0</v>
      </c>
      <c r="H82" s="132">
        <f>'Лист1'!F26</f>
        <v>0</v>
      </c>
      <c r="I82" s="132">
        <f>'Лист1'!G26</f>
        <v>1</v>
      </c>
      <c r="J82" s="132">
        <f>'Лист1'!H26</f>
        <v>0</v>
      </c>
      <c r="L82" s="133"/>
      <c r="R82" s="134"/>
      <c r="T82" s="133"/>
      <c r="Z82" s="134"/>
    </row>
    <row r="83">
      <c r="B83" s="131" t="str">
        <f>'Лист1'!A27</f>
        <v>Взвешивание</v>
      </c>
      <c r="C83" s="128"/>
      <c r="D83" s="132">
        <f>'Лист1'!B27</f>
        <v>0</v>
      </c>
      <c r="E83" s="132">
        <f>'Лист1'!C27</f>
        <v>0</v>
      </c>
      <c r="F83" s="132">
        <f>'Лист1'!D27</f>
        <v>0</v>
      </c>
      <c r="G83" s="132">
        <f>'Лист1'!E27</f>
        <v>0</v>
      </c>
      <c r="H83" s="132">
        <f>'Лист1'!F27</f>
        <v>0</v>
      </c>
      <c r="I83" s="132">
        <f>'Лист1'!G27</f>
        <v>0</v>
      </c>
      <c r="J83" s="132">
        <f>'Лист1'!H27</f>
        <v>0</v>
      </c>
      <c r="L83" s="133"/>
      <c r="R83" s="134"/>
      <c r="T83" s="133"/>
      <c r="Z83" s="134"/>
    </row>
    <row r="84">
      <c r="B84" s="131" t="str">
        <f>'Лист1'!A28</f>
        <v>Забой</v>
      </c>
      <c r="C84" s="128"/>
      <c r="D84" s="132">
        <f>'Лист1'!B28</f>
        <v>0</v>
      </c>
      <c r="E84" s="132">
        <f>'Лист1'!C28</f>
        <v>0</v>
      </c>
      <c r="F84" s="132">
        <f>'Лист1'!D28</f>
        <v>0</v>
      </c>
      <c r="G84" s="132">
        <f>'Лист1'!E28</f>
        <v>0</v>
      </c>
      <c r="H84" s="132">
        <f>'Лист1'!F28</f>
        <v>0</v>
      </c>
      <c r="I84" s="132">
        <f>'Лист1'!G28</f>
        <v>0</v>
      </c>
      <c r="J84" s="132">
        <f>'Лист1'!H28</f>
        <v>0</v>
      </c>
      <c r="L84" s="74"/>
      <c r="M84" s="66"/>
      <c r="N84" s="66"/>
      <c r="O84" s="66"/>
      <c r="P84" s="66"/>
      <c r="Q84" s="66"/>
      <c r="R84" s="67"/>
      <c r="T84" s="74"/>
      <c r="U84" s="66"/>
      <c r="V84" s="66"/>
      <c r="W84" s="66"/>
      <c r="X84" s="66"/>
      <c r="Y84" s="66"/>
      <c r="Z84" s="67"/>
    </row>
    <row r="85">
      <c r="B85" s="131" t="str">
        <f>'Лист1'!A29</f>
        <v>Обезроживание</v>
      </c>
      <c r="C85" s="128"/>
      <c r="D85" s="132">
        <f>'Лист1'!B29</f>
        <v>0</v>
      </c>
      <c r="E85" s="132">
        <f>'Лист1'!C29</f>
        <v>0</v>
      </c>
      <c r="F85" s="132">
        <f>'Лист1'!D29</f>
        <v>0</v>
      </c>
      <c r="G85" s="132">
        <f>'Лист1'!E29</f>
        <v>0</v>
      </c>
      <c r="H85" s="132">
        <f>'Лист1'!F29</f>
        <v>0</v>
      </c>
      <c r="I85" s="132">
        <f>'Лист1'!G29</f>
        <v>0</v>
      </c>
      <c r="J85" s="132">
        <f>'Лист1'!H29</f>
        <v>0</v>
      </c>
      <c r="L85" s="71"/>
      <c r="M85" s="72"/>
      <c r="N85" s="72"/>
      <c r="O85" s="72"/>
      <c r="P85" s="72"/>
      <c r="Q85" s="72"/>
      <c r="R85" s="73"/>
      <c r="T85" s="71"/>
      <c r="U85" s="72"/>
      <c r="V85" s="72"/>
      <c r="W85" s="72"/>
      <c r="X85" s="72"/>
      <c r="Y85" s="72"/>
      <c r="Z85" s="73"/>
    </row>
    <row r="86">
      <c r="B86" s="131" t="str">
        <f>'Лист1'!A30</f>
        <v>Осеменение</v>
      </c>
      <c r="C86" s="128"/>
      <c r="D86" s="132">
        <f>'Лист1'!B30</f>
        <v>0</v>
      </c>
      <c r="E86" s="132">
        <f>'Лист1'!C30</f>
        <v>2</v>
      </c>
      <c r="F86" s="132">
        <f>'Лист1'!D30</f>
        <v>0</v>
      </c>
      <c r="G86" s="132">
        <f>'Лист1'!E30</f>
        <v>0</v>
      </c>
      <c r="H86" s="132">
        <f>'Лист1'!F30</f>
        <v>107</v>
      </c>
      <c r="I86" s="132">
        <f>'Лист1'!G30</f>
        <v>80</v>
      </c>
      <c r="J86" s="132">
        <f>'Лист1'!H30</f>
        <v>0</v>
      </c>
    </row>
    <row r="87">
      <c r="B87" s="131" t="str">
        <f>'Лист1'!A31</f>
        <v>Перебирковка</v>
      </c>
      <c r="C87" s="128"/>
      <c r="D87" s="132">
        <f>'Лист1'!B31</f>
        <v>0</v>
      </c>
      <c r="E87" s="132">
        <f>'Лист1'!C31</f>
        <v>0</v>
      </c>
      <c r="F87" s="132">
        <f>'Лист1'!D31</f>
        <v>0</v>
      </c>
      <c r="G87" s="132">
        <f>'Лист1'!E31</f>
        <v>0</v>
      </c>
      <c r="H87" s="132">
        <f>'Лист1'!F31</f>
        <v>0</v>
      </c>
      <c r="I87" s="132">
        <f>'Лист1'!G31</f>
        <v>0</v>
      </c>
      <c r="J87" s="132">
        <f>'Лист1'!H31</f>
        <v>0</v>
      </c>
      <c r="L87" s="65" t="s">
        <v>52</v>
      </c>
      <c r="M87" s="66"/>
      <c r="N87" s="66"/>
      <c r="O87" s="66"/>
      <c r="P87" s="66"/>
      <c r="Q87" s="66"/>
      <c r="R87" s="67"/>
      <c r="T87" s="65" t="s">
        <v>116</v>
      </c>
      <c r="U87" s="66"/>
      <c r="V87" s="66"/>
      <c r="W87" s="66"/>
      <c r="X87" s="66"/>
      <c r="Y87" s="66"/>
      <c r="Z87" s="67"/>
    </row>
    <row r="88">
      <c r="B88" s="131" t="str">
        <f>'Лист1'!A32</f>
        <v>Перевод</v>
      </c>
      <c r="C88" s="128"/>
      <c r="D88" s="132">
        <f>'Лист1'!B32</f>
        <v>177</v>
      </c>
      <c r="E88" s="132">
        <f>'Лист1'!C32</f>
        <v>113</v>
      </c>
      <c r="F88" s="132">
        <f>'Лист1'!D32</f>
        <v>192</v>
      </c>
      <c r="G88" s="132">
        <f>'Лист1'!E32</f>
        <v>233</v>
      </c>
      <c r="H88" s="132">
        <f>'Лист1'!F32</f>
        <v>104</v>
      </c>
      <c r="I88" s="132">
        <f>'Лист1'!G32</f>
        <v>100</v>
      </c>
      <c r="J88" s="132">
        <f>'Лист1'!H32</f>
        <v>19</v>
      </c>
      <c r="L88" s="133"/>
      <c r="R88" s="134"/>
      <c r="T88" s="133"/>
      <c r="Z88" s="134"/>
    </row>
    <row r="89">
      <c r="B89" s="131" t="str">
        <f>'Лист1'!A33</f>
        <v>Поздний сухостой</v>
      </c>
      <c r="C89" s="128"/>
      <c r="D89" s="132">
        <f>'Лист1'!B33</f>
        <v>0</v>
      </c>
      <c r="E89" s="132">
        <f>'Лист1'!C33</f>
        <v>0</v>
      </c>
      <c r="F89" s="132">
        <f>'Лист1'!D33</f>
        <v>50</v>
      </c>
      <c r="G89" s="132">
        <f>'Лист1'!E33</f>
        <v>0</v>
      </c>
      <c r="H89" s="132">
        <f>'Лист1'!F33</f>
        <v>31</v>
      </c>
      <c r="I89" s="132">
        <f>'Лист1'!G33</f>
        <v>0</v>
      </c>
      <c r="J89" s="132">
        <f>'Лист1'!H33</f>
        <v>0</v>
      </c>
      <c r="L89" s="133"/>
      <c r="R89" s="134"/>
      <c r="T89" s="133"/>
      <c r="Z89" s="134"/>
    </row>
    <row r="90">
      <c r="B90" s="131" t="str">
        <f>'Лист1'!A34</f>
        <v>Сухостой</v>
      </c>
      <c r="C90" s="128"/>
      <c r="D90" s="132">
        <f>'Лист1'!B34</f>
        <v>0</v>
      </c>
      <c r="E90" s="132">
        <f>'Лист1'!C34</f>
        <v>0</v>
      </c>
      <c r="F90" s="132">
        <f>'Лист1'!D34</f>
        <v>0</v>
      </c>
      <c r="G90" s="132">
        <f>'Лист1'!E34</f>
        <v>77</v>
      </c>
      <c r="H90" s="132">
        <f>'Лист1'!F34</f>
        <v>0</v>
      </c>
      <c r="I90" s="132">
        <f>'Лист1'!G34</f>
        <v>0</v>
      </c>
      <c r="J90" s="132">
        <f>'Лист1'!H34</f>
        <v>0</v>
      </c>
      <c r="L90" s="133"/>
      <c r="R90" s="134"/>
      <c r="T90" s="133"/>
      <c r="Z90" s="134"/>
    </row>
    <row r="91">
      <c r="B91" s="131" t="str">
        <f>'Лист1'!A35</f>
        <v>Продажа</v>
      </c>
      <c r="C91" s="128"/>
      <c r="D91" s="132">
        <f>'Лист1'!B35</f>
        <v>1</v>
      </c>
      <c r="E91" s="132">
        <f>'Лист1'!C35</f>
        <v>6</v>
      </c>
      <c r="F91" s="132">
        <f>'Лист1'!D35</f>
        <v>6</v>
      </c>
      <c r="G91" s="132">
        <f>'Лист1'!E35</f>
        <v>6</v>
      </c>
      <c r="H91" s="132">
        <f>'Лист1'!F35</f>
        <v>53</v>
      </c>
      <c r="I91" s="132">
        <f>'Лист1'!G35</f>
        <v>53</v>
      </c>
      <c r="J91" s="132">
        <f>'Лист1'!H35</f>
        <v>0</v>
      </c>
      <c r="L91" s="133"/>
      <c r="R91" s="134"/>
      <c r="T91" s="133"/>
      <c r="Z91" s="134"/>
    </row>
    <row r="92">
      <c r="B92" s="131" t="str">
        <f>'Лист1'!A36</f>
        <v>Диарея</v>
      </c>
      <c r="C92" s="128"/>
      <c r="D92" s="132">
        <f>'Лист1'!B36</f>
        <v>0</v>
      </c>
      <c r="E92" s="132">
        <f>'Лист1'!C36</f>
        <v>0</v>
      </c>
      <c r="F92" s="132">
        <f>'Лист1'!D36</f>
        <v>0</v>
      </c>
      <c r="G92" s="132">
        <f>'Лист1'!E36</f>
        <v>0</v>
      </c>
      <c r="H92" s="132">
        <f>'Лист1'!F36</f>
        <v>0</v>
      </c>
      <c r="I92" s="132">
        <f>'Лист1'!G36</f>
        <v>0</v>
      </c>
      <c r="J92" s="132">
        <f>'Лист1'!H36</f>
        <v>0</v>
      </c>
      <c r="L92" s="133"/>
      <c r="R92" s="134"/>
      <c r="T92" s="133"/>
      <c r="Z92" s="134"/>
    </row>
    <row r="93">
      <c r="B93" s="131" t="str">
        <f>'Лист1'!A37</f>
        <v>Кетоз</v>
      </c>
      <c r="C93" s="128"/>
      <c r="D93" s="132">
        <f>'Лист1'!B37</f>
        <v>0</v>
      </c>
      <c r="E93" s="132">
        <f>'Лист1'!C37</f>
        <v>0</v>
      </c>
      <c r="F93" s="132">
        <f>'Лист1'!D37</f>
        <v>0</v>
      </c>
      <c r="G93" s="132">
        <f>'Лист1'!E37</f>
        <v>0</v>
      </c>
      <c r="H93" s="132">
        <f>'Лист1'!F37</f>
        <v>0</v>
      </c>
      <c r="I93" s="132">
        <f>'Лист1'!G37</f>
        <v>0</v>
      </c>
      <c r="J93" s="132">
        <f>'Лист1'!H37</f>
        <v>0</v>
      </c>
      <c r="L93" s="133"/>
      <c r="R93" s="134"/>
      <c r="T93" s="133"/>
      <c r="Z93" s="134"/>
    </row>
    <row r="94">
      <c r="B94" s="131" t="str">
        <f>'Лист1'!A38</f>
        <v>Мастит</v>
      </c>
      <c r="C94" s="128"/>
      <c r="D94" s="132">
        <f>'Лист1'!B38</f>
        <v>16</v>
      </c>
      <c r="E94" s="132">
        <f>'Лист1'!C38</f>
        <v>15</v>
      </c>
      <c r="F94" s="132">
        <f>'Лист1'!D38</f>
        <v>23</v>
      </c>
      <c r="G94" s="132">
        <f>'Лист1'!E38</f>
        <v>16</v>
      </c>
      <c r="H94" s="132">
        <f>'Лист1'!F38</f>
        <v>17</v>
      </c>
      <c r="I94" s="132">
        <f>'Лист1'!G38</f>
        <v>15</v>
      </c>
      <c r="J94" s="132">
        <f>'Лист1'!H38</f>
        <v>0</v>
      </c>
      <c r="L94" s="133"/>
      <c r="R94" s="134"/>
      <c r="T94" s="133"/>
      <c r="Z94" s="134"/>
    </row>
    <row r="95">
      <c r="B95" s="131" t="str">
        <f>'Лист1'!A39</f>
        <v>Молочная лихорадка, Парез</v>
      </c>
      <c r="C95" s="128"/>
      <c r="D95" s="132">
        <f>'Лист1'!B39</f>
        <v>3</v>
      </c>
      <c r="E95" s="132">
        <f>'Лист1'!C39</f>
        <v>1</v>
      </c>
      <c r="F95" s="132">
        <f>'Лист1'!D39</f>
        <v>2</v>
      </c>
      <c r="G95" s="132">
        <f>'Лист1'!E39</f>
        <v>1</v>
      </c>
      <c r="H95" s="132">
        <f>'Лист1'!F39</f>
        <v>0</v>
      </c>
      <c r="I95" s="132">
        <f>'Лист1'!G39</f>
        <v>1</v>
      </c>
      <c r="J95" s="132">
        <f>'Лист1'!H39</f>
        <v>0</v>
      </c>
      <c r="L95" s="133"/>
      <c r="R95" s="134"/>
      <c r="T95" s="133"/>
      <c r="Z95" s="134"/>
    </row>
    <row r="96">
      <c r="B96" s="131" t="str">
        <f>'Лист1'!A40</f>
        <v>Послеродовой парез</v>
      </c>
      <c r="C96" s="128"/>
      <c r="D96" s="132">
        <f>'Лист1'!B40</f>
        <v>0</v>
      </c>
      <c r="E96" s="132">
        <f>'Лист1'!C40</f>
        <v>0</v>
      </c>
      <c r="F96" s="132">
        <f>'Лист1'!D40</f>
        <v>0</v>
      </c>
      <c r="G96" s="132">
        <f>'Лист1'!E40</f>
        <v>0</v>
      </c>
      <c r="H96" s="132">
        <f>'Лист1'!F40</f>
        <v>0</v>
      </c>
      <c r="I96" s="132">
        <f>'Лист1'!G40</f>
        <v>0</v>
      </c>
      <c r="J96" s="132">
        <f>'Лист1'!H40</f>
        <v>0</v>
      </c>
      <c r="L96" s="133"/>
      <c r="R96" s="134"/>
      <c r="T96" s="133"/>
      <c r="Z96" s="134"/>
    </row>
    <row r="97">
      <c r="B97" s="131" t="str">
        <f>'Лист1'!A41</f>
        <v>Субклинический мастит</v>
      </c>
      <c r="C97" s="128"/>
      <c r="D97" s="132">
        <f>'Лист1'!B41</f>
        <v>0</v>
      </c>
      <c r="E97" s="132">
        <f>'Лист1'!C41</f>
        <v>0</v>
      </c>
      <c r="F97" s="132">
        <f>'Лист1'!D41</f>
        <v>0</v>
      </c>
      <c r="G97" s="132">
        <f>'Лист1'!E41</f>
        <v>0</v>
      </c>
      <c r="H97" s="132">
        <f>'Лист1'!F41</f>
        <v>0</v>
      </c>
      <c r="I97" s="132">
        <f>'Лист1'!G41</f>
        <v>0</v>
      </c>
      <c r="J97" s="132">
        <f>'Лист1'!H41</f>
        <v>0</v>
      </c>
      <c r="L97" s="74"/>
      <c r="M97" s="66"/>
      <c r="N97" s="66"/>
      <c r="O97" s="66"/>
      <c r="P97" s="66"/>
      <c r="Q97" s="66"/>
      <c r="R97" s="67"/>
      <c r="T97" s="74"/>
      <c r="U97" s="66"/>
      <c r="V97" s="66"/>
      <c r="W97" s="66"/>
      <c r="X97" s="66"/>
      <c r="Y97" s="66"/>
      <c r="Z97" s="67"/>
    </row>
    <row r="98">
      <c r="B98" s="131" t="str">
        <f>'Лист1'!A42</f>
        <v>Хромота</v>
      </c>
      <c r="C98" s="128"/>
      <c r="D98" s="132">
        <f>'Лист1'!B42</f>
        <v>8</v>
      </c>
      <c r="E98" s="132">
        <f>'Лист1'!C42</f>
        <v>25</v>
      </c>
      <c r="F98" s="132">
        <f>'Лист1'!D42</f>
        <v>15</v>
      </c>
      <c r="G98" s="132">
        <f>'Лист1'!E42</f>
        <v>18</v>
      </c>
      <c r="H98" s="132">
        <f>'Лист1'!F42</f>
        <v>22</v>
      </c>
      <c r="I98" s="132">
        <f>'Лист1'!G42</f>
        <v>11</v>
      </c>
      <c r="J98" s="132">
        <f>'Лист1'!H42</f>
        <v>0</v>
      </c>
      <c r="L98" s="71"/>
      <c r="M98" s="72"/>
      <c r="N98" s="72"/>
      <c r="O98" s="72"/>
      <c r="P98" s="72"/>
      <c r="Q98" s="72"/>
      <c r="R98" s="73"/>
      <c r="T98" s="71"/>
      <c r="U98" s="72"/>
      <c r="V98" s="72"/>
      <c r="W98" s="72"/>
      <c r="X98" s="72"/>
      <c r="Y98" s="72"/>
      <c r="Z98" s="73"/>
    </row>
    <row r="99">
      <c r="B99" s="131" t="str">
        <f>'Лист1'!A43</f>
        <v>Эндометрит</v>
      </c>
      <c r="C99" s="128"/>
      <c r="D99" s="132">
        <f>'Лист1'!B43</f>
        <v>1</v>
      </c>
      <c r="E99" s="132">
        <f>'Лист1'!C43</f>
        <v>3</v>
      </c>
      <c r="F99" s="132">
        <f>'Лист1'!D43</f>
        <v>8</v>
      </c>
      <c r="G99" s="132">
        <f>'Лист1'!E43</f>
        <v>3</v>
      </c>
      <c r="H99" s="132">
        <f>'Лист1'!F43</f>
        <v>2</v>
      </c>
      <c r="I99" s="132">
        <f>'Лист1'!G43</f>
        <v>3</v>
      </c>
      <c r="J99" s="132">
        <f>'Лист1'!H43</f>
        <v>0</v>
      </c>
    </row>
    <row r="100">
      <c r="B100" s="131" t="str">
        <f>'Лист1'!A44</f>
        <v>Итого</v>
      </c>
      <c r="C100" s="128"/>
      <c r="D100" s="132">
        <f>'Лист1'!B44</f>
        <v>224</v>
      </c>
      <c r="E100" s="132">
        <f>'Лист1'!C44</f>
        <v>748</v>
      </c>
      <c r="F100" s="132">
        <f>'Лист1'!D44</f>
        <v>312</v>
      </c>
      <c r="G100" s="132">
        <f>'Лист1'!E44</f>
        <v>363</v>
      </c>
      <c r="H100" s="132">
        <f>'Лист1'!F44</f>
        <v>352</v>
      </c>
      <c r="I100" s="132">
        <f>'Лист1'!G44</f>
        <v>283</v>
      </c>
      <c r="J100" s="132">
        <f>'Лист1'!H44</f>
        <v>81</v>
      </c>
    </row>
    <row r="101">
      <c r="B101" s="131" t="str">
        <f>'Лист1'!A45</f>
        <v/>
      </c>
      <c r="C101" s="128"/>
      <c r="D101" s="132" t="str">
        <f>'Лист1'!B45</f>
        <v/>
      </c>
      <c r="E101" s="132" t="str">
        <f>'Лист1'!C45</f>
        <v/>
      </c>
      <c r="F101" s="132" t="str">
        <f>'Лист1'!D45</f>
        <v/>
      </c>
      <c r="G101" s="132" t="str">
        <f>'Лист1'!E45</f>
        <v/>
      </c>
      <c r="H101" s="132" t="str">
        <f>'Лист1'!F45</f>
        <v/>
      </c>
      <c r="I101" s="132" t="str">
        <f>'Лист1'!G45</f>
        <v/>
      </c>
      <c r="J101" s="132" t="str">
        <f>'Лист1'!H45</f>
        <v/>
      </c>
    </row>
    <row r="102">
      <c r="B102" s="131" t="str">
        <f>'Лист1'!A46</f>
        <v/>
      </c>
      <c r="C102" s="128"/>
      <c r="D102" s="132" t="str">
        <f>'Лист1'!B46</f>
        <v/>
      </c>
      <c r="E102" s="132" t="str">
        <f>'Лист1'!C46</f>
        <v/>
      </c>
      <c r="F102" s="132" t="str">
        <f>'Лист1'!D46</f>
        <v/>
      </c>
      <c r="G102" s="132" t="str">
        <f>'Лист1'!E46</f>
        <v/>
      </c>
      <c r="H102" s="132" t="str">
        <f>'Лист1'!F46</f>
        <v/>
      </c>
      <c r="I102" s="132" t="str">
        <f>'Лист1'!G46</f>
        <v/>
      </c>
      <c r="J102" s="132" t="str">
        <f>'Лист1'!H46</f>
        <v/>
      </c>
    </row>
    <row r="104">
      <c r="B104" s="125"/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</row>
    <row r="106">
      <c r="B106" s="125" t="s">
        <v>101</v>
      </c>
      <c r="E106" s="41" t="str">
        <f>"+7-800-707-7-305"</f>
        <v>+7-800-707-7-305</v>
      </c>
      <c r="I106" s="44" t="s">
        <v>102</v>
      </c>
    </row>
    <row r="109">
      <c r="A109" s="111" t="s">
        <v>119</v>
      </c>
    </row>
    <row r="111">
      <c r="B111" s="65" t="s">
        <v>120</v>
      </c>
      <c r="C111" s="66"/>
      <c r="D111" s="66"/>
      <c r="E111" s="66"/>
      <c r="F111" s="66"/>
      <c r="G111" s="66"/>
      <c r="H111" s="66"/>
      <c r="I111" s="67"/>
      <c r="K111" s="65" t="str">
        <f>IFERROR(__xludf.DUMMYFUNCTION("""Проверка УЗИ c ""&amp;to_text('Проверка УЗИ'!B7)"),"Проверка УЗИ c 25.07.26")</f>
        <v>Проверка УЗИ c 25.07.26</v>
      </c>
      <c r="L111" s="66"/>
      <c r="M111" s="66"/>
      <c r="N111" s="66"/>
      <c r="O111" s="66"/>
      <c r="P111" s="66"/>
      <c r="Q111" s="67"/>
      <c r="S111" s="65" t="s">
        <v>122</v>
      </c>
      <c r="T111" s="66"/>
      <c r="U111" s="66"/>
      <c r="V111" s="66"/>
      <c r="W111" s="66"/>
      <c r="X111" s="66"/>
      <c r="Y111" s="67"/>
    </row>
    <row r="112">
      <c r="C112" s="68"/>
      <c r="D112" s="66"/>
      <c r="E112" s="66"/>
      <c r="F112" s="66"/>
      <c r="G112" s="66"/>
      <c r="H112" s="66"/>
      <c r="I112" s="67"/>
      <c r="K112" s="68"/>
      <c r="L112" s="66"/>
      <c r="M112" s="66"/>
      <c r="N112" s="66"/>
      <c r="O112" s="66"/>
      <c r="P112" s="66"/>
      <c r="Q112" s="67"/>
      <c r="S112" s="68"/>
      <c r="T112" s="66"/>
      <c r="U112" s="66"/>
      <c r="V112" s="66"/>
      <c r="W112" s="66"/>
      <c r="X112" s="66"/>
      <c r="Y112" s="67"/>
    </row>
    <row r="113">
      <c r="C113" s="69"/>
      <c r="I113" s="70"/>
      <c r="K113" s="69"/>
      <c r="Q113" s="70"/>
      <c r="S113" s="69"/>
      <c r="Y113" s="70"/>
    </row>
    <row r="114">
      <c r="C114" s="69"/>
      <c r="I114" s="70"/>
      <c r="K114" s="69"/>
      <c r="Q114" s="70"/>
      <c r="S114" s="69"/>
      <c r="Y114" s="70"/>
    </row>
    <row r="115">
      <c r="C115" s="69"/>
      <c r="I115" s="70"/>
      <c r="K115" s="69"/>
      <c r="Q115" s="70"/>
      <c r="S115" s="69"/>
      <c r="Y115" s="70"/>
    </row>
    <row r="116">
      <c r="C116" s="69"/>
      <c r="I116" s="70"/>
      <c r="K116" s="69"/>
      <c r="Q116" s="70"/>
      <c r="S116" s="69"/>
      <c r="Y116" s="70"/>
    </row>
    <row r="117">
      <c r="C117" s="69"/>
      <c r="I117" s="70"/>
      <c r="K117" s="69"/>
      <c r="Q117" s="70"/>
      <c r="S117" s="69"/>
      <c r="Y117" s="70"/>
    </row>
    <row r="118">
      <c r="C118" s="69"/>
      <c r="I118" s="70"/>
      <c r="K118" s="69"/>
      <c r="Q118" s="70"/>
      <c r="S118" s="69"/>
      <c r="Y118" s="70"/>
    </row>
    <row r="119">
      <c r="C119" s="71"/>
      <c r="D119" s="72"/>
      <c r="E119" s="72"/>
      <c r="F119" s="72"/>
      <c r="G119" s="72"/>
      <c r="H119" s="72"/>
      <c r="I119" s="73"/>
      <c r="K119" s="71"/>
      <c r="L119" s="72"/>
      <c r="M119" s="72"/>
      <c r="N119" s="72"/>
      <c r="O119" s="72"/>
      <c r="P119" s="72"/>
      <c r="Q119" s="73"/>
      <c r="S119" s="71"/>
      <c r="T119" s="72"/>
      <c r="U119" s="72"/>
      <c r="V119" s="72"/>
      <c r="W119" s="72"/>
      <c r="X119" s="72"/>
      <c r="Y119" s="73"/>
    </row>
    <row r="120">
      <c r="B120" s="74"/>
      <c r="C120" s="66"/>
      <c r="D120" s="66"/>
      <c r="E120" s="66"/>
      <c r="F120" s="66"/>
      <c r="G120" s="66"/>
      <c r="H120" s="66"/>
      <c r="I120" s="67"/>
      <c r="K120" s="74"/>
      <c r="L120" s="66"/>
      <c r="M120" s="66"/>
      <c r="N120" s="66"/>
      <c r="O120" s="66"/>
      <c r="P120" s="66"/>
      <c r="Q120" s="67"/>
      <c r="S120" s="74"/>
      <c r="T120" s="66"/>
      <c r="U120" s="66"/>
      <c r="V120" s="66"/>
      <c r="W120" s="66"/>
      <c r="X120" s="66"/>
      <c r="Y120" s="67"/>
    </row>
    <row r="121">
      <c r="B121" s="71"/>
      <c r="C121" s="72"/>
      <c r="D121" s="72"/>
      <c r="E121" s="72"/>
      <c r="F121" s="72"/>
      <c r="G121" s="72"/>
      <c r="H121" s="72"/>
      <c r="I121" s="73"/>
      <c r="K121" s="71"/>
      <c r="L121" s="72"/>
      <c r="M121" s="72"/>
      <c r="N121" s="72"/>
      <c r="O121" s="72"/>
      <c r="P121" s="72"/>
      <c r="Q121" s="73"/>
      <c r="S121" s="71"/>
      <c r="T121" s="72"/>
      <c r="U121" s="72"/>
      <c r="V121" s="72"/>
      <c r="W121" s="72"/>
      <c r="X121" s="72"/>
      <c r="Y121" s="73"/>
    </row>
    <row r="123" ht="11.25" customHeight="1"/>
    <row r="124">
      <c r="B124" s="151" t="s">
        <v>123</v>
      </c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28"/>
      <c r="S124" s="65" t="s">
        <v>124</v>
      </c>
      <c r="T124" s="66"/>
      <c r="U124" s="66"/>
      <c r="V124" s="66"/>
      <c r="W124" s="66"/>
      <c r="X124" s="66"/>
      <c r="Y124" s="67"/>
    </row>
    <row r="125">
      <c r="B125" s="68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7"/>
      <c r="S125" s="68"/>
      <c r="T125" s="66"/>
      <c r="U125" s="66"/>
      <c r="V125" s="66"/>
      <c r="W125" s="66"/>
      <c r="X125" s="66"/>
      <c r="Y125" s="67"/>
    </row>
    <row r="126">
      <c r="B126" s="69"/>
      <c r="Q126" s="70"/>
      <c r="S126" s="69"/>
      <c r="Y126" s="70"/>
    </row>
    <row r="127">
      <c r="B127" s="69"/>
      <c r="Q127" s="70"/>
      <c r="S127" s="69"/>
      <c r="Y127" s="70"/>
    </row>
    <row r="128">
      <c r="B128" s="69"/>
      <c r="Q128" s="70"/>
      <c r="S128" s="69"/>
      <c r="Y128" s="70"/>
    </row>
    <row r="129">
      <c r="B129" s="69"/>
      <c r="Q129" s="70"/>
      <c r="S129" s="69"/>
      <c r="Y129" s="70"/>
    </row>
    <row r="130">
      <c r="B130" s="69"/>
      <c r="Q130" s="70"/>
      <c r="S130" s="69"/>
      <c r="Y130" s="70"/>
    </row>
    <row r="131">
      <c r="B131" s="69"/>
      <c r="Q131" s="70"/>
      <c r="S131" s="69"/>
      <c r="Y131" s="70"/>
    </row>
    <row r="132">
      <c r="B132" s="71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3"/>
      <c r="S132" s="71"/>
      <c r="T132" s="72"/>
      <c r="U132" s="72"/>
      <c r="V132" s="72"/>
      <c r="W132" s="72"/>
      <c r="X132" s="72"/>
      <c r="Y132" s="73"/>
    </row>
    <row r="133">
      <c r="B133" s="68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7"/>
      <c r="S133" s="74"/>
      <c r="T133" s="66"/>
      <c r="U133" s="66"/>
      <c r="V133" s="66"/>
      <c r="W133" s="66"/>
      <c r="X133" s="66"/>
      <c r="Y133" s="67"/>
    </row>
    <row r="134">
      <c r="B134" s="71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3"/>
      <c r="S134" s="71"/>
      <c r="T134" s="72"/>
      <c r="U134" s="72"/>
      <c r="V134" s="72"/>
      <c r="W134" s="72"/>
      <c r="X134" s="72"/>
      <c r="Y134" s="73"/>
    </row>
    <row r="135" ht="9.0" customHeight="1"/>
    <row r="141">
      <c r="B141" s="125"/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</row>
    <row r="144">
      <c r="B144" s="125"/>
      <c r="C144" s="125"/>
      <c r="D144" s="125"/>
      <c r="E144" s="125"/>
      <c r="F144" s="125"/>
      <c r="G144" s="125"/>
      <c r="H144" s="125"/>
      <c r="I144" s="125"/>
      <c r="J144" s="125"/>
      <c r="K144" s="125"/>
      <c r="L144" s="125"/>
      <c r="M144" s="125"/>
    </row>
    <row r="145">
      <c r="B145" s="125" t="s">
        <v>101</v>
      </c>
      <c r="E145" s="41" t="str">
        <f>"+7-800-707-7-305"</f>
        <v>+7-800-707-7-305</v>
      </c>
      <c r="I145" s="44" t="s">
        <v>102</v>
      </c>
    </row>
    <row r="146">
      <c r="B146" s="125"/>
      <c r="C146" s="125"/>
      <c r="D146" s="125"/>
      <c r="E146" s="41"/>
      <c r="F146" s="41"/>
      <c r="G146" s="41"/>
      <c r="H146" s="41"/>
      <c r="I146" s="44"/>
      <c r="J146" s="44"/>
      <c r="K146" s="44"/>
      <c r="L146" s="44"/>
      <c r="M146" s="44"/>
    </row>
    <row r="147">
      <c r="A147" s="111" t="s">
        <v>125</v>
      </c>
    </row>
    <row r="151">
      <c r="P151" s="153" t="str">
        <f>'Выбытие до 60 дней  за год'!A1</f>
        <v>МЕСЯЦ</v>
      </c>
      <c r="Q151" s="152"/>
      <c r="R151" s="154" t="str">
        <f>'Выбытие до 60 дней  за год'!B1</f>
        <v>ОТЕЛ</v>
      </c>
      <c r="S151" s="128"/>
      <c r="T151" s="154" t="str">
        <f>'Выбытие до 60 дней  за год'!C1</f>
        <v>ВЫБЫТИЕ</v>
      </c>
      <c r="U151" s="152"/>
      <c r="V151" s="128"/>
      <c r="W151" s="154" t="str">
        <f>'Выбытие до 60 дней  за год'!D1</f>
        <v>СОХРАННОСТЬ</v>
      </c>
      <c r="X151" s="152"/>
      <c r="Y151" s="128"/>
    </row>
    <row r="152">
      <c r="P152" s="155" t="str">
        <f>'Выбытие до 60 дней  за год'!A2</f>
        <v>сен 2025</v>
      </c>
      <c r="Q152" s="152"/>
      <c r="R152" s="156">
        <f>'Выбытие до 60 дней  за год'!B2</f>
        <v>462</v>
      </c>
      <c r="S152" s="128"/>
      <c r="T152" s="156">
        <f>'Выбытие до 60 дней  за год'!C2</f>
        <v>70</v>
      </c>
      <c r="U152" s="152"/>
      <c r="V152" s="128"/>
      <c r="W152" s="159">
        <f>'Выбытие до 60 дней  за год'!D2</f>
        <v>0.8484848485</v>
      </c>
      <c r="X152" s="152"/>
      <c r="Y152" s="128"/>
    </row>
    <row r="153">
      <c r="P153" s="160">
        <f>'Выбытие до 60 дней  за год'!A3</f>
        <v>45931</v>
      </c>
      <c r="Q153" s="152"/>
      <c r="R153" s="156">
        <f>'Выбытие до 60 дней  за год'!B3</f>
        <v>460</v>
      </c>
      <c r="S153" s="128"/>
      <c r="T153" s="156">
        <f>'Выбытие до 60 дней  за год'!C3</f>
        <v>46</v>
      </c>
      <c r="U153" s="152"/>
      <c r="V153" s="128"/>
      <c r="W153" s="159">
        <f>'Выбытие до 60 дней  за год'!D3</f>
        <v>0.9</v>
      </c>
      <c r="X153" s="152"/>
      <c r="Y153" s="128"/>
    </row>
    <row r="154">
      <c r="P154" s="155" t="str">
        <f>'Выбытие до 60 дней  за год'!A4</f>
        <v>ноя 2025</v>
      </c>
      <c r="Q154" s="152"/>
      <c r="R154" s="156">
        <f>'Выбытие до 60 дней  за год'!B4</f>
        <v>314</v>
      </c>
      <c r="S154" s="128"/>
      <c r="T154" s="156">
        <f>'Выбытие до 60 дней  за год'!C4</f>
        <v>37</v>
      </c>
      <c r="U154" s="152"/>
      <c r="V154" s="128"/>
      <c r="W154" s="159">
        <f>'Выбытие до 60 дней  за год'!D4</f>
        <v>0.8821656051</v>
      </c>
      <c r="X154" s="152"/>
      <c r="Y154" s="128"/>
    </row>
    <row r="155">
      <c r="P155" s="160">
        <f>'Выбытие до 60 дней  за год'!A5</f>
        <v>45992</v>
      </c>
      <c r="Q155" s="152"/>
      <c r="R155" s="156">
        <f>'Выбытие до 60 дней  за год'!B5</f>
        <v>477</v>
      </c>
      <c r="S155" s="128"/>
      <c r="T155" s="156">
        <f>'Выбытие до 60 дней  за год'!C5</f>
        <v>78</v>
      </c>
      <c r="U155" s="152"/>
      <c r="V155" s="128"/>
      <c r="W155" s="159">
        <f>'Выбытие до 60 дней  за год'!D5</f>
        <v>0.8364779874</v>
      </c>
      <c r="X155" s="152"/>
      <c r="Y155" s="128"/>
    </row>
    <row r="156">
      <c r="P156" s="160">
        <f>'Выбытие до 60 дней  за год'!A6</f>
        <v>46023</v>
      </c>
      <c r="Q156" s="152"/>
      <c r="R156" s="156">
        <f>'Выбытие до 60 дней  за год'!B6</f>
        <v>467</v>
      </c>
      <c r="S156" s="128"/>
      <c r="T156" s="156">
        <f>'Выбытие до 60 дней  за год'!C6</f>
        <v>75</v>
      </c>
      <c r="U156" s="152"/>
      <c r="V156" s="128"/>
      <c r="W156" s="159">
        <f>'Выбытие до 60 дней  за год'!D6</f>
        <v>0.8394004283</v>
      </c>
      <c r="X156" s="152"/>
      <c r="Y156" s="128"/>
    </row>
    <row r="157">
      <c r="P157" s="155" t="str">
        <f>'Выбытие до 60 дней  за год'!A7</f>
        <v>фев 2026</v>
      </c>
      <c r="Q157" s="152"/>
      <c r="R157" s="156">
        <f>'Выбытие до 60 дней  за год'!B7</f>
        <v>446</v>
      </c>
      <c r="S157" s="128"/>
      <c r="T157" s="156">
        <f>'Выбытие до 60 дней  за год'!C7</f>
        <v>61</v>
      </c>
      <c r="U157" s="152"/>
      <c r="V157" s="128"/>
      <c r="W157" s="159">
        <f>'Выбытие до 60 дней  за год'!D7</f>
        <v>0.8632286996</v>
      </c>
      <c r="X157" s="152"/>
      <c r="Y157" s="128"/>
    </row>
    <row r="158">
      <c r="P158" s="160">
        <f>'Выбытие до 60 дней  за год'!A8</f>
        <v>46082</v>
      </c>
      <c r="Q158" s="152"/>
      <c r="R158" s="156">
        <f>'Выбытие до 60 дней  за год'!B8</f>
        <v>461</v>
      </c>
      <c r="S158" s="128"/>
      <c r="T158" s="156">
        <f>'Выбытие до 60 дней  за год'!C8</f>
        <v>64</v>
      </c>
      <c r="U158" s="152"/>
      <c r="V158" s="128"/>
      <c r="W158" s="159">
        <f>'Выбытие до 60 дней  за год'!D8</f>
        <v>0.8611713666</v>
      </c>
      <c r="X158" s="152"/>
      <c r="Y158" s="128"/>
    </row>
    <row r="159">
      <c r="P159" s="160">
        <f>'Выбытие до 60 дней  за год'!A9</f>
        <v>46113</v>
      </c>
      <c r="Q159" s="152"/>
      <c r="R159" s="156">
        <f>'Выбытие до 60 дней  за год'!B9</f>
        <v>317</v>
      </c>
      <c r="S159" s="128"/>
      <c r="T159" s="156">
        <f>'Выбытие до 60 дней  за год'!C9</f>
        <v>50</v>
      </c>
      <c r="U159" s="152"/>
      <c r="V159" s="128"/>
      <c r="W159" s="159">
        <f>'Выбытие до 60 дней  за год'!D9</f>
        <v>0.8422712934</v>
      </c>
      <c r="X159" s="152"/>
      <c r="Y159" s="128"/>
    </row>
    <row r="160">
      <c r="P160" s="155" t="str">
        <f>'Выбытие до 60 дней  за год'!A10</f>
        <v>май 2026</v>
      </c>
      <c r="Q160" s="152"/>
      <c r="R160" s="156">
        <f>'Выбытие до 60 дней  за год'!B10</f>
        <v>434</v>
      </c>
      <c r="S160" s="128"/>
      <c r="T160" s="156">
        <f>'Выбытие до 60 дней  за год'!C10</f>
        <v>97</v>
      </c>
      <c r="U160" s="152"/>
      <c r="V160" s="128"/>
      <c r="W160" s="159">
        <f>'Выбытие до 60 дней  за год'!D10</f>
        <v>0.7764976959</v>
      </c>
      <c r="X160" s="152"/>
      <c r="Y160" s="128"/>
    </row>
    <row r="161">
      <c r="P161" s="160">
        <f>'Выбытие до 60 дней  за год'!A11</f>
        <v>46174</v>
      </c>
      <c r="Q161" s="152"/>
      <c r="R161" s="156">
        <f>'Выбытие до 60 дней  за год'!B11</f>
        <v>370</v>
      </c>
      <c r="S161" s="128"/>
      <c r="T161" s="156">
        <f>'Выбытие до 60 дней  за год'!C11</f>
        <v>69</v>
      </c>
      <c r="U161" s="152"/>
      <c r="V161" s="128"/>
      <c r="W161" s="159">
        <f>'Выбытие до 60 дней  за год'!D11</f>
        <v>0.8135135135</v>
      </c>
      <c r="X161" s="152"/>
      <c r="Y161" s="128"/>
    </row>
    <row r="162">
      <c r="P162" s="160">
        <f>'Выбытие до 60 дней  за год'!A12</f>
        <v>46204</v>
      </c>
      <c r="Q162" s="152"/>
      <c r="R162" s="156">
        <f>'Выбытие до 60 дней  за год'!B12</f>
        <v>384</v>
      </c>
      <c r="S162" s="128"/>
      <c r="T162" s="156">
        <f>'Выбытие до 60 дней  за год'!C12</f>
        <v>35</v>
      </c>
      <c r="U162" s="152"/>
      <c r="V162" s="128"/>
      <c r="W162" s="159">
        <f>'Выбытие до 60 дней  за год'!D12</f>
        <v>0.9088541667</v>
      </c>
      <c r="X162" s="152"/>
      <c r="Y162" s="128"/>
    </row>
    <row r="163">
      <c r="P163" s="160">
        <f>'Выбытие до 60 дней  за год'!A13</f>
        <v>46235</v>
      </c>
      <c r="Q163" s="152"/>
      <c r="R163" s="156">
        <f>'Выбытие до 60 дней  за год'!B13</f>
        <v>253</v>
      </c>
      <c r="S163" s="128"/>
      <c r="T163" s="156">
        <f>'Выбытие до 60 дней  за год'!C13</f>
        <v>13</v>
      </c>
      <c r="U163" s="152"/>
      <c r="V163" s="128"/>
      <c r="W163" s="159">
        <f>'Выбытие до 60 дней  за год'!D13</f>
        <v>0.9486166008</v>
      </c>
      <c r="X163" s="152"/>
      <c r="Y163" s="128"/>
    </row>
    <row r="164">
      <c r="P164" s="154" t="str">
        <f>'Выбытие до 60 дней  за год'!A14</f>
        <v>ИТОГО</v>
      </c>
      <c r="Q164" s="152"/>
      <c r="R164" s="154">
        <f>'Выбытие до 60 дней  за год'!B14</f>
        <v>4845</v>
      </c>
      <c r="S164" s="128"/>
      <c r="T164" s="154">
        <f>'Выбытие до 60 дней  за год'!C14</f>
        <v>695</v>
      </c>
      <c r="U164" s="152"/>
      <c r="V164" s="128"/>
      <c r="W164" s="171">
        <f>'Выбытие до 60 дней  за год'!D14</f>
        <v>0.8565531476</v>
      </c>
      <c r="X164" s="152"/>
      <c r="Y164" s="128"/>
    </row>
    <row r="169" ht="8.25" customHeight="1"/>
    <row r="179">
      <c r="B179" s="125"/>
      <c r="C179" s="125"/>
      <c r="D179" s="125"/>
      <c r="E179" s="125"/>
      <c r="F179" s="125"/>
      <c r="G179" s="125"/>
      <c r="H179" s="125"/>
      <c r="I179" s="125"/>
      <c r="J179" s="125"/>
      <c r="K179" s="125"/>
      <c r="L179" s="125"/>
      <c r="M179" s="125"/>
    </row>
    <row r="182">
      <c r="B182" s="125"/>
      <c r="C182" s="125"/>
      <c r="D182" s="125"/>
      <c r="E182" s="125"/>
      <c r="F182" s="125"/>
      <c r="G182" s="125"/>
      <c r="H182" s="125"/>
      <c r="I182" s="125"/>
      <c r="J182" s="125"/>
      <c r="K182" s="125"/>
      <c r="L182" s="125"/>
      <c r="M182" s="125"/>
    </row>
    <row r="183">
      <c r="B183" s="125" t="s">
        <v>101</v>
      </c>
      <c r="E183" s="41" t="str">
        <f>"+7-800-707-7-305"</f>
        <v>+7-800-707-7-305</v>
      </c>
      <c r="I183" s="44" t="s">
        <v>102</v>
      </c>
    </row>
    <row r="184">
      <c r="B184" s="125"/>
      <c r="C184" s="125"/>
      <c r="D184" s="125"/>
      <c r="E184" s="41"/>
      <c r="F184" s="41"/>
      <c r="G184" s="41"/>
      <c r="H184" s="41"/>
      <c r="I184" s="44"/>
      <c r="J184" s="44"/>
      <c r="K184" s="44"/>
      <c r="L184" s="44"/>
      <c r="M184" s="44"/>
    </row>
    <row r="185">
      <c r="A185" s="111" t="s">
        <v>128</v>
      </c>
    </row>
    <row r="192">
      <c r="O192" s="154" t="str">
        <f>'Сохранность молодняка'!A1</f>
        <v>Месяц рождения</v>
      </c>
      <c r="P192" s="152"/>
      <c r="Q192" s="128"/>
      <c r="R192" s="154" t="str">
        <f>'Сохранность молодняка'!B1</f>
        <v>Рождено</v>
      </c>
      <c r="S192" s="128"/>
      <c r="T192" s="154" t="str">
        <f>'Сохранность молодняка'!C1</f>
        <v>Живых</v>
      </c>
      <c r="U192" s="152"/>
      <c r="V192" s="128"/>
      <c r="W192" s="154" t="str">
        <f>'Сохранность молодняка'!D1</f>
        <v>%Сохранности</v>
      </c>
      <c r="X192" s="152"/>
      <c r="Y192" s="128"/>
    </row>
    <row r="193">
      <c r="O193" s="172">
        <f>'Сохранность молодняка'!A2</f>
        <v>46082</v>
      </c>
      <c r="P193" s="152"/>
      <c r="Q193" s="128"/>
      <c r="R193" s="173">
        <f>'Сохранность молодняка'!B2</f>
        <v>294</v>
      </c>
      <c r="S193" s="128"/>
      <c r="T193" s="173" t="str">
        <f>'Сохранность молодняка'!C2</f>
        <v/>
      </c>
      <c r="U193" s="152"/>
      <c r="V193" s="128"/>
      <c r="W193" s="159">
        <f>'Сохранность молодняка'!D2</f>
        <v>0</v>
      </c>
      <c r="X193" s="152"/>
      <c r="Y193" s="128"/>
    </row>
    <row r="194">
      <c r="O194" s="172">
        <f>'Сохранность молодняка'!A3</f>
        <v>46113</v>
      </c>
      <c r="P194" s="152"/>
      <c r="Q194" s="128"/>
      <c r="R194" s="173">
        <f>'Сохранность молодняка'!B3</f>
        <v>205</v>
      </c>
      <c r="S194" s="128"/>
      <c r="T194" s="173" t="str">
        <f>'Сохранность молодняка'!C3</f>
        <v/>
      </c>
      <c r="U194" s="152"/>
      <c r="V194" s="128"/>
      <c r="W194" s="159">
        <f>'Сохранность молодняка'!D3</f>
        <v>0</v>
      </c>
      <c r="X194" s="152"/>
      <c r="Y194" s="128"/>
    </row>
    <row r="195">
      <c r="O195" s="172">
        <f>'Сохранность молодняка'!A4</f>
        <v>46143</v>
      </c>
      <c r="P195" s="152"/>
      <c r="Q195" s="128"/>
      <c r="R195" s="155">
        <f>'Сохранность молодняка'!B4</f>
        <v>292</v>
      </c>
      <c r="S195" s="128"/>
      <c r="T195" s="173" t="str">
        <f>'Сохранность молодняка'!C4</f>
        <v/>
      </c>
      <c r="U195" s="152"/>
      <c r="V195" s="128"/>
      <c r="W195" s="159">
        <f>'Сохранность молодняка'!D4</f>
        <v>0</v>
      </c>
      <c r="X195" s="152"/>
      <c r="Y195" s="128"/>
    </row>
    <row r="196">
      <c r="O196" s="172">
        <f>'Сохранность молодняка'!A5</f>
        <v>46174</v>
      </c>
      <c r="P196" s="152"/>
      <c r="Q196" s="128"/>
      <c r="R196" s="155">
        <f>'Сохранность молодняка'!B5</f>
        <v>256</v>
      </c>
      <c r="S196" s="128"/>
      <c r="T196" s="173" t="str">
        <f>'Сохранность молодняка'!C5</f>
        <v/>
      </c>
      <c r="U196" s="152"/>
      <c r="V196" s="128"/>
      <c r="W196" s="159">
        <f>'Сохранность молодняка'!D5</f>
        <v>0</v>
      </c>
      <c r="X196" s="152"/>
      <c r="Y196" s="128"/>
    </row>
    <row r="197">
      <c r="O197" s="172">
        <f>'Сохранность молодняка'!A6</f>
        <v>46204</v>
      </c>
      <c r="P197" s="152"/>
      <c r="Q197" s="128"/>
      <c r="R197" s="155">
        <f>'Сохранность молодняка'!B6</f>
        <v>268</v>
      </c>
      <c r="S197" s="128"/>
      <c r="T197" s="173" t="str">
        <f>'Сохранность молодняка'!C6</f>
        <v/>
      </c>
      <c r="U197" s="152"/>
      <c r="V197" s="128"/>
      <c r="W197" s="159">
        <f>'Сохранность молодняка'!D6</f>
        <v>0</v>
      </c>
      <c r="X197" s="152"/>
      <c r="Y197" s="128"/>
    </row>
    <row r="198">
      <c r="O198" s="172">
        <f>'Сохранность молодняка'!A7</f>
        <v>46235</v>
      </c>
      <c r="P198" s="152"/>
      <c r="Q198" s="128"/>
      <c r="R198" s="155">
        <f>'Сохранность молодняка'!B7</f>
        <v>148</v>
      </c>
      <c r="S198" s="128"/>
      <c r="T198" s="155">
        <f>'Сохранность молодняка'!C7</f>
        <v>15</v>
      </c>
      <c r="U198" s="152"/>
      <c r="V198" s="128"/>
      <c r="W198" s="159">
        <f>'Сохранность молодняка'!D7</f>
        <v>0.1013513514</v>
      </c>
      <c r="X198" s="152"/>
      <c r="Y198" s="128"/>
    </row>
    <row r="199">
      <c r="O199" s="154" t="str">
        <f>'Сохранность молодняка'!A8</f>
        <v>ИТОГО</v>
      </c>
      <c r="P199" s="152"/>
      <c r="Q199" s="128"/>
      <c r="R199" s="154">
        <f>'Сохранность молодняка'!B8</f>
        <v>1463</v>
      </c>
      <c r="S199" s="128"/>
      <c r="T199" s="154">
        <f>'Сохранность молодняка'!C8</f>
        <v>15</v>
      </c>
      <c r="U199" s="152"/>
      <c r="V199" s="128"/>
      <c r="W199" s="171">
        <f>'Сохранность молодняка'!D8</f>
        <v>0.01025290499</v>
      </c>
      <c r="X199" s="152"/>
      <c r="Y199" s="128"/>
    </row>
    <row r="200">
      <c r="O200" s="1" t="s">
        <v>129</v>
      </c>
    </row>
    <row r="204">
      <c r="B204" s="174"/>
    </row>
    <row r="216">
      <c r="B216" s="125"/>
      <c r="C216" s="125"/>
      <c r="D216" s="125"/>
      <c r="E216" s="125"/>
      <c r="F216" s="125"/>
      <c r="G216" s="125"/>
      <c r="H216" s="125"/>
      <c r="I216" s="125"/>
      <c r="J216" s="125"/>
      <c r="K216" s="125"/>
      <c r="L216" s="125"/>
      <c r="M216" s="125"/>
    </row>
    <row r="219">
      <c r="B219" s="125"/>
      <c r="C219" s="125"/>
      <c r="D219" s="125"/>
      <c r="E219" s="125"/>
      <c r="F219" s="125"/>
      <c r="G219" s="125"/>
      <c r="H219" s="125"/>
      <c r="I219" s="125"/>
      <c r="J219" s="125"/>
      <c r="K219" s="125"/>
      <c r="L219" s="125"/>
      <c r="M219" s="125"/>
    </row>
    <row r="220">
      <c r="B220" s="125" t="s">
        <v>101</v>
      </c>
      <c r="E220" s="41" t="str">
        <f>"+7-800-707-7-305"</f>
        <v>+7-800-707-7-305</v>
      </c>
      <c r="I220" s="44" t="s">
        <v>102</v>
      </c>
    </row>
    <row r="221">
      <c r="B221" s="125"/>
      <c r="C221" s="125"/>
      <c r="D221" s="125"/>
      <c r="E221" s="41"/>
      <c r="F221" s="41"/>
      <c r="G221" s="41"/>
      <c r="H221" s="41"/>
      <c r="I221" s="44"/>
      <c r="J221" s="44"/>
      <c r="K221" s="44"/>
      <c r="L221" s="44"/>
      <c r="M221" s="44"/>
    </row>
    <row r="222">
      <c r="A222" s="111" t="s">
        <v>130</v>
      </c>
    </row>
    <row r="233">
      <c r="J233" s="175"/>
      <c r="L233" s="175"/>
      <c r="N233" s="175"/>
      <c r="P233" s="175"/>
      <c r="R233" s="175"/>
      <c r="T233" s="175"/>
      <c r="V233" s="175"/>
      <c r="X233" s="175"/>
    </row>
    <row r="234">
      <c r="J234" s="176"/>
      <c r="L234" s="176"/>
      <c r="N234" s="176"/>
      <c r="P234" s="176"/>
      <c r="R234" s="176"/>
      <c r="T234" s="176"/>
      <c r="V234" s="176"/>
      <c r="X234" s="176"/>
    </row>
    <row r="235">
      <c r="J235" s="176"/>
      <c r="L235" s="176"/>
      <c r="N235" s="176"/>
      <c r="P235" s="176"/>
      <c r="R235" s="176"/>
      <c r="T235" s="176"/>
      <c r="V235" s="176"/>
      <c r="X235" s="176"/>
    </row>
    <row r="236">
      <c r="J236" s="176"/>
      <c r="L236" s="176"/>
      <c r="N236" s="176"/>
      <c r="P236" s="176"/>
      <c r="R236" s="176"/>
      <c r="T236" s="176"/>
      <c r="V236" s="176"/>
      <c r="X236" s="176"/>
    </row>
    <row r="237">
      <c r="J237" s="176"/>
      <c r="L237" s="176"/>
      <c r="N237" s="176"/>
      <c r="P237" s="176"/>
      <c r="R237" s="176"/>
      <c r="T237" s="176"/>
      <c r="V237" s="176"/>
      <c r="X237" s="176"/>
    </row>
    <row r="238">
      <c r="B238" s="174"/>
      <c r="C238" s="174"/>
      <c r="D238" s="174"/>
      <c r="E238" s="174"/>
      <c r="F238" s="174"/>
      <c r="G238" s="174"/>
      <c r="H238" s="174"/>
      <c r="J238" s="176"/>
      <c r="L238" s="176"/>
      <c r="N238" s="176"/>
      <c r="P238" s="176"/>
      <c r="R238" s="176"/>
      <c r="T238" s="176"/>
      <c r="V238" s="176"/>
      <c r="X238" s="176"/>
    </row>
    <row r="239">
      <c r="B239" s="174"/>
      <c r="C239" s="174"/>
      <c r="D239" s="174"/>
      <c r="E239" s="174"/>
      <c r="F239" s="174"/>
      <c r="G239" s="174"/>
      <c r="H239" s="174"/>
      <c r="J239" s="176"/>
      <c r="L239" s="176"/>
      <c r="N239" s="176"/>
      <c r="P239" s="176"/>
      <c r="R239" s="176"/>
      <c r="T239" s="176"/>
      <c r="V239" s="176"/>
      <c r="X239" s="176"/>
    </row>
    <row r="240">
      <c r="B240" s="174"/>
      <c r="C240" s="174"/>
      <c r="D240" s="174"/>
      <c r="E240" s="174"/>
      <c r="F240" s="174"/>
      <c r="G240" s="174"/>
      <c r="H240" s="174"/>
      <c r="J240" s="176"/>
      <c r="L240" s="176"/>
      <c r="N240" s="176"/>
      <c r="P240" s="176"/>
      <c r="R240" s="176"/>
      <c r="T240" s="176"/>
      <c r="V240" s="176"/>
      <c r="X240" s="176"/>
    </row>
    <row r="241">
      <c r="B241" s="174"/>
      <c r="C241" s="174"/>
      <c r="D241" s="174"/>
      <c r="E241" s="174"/>
      <c r="F241" s="174"/>
      <c r="G241" s="174"/>
      <c r="H241" s="174"/>
      <c r="J241" s="176"/>
      <c r="L241" s="176"/>
      <c r="N241" s="176"/>
      <c r="P241" s="176"/>
      <c r="R241" s="176"/>
      <c r="T241" s="176"/>
      <c r="V241" s="176"/>
      <c r="X241" s="176"/>
    </row>
    <row r="242">
      <c r="B242" s="174"/>
      <c r="C242" s="174"/>
      <c r="D242" s="174"/>
      <c r="E242" s="174"/>
      <c r="F242" s="174"/>
      <c r="G242" s="174"/>
      <c r="H242" s="174"/>
      <c r="J242" s="176"/>
      <c r="L242" s="176"/>
      <c r="N242" s="176"/>
      <c r="P242" s="176"/>
      <c r="R242" s="176"/>
      <c r="T242" s="176"/>
      <c r="V242" s="176"/>
      <c r="X242" s="176"/>
    </row>
    <row r="243">
      <c r="B243" s="174"/>
      <c r="C243" s="174"/>
      <c r="D243" s="174"/>
      <c r="E243" s="174"/>
      <c r="F243" s="174"/>
      <c r="G243" s="174"/>
      <c r="H243" s="174"/>
      <c r="J243" s="176"/>
      <c r="L243" s="176"/>
      <c r="N243" s="176"/>
      <c r="P243" s="176"/>
      <c r="R243" s="176"/>
      <c r="T243" s="176"/>
      <c r="V243" s="176"/>
      <c r="X243" s="176"/>
    </row>
    <row r="244">
      <c r="E244" s="177"/>
      <c r="J244" s="176"/>
      <c r="L244" s="176"/>
      <c r="N244" s="176"/>
      <c r="P244" s="176"/>
      <c r="R244" s="176"/>
      <c r="T244" s="176"/>
      <c r="V244" s="176"/>
      <c r="X244" s="176"/>
    </row>
    <row r="245">
      <c r="J245" s="176"/>
      <c r="L245" s="176"/>
      <c r="N245" s="176"/>
      <c r="P245" s="176"/>
      <c r="R245" s="176"/>
      <c r="T245" s="176"/>
      <c r="V245" s="176"/>
      <c r="X245" s="176"/>
    </row>
    <row r="246">
      <c r="J246" s="176"/>
      <c r="L246" s="176"/>
      <c r="N246" s="176"/>
      <c r="P246" s="176"/>
      <c r="R246" s="176"/>
      <c r="T246" s="176"/>
      <c r="V246" s="176"/>
      <c r="X246" s="176"/>
    </row>
    <row r="247">
      <c r="F247" s="178"/>
      <c r="J247" s="176"/>
      <c r="L247" s="176"/>
      <c r="N247" s="176"/>
      <c r="P247" s="176"/>
      <c r="R247" s="176"/>
      <c r="T247" s="176"/>
      <c r="V247" s="176"/>
      <c r="X247" s="176"/>
    </row>
    <row r="248">
      <c r="F248" s="178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  <c r="X248" s="176"/>
      <c r="Y248" s="176"/>
    </row>
    <row r="249">
      <c r="F249" s="178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  <c r="X249" s="176"/>
      <c r="Y249" s="176"/>
    </row>
    <row r="250">
      <c r="J250" s="176"/>
      <c r="L250" s="176"/>
      <c r="N250" s="176"/>
      <c r="P250" s="176"/>
      <c r="R250" s="176"/>
      <c r="T250" s="176"/>
      <c r="V250" s="176"/>
      <c r="X250" s="176"/>
    </row>
    <row r="251">
      <c r="D251" s="177"/>
      <c r="J251" s="176"/>
      <c r="L251" s="176"/>
      <c r="N251" s="176"/>
      <c r="P251" s="176"/>
      <c r="R251" s="176"/>
      <c r="T251" s="176"/>
      <c r="V251" s="176"/>
      <c r="X251" s="176"/>
    </row>
    <row r="252"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  <c r="X252" s="176"/>
      <c r="Y252" s="176"/>
    </row>
    <row r="253"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  <c r="X253" s="176"/>
      <c r="Y253" s="176"/>
    </row>
    <row r="254"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  <c r="X254" s="176"/>
      <c r="Y254" s="176"/>
    </row>
    <row r="255">
      <c r="J255" s="176"/>
      <c r="L255" s="176"/>
      <c r="N255" s="176"/>
      <c r="P255" s="176"/>
      <c r="R255" s="176"/>
      <c r="T255" s="176"/>
      <c r="V255" s="176"/>
      <c r="X255" s="176"/>
    </row>
    <row r="256">
      <c r="J256" s="176"/>
      <c r="L256" s="176"/>
      <c r="N256" s="176"/>
      <c r="P256" s="176"/>
      <c r="R256" s="176"/>
      <c r="T256" s="176"/>
      <c r="V256" s="176"/>
      <c r="X256" s="176"/>
    </row>
    <row r="257">
      <c r="B257" s="125" t="s">
        <v>101</v>
      </c>
      <c r="E257" s="41" t="str">
        <f>"+7-800-707-7-305"</f>
        <v>+7-800-707-7-305</v>
      </c>
      <c r="I257" s="44" t="s">
        <v>102</v>
      </c>
      <c r="L257" s="180" t="str">
        <f>PregRate!B43</f>
        <v/>
      </c>
      <c r="N257" s="180" t="str">
        <f>PregRate!C43</f>
        <v/>
      </c>
      <c r="P257" s="180" t="str">
        <f>PregRate!D43</f>
        <v/>
      </c>
      <c r="R257" s="180" t="str">
        <f>PregRate!E43</f>
        <v/>
      </c>
      <c r="T257" s="180" t="str">
        <f>PregRate!F43</f>
        <v/>
      </c>
      <c r="V257" s="180" t="str">
        <f>PregRate!G43</f>
        <v/>
      </c>
      <c r="X257" s="180" t="str">
        <f>PregRate!H43</f>
        <v/>
      </c>
    </row>
    <row r="258">
      <c r="J258" s="181" t="str">
        <f>PregRate!A44</f>
        <v/>
      </c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</row>
    <row r="259">
      <c r="B259" s="125"/>
      <c r="C259" s="125"/>
      <c r="D259" s="125"/>
      <c r="E259" s="125"/>
      <c r="F259" s="125"/>
      <c r="G259" s="125"/>
      <c r="H259" s="125"/>
      <c r="I259" s="125"/>
      <c r="J259" s="125"/>
      <c r="K259" s="125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</row>
    <row r="260"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</row>
    <row r="261">
      <c r="A261" s="111" t="s">
        <v>131</v>
      </c>
    </row>
    <row r="263">
      <c r="B263" s="182" t="s">
        <v>132</v>
      </c>
    </row>
    <row r="274">
      <c r="B274" s="182" t="s">
        <v>133</v>
      </c>
    </row>
    <row r="293">
      <c r="B293" s="125"/>
      <c r="C293" s="125"/>
      <c r="D293" s="125"/>
      <c r="E293" s="125"/>
      <c r="F293" s="125"/>
      <c r="G293" s="125"/>
      <c r="H293" s="125"/>
      <c r="I293" s="125"/>
      <c r="J293" s="125"/>
      <c r="K293" s="125"/>
      <c r="L293" s="125"/>
      <c r="M293" s="125"/>
    </row>
    <row r="294">
      <c r="B294" s="125" t="s">
        <v>101</v>
      </c>
      <c r="E294" s="41" t="str">
        <f>"+7-800-707-7-305"</f>
        <v>+7-800-707-7-305</v>
      </c>
      <c r="I294" s="44" t="s">
        <v>102</v>
      </c>
    </row>
    <row r="295">
      <c r="B295" s="125"/>
      <c r="C295" s="125"/>
      <c r="D295" s="125"/>
      <c r="E295" s="125"/>
      <c r="F295" s="125"/>
      <c r="G295" s="125"/>
      <c r="H295" s="125"/>
      <c r="I295" s="125"/>
      <c r="J295" s="125"/>
      <c r="K295" s="125"/>
      <c r="L295" s="125"/>
      <c r="M295" s="125"/>
    </row>
    <row r="296">
      <c r="B296" s="125"/>
      <c r="C296" s="125"/>
      <c r="D296" s="125"/>
      <c r="E296" s="125"/>
      <c r="F296" s="125"/>
      <c r="G296" s="125"/>
      <c r="H296" s="125"/>
      <c r="I296" s="125"/>
      <c r="J296" s="125"/>
      <c r="K296" s="125"/>
      <c r="L296" s="125"/>
      <c r="M296" s="125"/>
    </row>
    <row r="297">
      <c r="A297" s="111" t="s">
        <v>134</v>
      </c>
    </row>
    <row r="299">
      <c r="B299" s="183" t="str">
        <f>'Список пропущеных животных  с И'!A1</f>
        <v>Номер животного</v>
      </c>
      <c r="C299" s="66"/>
      <c r="D299" s="67"/>
      <c r="E299" s="183" t="str">
        <f>'Список пропущеных животных  с И'!B1</f>
        <v>Дни в доении</v>
      </c>
      <c r="F299" s="66"/>
      <c r="G299" s="67"/>
      <c r="H299" s="183" t="str">
        <f>'Список пропущеных животных  с И'!C1</f>
        <v>№ Лактации</v>
      </c>
      <c r="I299" s="66"/>
      <c r="J299" s="67"/>
      <c r="K299" s="183" t="str">
        <f>'Список пропущеных животных  с И'!D1</f>
        <v>Репро-статус</v>
      </c>
      <c r="L299" s="66"/>
      <c r="M299" s="67"/>
      <c r="N299" s="183" t="str">
        <f>'Список пропущеных животных  с И'!E1</f>
        <v>Номер животного</v>
      </c>
      <c r="O299" s="66"/>
      <c r="P299" s="67"/>
      <c r="Q299" s="183" t="str">
        <f>'Список пропущеных животных  с И'!F1</f>
        <v>Дни в доении</v>
      </c>
      <c r="R299" s="66"/>
      <c r="S299" s="67"/>
      <c r="T299" s="183" t="str">
        <f>'Список пропущеных животных  с И'!G1</f>
        <v>№ Лактации</v>
      </c>
      <c r="U299" s="66"/>
      <c r="V299" s="67"/>
      <c r="W299" s="183" t="str">
        <f>'Список пропущеных животных  с И'!H1</f>
        <v>Репро-статус</v>
      </c>
      <c r="X299" s="66"/>
      <c r="Y299" s="67"/>
    </row>
    <row r="300">
      <c r="B300" s="71"/>
      <c r="C300" s="72"/>
      <c r="D300" s="73"/>
      <c r="E300" s="71"/>
      <c r="F300" s="72"/>
      <c r="G300" s="73"/>
      <c r="H300" s="71"/>
      <c r="I300" s="72"/>
      <c r="J300" s="73"/>
      <c r="K300" s="71"/>
      <c r="L300" s="72"/>
      <c r="M300" s="73"/>
      <c r="N300" s="71"/>
      <c r="O300" s="72"/>
      <c r="P300" s="73"/>
      <c r="Q300" s="71"/>
      <c r="R300" s="72"/>
      <c r="S300" s="73"/>
      <c r="T300" s="71"/>
      <c r="U300" s="72"/>
      <c r="V300" s="73"/>
      <c r="W300" s="71"/>
      <c r="X300" s="72"/>
      <c r="Y300" s="73"/>
    </row>
    <row r="301">
      <c r="B301" s="184">
        <f>'Список пропущеных животных  с И'!A2</f>
        <v>117004</v>
      </c>
      <c r="C301" s="66"/>
      <c r="D301" s="67"/>
      <c r="E301" s="185">
        <f>'Список пропущеных животных  с И'!B2</f>
        <v>74</v>
      </c>
      <c r="F301" s="66"/>
      <c r="G301" s="67"/>
      <c r="H301" s="185">
        <f>'Список пропущеных животных  с И'!C2</f>
        <v>1</v>
      </c>
      <c r="I301" s="66"/>
      <c r="J301" s="67"/>
      <c r="K301" s="185" t="str">
        <f>'Список пропущеных животных  с И'!D2</f>
        <v>Новотельное</v>
      </c>
      <c r="L301" s="66"/>
      <c r="M301" s="67"/>
      <c r="N301" s="184">
        <f>'Список пропущеных животных  с И'!E2</f>
        <v>710048</v>
      </c>
      <c r="O301" s="66"/>
      <c r="P301" s="67"/>
      <c r="Q301" s="185">
        <f>'Список пропущеных животных  с И'!F2</f>
        <v>84</v>
      </c>
      <c r="R301" s="66"/>
      <c r="S301" s="67"/>
      <c r="T301" s="185">
        <f>'Список пропущеных животных  с И'!G2</f>
        <v>3</v>
      </c>
      <c r="U301" s="66"/>
      <c r="V301" s="67"/>
      <c r="W301" s="185" t="str">
        <f>'Список пропущеных животных  с И'!H2</f>
        <v>Новотельное</v>
      </c>
      <c r="X301" s="66"/>
      <c r="Y301" s="67"/>
    </row>
    <row r="302">
      <c r="B302" s="185" t="str">
        <f>'Список пропущеных животных  с И'!A3</f>
        <v/>
      </c>
      <c r="C302" s="66"/>
      <c r="D302" s="67"/>
      <c r="E302" s="185" t="str">
        <f>'Список пропущеных животных  с И'!B3</f>
        <v/>
      </c>
      <c r="F302" s="66"/>
      <c r="G302" s="67"/>
      <c r="H302" s="185" t="str">
        <f>'Список пропущеных животных  с И'!C3</f>
        <v/>
      </c>
      <c r="I302" s="66"/>
      <c r="J302" s="67"/>
      <c r="K302" s="185" t="str">
        <f>'Список пропущеных животных  с И'!D3</f>
        <v/>
      </c>
      <c r="L302" s="66"/>
      <c r="M302" s="67"/>
      <c r="N302" s="185" t="str">
        <f>'Список пропущеных животных  с И'!E3</f>
        <v/>
      </c>
      <c r="O302" s="66"/>
      <c r="P302" s="67"/>
      <c r="Q302" s="185" t="str">
        <f>'Список пропущеных животных  с И'!F3</f>
        <v/>
      </c>
      <c r="R302" s="66"/>
      <c r="S302" s="67"/>
      <c r="T302" s="185" t="str">
        <f>'Список пропущеных животных  с И'!G3</f>
        <v/>
      </c>
      <c r="U302" s="66"/>
      <c r="V302" s="67"/>
      <c r="W302" s="185" t="str">
        <f>'Список пропущеных животных  с И'!H3</f>
        <v/>
      </c>
      <c r="X302" s="66"/>
      <c r="Y302" s="67"/>
    </row>
    <row r="303">
      <c r="B303" s="185" t="str">
        <f>'Список пропущеных животных  с И'!A4</f>
        <v/>
      </c>
      <c r="C303" s="66"/>
      <c r="D303" s="67"/>
      <c r="E303" s="185" t="str">
        <f>'Список пропущеных животных  с И'!B4</f>
        <v/>
      </c>
      <c r="F303" s="66"/>
      <c r="G303" s="67"/>
      <c r="H303" s="185" t="str">
        <f>'Список пропущеных животных  с И'!C4</f>
        <v/>
      </c>
      <c r="I303" s="66"/>
      <c r="J303" s="67"/>
      <c r="K303" s="185" t="str">
        <f>'Список пропущеных животных  с И'!D4</f>
        <v/>
      </c>
      <c r="L303" s="66"/>
      <c r="M303" s="67"/>
      <c r="N303" s="185" t="str">
        <f>'Список пропущеных животных  с И'!E4</f>
        <v>Итого: 2</v>
      </c>
      <c r="O303" s="66"/>
      <c r="P303" s="67"/>
      <c r="Q303" s="185" t="str">
        <f>'Список пропущеных животных  с И'!F4</f>
        <v/>
      </c>
      <c r="R303" s="66"/>
      <c r="S303" s="67"/>
      <c r="T303" s="185" t="str">
        <f>'Список пропущеных животных  с И'!G4</f>
        <v/>
      </c>
      <c r="U303" s="66"/>
      <c r="V303" s="67"/>
      <c r="W303" s="185" t="str">
        <f>'Список пропущеных животных  с И'!H4</f>
        <v/>
      </c>
      <c r="X303" s="66"/>
      <c r="Y303" s="67"/>
    </row>
    <row r="304">
      <c r="B304" s="185" t="str">
        <f>'Список пропущеных животных  с И'!A5</f>
        <v/>
      </c>
      <c r="C304" s="66"/>
      <c r="D304" s="67"/>
      <c r="E304" s="185" t="str">
        <f>'Список пропущеных животных  с И'!B5</f>
        <v/>
      </c>
      <c r="F304" s="66"/>
      <c r="G304" s="67"/>
      <c r="H304" s="185" t="str">
        <f>'Список пропущеных животных  с И'!C5</f>
        <v/>
      </c>
      <c r="I304" s="66"/>
      <c r="J304" s="67"/>
      <c r="K304" s="185" t="str">
        <f>'Список пропущеных животных  с И'!D5</f>
        <v/>
      </c>
      <c r="L304" s="66"/>
      <c r="M304" s="67"/>
      <c r="N304" s="185" t="str">
        <f>'Список пропущеных животных  с И'!E5</f>
        <v/>
      </c>
      <c r="O304" s="66"/>
      <c r="P304" s="67"/>
      <c r="Q304" s="185" t="str">
        <f>'Список пропущеных животных  с И'!F5</f>
        <v/>
      </c>
      <c r="R304" s="66"/>
      <c r="S304" s="67"/>
      <c r="T304" s="185" t="str">
        <f>'Список пропущеных животных  с И'!G5</f>
        <v/>
      </c>
      <c r="U304" s="66"/>
      <c r="V304" s="67"/>
      <c r="W304" s="185" t="str">
        <f>'Список пропущеных животных  с И'!H5</f>
        <v/>
      </c>
      <c r="X304" s="66"/>
      <c r="Y304" s="67"/>
    </row>
    <row r="305">
      <c r="B305" s="185" t="str">
        <f>'Список пропущеных животных  с И'!A6</f>
        <v/>
      </c>
      <c r="C305" s="66"/>
      <c r="D305" s="67"/>
      <c r="E305" s="185" t="str">
        <f>'Список пропущеных животных  с И'!B6</f>
        <v/>
      </c>
      <c r="F305" s="66"/>
      <c r="G305" s="67"/>
      <c r="H305" s="185" t="str">
        <f>'Список пропущеных животных  с И'!C6</f>
        <v/>
      </c>
      <c r="I305" s="66"/>
      <c r="J305" s="67"/>
      <c r="K305" s="185" t="str">
        <f>'Список пропущеных животных  с И'!D6</f>
        <v/>
      </c>
      <c r="L305" s="66"/>
      <c r="M305" s="67"/>
      <c r="N305" s="185" t="str">
        <f>'Список пропущеных животных  с И'!E6</f>
        <v/>
      </c>
      <c r="O305" s="66"/>
      <c r="P305" s="67"/>
      <c r="Q305" s="186" t="str">
        <f>'Список пропущеных животных  с И'!F6</f>
        <v/>
      </c>
      <c r="R305" s="66"/>
      <c r="S305" s="67"/>
      <c r="T305" s="185" t="str">
        <f>'Список пропущеных животных  с И'!G6</f>
        <v/>
      </c>
      <c r="U305" s="66"/>
      <c r="V305" s="67"/>
      <c r="W305" s="185" t="str">
        <f>'Список пропущеных животных  с И'!H6</f>
        <v/>
      </c>
      <c r="X305" s="66"/>
      <c r="Y305" s="67"/>
    </row>
    <row r="306">
      <c r="B306" s="185" t="str">
        <f>'Список пропущеных животных  с И'!A7</f>
        <v/>
      </c>
      <c r="C306" s="66"/>
      <c r="D306" s="67"/>
      <c r="E306" s="185" t="str">
        <f>'Список пропущеных животных  с И'!B7</f>
        <v/>
      </c>
      <c r="F306" s="66"/>
      <c r="G306" s="67"/>
      <c r="H306" s="185" t="str">
        <f>'Список пропущеных животных  с И'!C7</f>
        <v/>
      </c>
      <c r="I306" s="66"/>
      <c r="J306" s="67"/>
      <c r="K306" s="185" t="str">
        <f>'Список пропущеных животных  с И'!D7</f>
        <v/>
      </c>
      <c r="L306" s="66"/>
      <c r="M306" s="67"/>
      <c r="N306" s="185" t="str">
        <f>'Список пропущеных животных  с И'!E7</f>
        <v/>
      </c>
      <c r="O306" s="66"/>
      <c r="P306" s="67"/>
      <c r="Q306" s="186" t="str">
        <f>'Список пропущеных животных  с И'!F7</f>
        <v/>
      </c>
      <c r="R306" s="66"/>
      <c r="S306" s="67"/>
      <c r="T306" s="185" t="str">
        <f>'Список пропущеных животных  с И'!G7</f>
        <v/>
      </c>
      <c r="U306" s="66"/>
      <c r="V306" s="67"/>
      <c r="W306" s="185" t="str">
        <f>'Список пропущеных животных  с И'!H7</f>
        <v/>
      </c>
      <c r="X306" s="66"/>
      <c r="Y306" s="67"/>
    </row>
    <row r="307">
      <c r="B307" s="187" t="str">
        <f>'Список пропущеных животных  с И'!A8</f>
        <v/>
      </c>
      <c r="C307" s="66"/>
      <c r="D307" s="67"/>
      <c r="E307" s="187" t="str">
        <f>'Список пропущеных животных  с И'!B8</f>
        <v/>
      </c>
      <c r="F307" s="66"/>
      <c r="G307" s="67"/>
      <c r="H307" s="185" t="str">
        <f>'Список пропущеных животных  с И'!C8</f>
        <v/>
      </c>
      <c r="I307" s="66"/>
      <c r="J307" s="67"/>
      <c r="K307" s="185" t="str">
        <f>'Список пропущеных животных  с И'!D8</f>
        <v/>
      </c>
      <c r="L307" s="66"/>
      <c r="M307" s="67"/>
      <c r="N307" s="185" t="str">
        <f>'Список пропущеных животных  с И'!E8</f>
        <v/>
      </c>
      <c r="O307" s="66"/>
      <c r="P307" s="67"/>
      <c r="Q307" s="185" t="str">
        <f>'Список пропущеных животных  с И'!F8</f>
        <v/>
      </c>
      <c r="R307" s="66"/>
      <c r="S307" s="67"/>
      <c r="T307" s="185" t="str">
        <f>'Список пропущеных животных  с И'!G8</f>
        <v/>
      </c>
      <c r="U307" s="66"/>
      <c r="V307" s="67"/>
      <c r="W307" s="185" t="str">
        <f>'Список пропущеных животных  с И'!H8</f>
        <v/>
      </c>
      <c r="X307" s="66"/>
      <c r="Y307" s="67"/>
    </row>
    <row r="308">
      <c r="B308" s="185" t="str">
        <f>'Список пропущеных животных  с И'!A9</f>
        <v/>
      </c>
      <c r="C308" s="66"/>
      <c r="D308" s="67"/>
      <c r="E308" s="185" t="str">
        <f>'Список пропущеных животных  с И'!B9</f>
        <v/>
      </c>
      <c r="F308" s="66"/>
      <c r="G308" s="67"/>
      <c r="H308" s="185" t="str">
        <f>'Список пропущеных животных  с И'!C9</f>
        <v/>
      </c>
      <c r="I308" s="66"/>
      <c r="J308" s="67"/>
      <c r="K308" s="185" t="str">
        <f>'Список пропущеных животных  с И'!D9</f>
        <v/>
      </c>
      <c r="L308" s="66"/>
      <c r="M308" s="67"/>
      <c r="N308" s="185" t="str">
        <f>'Список пропущеных животных  с И'!E9</f>
        <v/>
      </c>
      <c r="O308" s="66"/>
      <c r="P308" s="67"/>
      <c r="Q308" s="185" t="str">
        <f>'Список пропущеных животных  с И'!F9</f>
        <v/>
      </c>
      <c r="R308" s="66"/>
      <c r="S308" s="67"/>
      <c r="T308" s="185" t="str">
        <f>'Список пропущеных животных  с И'!G9</f>
        <v/>
      </c>
      <c r="U308" s="66"/>
      <c r="V308" s="67"/>
      <c r="W308" s="185" t="str">
        <f>'Список пропущеных животных  с И'!H9</f>
        <v/>
      </c>
      <c r="X308" s="66"/>
      <c r="Y308" s="67"/>
    </row>
    <row r="309">
      <c r="B309" s="185" t="str">
        <f>'Список пропущеных животных  с И'!A10</f>
        <v/>
      </c>
      <c r="C309" s="66"/>
      <c r="D309" s="67"/>
      <c r="E309" s="185" t="str">
        <f>'Список пропущеных животных  с И'!B10</f>
        <v/>
      </c>
      <c r="F309" s="66"/>
      <c r="G309" s="67"/>
      <c r="H309" s="185" t="str">
        <f>'Список пропущеных животных  с И'!C10</f>
        <v/>
      </c>
      <c r="I309" s="66"/>
      <c r="J309" s="67"/>
      <c r="K309" s="185" t="str">
        <f>'Список пропущеных животных  с И'!D10</f>
        <v/>
      </c>
      <c r="L309" s="66"/>
      <c r="M309" s="67"/>
      <c r="N309" s="185" t="str">
        <f>'Список пропущеных животных  с И'!E10</f>
        <v/>
      </c>
      <c r="O309" s="66"/>
      <c r="P309" s="67"/>
      <c r="Q309" s="185" t="str">
        <f>'Список пропущеных животных  с И'!F10</f>
        <v/>
      </c>
      <c r="R309" s="66"/>
      <c r="S309" s="67"/>
      <c r="T309" s="185" t="str">
        <f>'Список пропущеных животных  с И'!G10</f>
        <v/>
      </c>
      <c r="U309" s="66"/>
      <c r="V309" s="67"/>
      <c r="W309" s="185" t="str">
        <f>'Список пропущеных животных  с И'!H10</f>
        <v/>
      </c>
      <c r="X309" s="66"/>
      <c r="Y309" s="67"/>
    </row>
    <row r="310">
      <c r="B310" s="185" t="str">
        <f>'Список пропущеных животных  с И'!A11</f>
        <v/>
      </c>
      <c r="C310" s="66"/>
      <c r="D310" s="67"/>
      <c r="E310" s="185" t="str">
        <f>'Список пропущеных животных  с И'!B11</f>
        <v/>
      </c>
      <c r="F310" s="66"/>
      <c r="G310" s="67"/>
      <c r="H310" s="185" t="str">
        <f>'Список пропущеных животных  с И'!C11</f>
        <v/>
      </c>
      <c r="I310" s="66"/>
      <c r="J310" s="67"/>
      <c r="K310" s="185" t="str">
        <f>'Список пропущеных животных  с И'!D11</f>
        <v/>
      </c>
      <c r="L310" s="66"/>
      <c r="M310" s="67"/>
      <c r="N310" s="185" t="str">
        <f>'Список пропущеных животных  с И'!E11</f>
        <v/>
      </c>
      <c r="O310" s="66"/>
      <c r="P310" s="67"/>
      <c r="Q310" s="185" t="str">
        <f>'Список пропущеных животных  с И'!F11</f>
        <v/>
      </c>
      <c r="R310" s="66"/>
      <c r="S310" s="67"/>
      <c r="T310" s="185" t="str">
        <f>'Список пропущеных животных  с И'!G11</f>
        <v/>
      </c>
      <c r="U310" s="66"/>
      <c r="V310" s="67"/>
      <c r="W310" s="185" t="str">
        <f>'Список пропущеных животных  с И'!H11</f>
        <v/>
      </c>
      <c r="X310" s="66"/>
      <c r="Y310" s="67"/>
    </row>
    <row r="311">
      <c r="B311" s="185" t="str">
        <f>'Список пропущеных животных  с И'!A12</f>
        <v/>
      </c>
      <c r="C311" s="66"/>
      <c r="D311" s="67"/>
      <c r="E311" s="185" t="str">
        <f>'Список пропущеных животных  с И'!B12</f>
        <v/>
      </c>
      <c r="F311" s="66"/>
      <c r="G311" s="67"/>
      <c r="H311" s="185" t="str">
        <f>'Список пропущеных животных  с И'!C12</f>
        <v/>
      </c>
      <c r="I311" s="66"/>
      <c r="J311" s="67"/>
      <c r="K311" s="185" t="str">
        <f>'Список пропущеных животных  с И'!D12</f>
        <v/>
      </c>
      <c r="L311" s="66"/>
      <c r="M311" s="67"/>
      <c r="N311" s="185" t="str">
        <f>'Список пропущеных животных  с И'!E12</f>
        <v/>
      </c>
      <c r="O311" s="66"/>
      <c r="P311" s="67"/>
      <c r="Q311" s="185" t="str">
        <f>'Список пропущеных животных  с И'!F12</f>
        <v/>
      </c>
      <c r="R311" s="66"/>
      <c r="S311" s="67"/>
      <c r="T311" s="185" t="str">
        <f>'Список пропущеных животных  с И'!G12</f>
        <v/>
      </c>
      <c r="U311" s="66"/>
      <c r="V311" s="67"/>
      <c r="W311" s="185" t="str">
        <f>'Список пропущеных животных  с И'!H12</f>
        <v/>
      </c>
      <c r="X311" s="66"/>
      <c r="Y311" s="67"/>
    </row>
    <row r="312">
      <c r="B312" s="185" t="str">
        <f>'Список пропущеных животных  с И'!A13</f>
        <v/>
      </c>
      <c r="C312" s="66"/>
      <c r="D312" s="67"/>
      <c r="E312" s="185" t="str">
        <f>'Список пропущеных животных  с И'!B13</f>
        <v/>
      </c>
      <c r="F312" s="66"/>
      <c r="G312" s="67"/>
      <c r="H312" s="185" t="str">
        <f>'Список пропущеных животных  с И'!C13</f>
        <v/>
      </c>
      <c r="I312" s="66"/>
      <c r="J312" s="67"/>
      <c r="K312" s="185" t="str">
        <f>'Список пропущеных животных  с И'!D13</f>
        <v/>
      </c>
      <c r="L312" s="66"/>
      <c r="M312" s="67"/>
      <c r="N312" s="185" t="str">
        <f>'Список пропущеных животных  с И'!E13</f>
        <v/>
      </c>
      <c r="O312" s="66"/>
      <c r="P312" s="67"/>
      <c r="Q312" s="185" t="str">
        <f>'Список пропущеных животных  с И'!F13</f>
        <v/>
      </c>
      <c r="R312" s="66"/>
      <c r="S312" s="67"/>
      <c r="T312" s="185" t="str">
        <f>'Список пропущеных животных  с И'!G13</f>
        <v/>
      </c>
      <c r="U312" s="66"/>
      <c r="V312" s="67"/>
      <c r="W312" s="185" t="str">
        <f>'Список пропущеных животных  с И'!H13</f>
        <v/>
      </c>
      <c r="X312" s="66"/>
      <c r="Y312" s="67"/>
    </row>
    <row r="313">
      <c r="B313" s="185" t="str">
        <f>'Список пропущеных животных  с И'!A14</f>
        <v/>
      </c>
      <c r="C313" s="66"/>
      <c r="D313" s="67"/>
      <c r="E313" s="185" t="str">
        <f>'Список пропущеных животных  с И'!B14</f>
        <v/>
      </c>
      <c r="F313" s="66"/>
      <c r="G313" s="67"/>
      <c r="H313" s="185" t="str">
        <f>'Список пропущеных животных  с И'!C14</f>
        <v/>
      </c>
      <c r="I313" s="66"/>
      <c r="J313" s="67"/>
      <c r="K313" s="185" t="str">
        <f>'Список пропущеных животных  с И'!D14</f>
        <v/>
      </c>
      <c r="L313" s="66"/>
      <c r="M313" s="67"/>
      <c r="N313" s="185" t="str">
        <f>'Список пропущеных животных  с И'!E14</f>
        <v/>
      </c>
      <c r="O313" s="66"/>
      <c r="P313" s="67"/>
      <c r="Q313" s="185" t="str">
        <f>'Список пропущеных животных  с И'!F14</f>
        <v/>
      </c>
      <c r="R313" s="66"/>
      <c r="S313" s="67"/>
      <c r="T313" s="185" t="str">
        <f>'Список пропущеных животных  с И'!G14</f>
        <v/>
      </c>
      <c r="U313" s="66"/>
      <c r="V313" s="67"/>
      <c r="W313" s="185" t="str">
        <f>'Список пропущеных животных  с И'!H14</f>
        <v/>
      </c>
      <c r="X313" s="66"/>
      <c r="Y313" s="67"/>
    </row>
    <row r="314">
      <c r="B314" s="185" t="str">
        <f>'Список пропущеных животных  с И'!A15</f>
        <v/>
      </c>
      <c r="C314" s="66"/>
      <c r="D314" s="67"/>
      <c r="E314" s="185" t="str">
        <f>'Список пропущеных животных  с И'!B15</f>
        <v/>
      </c>
      <c r="F314" s="66"/>
      <c r="G314" s="67"/>
      <c r="H314" s="185" t="str">
        <f>'Список пропущеных животных  с И'!C15</f>
        <v/>
      </c>
      <c r="I314" s="66"/>
      <c r="J314" s="67"/>
      <c r="K314" s="185" t="str">
        <f>'Список пропущеных животных  с И'!D15</f>
        <v/>
      </c>
      <c r="L314" s="66"/>
      <c r="M314" s="67"/>
      <c r="N314" s="185" t="str">
        <f>'Список пропущеных животных  с И'!E15</f>
        <v/>
      </c>
      <c r="O314" s="66"/>
      <c r="P314" s="67"/>
      <c r="Q314" s="185" t="str">
        <f>'Список пропущеных животных  с И'!F15</f>
        <v/>
      </c>
      <c r="R314" s="66"/>
      <c r="S314" s="67"/>
      <c r="T314" s="185" t="str">
        <f>'Список пропущеных животных  с И'!G15</f>
        <v/>
      </c>
      <c r="U314" s="66"/>
      <c r="V314" s="67"/>
      <c r="W314" s="185" t="str">
        <f>'Список пропущеных животных  с И'!H15</f>
        <v/>
      </c>
      <c r="X314" s="66"/>
      <c r="Y314" s="67"/>
    </row>
    <row r="315">
      <c r="B315" s="185" t="str">
        <f>'Список пропущеных животных  с И'!A16</f>
        <v/>
      </c>
      <c r="C315" s="66"/>
      <c r="D315" s="67"/>
      <c r="E315" s="185" t="str">
        <f>'Список пропущеных животных  с И'!B16</f>
        <v/>
      </c>
      <c r="F315" s="66"/>
      <c r="G315" s="67"/>
      <c r="H315" s="185" t="str">
        <f>'Список пропущеных животных  с И'!C16</f>
        <v/>
      </c>
      <c r="I315" s="66"/>
      <c r="J315" s="67"/>
      <c r="K315" s="185" t="str">
        <f>'Список пропущеных животных  с И'!D16</f>
        <v/>
      </c>
      <c r="L315" s="66"/>
      <c r="M315" s="67"/>
      <c r="N315" s="185" t="str">
        <f>'Список пропущеных животных  с И'!E16</f>
        <v/>
      </c>
      <c r="O315" s="66"/>
      <c r="P315" s="67"/>
      <c r="Q315" s="185" t="str">
        <f>'Список пропущеных животных  с И'!F16</f>
        <v/>
      </c>
      <c r="R315" s="66"/>
      <c r="S315" s="67"/>
      <c r="T315" s="185" t="str">
        <f>'Список пропущеных животных  с И'!G16</f>
        <v/>
      </c>
      <c r="U315" s="66"/>
      <c r="V315" s="67"/>
      <c r="W315" s="185" t="str">
        <f>'Список пропущеных животных  с И'!H16</f>
        <v/>
      </c>
      <c r="X315" s="66"/>
      <c r="Y315" s="67"/>
    </row>
    <row r="316">
      <c r="B316" s="185" t="str">
        <f>'Список пропущеных животных  с И'!A17</f>
        <v/>
      </c>
      <c r="C316" s="66"/>
      <c r="D316" s="67"/>
      <c r="E316" s="185" t="str">
        <f>'Список пропущеных животных  с И'!B17</f>
        <v/>
      </c>
      <c r="F316" s="66"/>
      <c r="G316" s="67"/>
      <c r="H316" s="185" t="str">
        <f>'Список пропущеных животных  с И'!C17</f>
        <v/>
      </c>
      <c r="I316" s="66"/>
      <c r="J316" s="67"/>
      <c r="K316" s="185" t="str">
        <f>'Список пропущеных животных  с И'!D17</f>
        <v/>
      </c>
      <c r="L316" s="66"/>
      <c r="M316" s="67"/>
      <c r="N316" s="185" t="str">
        <f>'Список пропущеных животных  с И'!E17</f>
        <v/>
      </c>
      <c r="O316" s="66"/>
      <c r="P316" s="67"/>
      <c r="Q316" s="185" t="str">
        <f>'Список пропущеных животных  с И'!F17</f>
        <v/>
      </c>
      <c r="R316" s="66"/>
      <c r="S316" s="67"/>
      <c r="T316" s="185" t="str">
        <f>'Список пропущеных животных  с И'!G17</f>
        <v/>
      </c>
      <c r="U316" s="66"/>
      <c r="V316" s="67"/>
      <c r="W316" s="185" t="str">
        <f>'Список пропущеных животных  с И'!H17</f>
        <v/>
      </c>
      <c r="X316" s="66"/>
      <c r="Y316" s="67"/>
    </row>
    <row r="317">
      <c r="B317" s="185" t="str">
        <f>'Список пропущеных животных  с И'!A18</f>
        <v/>
      </c>
      <c r="C317" s="66"/>
      <c r="D317" s="67"/>
      <c r="E317" s="185" t="str">
        <f>'Список пропущеных животных  с И'!B18</f>
        <v/>
      </c>
      <c r="F317" s="66"/>
      <c r="G317" s="67"/>
      <c r="H317" s="185" t="str">
        <f>'Список пропущеных животных  с И'!C18</f>
        <v/>
      </c>
      <c r="I317" s="66"/>
      <c r="J317" s="67"/>
      <c r="K317" s="185" t="str">
        <f>'Список пропущеных животных  с И'!D18</f>
        <v/>
      </c>
      <c r="L317" s="66"/>
      <c r="M317" s="67"/>
      <c r="N317" s="185" t="str">
        <f>'Список пропущеных животных  с И'!E18</f>
        <v/>
      </c>
      <c r="O317" s="66"/>
      <c r="P317" s="67"/>
      <c r="Q317" s="185" t="str">
        <f>'Список пропущеных животных  с И'!F18</f>
        <v/>
      </c>
      <c r="R317" s="66"/>
      <c r="S317" s="67"/>
      <c r="T317" s="185" t="str">
        <f>'Список пропущеных животных  с И'!G18</f>
        <v/>
      </c>
      <c r="U317" s="66"/>
      <c r="V317" s="67"/>
      <c r="W317" s="185" t="str">
        <f>'Список пропущеных животных  с И'!H18</f>
        <v/>
      </c>
      <c r="X317" s="66"/>
      <c r="Y317" s="67"/>
    </row>
    <row r="318">
      <c r="B318" s="185" t="str">
        <f>'Список пропущеных животных  с И'!A19</f>
        <v/>
      </c>
      <c r="C318" s="66"/>
      <c r="D318" s="67"/>
      <c r="E318" s="185" t="str">
        <f>'Список пропущеных животных  с И'!B19</f>
        <v/>
      </c>
      <c r="F318" s="66"/>
      <c r="G318" s="67"/>
      <c r="H318" s="185" t="str">
        <f>'Список пропущеных животных  с И'!C19</f>
        <v/>
      </c>
      <c r="I318" s="66"/>
      <c r="J318" s="67"/>
      <c r="K318" s="185" t="str">
        <f>'Список пропущеных животных  с И'!D19</f>
        <v/>
      </c>
      <c r="L318" s="66"/>
      <c r="M318" s="67"/>
      <c r="N318" s="185" t="str">
        <f>'Список пропущеных животных  с И'!E19</f>
        <v/>
      </c>
      <c r="O318" s="66"/>
      <c r="P318" s="67"/>
      <c r="Q318" s="185" t="str">
        <f>'Список пропущеных животных  с И'!F19</f>
        <v/>
      </c>
      <c r="R318" s="66"/>
      <c r="S318" s="67"/>
      <c r="T318" s="201" t="str">
        <f>'Список пропущеных животных  с И'!G19</f>
        <v/>
      </c>
      <c r="U318" s="152"/>
      <c r="V318" s="128"/>
      <c r="W318" s="201" t="str">
        <f>'Список пропущеных животных  с И'!H19</f>
        <v/>
      </c>
      <c r="X318" s="152"/>
      <c r="Y318" s="128"/>
    </row>
    <row r="319">
      <c r="B319" s="185" t="str">
        <f>'Список пропущеных животных  с И'!A20</f>
        <v/>
      </c>
      <c r="C319" s="66"/>
      <c r="D319" s="67"/>
      <c r="E319" s="185" t="str">
        <f>'Список пропущеных животных  с И'!B20</f>
        <v/>
      </c>
      <c r="F319" s="66"/>
      <c r="G319" s="67"/>
      <c r="H319" s="185" t="str">
        <f>'Список пропущеных животных  с И'!C20</f>
        <v/>
      </c>
      <c r="I319" s="66"/>
      <c r="J319" s="67"/>
      <c r="K319" s="185" t="str">
        <f>'Список пропущеных животных  с И'!D20</f>
        <v/>
      </c>
      <c r="L319" s="66"/>
      <c r="M319" s="67"/>
      <c r="N319" s="201" t="str">
        <f>'Список пропущеных животных  с И'!E20</f>
        <v/>
      </c>
      <c r="O319" s="152"/>
      <c r="P319" s="128"/>
      <c r="Q319" s="201" t="str">
        <f>'Список пропущеных животных  с И'!F20</f>
        <v/>
      </c>
      <c r="R319" s="152"/>
      <c r="S319" s="128"/>
      <c r="T319" s="201" t="str">
        <f>'Список пропущеных животных  с И'!G20</f>
        <v/>
      </c>
      <c r="U319" s="152"/>
      <c r="V319" s="128"/>
      <c r="W319" s="201" t="str">
        <f>'Список пропущеных животных  с И'!H20</f>
        <v/>
      </c>
      <c r="X319" s="152"/>
      <c r="Y319" s="128"/>
    </row>
    <row r="320">
      <c r="B320" s="185" t="str">
        <f>'Список пропущеных животных  с И'!A21</f>
        <v/>
      </c>
      <c r="C320" s="66"/>
      <c r="D320" s="67"/>
      <c r="E320" s="185" t="str">
        <f>'Список пропущеных животных  с И'!B21</f>
        <v/>
      </c>
      <c r="F320" s="66"/>
      <c r="G320" s="67"/>
      <c r="H320" s="185" t="str">
        <f>'Список пропущеных животных  с И'!C21</f>
        <v/>
      </c>
      <c r="I320" s="66"/>
      <c r="J320" s="67"/>
      <c r="K320" s="185" t="str">
        <f>'Список пропущеных животных  с И'!D21</f>
        <v/>
      </c>
      <c r="L320" s="66"/>
      <c r="M320" s="67"/>
      <c r="N320" s="201" t="str">
        <f>'Список пропущеных животных  с И'!E21</f>
        <v/>
      </c>
      <c r="O320" s="152"/>
      <c r="P320" s="128"/>
      <c r="Q320" s="201" t="str">
        <f>'Список пропущеных животных  с И'!F21</f>
        <v/>
      </c>
      <c r="R320" s="152"/>
      <c r="S320" s="128"/>
      <c r="T320" s="201" t="str">
        <f>'Список пропущеных животных  с И'!G21</f>
        <v/>
      </c>
      <c r="U320" s="152"/>
      <c r="V320" s="128"/>
      <c r="W320" s="201" t="str">
        <f>'Список пропущеных животных  с И'!H21</f>
        <v/>
      </c>
      <c r="X320" s="152"/>
      <c r="Y320" s="128"/>
    </row>
    <row r="321">
      <c r="B321" s="201" t="str">
        <f>'Список пропущеных животных  с И'!A22</f>
        <v/>
      </c>
      <c r="C321" s="152"/>
      <c r="D321" s="128"/>
      <c r="E321" s="201" t="str">
        <f>'Список пропущеных животных  с И'!B22</f>
        <v/>
      </c>
      <c r="F321" s="152"/>
      <c r="G321" s="128"/>
      <c r="H321" s="201" t="str">
        <f>'Список пропущеных животных  с И'!C22</f>
        <v/>
      </c>
      <c r="I321" s="152"/>
      <c r="J321" s="128"/>
      <c r="K321" s="201" t="str">
        <f>'Список пропущеных животных  с И'!D22</f>
        <v/>
      </c>
      <c r="L321" s="152"/>
      <c r="M321" s="128"/>
      <c r="N321" s="201" t="str">
        <f>'Список пропущеных животных  с И'!E22</f>
        <v/>
      </c>
      <c r="O321" s="152"/>
      <c r="P321" s="128"/>
      <c r="Q321" s="201" t="str">
        <f>'Список пропущеных животных  с И'!F22</f>
        <v/>
      </c>
      <c r="R321" s="152"/>
      <c r="S321" s="128"/>
      <c r="T321" s="201" t="str">
        <f>'Список пропущеных животных  с И'!G22</f>
        <v/>
      </c>
      <c r="U321" s="152"/>
      <c r="V321" s="128"/>
      <c r="W321" s="201" t="str">
        <f>'Список пропущеных животных  с И'!H22</f>
        <v/>
      </c>
      <c r="X321" s="152"/>
      <c r="Y321" s="128"/>
    </row>
    <row r="323">
      <c r="L323" s="202"/>
      <c r="M323" s="203"/>
      <c r="N323" s="203"/>
      <c r="O323" s="203"/>
      <c r="P323" s="203"/>
      <c r="Q323" s="203"/>
      <c r="R323" s="203"/>
      <c r="S323" s="203"/>
      <c r="T323" s="203"/>
      <c r="U323" s="203"/>
      <c r="V323" s="203"/>
      <c r="W323" s="203"/>
    </row>
    <row r="324">
      <c r="L324" s="204"/>
    </row>
    <row r="328">
      <c r="B328" s="125"/>
      <c r="C328" s="125"/>
      <c r="D328" s="125"/>
      <c r="E328" s="125"/>
      <c r="F328" s="125"/>
      <c r="G328" s="125"/>
      <c r="H328" s="125"/>
      <c r="I328" s="125"/>
      <c r="J328" s="125"/>
      <c r="K328" s="125"/>
      <c r="L328" s="125"/>
      <c r="M328" s="125"/>
    </row>
    <row r="330">
      <c r="B330" s="125" t="s">
        <v>101</v>
      </c>
      <c r="E330" s="41" t="str">
        <f>"+7-800-707-7-305"</f>
        <v>+7-800-707-7-305</v>
      </c>
      <c r="I330" s="44" t="s">
        <v>102</v>
      </c>
    </row>
    <row r="331">
      <c r="B331" s="125"/>
      <c r="C331" s="125"/>
      <c r="D331" s="125"/>
      <c r="E331" s="125"/>
      <c r="F331" s="125"/>
      <c r="G331" s="125"/>
      <c r="H331" s="125"/>
      <c r="I331" s="125"/>
      <c r="J331" s="125"/>
      <c r="K331" s="125"/>
      <c r="L331" s="125"/>
      <c r="M331" s="125"/>
    </row>
    <row r="332">
      <c r="B332" s="125"/>
      <c r="C332" s="125"/>
      <c r="D332" s="125"/>
      <c r="E332" s="125"/>
      <c r="F332" s="125"/>
      <c r="G332" s="125"/>
      <c r="H332" s="125"/>
      <c r="I332" s="125"/>
      <c r="J332" s="125"/>
      <c r="K332" s="125"/>
      <c r="L332" s="125"/>
      <c r="M332" s="125"/>
    </row>
    <row r="333">
      <c r="A333" s="111" t="s">
        <v>139</v>
      </c>
    </row>
    <row r="335">
      <c r="B335" s="154" t="str">
        <f>'Список пропущеных животных  с У'!A1</f>
        <v>ИД</v>
      </c>
      <c r="C335" s="152"/>
      <c r="D335" s="128"/>
      <c r="E335" s="154" t="str">
        <f>'Список пропущеных животных  с У'!B1</f>
        <v>ДДНИ</v>
      </c>
      <c r="F335" s="128"/>
      <c r="G335" s="154" t="str">
        <f>'Список пропущеных животных  с У'!C1</f>
        <v>ЛАКТ</v>
      </c>
      <c r="H335" s="128"/>
      <c r="I335" s="154" t="str">
        <f>'Список пропущеных животных  с У'!D1</f>
        <v>РЕПКД</v>
      </c>
      <c r="J335" s="152"/>
      <c r="K335" s="128"/>
      <c r="L335" s="154" t="str">
        <f>'Список пропущеных животных  с У'!E1</f>
        <v>ДПОХ</v>
      </c>
      <c r="M335" s="128"/>
      <c r="N335" s="154" t="str">
        <f>'Список пропущеных животных  с У'!F1</f>
        <v>ИД</v>
      </c>
      <c r="O335" s="152"/>
      <c r="P335" s="128"/>
      <c r="Q335" s="154" t="str">
        <f>'Список пропущеных животных  с У'!G1</f>
        <v>ДДНИ</v>
      </c>
      <c r="R335" s="128"/>
      <c r="S335" s="154" t="str">
        <f>'Список пропущеных животных  с У'!H1</f>
        <v>ЛАКТ</v>
      </c>
      <c r="T335" s="128"/>
      <c r="U335" s="154" t="str">
        <f>'Список пропущеных животных  с У'!I1</f>
        <v>РЕПКД</v>
      </c>
      <c r="V335" s="152"/>
      <c r="W335" s="128"/>
      <c r="X335" s="154" t="str">
        <f>'Список пропущеных животных  с У'!J1</f>
        <v>ДПОХ</v>
      </c>
      <c r="Y335" s="128"/>
    </row>
    <row r="336">
      <c r="B336" s="205">
        <f>'Список пропущеных животных  с У'!A2</f>
        <v>103496</v>
      </c>
      <c r="C336" s="152"/>
      <c r="D336" s="128"/>
      <c r="E336" s="206">
        <f>'Список пропущеных животных  с У'!B2</f>
        <v>117</v>
      </c>
      <c r="F336" s="128"/>
      <c r="G336" s="201">
        <f>'Список пропущеных животных  с У'!C2</f>
        <v>2</v>
      </c>
      <c r="H336" s="128"/>
      <c r="I336" s="201" t="str">
        <f>'Список пропущеных животных  с У'!D2</f>
        <v>Осемененная</v>
      </c>
      <c r="J336" s="152"/>
      <c r="K336" s="128"/>
      <c r="L336" s="201">
        <f>'Список пропущеных животных  с У'!E2</f>
        <v>43</v>
      </c>
      <c r="M336" s="128"/>
      <c r="N336" s="201" t="str">
        <f>'Список пропущеных животных  с У'!F2</f>
        <v/>
      </c>
      <c r="O336" s="152"/>
      <c r="P336" s="128"/>
      <c r="Q336" s="201" t="str">
        <f>'Список пропущеных животных  с У'!G2</f>
        <v/>
      </c>
      <c r="R336" s="128"/>
      <c r="S336" s="201" t="str">
        <f>'Список пропущеных животных  с У'!H2</f>
        <v/>
      </c>
      <c r="T336" s="128"/>
      <c r="U336" s="201" t="str">
        <f>'Список пропущеных животных  с У'!I2</f>
        <v/>
      </c>
      <c r="V336" s="152"/>
      <c r="W336" s="128"/>
      <c r="X336" s="201" t="str">
        <f>'Список пропущеных животных  с У'!J2</f>
        <v/>
      </c>
      <c r="Y336" s="128"/>
    </row>
    <row r="337">
      <c r="B337" s="206" t="str">
        <f>'Список пропущеных животных  с У'!A3</f>
        <v/>
      </c>
      <c r="C337" s="152"/>
      <c r="D337" s="128"/>
      <c r="E337" s="206" t="str">
        <f>'Список пропущеных животных  с У'!B3</f>
        <v/>
      </c>
      <c r="F337" s="128"/>
      <c r="G337" s="201" t="str">
        <f>'Список пропущеных животных  с У'!C3</f>
        <v/>
      </c>
      <c r="H337" s="128"/>
      <c r="I337" s="201" t="str">
        <f>'Список пропущеных животных  с У'!D3</f>
        <v/>
      </c>
      <c r="J337" s="152"/>
      <c r="K337" s="128"/>
      <c r="L337" s="201" t="str">
        <f>'Список пропущеных животных  с У'!E3</f>
        <v/>
      </c>
      <c r="M337" s="128"/>
      <c r="N337" s="201" t="str">
        <f>'Список пропущеных животных  с У'!F3</f>
        <v/>
      </c>
      <c r="O337" s="152"/>
      <c r="P337" s="128"/>
      <c r="Q337" s="201" t="str">
        <f>'Список пропущеных животных  с У'!G3</f>
        <v/>
      </c>
      <c r="R337" s="128"/>
      <c r="S337" s="201" t="str">
        <f>'Список пропущеных животных  с У'!H3</f>
        <v/>
      </c>
      <c r="T337" s="128"/>
      <c r="U337" s="201" t="str">
        <f>'Список пропущеных животных  с У'!I3</f>
        <v/>
      </c>
      <c r="V337" s="152"/>
      <c r="W337" s="128"/>
      <c r="X337" s="201" t="str">
        <f>'Список пропущеных животных  с У'!J3</f>
        <v/>
      </c>
      <c r="Y337" s="128"/>
    </row>
    <row r="338">
      <c r="B338" s="206" t="str">
        <f>'Список пропущеных животных  с У'!A4</f>
        <v/>
      </c>
      <c r="C338" s="152"/>
      <c r="D338" s="128"/>
      <c r="E338" s="206" t="str">
        <f>'Список пропущеных животных  с У'!B4</f>
        <v/>
      </c>
      <c r="F338" s="128"/>
      <c r="G338" s="201" t="str">
        <f>'Список пропущеных животных  с У'!C4</f>
        <v/>
      </c>
      <c r="H338" s="128"/>
      <c r="I338" s="201" t="str">
        <f>'Список пропущеных животных  с У'!D4</f>
        <v/>
      </c>
      <c r="J338" s="152"/>
      <c r="K338" s="128"/>
      <c r="L338" s="201" t="str">
        <f>'Список пропущеных животных  с У'!E4</f>
        <v>Итого: 1</v>
      </c>
      <c r="M338" s="128"/>
      <c r="N338" s="201" t="str">
        <f>'Список пропущеных животных  с У'!F4</f>
        <v/>
      </c>
      <c r="O338" s="152"/>
      <c r="P338" s="128"/>
      <c r="Q338" s="201" t="str">
        <f>'Список пропущеных животных  с У'!G4</f>
        <v/>
      </c>
      <c r="R338" s="128"/>
      <c r="S338" s="201" t="str">
        <f>'Список пропущеных животных  с У'!H4</f>
        <v/>
      </c>
      <c r="T338" s="128"/>
      <c r="U338" s="201" t="str">
        <f>'Список пропущеных животных  с У'!I4</f>
        <v/>
      </c>
      <c r="V338" s="152"/>
      <c r="W338" s="128"/>
      <c r="X338" s="201" t="str">
        <f>'Список пропущеных животных  с У'!J4</f>
        <v/>
      </c>
      <c r="Y338" s="128"/>
    </row>
    <row r="339">
      <c r="B339" s="206" t="str">
        <f>'Список пропущеных животных  с У'!A5</f>
        <v/>
      </c>
      <c r="C339" s="152"/>
      <c r="D339" s="128"/>
      <c r="E339" s="206" t="str">
        <f>'Список пропущеных животных  с У'!B5</f>
        <v/>
      </c>
      <c r="F339" s="128"/>
      <c r="G339" s="201" t="str">
        <f>'Список пропущеных животных  с У'!C5</f>
        <v/>
      </c>
      <c r="H339" s="128"/>
      <c r="I339" s="201" t="str">
        <f>'Список пропущеных животных  с У'!D5</f>
        <v/>
      </c>
      <c r="J339" s="152"/>
      <c r="K339" s="128"/>
      <c r="L339" s="201" t="str">
        <f>'Список пропущеных животных  с У'!E5</f>
        <v/>
      </c>
      <c r="M339" s="128"/>
      <c r="N339" s="201" t="str">
        <f>'Список пропущеных животных  с У'!F5</f>
        <v/>
      </c>
      <c r="O339" s="152"/>
      <c r="P339" s="128"/>
      <c r="Q339" s="201" t="str">
        <f>'Список пропущеных животных  с У'!G5</f>
        <v/>
      </c>
      <c r="R339" s="128"/>
      <c r="S339" s="201" t="str">
        <f>'Список пропущеных животных  с У'!H5</f>
        <v/>
      </c>
      <c r="T339" s="128"/>
      <c r="U339" s="201" t="str">
        <f>'Список пропущеных животных  с У'!I5</f>
        <v/>
      </c>
      <c r="V339" s="152"/>
      <c r="W339" s="128"/>
      <c r="X339" s="201" t="str">
        <f>'Список пропущеных животных  с У'!J5</f>
        <v/>
      </c>
      <c r="Y339" s="128"/>
    </row>
    <row r="340">
      <c r="B340" s="206" t="str">
        <f>'Список пропущеных животных  с У'!A6</f>
        <v/>
      </c>
      <c r="C340" s="152"/>
      <c r="D340" s="128"/>
      <c r="E340" s="206" t="str">
        <f>'Список пропущеных животных  с У'!B6</f>
        <v/>
      </c>
      <c r="F340" s="128"/>
      <c r="G340" s="201" t="str">
        <f>'Список пропущеных животных  с У'!C6</f>
        <v/>
      </c>
      <c r="H340" s="128"/>
      <c r="I340" s="201" t="str">
        <f>'Список пропущеных животных  с У'!D6</f>
        <v/>
      </c>
      <c r="J340" s="152"/>
      <c r="K340" s="128"/>
      <c r="L340" s="201" t="str">
        <f>'Список пропущеных животных  с У'!E6</f>
        <v/>
      </c>
      <c r="M340" s="128"/>
      <c r="N340" s="201" t="str">
        <f>'Список пропущеных животных  с У'!F6</f>
        <v/>
      </c>
      <c r="O340" s="152"/>
      <c r="P340" s="128"/>
      <c r="Q340" s="201" t="str">
        <f>'Список пропущеных животных  с У'!G6</f>
        <v/>
      </c>
      <c r="R340" s="128"/>
      <c r="S340" s="201" t="str">
        <f>'Список пропущеных животных  с У'!H6</f>
        <v/>
      </c>
      <c r="T340" s="128"/>
      <c r="U340" s="201" t="str">
        <f>'Список пропущеных животных  с У'!I6</f>
        <v/>
      </c>
      <c r="V340" s="152"/>
      <c r="W340" s="128"/>
      <c r="X340" s="201" t="str">
        <f>'Список пропущеных животных  с У'!J6</f>
        <v/>
      </c>
      <c r="Y340" s="128"/>
    </row>
    <row r="341">
      <c r="B341" s="201" t="str">
        <f>'Список пропущеных животных  с У'!A7</f>
        <v/>
      </c>
      <c r="C341" s="152"/>
      <c r="D341" s="128"/>
      <c r="E341" s="201" t="str">
        <f>'Список пропущеных животных  с У'!B7</f>
        <v/>
      </c>
      <c r="F341" s="128"/>
      <c r="G341" s="201" t="str">
        <f>'Список пропущеных животных  с У'!C7</f>
        <v/>
      </c>
      <c r="H341" s="128"/>
      <c r="I341" s="201" t="str">
        <f>'Список пропущеных животных  с У'!D7</f>
        <v/>
      </c>
      <c r="J341" s="152"/>
      <c r="K341" s="128"/>
      <c r="L341" s="201" t="str">
        <f>'Список пропущеных животных  с У'!E7</f>
        <v/>
      </c>
      <c r="M341" s="128"/>
      <c r="N341" s="201" t="str">
        <f>'Список пропущеных животных  с У'!F7</f>
        <v/>
      </c>
      <c r="O341" s="152"/>
      <c r="P341" s="128"/>
      <c r="Q341" s="201" t="str">
        <f>'Список пропущеных животных  с У'!G7</f>
        <v/>
      </c>
      <c r="R341" s="128"/>
      <c r="S341" s="201" t="str">
        <f>'Список пропущеных животных  с У'!H7</f>
        <v/>
      </c>
      <c r="T341" s="128"/>
      <c r="U341" s="201" t="str">
        <f>'Список пропущеных животных  с У'!I7</f>
        <v/>
      </c>
      <c r="V341" s="152"/>
      <c r="W341" s="128"/>
      <c r="X341" s="201" t="str">
        <f>'Список пропущеных животных  с У'!J7</f>
        <v/>
      </c>
      <c r="Y341" s="128"/>
    </row>
    <row r="342">
      <c r="B342" s="201" t="str">
        <f>'Список пропущеных животных  с У'!A8</f>
        <v/>
      </c>
      <c r="C342" s="152"/>
      <c r="D342" s="128"/>
      <c r="E342" s="201" t="str">
        <f>'Список пропущеных животных  с У'!B8</f>
        <v/>
      </c>
      <c r="F342" s="128"/>
      <c r="G342" s="201" t="str">
        <f>'Список пропущеных животных  с У'!C8</f>
        <v/>
      </c>
      <c r="H342" s="128"/>
      <c r="I342" s="201" t="str">
        <f>'Список пропущеных животных  с У'!D8</f>
        <v/>
      </c>
      <c r="J342" s="152"/>
      <c r="K342" s="128"/>
      <c r="L342" s="201" t="str">
        <f>'Список пропущеных животных  с У'!E8</f>
        <v/>
      </c>
      <c r="M342" s="128"/>
      <c r="N342" s="201" t="str">
        <f>'Список пропущеных животных  с У'!F8</f>
        <v/>
      </c>
      <c r="O342" s="152"/>
      <c r="P342" s="128"/>
      <c r="Q342" s="201" t="str">
        <f>'Список пропущеных животных  с У'!G8</f>
        <v/>
      </c>
      <c r="R342" s="128"/>
      <c r="S342" s="201" t="str">
        <f>'Список пропущеных животных  с У'!H8</f>
        <v/>
      </c>
      <c r="T342" s="128"/>
      <c r="U342" s="201" t="str">
        <f>'Список пропущеных животных  с У'!I8</f>
        <v/>
      </c>
      <c r="V342" s="152"/>
      <c r="W342" s="128"/>
      <c r="X342" s="201" t="str">
        <f>'Список пропущеных животных  с У'!J8</f>
        <v/>
      </c>
      <c r="Y342" s="128"/>
    </row>
    <row r="343">
      <c r="B343" s="201" t="str">
        <f>'Список пропущеных животных  с У'!A9</f>
        <v/>
      </c>
      <c r="C343" s="152"/>
      <c r="D343" s="128"/>
      <c r="E343" s="201" t="str">
        <f>'Список пропущеных животных  с У'!B9</f>
        <v/>
      </c>
      <c r="F343" s="128"/>
      <c r="G343" s="201" t="str">
        <f>'Список пропущеных животных  с У'!C9</f>
        <v/>
      </c>
      <c r="H343" s="128"/>
      <c r="I343" s="201" t="str">
        <f>'Список пропущеных животных  с У'!D9</f>
        <v/>
      </c>
      <c r="J343" s="152"/>
      <c r="K343" s="128"/>
      <c r="L343" s="201" t="str">
        <f>'Список пропущеных животных  с У'!E9</f>
        <v/>
      </c>
      <c r="M343" s="128"/>
      <c r="N343" s="201" t="str">
        <f>'Список пропущеных животных  с У'!F9</f>
        <v/>
      </c>
      <c r="O343" s="152"/>
      <c r="P343" s="128"/>
      <c r="Q343" s="201" t="str">
        <f>'Список пропущеных животных  с У'!G9</f>
        <v/>
      </c>
      <c r="R343" s="128"/>
      <c r="S343" s="201" t="str">
        <f>'Список пропущеных животных  с У'!H9</f>
        <v/>
      </c>
      <c r="T343" s="128"/>
      <c r="U343" s="201" t="str">
        <f>'Список пропущеных животных  с У'!I9</f>
        <v/>
      </c>
      <c r="V343" s="152"/>
      <c r="W343" s="128"/>
      <c r="X343" s="201" t="str">
        <f>'Список пропущеных животных  с У'!J9</f>
        <v/>
      </c>
      <c r="Y343" s="128"/>
    </row>
    <row r="344">
      <c r="B344" s="201" t="str">
        <f>'Список пропущеных животных  с У'!A10</f>
        <v/>
      </c>
      <c r="C344" s="152"/>
      <c r="D344" s="128"/>
      <c r="E344" s="201" t="str">
        <f>'Список пропущеных животных  с У'!B10</f>
        <v/>
      </c>
      <c r="F344" s="128"/>
      <c r="G344" s="201" t="str">
        <f>'Список пропущеных животных  с У'!C10</f>
        <v/>
      </c>
      <c r="H344" s="128"/>
      <c r="I344" s="201" t="str">
        <f>'Список пропущеных животных  с У'!D10</f>
        <v/>
      </c>
      <c r="J344" s="152"/>
      <c r="K344" s="128"/>
      <c r="L344" s="201" t="str">
        <f>'Список пропущеных животных  с У'!E10</f>
        <v/>
      </c>
      <c r="M344" s="128"/>
      <c r="N344" s="201" t="str">
        <f>'Список пропущеных животных  с У'!F10</f>
        <v/>
      </c>
      <c r="O344" s="152"/>
      <c r="P344" s="128"/>
      <c r="Q344" s="201" t="str">
        <f>'Список пропущеных животных  с У'!G10</f>
        <v/>
      </c>
      <c r="R344" s="128"/>
      <c r="S344" s="201" t="str">
        <f>'Список пропущеных животных  с У'!H10</f>
        <v/>
      </c>
      <c r="T344" s="128"/>
      <c r="U344" s="201" t="str">
        <f>'Список пропущеных животных  с У'!I10</f>
        <v/>
      </c>
      <c r="V344" s="152"/>
      <c r="W344" s="128"/>
      <c r="X344" s="201" t="str">
        <f>'Список пропущеных животных  с У'!J10</f>
        <v/>
      </c>
      <c r="Y344" s="128"/>
    </row>
    <row r="345">
      <c r="B345" s="201" t="str">
        <f>'Список пропущеных животных  с У'!A11</f>
        <v/>
      </c>
      <c r="C345" s="152"/>
      <c r="D345" s="128"/>
      <c r="E345" s="201" t="str">
        <f>'Список пропущеных животных  с У'!B11</f>
        <v/>
      </c>
      <c r="F345" s="128"/>
      <c r="G345" s="201" t="str">
        <f>'Список пропущеных животных  с У'!C11</f>
        <v/>
      </c>
      <c r="H345" s="128"/>
      <c r="I345" s="201" t="str">
        <f>'Список пропущеных животных  с У'!D11</f>
        <v/>
      </c>
      <c r="J345" s="152"/>
      <c r="K345" s="128"/>
      <c r="L345" s="201" t="str">
        <f>'Список пропущеных животных  с У'!E11</f>
        <v/>
      </c>
      <c r="M345" s="128"/>
      <c r="N345" s="201" t="str">
        <f>'Список пропущеных животных  с У'!F11</f>
        <v/>
      </c>
      <c r="O345" s="152"/>
      <c r="P345" s="128"/>
      <c r="Q345" s="201" t="str">
        <f>'Список пропущеных животных  с У'!G11</f>
        <v/>
      </c>
      <c r="R345" s="128"/>
      <c r="S345" s="201" t="str">
        <f>'Список пропущеных животных  с У'!H11</f>
        <v/>
      </c>
      <c r="T345" s="128"/>
      <c r="U345" s="201" t="str">
        <f>'Список пропущеных животных  с У'!I11</f>
        <v/>
      </c>
      <c r="V345" s="152"/>
      <c r="W345" s="128"/>
      <c r="X345" s="201" t="str">
        <f>'Список пропущеных животных  с У'!J11</f>
        <v/>
      </c>
      <c r="Y345" s="128"/>
    </row>
    <row r="346">
      <c r="B346" s="201" t="str">
        <f>'Список пропущеных животных  с У'!A12</f>
        <v/>
      </c>
      <c r="C346" s="152"/>
      <c r="D346" s="128"/>
      <c r="E346" s="201" t="str">
        <f>'Список пропущеных животных  с У'!B12</f>
        <v/>
      </c>
      <c r="F346" s="128"/>
      <c r="G346" s="201" t="str">
        <f>'Список пропущеных животных  с У'!C12</f>
        <v/>
      </c>
      <c r="H346" s="128"/>
      <c r="I346" s="201" t="str">
        <f>'Список пропущеных животных  с У'!D12</f>
        <v/>
      </c>
      <c r="J346" s="152"/>
      <c r="K346" s="128"/>
      <c r="L346" s="201" t="str">
        <f>'Список пропущеных животных  с У'!E12</f>
        <v/>
      </c>
      <c r="M346" s="128"/>
      <c r="N346" s="201" t="str">
        <f>'Список пропущеных животных  с У'!F12</f>
        <v/>
      </c>
      <c r="O346" s="152"/>
      <c r="P346" s="128"/>
      <c r="Q346" s="201" t="str">
        <f>'Список пропущеных животных  с У'!G12</f>
        <v/>
      </c>
      <c r="R346" s="128"/>
      <c r="S346" s="201" t="str">
        <f>'Список пропущеных животных  с У'!H12</f>
        <v/>
      </c>
      <c r="T346" s="128"/>
      <c r="U346" s="201" t="str">
        <f>'Список пропущеных животных  с У'!I12</f>
        <v/>
      </c>
      <c r="V346" s="152"/>
      <c r="W346" s="128"/>
      <c r="X346" s="201" t="str">
        <f>'Список пропущеных животных  с У'!J12</f>
        <v/>
      </c>
      <c r="Y346" s="128"/>
    </row>
    <row r="347">
      <c r="B347" s="201" t="str">
        <f>'Список пропущеных животных  с У'!A13</f>
        <v/>
      </c>
      <c r="C347" s="152"/>
      <c r="D347" s="128"/>
      <c r="E347" s="201" t="str">
        <f>'Список пропущеных животных  с У'!B13</f>
        <v/>
      </c>
      <c r="F347" s="128"/>
      <c r="G347" s="201" t="str">
        <f>'Список пропущеных животных  с У'!C13</f>
        <v/>
      </c>
      <c r="H347" s="128"/>
      <c r="I347" s="201" t="str">
        <f>'Список пропущеных животных  с У'!D13</f>
        <v/>
      </c>
      <c r="J347" s="152"/>
      <c r="K347" s="128"/>
      <c r="L347" s="201" t="str">
        <f>'Список пропущеных животных  с У'!E13</f>
        <v/>
      </c>
      <c r="M347" s="128"/>
      <c r="N347" s="201" t="str">
        <f>'Список пропущеных животных  с У'!F13</f>
        <v/>
      </c>
      <c r="O347" s="152"/>
      <c r="P347" s="128"/>
      <c r="Q347" s="201" t="str">
        <f>'Список пропущеных животных  с У'!G13</f>
        <v/>
      </c>
      <c r="R347" s="128"/>
      <c r="S347" s="201" t="str">
        <f>'Список пропущеных животных  с У'!H13</f>
        <v/>
      </c>
      <c r="T347" s="128"/>
      <c r="U347" s="201" t="str">
        <f>'Список пропущеных животных  с У'!I13</f>
        <v/>
      </c>
      <c r="V347" s="152"/>
      <c r="W347" s="128"/>
      <c r="X347" s="201" t="str">
        <f>'Список пропущеных животных  с У'!J13</f>
        <v/>
      </c>
      <c r="Y347" s="128"/>
    </row>
    <row r="348">
      <c r="B348" s="201" t="str">
        <f>'Список пропущеных животных  с У'!A14</f>
        <v/>
      </c>
      <c r="C348" s="152"/>
      <c r="D348" s="128"/>
      <c r="E348" s="201" t="str">
        <f>'Список пропущеных животных  с У'!B14</f>
        <v/>
      </c>
      <c r="F348" s="128"/>
      <c r="G348" s="201" t="str">
        <f>'Список пропущеных животных  с У'!C14</f>
        <v/>
      </c>
      <c r="H348" s="128"/>
      <c r="I348" s="201" t="str">
        <f>'Список пропущеных животных  с У'!D14</f>
        <v/>
      </c>
      <c r="J348" s="152"/>
      <c r="K348" s="128"/>
      <c r="L348" s="201" t="str">
        <f>'Список пропущеных животных  с У'!E14</f>
        <v/>
      </c>
      <c r="M348" s="128"/>
      <c r="N348" s="201" t="str">
        <f>'Список пропущеных животных  с У'!F14</f>
        <v/>
      </c>
      <c r="O348" s="152"/>
      <c r="P348" s="128"/>
      <c r="Q348" s="201" t="str">
        <f>'Список пропущеных животных  с У'!G14</f>
        <v/>
      </c>
      <c r="R348" s="128"/>
      <c r="S348" s="201" t="str">
        <f>'Список пропущеных животных  с У'!H14</f>
        <v/>
      </c>
      <c r="T348" s="128"/>
      <c r="U348" s="201" t="str">
        <f>'Список пропущеных животных  с У'!I14</f>
        <v/>
      </c>
      <c r="V348" s="152"/>
      <c r="W348" s="128"/>
      <c r="X348" s="201" t="str">
        <f>'Список пропущеных животных  с У'!J14</f>
        <v/>
      </c>
      <c r="Y348" s="128"/>
    </row>
    <row r="349">
      <c r="B349" s="201" t="str">
        <f>'Список пропущеных животных  с У'!A15</f>
        <v/>
      </c>
      <c r="C349" s="152"/>
      <c r="D349" s="128"/>
      <c r="E349" s="201" t="str">
        <f>'Список пропущеных животных  с У'!B15</f>
        <v/>
      </c>
      <c r="F349" s="128"/>
      <c r="G349" s="201" t="str">
        <f>'Список пропущеных животных  с У'!C15</f>
        <v/>
      </c>
      <c r="H349" s="128"/>
      <c r="I349" s="201" t="str">
        <f>'Список пропущеных животных  с У'!D15</f>
        <v/>
      </c>
      <c r="J349" s="152"/>
      <c r="K349" s="128"/>
      <c r="L349" s="201" t="str">
        <f>'Список пропущеных животных  с У'!E15</f>
        <v/>
      </c>
      <c r="M349" s="128"/>
      <c r="N349" s="201" t="str">
        <f>'Список пропущеных животных  с У'!F15</f>
        <v/>
      </c>
      <c r="O349" s="152"/>
      <c r="P349" s="128"/>
      <c r="Q349" s="201" t="str">
        <f>'Список пропущеных животных  с У'!G15</f>
        <v/>
      </c>
      <c r="R349" s="128"/>
      <c r="S349" s="201" t="str">
        <f>'Список пропущеных животных  с У'!H15</f>
        <v/>
      </c>
      <c r="T349" s="128"/>
      <c r="U349" s="201" t="str">
        <f>'Список пропущеных животных  с У'!I15</f>
        <v/>
      </c>
      <c r="V349" s="152"/>
      <c r="W349" s="128"/>
      <c r="X349" s="201" t="str">
        <f>'Список пропущеных животных  с У'!J15</f>
        <v/>
      </c>
      <c r="Y349" s="128"/>
    </row>
    <row r="350">
      <c r="B350" s="201" t="str">
        <f>'Список пропущеных животных  с У'!A16</f>
        <v/>
      </c>
      <c r="C350" s="152"/>
      <c r="D350" s="128"/>
      <c r="E350" s="201" t="str">
        <f>'Список пропущеных животных  с У'!B16</f>
        <v/>
      </c>
      <c r="F350" s="128"/>
      <c r="G350" s="201" t="str">
        <f>'Список пропущеных животных  с У'!C16</f>
        <v/>
      </c>
      <c r="H350" s="128"/>
      <c r="I350" s="201" t="str">
        <f>'Список пропущеных животных  с У'!D16</f>
        <v/>
      </c>
      <c r="J350" s="152"/>
      <c r="K350" s="128"/>
      <c r="L350" s="201" t="str">
        <f>'Список пропущеных животных  с У'!E16</f>
        <v/>
      </c>
      <c r="M350" s="128"/>
      <c r="N350" s="201" t="str">
        <f>'Список пропущеных животных  с У'!F16</f>
        <v/>
      </c>
      <c r="O350" s="152"/>
      <c r="P350" s="128"/>
      <c r="Q350" s="201" t="str">
        <f>'Список пропущеных животных  с У'!G16</f>
        <v/>
      </c>
      <c r="R350" s="128"/>
      <c r="S350" s="201" t="str">
        <f>'Список пропущеных животных  с У'!H16</f>
        <v/>
      </c>
      <c r="T350" s="128"/>
      <c r="U350" s="201" t="str">
        <f>'Список пропущеных животных  с У'!I16</f>
        <v/>
      </c>
      <c r="V350" s="152"/>
      <c r="W350" s="128"/>
      <c r="X350" s="201" t="str">
        <f>'Список пропущеных животных  с У'!J16</f>
        <v/>
      </c>
      <c r="Y350" s="128"/>
    </row>
    <row r="351">
      <c r="B351" s="201" t="str">
        <f>'Список пропущеных животных  с У'!A17</f>
        <v/>
      </c>
      <c r="C351" s="152"/>
      <c r="D351" s="128"/>
      <c r="E351" s="201" t="str">
        <f>'Список пропущеных животных  с У'!B17</f>
        <v/>
      </c>
      <c r="F351" s="128"/>
      <c r="G351" s="201" t="str">
        <f>'Список пропущеных животных  с У'!C17</f>
        <v/>
      </c>
      <c r="H351" s="128"/>
      <c r="I351" s="201" t="str">
        <f>'Список пропущеных животных  с У'!D17</f>
        <v/>
      </c>
      <c r="J351" s="152"/>
      <c r="K351" s="128"/>
      <c r="L351" s="201" t="str">
        <f>'Список пропущеных животных  с У'!E17</f>
        <v/>
      </c>
      <c r="M351" s="128"/>
      <c r="N351" s="201" t="str">
        <f>'Список пропущеных животных  с У'!F17</f>
        <v/>
      </c>
      <c r="O351" s="152"/>
      <c r="P351" s="128"/>
      <c r="Q351" s="201" t="str">
        <f>'Список пропущеных животных  с У'!G17</f>
        <v/>
      </c>
      <c r="R351" s="128"/>
      <c r="S351" s="201" t="str">
        <f>'Список пропущеных животных  с У'!H17</f>
        <v/>
      </c>
      <c r="T351" s="128"/>
      <c r="U351" s="201" t="str">
        <f>'Список пропущеных животных  с У'!I17</f>
        <v/>
      </c>
      <c r="V351" s="152"/>
      <c r="W351" s="128"/>
      <c r="X351" s="201" t="str">
        <f>'Список пропущеных животных  с У'!J17</f>
        <v/>
      </c>
      <c r="Y351" s="128"/>
    </row>
    <row r="352">
      <c r="B352" s="201" t="str">
        <f>'Список пропущеных животных  с У'!A18</f>
        <v/>
      </c>
      <c r="C352" s="152"/>
      <c r="D352" s="128"/>
      <c r="E352" s="201" t="str">
        <f>'Список пропущеных животных  с У'!B18</f>
        <v/>
      </c>
      <c r="F352" s="128"/>
      <c r="G352" s="201" t="str">
        <f>'Список пропущеных животных  с У'!C18</f>
        <v/>
      </c>
      <c r="H352" s="128"/>
      <c r="I352" s="201" t="str">
        <f>'Список пропущеных животных  с У'!D18</f>
        <v/>
      </c>
      <c r="J352" s="152"/>
      <c r="K352" s="128"/>
      <c r="L352" s="201" t="str">
        <f>'Список пропущеных животных  с У'!E18</f>
        <v/>
      </c>
      <c r="M352" s="128"/>
      <c r="N352" s="201" t="str">
        <f>'Список пропущеных животных  с У'!F18</f>
        <v/>
      </c>
      <c r="O352" s="152"/>
      <c r="P352" s="128"/>
      <c r="Q352" s="201" t="str">
        <f>'Список пропущеных животных  с У'!G18</f>
        <v/>
      </c>
      <c r="R352" s="128"/>
      <c r="S352" s="201" t="str">
        <f>'Список пропущеных животных  с У'!H18</f>
        <v/>
      </c>
      <c r="T352" s="128"/>
      <c r="U352" s="201" t="str">
        <f>'Список пропущеных животных  с У'!I18</f>
        <v/>
      </c>
      <c r="V352" s="152"/>
      <c r="W352" s="128"/>
      <c r="X352" s="201" t="str">
        <f>'Список пропущеных животных  с У'!J18</f>
        <v/>
      </c>
      <c r="Y352" s="128"/>
    </row>
    <row r="353">
      <c r="B353" s="201" t="str">
        <f>'Список пропущеных животных  с У'!A19</f>
        <v/>
      </c>
      <c r="C353" s="152"/>
      <c r="D353" s="128"/>
      <c r="E353" s="201" t="str">
        <f>'Список пропущеных животных  с У'!B19</f>
        <v/>
      </c>
      <c r="F353" s="128"/>
      <c r="G353" s="201" t="str">
        <f>'Список пропущеных животных  с У'!C19</f>
        <v/>
      </c>
      <c r="H353" s="128"/>
      <c r="I353" s="201" t="str">
        <f>'Список пропущеных животных  с У'!D19</f>
        <v/>
      </c>
      <c r="J353" s="152"/>
      <c r="K353" s="128"/>
      <c r="L353" s="201" t="str">
        <f>'Список пропущеных животных  с У'!E19</f>
        <v/>
      </c>
      <c r="M353" s="128"/>
      <c r="N353" s="201" t="str">
        <f>'Список пропущеных животных  с У'!F19</f>
        <v/>
      </c>
      <c r="O353" s="152"/>
      <c r="P353" s="128"/>
      <c r="Q353" s="201" t="str">
        <f>'Список пропущеных животных  с У'!G19</f>
        <v/>
      </c>
      <c r="R353" s="128"/>
      <c r="S353" s="201" t="str">
        <f>'Список пропущеных животных  с У'!H19</f>
        <v/>
      </c>
      <c r="T353" s="128"/>
      <c r="U353" s="201" t="str">
        <f>'Список пропущеных животных  с У'!I19</f>
        <v/>
      </c>
      <c r="V353" s="152"/>
      <c r="W353" s="128"/>
      <c r="X353" s="201" t="str">
        <f>'Список пропущеных животных  с У'!J19</f>
        <v/>
      </c>
      <c r="Y353" s="128"/>
    </row>
    <row r="354">
      <c r="B354" s="201" t="str">
        <f>'Список пропущеных животных  с У'!A20</f>
        <v/>
      </c>
      <c r="C354" s="152"/>
      <c r="D354" s="128"/>
      <c r="E354" s="201" t="str">
        <f>'Список пропущеных животных  с У'!B20</f>
        <v/>
      </c>
      <c r="F354" s="128"/>
      <c r="G354" s="201" t="str">
        <f>'Список пропущеных животных  с У'!C20</f>
        <v/>
      </c>
      <c r="H354" s="128"/>
      <c r="I354" s="201" t="str">
        <f>'Список пропущеных животных  с У'!D20</f>
        <v/>
      </c>
      <c r="J354" s="152"/>
      <c r="K354" s="128"/>
      <c r="L354" s="201" t="str">
        <f>'Список пропущеных животных  с У'!E20</f>
        <v/>
      </c>
      <c r="M354" s="128"/>
      <c r="N354" s="201" t="str">
        <f>'Список пропущеных животных  с У'!F20</f>
        <v/>
      </c>
      <c r="O354" s="152"/>
      <c r="P354" s="128"/>
      <c r="Q354" s="201" t="str">
        <f>'Список пропущеных животных  с У'!G20</f>
        <v/>
      </c>
      <c r="R354" s="128"/>
      <c r="S354" s="201" t="str">
        <f>'Список пропущеных животных  с У'!H20</f>
        <v/>
      </c>
      <c r="T354" s="128"/>
      <c r="U354" s="201" t="str">
        <f>'Список пропущеных животных  с У'!I20</f>
        <v/>
      </c>
      <c r="V354" s="152"/>
      <c r="W354" s="128"/>
      <c r="X354" s="201" t="str">
        <f>'Список пропущеных животных  с У'!J20</f>
        <v/>
      </c>
      <c r="Y354" s="128"/>
    </row>
    <row r="355">
      <c r="B355" s="201" t="str">
        <f>'Список пропущеных животных  с У'!A21</f>
        <v/>
      </c>
      <c r="C355" s="152"/>
      <c r="D355" s="128"/>
      <c r="E355" s="201" t="str">
        <f>'Список пропущеных животных  с У'!B21</f>
        <v/>
      </c>
      <c r="F355" s="128"/>
      <c r="G355" s="201" t="str">
        <f>'Список пропущеных животных  с У'!C21</f>
        <v/>
      </c>
      <c r="H355" s="128"/>
      <c r="I355" s="201" t="str">
        <f>'Список пропущеных животных  с У'!D21</f>
        <v/>
      </c>
      <c r="J355" s="152"/>
      <c r="K355" s="128"/>
      <c r="L355" s="201" t="str">
        <f>'Список пропущеных животных  с У'!E21</f>
        <v/>
      </c>
      <c r="M355" s="128"/>
      <c r="N355" s="201" t="str">
        <f>'Список пропущеных животных  с У'!F21</f>
        <v/>
      </c>
      <c r="O355" s="152"/>
      <c r="P355" s="128"/>
      <c r="Q355" s="201" t="str">
        <f>'Список пропущеных животных  с У'!G21</f>
        <v/>
      </c>
      <c r="R355" s="128"/>
      <c r="S355" s="201" t="str">
        <f>'Список пропущеных животных  с У'!H21</f>
        <v/>
      </c>
      <c r="T355" s="128"/>
      <c r="U355" s="201" t="str">
        <f>'Список пропущеных животных  с У'!I21</f>
        <v/>
      </c>
      <c r="V355" s="152"/>
      <c r="W355" s="128"/>
      <c r="X355" s="201" t="str">
        <f>'Список пропущеных животных  с У'!J21</f>
        <v/>
      </c>
      <c r="Y355" s="128"/>
    </row>
    <row r="356">
      <c r="B356" s="207" t="str">
        <f>'Список пропущеных животных  с У'!A22</f>
        <v/>
      </c>
      <c r="C356" s="152"/>
      <c r="D356" s="128"/>
      <c r="E356" s="207" t="str">
        <f>'Список пропущеных животных  с У'!B22</f>
        <v/>
      </c>
      <c r="F356" s="128"/>
      <c r="G356" s="207" t="str">
        <f>'Список пропущеных животных  с У'!C22</f>
        <v/>
      </c>
      <c r="H356" s="128"/>
      <c r="I356" s="207" t="str">
        <f>'Список пропущеных животных  с У'!D22</f>
        <v/>
      </c>
      <c r="J356" s="152"/>
      <c r="K356" s="128"/>
      <c r="L356" s="207" t="str">
        <f>'Список пропущеных животных  с У'!E22</f>
        <v/>
      </c>
      <c r="M356" s="128"/>
      <c r="N356" s="207" t="str">
        <f>'Список пропущеных животных  с У'!F22</f>
        <v/>
      </c>
      <c r="O356" s="152"/>
      <c r="P356" s="128"/>
      <c r="Q356" s="207" t="str">
        <f>'Список пропущеных животных  с У'!G22</f>
        <v/>
      </c>
      <c r="R356" s="128"/>
      <c r="S356" s="207" t="str">
        <f>'Список пропущеных животных  с У'!H22</f>
        <v/>
      </c>
      <c r="T356" s="128"/>
      <c r="U356" s="207" t="str">
        <f>'Список пропущеных животных  с У'!I22</f>
        <v/>
      </c>
      <c r="V356" s="152"/>
      <c r="W356" s="128"/>
      <c r="X356" s="207" t="str">
        <f>'Список пропущеных животных  с У'!J22</f>
        <v/>
      </c>
      <c r="Y356" s="128"/>
    </row>
    <row r="358">
      <c r="I358" s="177"/>
    </row>
    <row r="360">
      <c r="J360" s="213"/>
      <c r="K360" s="203"/>
      <c r="L360" s="203"/>
      <c r="M360" s="203"/>
      <c r="N360" s="203"/>
      <c r="O360" s="203"/>
      <c r="P360" s="203"/>
      <c r="Q360" s="203"/>
    </row>
    <row r="364">
      <c r="B364" s="125"/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</row>
    <row r="366">
      <c r="B366" s="125"/>
      <c r="C366" s="125"/>
      <c r="D366" s="125"/>
      <c r="E366" s="125"/>
      <c r="F366" s="125"/>
      <c r="G366" s="125"/>
      <c r="H366" s="125"/>
      <c r="I366" s="125"/>
      <c r="J366" s="125"/>
      <c r="K366" s="125"/>
      <c r="L366" s="125"/>
      <c r="M366" s="125"/>
    </row>
    <row r="367">
      <c r="B367" s="125" t="s">
        <v>101</v>
      </c>
      <c r="E367" s="41" t="str">
        <f>"+7-800-707-7-305"</f>
        <v>+7-800-707-7-305</v>
      </c>
      <c r="I367" s="44" t="s">
        <v>102</v>
      </c>
    </row>
    <row r="368">
      <c r="B368" s="125"/>
      <c r="C368" s="125"/>
      <c r="D368" s="125"/>
      <c r="E368" s="41"/>
      <c r="F368" s="41"/>
      <c r="G368" s="41"/>
      <c r="H368" s="41"/>
      <c r="I368" s="44"/>
      <c r="J368" s="44"/>
      <c r="K368" s="44"/>
      <c r="L368" s="44"/>
      <c r="M368" s="44"/>
    </row>
    <row r="369">
      <c r="B369" s="125"/>
      <c r="C369" s="125"/>
      <c r="D369" s="125"/>
      <c r="E369" s="41"/>
      <c r="F369" s="41"/>
      <c r="G369" s="41"/>
      <c r="H369" s="41"/>
      <c r="I369" s="44"/>
      <c r="J369" s="44"/>
      <c r="K369" s="44"/>
      <c r="L369" s="44"/>
      <c r="M369" s="44"/>
    </row>
    <row r="370">
      <c r="A370" s="111" t="s">
        <v>139</v>
      </c>
    </row>
    <row r="372">
      <c r="B372" s="154" t="str">
        <f>'Список пропущеных животных  с У'!A1</f>
        <v>ИД</v>
      </c>
      <c r="C372" s="152"/>
      <c r="D372" s="128"/>
      <c r="E372" s="154" t="str">
        <f>'Список пропущеных животных  с У'!B1</f>
        <v>ДДНИ</v>
      </c>
      <c r="F372" s="128"/>
      <c r="G372" s="154" t="str">
        <f>'Список пропущеных животных  с У'!C1</f>
        <v>ЛАКТ</v>
      </c>
      <c r="H372" s="128"/>
      <c r="I372" s="154" t="str">
        <f>'Список пропущеных животных  с У'!D1</f>
        <v>РЕПКД</v>
      </c>
      <c r="J372" s="152"/>
      <c r="K372" s="128"/>
      <c r="L372" s="154" t="str">
        <f>'Список пропущеных животных  с У'!E1</f>
        <v>ДПОХ</v>
      </c>
      <c r="M372" s="128"/>
      <c r="N372" s="154" t="str">
        <f>'Список пропущеных животных  с У'!F1</f>
        <v>ИД</v>
      </c>
      <c r="O372" s="152"/>
      <c r="P372" s="128"/>
      <c r="Q372" s="154" t="str">
        <f>'Список пропущеных животных  с У'!G1</f>
        <v>ДДНИ</v>
      </c>
      <c r="R372" s="128"/>
      <c r="S372" s="154" t="str">
        <f>'Список пропущеных животных  с У'!H1</f>
        <v>ЛАКТ</v>
      </c>
      <c r="T372" s="128"/>
      <c r="U372" s="154" t="str">
        <f>'Список пропущеных животных  с У'!I1</f>
        <v>РЕПКД</v>
      </c>
      <c r="V372" s="152"/>
      <c r="W372" s="128"/>
      <c r="X372" s="154" t="str">
        <f>'Список пропущеных животных  с У'!J1</f>
        <v>ДПОХ</v>
      </c>
      <c r="Y372" s="128"/>
    </row>
    <row r="373">
      <c r="B373" s="201" t="str">
        <f>'Список пропущеных животных  с У'!A23</f>
        <v/>
      </c>
      <c r="C373" s="152"/>
      <c r="D373" s="128"/>
      <c r="E373" s="201" t="str">
        <f>'Список пропущеных животных  с У'!B23</f>
        <v/>
      </c>
      <c r="F373" s="128"/>
      <c r="G373" s="201" t="str">
        <f>'Список пропущеных животных  с У'!C23</f>
        <v/>
      </c>
      <c r="H373" s="128"/>
      <c r="I373" s="201" t="str">
        <f>'Список пропущеных животных  с У'!D23</f>
        <v/>
      </c>
      <c r="J373" s="152"/>
      <c r="K373" s="128"/>
      <c r="L373" s="201" t="str">
        <f>'Список пропущеных животных  с У'!E23</f>
        <v/>
      </c>
      <c r="M373" s="128"/>
      <c r="N373" s="201" t="str">
        <f>'Список пропущеных животных  с У'!F23</f>
        <v/>
      </c>
      <c r="O373" s="152"/>
      <c r="P373" s="128"/>
      <c r="Q373" s="201" t="str">
        <f>'Список пропущеных животных  с У'!G23</f>
        <v/>
      </c>
      <c r="R373" s="128"/>
      <c r="S373" s="201" t="str">
        <f>'Список пропущеных животных  с У'!H23</f>
        <v/>
      </c>
      <c r="T373" s="128"/>
      <c r="U373" s="201" t="str">
        <f>'Список пропущеных животных  с У'!I23</f>
        <v/>
      </c>
      <c r="V373" s="152"/>
      <c r="W373" s="128"/>
      <c r="X373" s="201" t="str">
        <f>'Список пропущеных животных  с У'!J23</f>
        <v/>
      </c>
      <c r="Y373" s="128"/>
    </row>
    <row r="374">
      <c r="B374" s="201" t="str">
        <f>'Список пропущеных животных  с У'!A24</f>
        <v/>
      </c>
      <c r="C374" s="152"/>
      <c r="D374" s="128"/>
      <c r="E374" s="201" t="str">
        <f>'Список пропущеных животных  с У'!B24</f>
        <v/>
      </c>
      <c r="F374" s="128"/>
      <c r="G374" s="201" t="str">
        <f>'Список пропущеных животных  с У'!C24</f>
        <v/>
      </c>
      <c r="H374" s="128"/>
      <c r="I374" s="201" t="str">
        <f>'Список пропущеных животных  с У'!D24</f>
        <v/>
      </c>
      <c r="J374" s="152"/>
      <c r="K374" s="128"/>
      <c r="L374" s="201" t="str">
        <f>'Список пропущеных животных  с У'!E24</f>
        <v/>
      </c>
      <c r="M374" s="128"/>
      <c r="N374" s="201" t="str">
        <f>'Список пропущеных животных  с У'!F24</f>
        <v/>
      </c>
      <c r="O374" s="152"/>
      <c r="P374" s="128"/>
      <c r="Q374" s="201" t="str">
        <f>'Список пропущеных животных  с У'!G24</f>
        <v/>
      </c>
      <c r="R374" s="128"/>
      <c r="S374" s="201" t="str">
        <f>'Список пропущеных животных  с У'!H24</f>
        <v/>
      </c>
      <c r="T374" s="128"/>
      <c r="U374" s="201" t="str">
        <f>'Список пропущеных животных  с У'!I24</f>
        <v/>
      </c>
      <c r="V374" s="152"/>
      <c r="W374" s="128"/>
      <c r="X374" s="201" t="str">
        <f>'Список пропущеных животных  с У'!J24</f>
        <v/>
      </c>
      <c r="Y374" s="128"/>
    </row>
    <row r="375">
      <c r="B375" s="201" t="str">
        <f>'Список пропущеных животных  с У'!A25</f>
        <v/>
      </c>
      <c r="C375" s="152"/>
      <c r="D375" s="128"/>
      <c r="E375" s="201" t="str">
        <f>'Список пропущеных животных  с У'!B25</f>
        <v/>
      </c>
      <c r="F375" s="128"/>
      <c r="G375" s="201" t="str">
        <f>'Список пропущеных животных  с У'!C25</f>
        <v/>
      </c>
      <c r="H375" s="128"/>
      <c r="I375" s="201" t="str">
        <f>'Список пропущеных животных  с У'!D25</f>
        <v/>
      </c>
      <c r="J375" s="152"/>
      <c r="K375" s="128"/>
      <c r="L375" s="201" t="str">
        <f>'Список пропущеных животных  с У'!E25</f>
        <v/>
      </c>
      <c r="M375" s="128"/>
      <c r="N375" s="201" t="str">
        <f>'Список пропущеных животных  с У'!F25</f>
        <v/>
      </c>
      <c r="O375" s="152"/>
      <c r="P375" s="128"/>
      <c r="Q375" s="201" t="str">
        <f>'Список пропущеных животных  с У'!G25</f>
        <v/>
      </c>
      <c r="R375" s="128"/>
      <c r="S375" s="201" t="str">
        <f>'Список пропущеных животных  с У'!H25</f>
        <v/>
      </c>
      <c r="T375" s="128"/>
      <c r="U375" s="201" t="str">
        <f>'Список пропущеных животных  с У'!I25</f>
        <v/>
      </c>
      <c r="V375" s="152"/>
      <c r="W375" s="128"/>
      <c r="X375" s="201" t="str">
        <f>'Список пропущеных животных  с У'!J25</f>
        <v/>
      </c>
      <c r="Y375" s="128"/>
    </row>
    <row r="376">
      <c r="B376" s="201" t="str">
        <f>'Список пропущеных животных  с У'!A26</f>
        <v/>
      </c>
      <c r="C376" s="152"/>
      <c r="D376" s="128"/>
      <c r="E376" s="201" t="str">
        <f>'Список пропущеных животных  с У'!B26</f>
        <v/>
      </c>
      <c r="F376" s="128"/>
      <c r="G376" s="201" t="str">
        <f>'Список пропущеных животных  с У'!C26</f>
        <v/>
      </c>
      <c r="H376" s="128"/>
      <c r="I376" s="201" t="str">
        <f>'Список пропущеных животных  с У'!D26</f>
        <v/>
      </c>
      <c r="J376" s="152"/>
      <c r="K376" s="128"/>
      <c r="L376" s="201" t="str">
        <f>'Список пропущеных животных  с У'!E26</f>
        <v/>
      </c>
      <c r="M376" s="128"/>
      <c r="N376" s="201" t="str">
        <f>'Список пропущеных животных  с У'!F26</f>
        <v/>
      </c>
      <c r="O376" s="152"/>
      <c r="P376" s="128"/>
      <c r="Q376" s="201" t="str">
        <f>'Список пропущеных животных  с У'!G26</f>
        <v/>
      </c>
      <c r="R376" s="128"/>
      <c r="S376" s="201" t="str">
        <f>'Список пропущеных животных  с У'!H26</f>
        <v/>
      </c>
      <c r="T376" s="128"/>
      <c r="U376" s="201" t="str">
        <f>'Список пропущеных животных  с У'!I26</f>
        <v/>
      </c>
      <c r="V376" s="152"/>
      <c r="W376" s="128"/>
      <c r="X376" s="201" t="str">
        <f>'Список пропущеных животных  с У'!J26</f>
        <v/>
      </c>
      <c r="Y376" s="128"/>
    </row>
    <row r="377">
      <c r="B377" s="201" t="str">
        <f>'Список пропущеных животных  с У'!A27</f>
        <v/>
      </c>
      <c r="C377" s="152"/>
      <c r="D377" s="128"/>
      <c r="E377" s="201" t="str">
        <f>'Список пропущеных животных  с У'!B27</f>
        <v/>
      </c>
      <c r="F377" s="128"/>
      <c r="G377" s="201" t="str">
        <f>'Список пропущеных животных  с У'!C27</f>
        <v/>
      </c>
      <c r="H377" s="128"/>
      <c r="I377" s="201" t="str">
        <f>'Список пропущеных животных  с У'!D27</f>
        <v/>
      </c>
      <c r="J377" s="152"/>
      <c r="K377" s="128"/>
      <c r="L377" s="201" t="str">
        <f>'Список пропущеных животных  с У'!E27</f>
        <v/>
      </c>
      <c r="M377" s="128"/>
      <c r="N377" s="201" t="str">
        <f>'Список пропущеных животных  с У'!F27</f>
        <v/>
      </c>
      <c r="O377" s="152"/>
      <c r="P377" s="128"/>
      <c r="Q377" s="201" t="str">
        <f>'Список пропущеных животных  с У'!G27</f>
        <v/>
      </c>
      <c r="R377" s="128"/>
      <c r="S377" s="201" t="str">
        <f>'Список пропущеных животных  с У'!H27</f>
        <v/>
      </c>
      <c r="T377" s="128"/>
      <c r="U377" s="201" t="str">
        <f>'Список пропущеных животных  с У'!I27</f>
        <v/>
      </c>
      <c r="V377" s="152"/>
      <c r="W377" s="128"/>
      <c r="X377" s="201" t="str">
        <f>'Список пропущеных животных  с У'!J27</f>
        <v/>
      </c>
      <c r="Y377" s="128"/>
    </row>
    <row r="378">
      <c r="B378" s="201" t="str">
        <f>'Список пропущеных животных  с У'!A28</f>
        <v/>
      </c>
      <c r="C378" s="152"/>
      <c r="D378" s="128"/>
      <c r="E378" s="201" t="str">
        <f>'Список пропущеных животных  с У'!B28</f>
        <v/>
      </c>
      <c r="F378" s="128"/>
      <c r="G378" s="201" t="str">
        <f>'Список пропущеных животных  с У'!C28</f>
        <v/>
      </c>
      <c r="H378" s="128"/>
      <c r="I378" s="201" t="str">
        <f>'Список пропущеных животных  с У'!D28</f>
        <v/>
      </c>
      <c r="J378" s="152"/>
      <c r="K378" s="128"/>
      <c r="L378" s="201" t="str">
        <f>'Список пропущеных животных  с У'!E28</f>
        <v/>
      </c>
      <c r="M378" s="128"/>
      <c r="N378" s="201" t="str">
        <f>'Список пропущеных животных  с У'!F28</f>
        <v/>
      </c>
      <c r="O378" s="152"/>
      <c r="P378" s="128"/>
      <c r="Q378" s="201" t="str">
        <f>'Список пропущеных животных  с У'!G28</f>
        <v/>
      </c>
      <c r="R378" s="128"/>
      <c r="S378" s="201" t="str">
        <f>'Список пропущеных животных  с У'!H28</f>
        <v/>
      </c>
      <c r="T378" s="128"/>
      <c r="U378" s="201" t="str">
        <f>'Список пропущеных животных  с У'!I28</f>
        <v/>
      </c>
      <c r="V378" s="152"/>
      <c r="W378" s="128"/>
      <c r="X378" s="201" t="str">
        <f>'Список пропущеных животных  с У'!J28</f>
        <v/>
      </c>
      <c r="Y378" s="128"/>
    </row>
    <row r="379">
      <c r="B379" s="201" t="str">
        <f>'Список пропущеных животных  с У'!A29</f>
        <v/>
      </c>
      <c r="C379" s="152"/>
      <c r="D379" s="128"/>
      <c r="E379" s="201" t="str">
        <f>'Список пропущеных животных  с У'!B29</f>
        <v/>
      </c>
      <c r="F379" s="128"/>
      <c r="G379" s="201" t="str">
        <f>'Список пропущеных животных  с У'!C29</f>
        <v/>
      </c>
      <c r="H379" s="128"/>
      <c r="I379" s="201" t="str">
        <f>'Список пропущеных животных  с У'!D29</f>
        <v/>
      </c>
      <c r="J379" s="152"/>
      <c r="K379" s="128"/>
      <c r="L379" s="201" t="str">
        <f>'Список пропущеных животных  с У'!E29</f>
        <v/>
      </c>
      <c r="M379" s="128"/>
      <c r="N379" s="201" t="str">
        <f>'Список пропущеных животных  с У'!F29</f>
        <v/>
      </c>
      <c r="O379" s="152"/>
      <c r="P379" s="128"/>
      <c r="Q379" s="201" t="str">
        <f>'Список пропущеных животных  с У'!G29</f>
        <v/>
      </c>
      <c r="R379" s="128"/>
      <c r="S379" s="201" t="str">
        <f>'Список пропущеных животных  с У'!H29</f>
        <v/>
      </c>
      <c r="T379" s="128"/>
      <c r="U379" s="201" t="str">
        <f>'Список пропущеных животных  с У'!I29</f>
        <v/>
      </c>
      <c r="V379" s="152"/>
      <c r="W379" s="128"/>
      <c r="X379" s="201" t="str">
        <f>'Список пропущеных животных  с У'!J29</f>
        <v/>
      </c>
      <c r="Y379" s="128"/>
    </row>
    <row r="380">
      <c r="B380" s="201" t="str">
        <f>'Список пропущеных животных  с У'!A30</f>
        <v/>
      </c>
      <c r="C380" s="152"/>
      <c r="D380" s="128"/>
      <c r="E380" s="201" t="str">
        <f>'Список пропущеных животных  с У'!B30</f>
        <v/>
      </c>
      <c r="F380" s="128"/>
      <c r="G380" s="201" t="str">
        <f>'Список пропущеных животных  с У'!C30</f>
        <v/>
      </c>
      <c r="H380" s="128"/>
      <c r="I380" s="201" t="str">
        <f>'Список пропущеных животных  с У'!D30</f>
        <v/>
      </c>
      <c r="J380" s="152"/>
      <c r="K380" s="128"/>
      <c r="L380" s="201" t="str">
        <f>'Список пропущеных животных  с У'!E30</f>
        <v/>
      </c>
      <c r="M380" s="128"/>
      <c r="N380" s="201" t="str">
        <f>'Список пропущеных животных  с У'!F30</f>
        <v/>
      </c>
      <c r="O380" s="152"/>
      <c r="P380" s="128"/>
      <c r="Q380" s="201" t="str">
        <f>'Список пропущеных животных  с У'!G30</f>
        <v/>
      </c>
      <c r="R380" s="128"/>
      <c r="S380" s="201" t="str">
        <f>'Список пропущеных животных  с У'!H30</f>
        <v/>
      </c>
      <c r="T380" s="128"/>
      <c r="U380" s="201" t="str">
        <f>'Список пропущеных животных  с У'!I30</f>
        <v/>
      </c>
      <c r="V380" s="152"/>
      <c r="W380" s="128"/>
      <c r="X380" s="201" t="str">
        <f>'Список пропущеных животных  с У'!J30</f>
        <v/>
      </c>
      <c r="Y380" s="128"/>
    </row>
    <row r="381">
      <c r="B381" s="201" t="str">
        <f>'Список пропущеных животных  с У'!A31</f>
        <v/>
      </c>
      <c r="C381" s="152"/>
      <c r="D381" s="128"/>
      <c r="E381" s="201" t="str">
        <f>'Список пропущеных животных  с У'!B31</f>
        <v/>
      </c>
      <c r="F381" s="128"/>
      <c r="G381" s="201" t="str">
        <f>'Список пропущеных животных  с У'!C31</f>
        <v/>
      </c>
      <c r="H381" s="128"/>
      <c r="I381" s="201" t="str">
        <f>'Список пропущеных животных  с У'!D31</f>
        <v/>
      </c>
      <c r="J381" s="152"/>
      <c r="K381" s="128"/>
      <c r="L381" s="201" t="str">
        <f>'Список пропущеных животных  с У'!E31</f>
        <v/>
      </c>
      <c r="M381" s="128"/>
      <c r="N381" s="201" t="str">
        <f>'Список пропущеных животных  с У'!F31</f>
        <v/>
      </c>
      <c r="O381" s="152"/>
      <c r="P381" s="128"/>
      <c r="Q381" s="201" t="str">
        <f>'Список пропущеных животных  с У'!G31</f>
        <v/>
      </c>
      <c r="R381" s="128"/>
      <c r="S381" s="201" t="str">
        <f>'Список пропущеных животных  с У'!H31</f>
        <v/>
      </c>
      <c r="T381" s="128"/>
      <c r="U381" s="201" t="str">
        <f>'Список пропущеных животных  с У'!I31</f>
        <v/>
      </c>
      <c r="V381" s="152"/>
      <c r="W381" s="128"/>
      <c r="X381" s="201" t="str">
        <f>'Список пропущеных животных  с У'!J31</f>
        <v/>
      </c>
      <c r="Y381" s="128"/>
    </row>
    <row r="382">
      <c r="B382" s="201" t="str">
        <f>'Список пропущеных животных  с У'!A32</f>
        <v/>
      </c>
      <c r="C382" s="152"/>
      <c r="D382" s="128"/>
      <c r="E382" s="201" t="str">
        <f>'Список пропущеных животных  с У'!B32</f>
        <v/>
      </c>
      <c r="F382" s="128"/>
      <c r="G382" s="201" t="str">
        <f>'Список пропущеных животных  с У'!C32</f>
        <v/>
      </c>
      <c r="H382" s="128"/>
      <c r="I382" s="201" t="str">
        <f>'Список пропущеных животных  с У'!D32</f>
        <v/>
      </c>
      <c r="J382" s="152"/>
      <c r="K382" s="128"/>
      <c r="L382" s="201" t="str">
        <f>'Список пропущеных животных  с У'!E32</f>
        <v/>
      </c>
      <c r="M382" s="128"/>
      <c r="N382" s="201" t="str">
        <f>'Список пропущеных животных  с У'!F32</f>
        <v/>
      </c>
      <c r="O382" s="152"/>
      <c r="P382" s="128"/>
      <c r="Q382" s="201" t="str">
        <f>'Список пропущеных животных  с У'!G32</f>
        <v/>
      </c>
      <c r="R382" s="128"/>
      <c r="S382" s="201" t="str">
        <f>'Список пропущеных животных  с У'!H32</f>
        <v/>
      </c>
      <c r="T382" s="128"/>
      <c r="U382" s="201" t="str">
        <f>'Список пропущеных животных  с У'!I32</f>
        <v/>
      </c>
      <c r="V382" s="152"/>
      <c r="W382" s="128"/>
      <c r="X382" s="201" t="str">
        <f>'Список пропущеных животных  с У'!J32</f>
        <v/>
      </c>
      <c r="Y382" s="128"/>
    </row>
    <row r="383">
      <c r="B383" s="201" t="str">
        <f>'Список пропущеных животных  с У'!A33</f>
        <v/>
      </c>
      <c r="C383" s="152"/>
      <c r="D383" s="128"/>
      <c r="E383" s="201" t="str">
        <f>'Список пропущеных животных  с У'!B33</f>
        <v/>
      </c>
      <c r="F383" s="128"/>
      <c r="G383" s="201" t="str">
        <f>'Список пропущеных животных  с У'!C33</f>
        <v/>
      </c>
      <c r="H383" s="128"/>
      <c r="I383" s="201" t="str">
        <f>'Список пропущеных животных  с У'!D33</f>
        <v/>
      </c>
      <c r="J383" s="152"/>
      <c r="K383" s="128"/>
      <c r="L383" s="201" t="str">
        <f>'Список пропущеных животных  с У'!E33</f>
        <v/>
      </c>
      <c r="M383" s="128"/>
      <c r="N383" s="201" t="str">
        <f>'Список пропущеных животных  с У'!F33</f>
        <v/>
      </c>
      <c r="O383" s="152"/>
      <c r="P383" s="128"/>
      <c r="Q383" s="201" t="str">
        <f>'Список пропущеных животных  с У'!G33</f>
        <v/>
      </c>
      <c r="R383" s="128"/>
      <c r="S383" s="201" t="str">
        <f>'Список пропущеных животных  с У'!H33</f>
        <v/>
      </c>
      <c r="T383" s="128"/>
      <c r="U383" s="201" t="str">
        <f>'Список пропущеных животных  с У'!I33</f>
        <v/>
      </c>
      <c r="V383" s="152"/>
      <c r="W383" s="128"/>
      <c r="X383" s="201" t="str">
        <f>'Список пропущеных животных  с У'!J33</f>
        <v/>
      </c>
      <c r="Y383" s="128"/>
    </row>
    <row r="384">
      <c r="B384" s="201" t="str">
        <f>'Список пропущеных животных  с У'!A34</f>
        <v/>
      </c>
      <c r="C384" s="152"/>
      <c r="D384" s="128"/>
      <c r="E384" s="201" t="str">
        <f>'Список пропущеных животных  с У'!B34</f>
        <v/>
      </c>
      <c r="F384" s="128"/>
      <c r="G384" s="201" t="str">
        <f>'Список пропущеных животных  с У'!C34</f>
        <v/>
      </c>
      <c r="H384" s="128"/>
      <c r="I384" s="201" t="str">
        <f>'Список пропущеных животных  с У'!D34</f>
        <v/>
      </c>
      <c r="J384" s="152"/>
      <c r="K384" s="128"/>
      <c r="L384" s="201" t="str">
        <f>'Список пропущеных животных  с У'!E34</f>
        <v/>
      </c>
      <c r="M384" s="128"/>
      <c r="N384" s="201" t="str">
        <f>'Список пропущеных животных  с У'!F34</f>
        <v/>
      </c>
      <c r="O384" s="152"/>
      <c r="P384" s="128"/>
      <c r="Q384" s="201" t="str">
        <f>'Список пропущеных животных  с У'!G34</f>
        <v/>
      </c>
      <c r="R384" s="128"/>
      <c r="S384" s="201" t="str">
        <f>'Список пропущеных животных  с У'!H34</f>
        <v/>
      </c>
      <c r="T384" s="128"/>
      <c r="U384" s="201" t="str">
        <f>'Список пропущеных животных  с У'!I34</f>
        <v/>
      </c>
      <c r="V384" s="152"/>
      <c r="W384" s="128"/>
      <c r="X384" s="201" t="str">
        <f>'Список пропущеных животных  с У'!J34</f>
        <v/>
      </c>
      <c r="Y384" s="128"/>
    </row>
    <row r="385">
      <c r="B385" s="201" t="str">
        <f>'Список пропущеных животных  с У'!A35</f>
        <v/>
      </c>
      <c r="C385" s="152"/>
      <c r="D385" s="128"/>
      <c r="E385" s="201" t="str">
        <f>'Список пропущеных животных  с У'!B35</f>
        <v/>
      </c>
      <c r="F385" s="128"/>
      <c r="G385" s="201" t="str">
        <f>'Список пропущеных животных  с У'!C35</f>
        <v/>
      </c>
      <c r="H385" s="128"/>
      <c r="I385" s="201" t="str">
        <f>'Список пропущеных животных  с У'!D35</f>
        <v/>
      </c>
      <c r="J385" s="152"/>
      <c r="K385" s="128"/>
      <c r="L385" s="201" t="str">
        <f>'Список пропущеных животных  с У'!E35</f>
        <v/>
      </c>
      <c r="M385" s="128"/>
      <c r="N385" s="201" t="str">
        <f>'Список пропущеных животных  с У'!F35</f>
        <v/>
      </c>
      <c r="O385" s="152"/>
      <c r="P385" s="128"/>
      <c r="Q385" s="201" t="str">
        <f>'Список пропущеных животных  с У'!G35</f>
        <v/>
      </c>
      <c r="R385" s="128"/>
      <c r="S385" s="201" t="str">
        <f>'Список пропущеных животных  с У'!H35</f>
        <v/>
      </c>
      <c r="T385" s="128"/>
      <c r="U385" s="201" t="str">
        <f>'Список пропущеных животных  с У'!I35</f>
        <v/>
      </c>
      <c r="V385" s="152"/>
      <c r="W385" s="128"/>
      <c r="X385" s="201" t="str">
        <f>'Список пропущеных животных  с У'!J35</f>
        <v/>
      </c>
      <c r="Y385" s="128"/>
    </row>
    <row r="386">
      <c r="B386" s="201" t="str">
        <f>'Список пропущеных животных  с У'!A36</f>
        <v/>
      </c>
      <c r="C386" s="152"/>
      <c r="D386" s="128"/>
      <c r="E386" s="201" t="str">
        <f>'Список пропущеных животных  с У'!B36</f>
        <v/>
      </c>
      <c r="F386" s="128"/>
      <c r="G386" s="201" t="str">
        <f>'Список пропущеных животных  с У'!C36</f>
        <v/>
      </c>
      <c r="H386" s="128"/>
      <c r="I386" s="201" t="str">
        <f>'Список пропущеных животных  с У'!D36</f>
        <v/>
      </c>
      <c r="J386" s="152"/>
      <c r="K386" s="128"/>
      <c r="L386" s="201" t="str">
        <f>'Список пропущеных животных  с У'!E36</f>
        <v/>
      </c>
      <c r="M386" s="128"/>
      <c r="N386" s="201" t="str">
        <f>'Список пропущеных животных  с У'!F36</f>
        <v/>
      </c>
      <c r="O386" s="152"/>
      <c r="P386" s="128"/>
      <c r="Q386" s="201" t="str">
        <f>'Список пропущеных животных  с У'!G36</f>
        <v/>
      </c>
      <c r="R386" s="128"/>
      <c r="S386" s="201" t="str">
        <f>'Список пропущеных животных  с У'!H36</f>
        <v/>
      </c>
      <c r="T386" s="128"/>
      <c r="U386" s="201" t="str">
        <f>'Список пропущеных животных  с У'!I36</f>
        <v/>
      </c>
      <c r="V386" s="152"/>
      <c r="W386" s="128"/>
      <c r="X386" s="201" t="str">
        <f>'Список пропущеных животных  с У'!J36</f>
        <v/>
      </c>
      <c r="Y386" s="128"/>
    </row>
    <row r="387">
      <c r="B387" s="201" t="str">
        <f>'Список пропущеных животных  с У'!A37</f>
        <v/>
      </c>
      <c r="C387" s="152"/>
      <c r="D387" s="128"/>
      <c r="E387" s="201" t="str">
        <f>'Список пропущеных животных  с У'!B37</f>
        <v/>
      </c>
      <c r="F387" s="128"/>
      <c r="G387" s="201" t="str">
        <f>'Список пропущеных животных  с У'!C37</f>
        <v/>
      </c>
      <c r="H387" s="128"/>
      <c r="I387" s="201" t="str">
        <f>'Список пропущеных животных  с У'!D37</f>
        <v/>
      </c>
      <c r="J387" s="152"/>
      <c r="K387" s="128"/>
      <c r="L387" s="201" t="str">
        <f>'Список пропущеных животных  с У'!E37</f>
        <v/>
      </c>
      <c r="M387" s="128"/>
      <c r="N387" s="201" t="str">
        <f>'Список пропущеных животных  с У'!F37</f>
        <v/>
      </c>
      <c r="O387" s="152"/>
      <c r="P387" s="128"/>
      <c r="Q387" s="201" t="str">
        <f>'Список пропущеных животных  с У'!G37</f>
        <v/>
      </c>
      <c r="R387" s="128"/>
      <c r="S387" s="201" t="str">
        <f>'Список пропущеных животных  с У'!H37</f>
        <v/>
      </c>
      <c r="T387" s="128"/>
      <c r="U387" s="201" t="str">
        <f>'Список пропущеных животных  с У'!I37</f>
        <v/>
      </c>
      <c r="V387" s="152"/>
      <c r="W387" s="128"/>
      <c r="X387" s="201" t="str">
        <f>'Список пропущеных животных  с У'!J37</f>
        <v/>
      </c>
      <c r="Y387" s="128"/>
    </row>
    <row r="388">
      <c r="B388" s="201" t="str">
        <f>'Список пропущеных животных  с У'!A38</f>
        <v/>
      </c>
      <c r="C388" s="152"/>
      <c r="D388" s="128"/>
      <c r="E388" s="201" t="str">
        <f>'Список пропущеных животных  с У'!B38</f>
        <v/>
      </c>
      <c r="F388" s="128"/>
      <c r="G388" s="201" t="str">
        <f>'Список пропущеных животных  с У'!C38</f>
        <v/>
      </c>
      <c r="H388" s="128"/>
      <c r="I388" s="201" t="str">
        <f>'Список пропущеных животных  с У'!D38</f>
        <v/>
      </c>
      <c r="J388" s="152"/>
      <c r="K388" s="128"/>
      <c r="L388" s="201" t="str">
        <f>'Список пропущеных животных  с У'!E38</f>
        <v/>
      </c>
      <c r="M388" s="128"/>
      <c r="N388" s="201" t="str">
        <f>'Список пропущеных животных  с У'!F38</f>
        <v/>
      </c>
      <c r="O388" s="152"/>
      <c r="P388" s="128"/>
      <c r="Q388" s="201" t="str">
        <f>'Список пропущеных животных  с У'!G38</f>
        <v/>
      </c>
      <c r="R388" s="128"/>
      <c r="S388" s="201" t="str">
        <f>'Список пропущеных животных  с У'!H38</f>
        <v/>
      </c>
      <c r="T388" s="128"/>
      <c r="U388" s="201" t="str">
        <f>'Список пропущеных животных  с У'!I38</f>
        <v/>
      </c>
      <c r="V388" s="152"/>
      <c r="W388" s="128"/>
      <c r="X388" s="201" t="str">
        <f>'Список пропущеных животных  с У'!J38</f>
        <v/>
      </c>
      <c r="Y388" s="128"/>
    </row>
    <row r="389">
      <c r="B389" s="201" t="str">
        <f>'Список пропущеных животных  с У'!A39</f>
        <v/>
      </c>
      <c r="C389" s="152"/>
      <c r="D389" s="128"/>
      <c r="E389" s="201" t="str">
        <f>'Список пропущеных животных  с У'!B39</f>
        <v/>
      </c>
      <c r="F389" s="128"/>
      <c r="G389" s="201" t="str">
        <f>'Список пропущеных животных  с У'!C39</f>
        <v/>
      </c>
      <c r="H389" s="128"/>
      <c r="I389" s="201" t="str">
        <f>'Список пропущеных животных  с У'!D39</f>
        <v/>
      </c>
      <c r="J389" s="152"/>
      <c r="K389" s="128"/>
      <c r="L389" s="201" t="str">
        <f>'Список пропущеных животных  с У'!E39</f>
        <v/>
      </c>
      <c r="M389" s="128"/>
      <c r="N389" s="201" t="str">
        <f>'Список пропущеных животных  с У'!F39</f>
        <v/>
      </c>
      <c r="O389" s="152"/>
      <c r="P389" s="128"/>
      <c r="Q389" s="201" t="str">
        <f>'Список пропущеных животных  с У'!G39</f>
        <v/>
      </c>
      <c r="R389" s="128"/>
      <c r="S389" s="201" t="str">
        <f>'Список пропущеных животных  с У'!H39</f>
        <v/>
      </c>
      <c r="T389" s="128"/>
      <c r="U389" s="201" t="str">
        <f>'Список пропущеных животных  с У'!I39</f>
        <v/>
      </c>
      <c r="V389" s="152"/>
      <c r="W389" s="128"/>
      <c r="X389" s="201" t="str">
        <f>'Список пропущеных животных  с У'!J39</f>
        <v/>
      </c>
      <c r="Y389" s="128"/>
    </row>
    <row r="390">
      <c r="B390" s="201" t="str">
        <f>'Список пропущеных животных  с У'!A40</f>
        <v/>
      </c>
      <c r="C390" s="152"/>
      <c r="D390" s="128"/>
      <c r="E390" s="201" t="str">
        <f>'Список пропущеных животных  с У'!B40</f>
        <v/>
      </c>
      <c r="F390" s="128"/>
      <c r="G390" s="201" t="str">
        <f>'Список пропущеных животных  с У'!C40</f>
        <v/>
      </c>
      <c r="H390" s="128"/>
      <c r="I390" s="201" t="str">
        <f>'Список пропущеных животных  с У'!D40</f>
        <v/>
      </c>
      <c r="J390" s="152"/>
      <c r="K390" s="128"/>
      <c r="L390" s="201" t="str">
        <f>'Список пропущеных животных  с У'!E40</f>
        <v/>
      </c>
      <c r="M390" s="128"/>
      <c r="N390" s="201" t="str">
        <f>'Список пропущеных животных  с У'!F40</f>
        <v/>
      </c>
      <c r="O390" s="152"/>
      <c r="P390" s="128"/>
      <c r="Q390" s="201" t="str">
        <f>'Список пропущеных животных  с У'!G40</f>
        <v/>
      </c>
      <c r="R390" s="128"/>
      <c r="S390" s="201" t="str">
        <f>'Список пропущеных животных  с У'!H40</f>
        <v/>
      </c>
      <c r="T390" s="128"/>
      <c r="U390" s="201" t="str">
        <f>'Список пропущеных животных  с У'!I40</f>
        <v/>
      </c>
      <c r="V390" s="152"/>
      <c r="W390" s="128"/>
      <c r="X390" s="201" t="str">
        <f>'Список пропущеных животных  с У'!J40</f>
        <v/>
      </c>
      <c r="Y390" s="128"/>
    </row>
    <row r="391">
      <c r="B391" s="201" t="str">
        <f>'Список пропущеных животных  с У'!A41</f>
        <v/>
      </c>
      <c r="C391" s="152"/>
      <c r="D391" s="128"/>
      <c r="E391" s="201" t="str">
        <f>'Список пропущеных животных  с У'!B41</f>
        <v/>
      </c>
      <c r="F391" s="128"/>
      <c r="G391" s="201" t="str">
        <f>'Список пропущеных животных  с У'!C41</f>
        <v/>
      </c>
      <c r="H391" s="128"/>
      <c r="I391" s="201" t="str">
        <f>'Список пропущеных животных  с У'!D41</f>
        <v/>
      </c>
      <c r="J391" s="152"/>
      <c r="K391" s="128"/>
      <c r="L391" s="201" t="str">
        <f>'Список пропущеных животных  с У'!E41</f>
        <v/>
      </c>
      <c r="M391" s="128"/>
      <c r="N391" s="201" t="str">
        <f>'Список пропущеных животных  с У'!F41</f>
        <v/>
      </c>
      <c r="O391" s="152"/>
      <c r="P391" s="128"/>
      <c r="Q391" s="201" t="str">
        <f>'Список пропущеных животных  с У'!G41</f>
        <v/>
      </c>
      <c r="R391" s="128"/>
      <c r="S391" s="201" t="str">
        <f>'Список пропущеных животных  с У'!H41</f>
        <v/>
      </c>
      <c r="T391" s="128"/>
      <c r="U391" s="201" t="str">
        <f>'Список пропущеных животных  с У'!I41</f>
        <v/>
      </c>
      <c r="V391" s="152"/>
      <c r="W391" s="128"/>
      <c r="X391" s="201" t="str">
        <f>'Список пропущеных животных  с У'!J41</f>
        <v/>
      </c>
      <c r="Y391" s="128"/>
    </row>
    <row r="392">
      <c r="B392" s="201" t="str">
        <f>'Список пропущеных животных  с У'!A42</f>
        <v/>
      </c>
      <c r="C392" s="152"/>
      <c r="D392" s="128"/>
      <c r="E392" s="201" t="str">
        <f>'Список пропущеных животных  с У'!B42</f>
        <v/>
      </c>
      <c r="F392" s="128"/>
      <c r="G392" s="201" t="str">
        <f>'Список пропущеных животных  с У'!C42</f>
        <v/>
      </c>
      <c r="H392" s="128"/>
      <c r="I392" s="201" t="str">
        <f>'Список пропущеных животных  с У'!D42</f>
        <v/>
      </c>
      <c r="J392" s="152"/>
      <c r="K392" s="128"/>
      <c r="L392" s="201" t="str">
        <f>'Список пропущеных животных  с У'!E42</f>
        <v/>
      </c>
      <c r="M392" s="128"/>
      <c r="N392" s="201" t="str">
        <f>'Список пропущеных животных  с У'!F42</f>
        <v/>
      </c>
      <c r="O392" s="152"/>
      <c r="P392" s="128"/>
      <c r="Q392" s="201" t="str">
        <f>'Список пропущеных животных  с У'!G42</f>
        <v/>
      </c>
      <c r="R392" s="128"/>
      <c r="S392" s="201" t="str">
        <f>'Список пропущеных животных  с У'!H42</f>
        <v/>
      </c>
      <c r="T392" s="128"/>
      <c r="U392" s="201" t="str">
        <f>'Список пропущеных животных  с У'!I42</f>
        <v/>
      </c>
      <c r="V392" s="152"/>
      <c r="W392" s="128"/>
      <c r="X392" s="201" t="str">
        <f>'Список пропущеных животных  с У'!J42</f>
        <v/>
      </c>
      <c r="Y392" s="128"/>
    </row>
    <row r="393">
      <c r="B393" s="201" t="str">
        <f>'Список пропущеных животных  с У'!A43</f>
        <v/>
      </c>
      <c r="C393" s="152"/>
      <c r="D393" s="128"/>
      <c r="E393" s="201" t="str">
        <f>'Список пропущеных животных  с У'!B43</f>
        <v/>
      </c>
      <c r="F393" s="128"/>
      <c r="G393" s="201" t="str">
        <f>'Список пропущеных животных  с У'!C43</f>
        <v/>
      </c>
      <c r="H393" s="128"/>
      <c r="I393" s="201" t="str">
        <f>'Список пропущеных животных  с У'!D43</f>
        <v/>
      </c>
      <c r="J393" s="152"/>
      <c r="K393" s="128"/>
      <c r="L393" s="201" t="str">
        <f>'Список пропущеных животных  с У'!E43</f>
        <v/>
      </c>
      <c r="M393" s="128"/>
      <c r="N393" s="201" t="str">
        <f>'Список пропущеных животных  с У'!F43</f>
        <v/>
      </c>
      <c r="O393" s="152"/>
      <c r="P393" s="128"/>
      <c r="Q393" s="201" t="str">
        <f>'Список пропущеных животных  с У'!G43</f>
        <v/>
      </c>
      <c r="R393" s="128"/>
      <c r="S393" s="201" t="str">
        <f>'Список пропущеных животных  с У'!H43</f>
        <v/>
      </c>
      <c r="T393" s="128"/>
      <c r="U393" s="201" t="str">
        <f>'Список пропущеных животных  с У'!I43</f>
        <v/>
      </c>
      <c r="V393" s="152"/>
      <c r="W393" s="128"/>
      <c r="X393" s="201" t="str">
        <f>'Список пропущеных животных  с У'!J43</f>
        <v/>
      </c>
      <c r="Y393" s="128"/>
    </row>
    <row r="395">
      <c r="I395" s="177"/>
    </row>
    <row r="397">
      <c r="J397" s="213"/>
      <c r="K397" s="203"/>
      <c r="L397" s="203"/>
      <c r="M397" s="203"/>
      <c r="N397" s="203"/>
      <c r="O397" s="203"/>
      <c r="P397" s="203"/>
      <c r="Q397" s="203"/>
    </row>
    <row r="401">
      <c r="B401" s="125"/>
      <c r="C401" s="125"/>
      <c r="D401" s="125"/>
      <c r="E401" s="125"/>
      <c r="F401" s="125"/>
      <c r="G401" s="125"/>
      <c r="H401" s="125"/>
      <c r="I401" s="125"/>
      <c r="J401" s="125"/>
      <c r="K401" s="125"/>
      <c r="L401" s="125"/>
      <c r="M401" s="125"/>
    </row>
    <row r="404">
      <c r="B404" s="125"/>
      <c r="C404" s="125"/>
      <c r="D404" s="125"/>
      <c r="E404" s="125"/>
      <c r="F404" s="125"/>
      <c r="G404" s="125"/>
      <c r="H404" s="125"/>
      <c r="I404" s="125"/>
      <c r="J404" s="125"/>
      <c r="K404" s="125"/>
      <c r="L404" s="125"/>
      <c r="M404" s="125"/>
    </row>
    <row r="405">
      <c r="B405" s="125" t="s">
        <v>101</v>
      </c>
      <c r="E405" s="41" t="str">
        <f>"+7-800-707-7-305"</f>
        <v>+7-800-707-7-305</v>
      </c>
      <c r="I405" s="44" t="s">
        <v>102</v>
      </c>
    </row>
    <row r="406">
      <c r="B406" s="125"/>
      <c r="C406" s="125"/>
      <c r="D406" s="125"/>
      <c r="E406" s="41"/>
      <c r="F406" s="41"/>
      <c r="G406" s="41"/>
      <c r="H406" s="41"/>
      <c r="I406" s="44"/>
      <c r="J406" s="44"/>
      <c r="K406" s="44"/>
      <c r="L406" s="44"/>
      <c r="M406" s="44"/>
    </row>
    <row r="407">
      <c r="A407" s="111" t="s">
        <v>139</v>
      </c>
    </row>
    <row r="409">
      <c r="B409" s="154" t="str">
        <f>'Список пропущеных животных  с У'!A1</f>
        <v>ИД</v>
      </c>
      <c r="C409" s="152"/>
      <c r="D409" s="128"/>
      <c r="E409" s="154" t="str">
        <f>'Список пропущеных животных  с У'!B1</f>
        <v>ДДНИ</v>
      </c>
      <c r="F409" s="128"/>
      <c r="G409" s="154" t="str">
        <f>'Список пропущеных животных  с У'!C1</f>
        <v>ЛАКТ</v>
      </c>
      <c r="H409" s="128"/>
      <c r="I409" s="154" t="str">
        <f>'Список пропущеных животных  с У'!D1</f>
        <v>РЕПКД</v>
      </c>
      <c r="J409" s="152"/>
      <c r="K409" s="128"/>
      <c r="L409" s="154" t="str">
        <f>'Список пропущеных животных  с У'!E1</f>
        <v>ДПОХ</v>
      </c>
      <c r="M409" s="128"/>
      <c r="N409" s="154" t="str">
        <f>'Список пропущеных животных  с У'!F1</f>
        <v>ИД</v>
      </c>
      <c r="O409" s="152"/>
      <c r="P409" s="128"/>
      <c r="Q409" s="154" t="str">
        <f>'Список пропущеных животных  с У'!G1</f>
        <v>ДДНИ</v>
      </c>
      <c r="R409" s="128"/>
      <c r="S409" s="154" t="str">
        <f>'Список пропущеных животных  с У'!H1</f>
        <v>ЛАКТ</v>
      </c>
      <c r="T409" s="128"/>
      <c r="U409" s="154" t="str">
        <f>'Список пропущеных животных  с У'!I1</f>
        <v>РЕПКД</v>
      </c>
      <c r="V409" s="152"/>
      <c r="W409" s="128"/>
      <c r="X409" s="154" t="str">
        <f>'Список пропущеных животных  с У'!J1</f>
        <v>ДПОХ</v>
      </c>
      <c r="Y409" s="128"/>
    </row>
    <row r="410">
      <c r="B410" s="201" t="str">
        <f>'Список пропущеных животных  с У'!A44</f>
        <v/>
      </c>
      <c r="C410" s="152"/>
      <c r="D410" s="128"/>
      <c r="E410" s="201" t="str">
        <f>'Список пропущеных животных  с У'!B44</f>
        <v/>
      </c>
      <c r="F410" s="128"/>
      <c r="G410" s="201" t="str">
        <f>'Список пропущеных животных  с У'!C44</f>
        <v/>
      </c>
      <c r="H410" s="128"/>
      <c r="I410" s="201" t="str">
        <f>'Список пропущеных животных  с У'!D44</f>
        <v/>
      </c>
      <c r="J410" s="152"/>
      <c r="K410" s="128"/>
      <c r="L410" s="201" t="str">
        <f>'Список пропущеных животных  с У'!E44</f>
        <v/>
      </c>
      <c r="M410" s="128"/>
      <c r="N410" s="201" t="str">
        <f>'Список пропущеных животных  с У'!F44</f>
        <v/>
      </c>
      <c r="O410" s="152"/>
      <c r="P410" s="128"/>
      <c r="Q410" s="201" t="str">
        <f>'Список пропущеных животных  с У'!G44</f>
        <v/>
      </c>
      <c r="R410" s="128"/>
      <c r="S410" s="201" t="str">
        <f>'Список пропущеных животных  с У'!H44</f>
        <v/>
      </c>
      <c r="T410" s="128"/>
      <c r="U410" s="201" t="str">
        <f>'Список пропущеных животных  с У'!I44</f>
        <v/>
      </c>
      <c r="V410" s="152"/>
      <c r="W410" s="128"/>
      <c r="X410" s="201" t="str">
        <f>'Список пропущеных животных  с У'!J44</f>
        <v/>
      </c>
      <c r="Y410" s="128"/>
    </row>
    <row r="411">
      <c r="B411" s="201" t="str">
        <f>'Список пропущеных животных  с У'!A45</f>
        <v/>
      </c>
      <c r="C411" s="152"/>
      <c r="D411" s="128"/>
      <c r="E411" s="201" t="str">
        <f>'Список пропущеных животных  с У'!B45</f>
        <v/>
      </c>
      <c r="F411" s="128"/>
      <c r="G411" s="201" t="str">
        <f>'Список пропущеных животных  с У'!C45</f>
        <v/>
      </c>
      <c r="H411" s="128"/>
      <c r="I411" s="201" t="str">
        <f>'Список пропущеных животных  с У'!D45</f>
        <v/>
      </c>
      <c r="J411" s="152"/>
      <c r="K411" s="128"/>
      <c r="L411" s="201" t="str">
        <f>'Список пропущеных животных  с У'!E45</f>
        <v/>
      </c>
      <c r="M411" s="128"/>
      <c r="N411" s="201" t="str">
        <f>'Список пропущеных животных  с У'!F45</f>
        <v/>
      </c>
      <c r="O411" s="152"/>
      <c r="P411" s="128"/>
      <c r="Q411" s="201" t="str">
        <f>'Список пропущеных животных  с У'!G45</f>
        <v/>
      </c>
      <c r="R411" s="128"/>
      <c r="S411" s="201" t="str">
        <f>'Список пропущеных животных  с У'!H45</f>
        <v/>
      </c>
      <c r="T411" s="128"/>
      <c r="U411" s="201" t="str">
        <f>'Список пропущеных животных  с У'!I45</f>
        <v/>
      </c>
      <c r="V411" s="152"/>
      <c r="W411" s="128"/>
      <c r="X411" s="201" t="str">
        <f>'Список пропущеных животных  с У'!J45</f>
        <v/>
      </c>
      <c r="Y411" s="128"/>
    </row>
    <row r="412">
      <c r="B412" s="201" t="str">
        <f>'Список пропущеных животных  с У'!A46</f>
        <v/>
      </c>
      <c r="C412" s="152"/>
      <c r="D412" s="128"/>
      <c r="E412" s="201" t="str">
        <f>'Список пропущеных животных  с У'!B46</f>
        <v/>
      </c>
      <c r="F412" s="128"/>
      <c r="G412" s="201" t="str">
        <f>'Список пропущеных животных  с У'!C46</f>
        <v/>
      </c>
      <c r="H412" s="128"/>
      <c r="I412" s="201" t="str">
        <f>'Список пропущеных животных  с У'!D46</f>
        <v/>
      </c>
      <c r="J412" s="152"/>
      <c r="K412" s="128"/>
      <c r="L412" s="201" t="str">
        <f>'Список пропущеных животных  с У'!E46</f>
        <v/>
      </c>
      <c r="M412" s="128"/>
      <c r="N412" s="201" t="str">
        <f>'Список пропущеных животных  с У'!F46</f>
        <v/>
      </c>
      <c r="O412" s="152"/>
      <c r="P412" s="128"/>
      <c r="Q412" s="201" t="str">
        <f>'Список пропущеных животных  с У'!G46</f>
        <v/>
      </c>
      <c r="R412" s="128"/>
      <c r="S412" s="201" t="str">
        <f>'Список пропущеных животных  с У'!H46</f>
        <v/>
      </c>
      <c r="T412" s="128"/>
      <c r="U412" s="201" t="str">
        <f>'Список пропущеных животных  с У'!I46</f>
        <v/>
      </c>
      <c r="V412" s="152"/>
      <c r="W412" s="128"/>
      <c r="X412" s="201" t="str">
        <f>'Список пропущеных животных  с У'!J46</f>
        <v/>
      </c>
      <c r="Y412" s="128"/>
    </row>
    <row r="413">
      <c r="B413" s="201" t="str">
        <f>'Список пропущеных животных  с У'!A47</f>
        <v/>
      </c>
      <c r="C413" s="152"/>
      <c r="D413" s="128"/>
      <c r="E413" s="201" t="str">
        <f>'Список пропущеных животных  с У'!B47</f>
        <v/>
      </c>
      <c r="F413" s="128"/>
      <c r="G413" s="201" t="str">
        <f>'Список пропущеных животных  с У'!C47</f>
        <v/>
      </c>
      <c r="H413" s="128"/>
      <c r="I413" s="201" t="str">
        <f>'Список пропущеных животных  с У'!D47</f>
        <v/>
      </c>
      <c r="J413" s="152"/>
      <c r="K413" s="128"/>
      <c r="L413" s="201" t="str">
        <f>'Список пропущеных животных  с У'!E47</f>
        <v/>
      </c>
      <c r="M413" s="128"/>
      <c r="N413" s="201" t="str">
        <f>'Список пропущеных животных  с У'!F47</f>
        <v/>
      </c>
      <c r="O413" s="152"/>
      <c r="P413" s="128"/>
      <c r="Q413" s="201" t="str">
        <f>'Список пропущеных животных  с У'!G47</f>
        <v/>
      </c>
      <c r="R413" s="128"/>
      <c r="S413" s="201" t="str">
        <f>'Список пропущеных животных  с У'!H47</f>
        <v/>
      </c>
      <c r="T413" s="128"/>
      <c r="U413" s="201" t="str">
        <f>'Список пропущеных животных  с У'!I47</f>
        <v/>
      </c>
      <c r="V413" s="152"/>
      <c r="W413" s="128"/>
      <c r="X413" s="201" t="str">
        <f>'Список пропущеных животных  с У'!J47</f>
        <v/>
      </c>
      <c r="Y413" s="128"/>
    </row>
    <row r="414">
      <c r="B414" s="201" t="str">
        <f>'Список пропущеных животных  с У'!A48</f>
        <v/>
      </c>
      <c r="C414" s="152"/>
      <c r="D414" s="128"/>
      <c r="E414" s="201" t="str">
        <f>'Список пропущеных животных  с У'!B48</f>
        <v/>
      </c>
      <c r="F414" s="128"/>
      <c r="G414" s="201" t="str">
        <f>'Список пропущеных животных  с У'!C48</f>
        <v/>
      </c>
      <c r="H414" s="128"/>
      <c r="I414" s="201" t="str">
        <f>'Список пропущеных животных  с У'!D48</f>
        <v/>
      </c>
      <c r="J414" s="152"/>
      <c r="K414" s="128"/>
      <c r="L414" s="201" t="str">
        <f>'Список пропущеных животных  с У'!E48</f>
        <v/>
      </c>
      <c r="M414" s="128"/>
      <c r="N414" s="201" t="str">
        <f>'Список пропущеных животных  с У'!F48</f>
        <v/>
      </c>
      <c r="O414" s="152"/>
      <c r="P414" s="128"/>
      <c r="Q414" s="201" t="str">
        <f>'Список пропущеных животных  с У'!G48</f>
        <v/>
      </c>
      <c r="R414" s="128"/>
      <c r="S414" s="201" t="str">
        <f>'Список пропущеных животных  с У'!H48</f>
        <v/>
      </c>
      <c r="T414" s="128"/>
      <c r="U414" s="201" t="str">
        <f>'Список пропущеных животных  с У'!I48</f>
        <v/>
      </c>
      <c r="V414" s="152"/>
      <c r="W414" s="128"/>
      <c r="X414" s="201" t="str">
        <f>'Список пропущеных животных  с У'!J48</f>
        <v/>
      </c>
      <c r="Y414" s="128"/>
    </row>
    <row r="415">
      <c r="B415" s="201" t="str">
        <f>'Список пропущеных животных  с У'!A49</f>
        <v/>
      </c>
      <c r="C415" s="152"/>
      <c r="D415" s="128"/>
      <c r="E415" s="201" t="str">
        <f>'Список пропущеных животных  с У'!B49</f>
        <v/>
      </c>
      <c r="F415" s="128"/>
      <c r="G415" s="201" t="str">
        <f>'Список пропущеных животных  с У'!C49</f>
        <v/>
      </c>
      <c r="H415" s="128"/>
      <c r="I415" s="201" t="str">
        <f>'Список пропущеных животных  с У'!D49</f>
        <v/>
      </c>
      <c r="J415" s="152"/>
      <c r="K415" s="128"/>
      <c r="L415" s="201" t="str">
        <f>'Список пропущеных животных  с У'!E49</f>
        <v/>
      </c>
      <c r="M415" s="128"/>
      <c r="N415" s="201" t="str">
        <f>'Список пропущеных животных  с У'!F49</f>
        <v/>
      </c>
      <c r="O415" s="152"/>
      <c r="P415" s="128"/>
      <c r="Q415" s="201" t="str">
        <f>'Список пропущеных животных  с У'!G49</f>
        <v/>
      </c>
      <c r="R415" s="128"/>
      <c r="S415" s="201" t="str">
        <f>'Список пропущеных животных  с У'!H49</f>
        <v/>
      </c>
      <c r="T415" s="128"/>
      <c r="U415" s="201" t="str">
        <f>'Список пропущеных животных  с У'!I49</f>
        <v/>
      </c>
      <c r="V415" s="152"/>
      <c r="W415" s="128"/>
      <c r="X415" s="201" t="str">
        <f>'Список пропущеных животных  с У'!J49</f>
        <v/>
      </c>
      <c r="Y415" s="128"/>
    </row>
    <row r="416">
      <c r="B416" s="201" t="str">
        <f>'Список пропущеных животных  с У'!A50</f>
        <v/>
      </c>
      <c r="C416" s="152"/>
      <c r="D416" s="128"/>
      <c r="E416" s="201" t="str">
        <f>'Список пропущеных животных  с У'!B50</f>
        <v/>
      </c>
      <c r="F416" s="128"/>
      <c r="G416" s="201" t="str">
        <f>'Список пропущеных животных  с У'!C50</f>
        <v/>
      </c>
      <c r="H416" s="128"/>
      <c r="I416" s="201" t="str">
        <f>'Список пропущеных животных  с У'!D50</f>
        <v/>
      </c>
      <c r="J416" s="152"/>
      <c r="K416" s="128"/>
      <c r="L416" s="201" t="str">
        <f>'Список пропущеных животных  с У'!E50</f>
        <v/>
      </c>
      <c r="M416" s="128"/>
      <c r="N416" s="201" t="str">
        <f>'Список пропущеных животных  с У'!F50</f>
        <v/>
      </c>
      <c r="O416" s="152"/>
      <c r="P416" s="128"/>
      <c r="Q416" s="201" t="str">
        <f>'Список пропущеных животных  с У'!G50</f>
        <v/>
      </c>
      <c r="R416" s="128"/>
      <c r="S416" s="201" t="str">
        <f>'Список пропущеных животных  с У'!H50</f>
        <v/>
      </c>
      <c r="T416" s="128"/>
      <c r="U416" s="201" t="str">
        <f>'Список пропущеных животных  с У'!I50</f>
        <v/>
      </c>
      <c r="V416" s="152"/>
      <c r="W416" s="128"/>
      <c r="X416" s="201" t="str">
        <f>'Список пропущеных животных  с У'!J50</f>
        <v/>
      </c>
      <c r="Y416" s="128"/>
    </row>
    <row r="417">
      <c r="B417" s="201" t="str">
        <f>'Список пропущеных животных  с У'!A51</f>
        <v/>
      </c>
      <c r="C417" s="152"/>
      <c r="D417" s="128"/>
      <c r="E417" s="201" t="str">
        <f>'Список пропущеных животных  с У'!B51</f>
        <v/>
      </c>
      <c r="F417" s="128"/>
      <c r="G417" s="201" t="str">
        <f>'Список пропущеных животных  с У'!C51</f>
        <v/>
      </c>
      <c r="H417" s="128"/>
      <c r="I417" s="201" t="str">
        <f>'Список пропущеных животных  с У'!D51</f>
        <v/>
      </c>
      <c r="J417" s="152"/>
      <c r="K417" s="128"/>
      <c r="L417" s="201" t="str">
        <f>'Список пропущеных животных  с У'!E51</f>
        <v/>
      </c>
      <c r="M417" s="128"/>
      <c r="N417" s="201" t="str">
        <f>'Список пропущеных животных  с У'!F51</f>
        <v/>
      </c>
      <c r="O417" s="152"/>
      <c r="P417" s="128"/>
      <c r="Q417" s="201" t="str">
        <f>'Список пропущеных животных  с У'!G51</f>
        <v/>
      </c>
      <c r="R417" s="128"/>
      <c r="S417" s="201" t="str">
        <f>'Список пропущеных животных  с У'!H51</f>
        <v/>
      </c>
      <c r="T417" s="128"/>
      <c r="U417" s="201" t="str">
        <f>'Список пропущеных животных  с У'!I51</f>
        <v/>
      </c>
      <c r="V417" s="152"/>
      <c r="W417" s="128"/>
      <c r="X417" s="201" t="str">
        <f>'Список пропущеных животных  с У'!J51</f>
        <v/>
      </c>
      <c r="Y417" s="128"/>
    </row>
    <row r="418">
      <c r="B418" s="201" t="str">
        <f>'Список пропущеных животных  с У'!A52</f>
        <v/>
      </c>
      <c r="C418" s="152"/>
      <c r="D418" s="128"/>
      <c r="E418" s="201" t="str">
        <f>'Список пропущеных животных  с У'!B52</f>
        <v/>
      </c>
      <c r="F418" s="128"/>
      <c r="G418" s="201" t="str">
        <f>'Список пропущеных животных  с У'!C52</f>
        <v/>
      </c>
      <c r="H418" s="128"/>
      <c r="I418" s="201" t="str">
        <f>'Список пропущеных животных  с У'!D52</f>
        <v/>
      </c>
      <c r="J418" s="152"/>
      <c r="K418" s="128"/>
      <c r="L418" s="201" t="str">
        <f>'Список пропущеных животных  с У'!E52</f>
        <v/>
      </c>
      <c r="M418" s="128"/>
      <c r="N418" s="201" t="str">
        <f>'Список пропущеных животных  с У'!F52</f>
        <v/>
      </c>
      <c r="O418" s="152"/>
      <c r="P418" s="128"/>
      <c r="Q418" s="201" t="str">
        <f>'Список пропущеных животных  с У'!G52</f>
        <v/>
      </c>
      <c r="R418" s="128"/>
      <c r="S418" s="201" t="str">
        <f>'Список пропущеных животных  с У'!H52</f>
        <v/>
      </c>
      <c r="T418" s="128"/>
      <c r="U418" s="201" t="str">
        <f>'Список пропущеных животных  с У'!I52</f>
        <v/>
      </c>
      <c r="V418" s="152"/>
      <c r="W418" s="128"/>
      <c r="X418" s="201" t="str">
        <f>'Список пропущеных животных  с У'!J52</f>
        <v/>
      </c>
      <c r="Y418" s="128"/>
    </row>
    <row r="419">
      <c r="B419" s="201" t="str">
        <f>'Список пропущеных животных  с У'!A53</f>
        <v/>
      </c>
      <c r="C419" s="152"/>
      <c r="D419" s="128"/>
      <c r="E419" s="201" t="str">
        <f>'Список пропущеных животных  с У'!B53</f>
        <v/>
      </c>
      <c r="F419" s="128"/>
      <c r="G419" s="201" t="str">
        <f>'Список пропущеных животных  с У'!C53</f>
        <v/>
      </c>
      <c r="H419" s="128"/>
      <c r="I419" s="201" t="str">
        <f>'Список пропущеных животных  с У'!D53</f>
        <v/>
      </c>
      <c r="J419" s="152"/>
      <c r="K419" s="128"/>
      <c r="L419" s="201" t="str">
        <f>'Список пропущеных животных  с У'!E53</f>
        <v/>
      </c>
      <c r="M419" s="128"/>
      <c r="N419" s="201" t="str">
        <f>'Список пропущеных животных  с У'!F53</f>
        <v/>
      </c>
      <c r="O419" s="152"/>
      <c r="P419" s="128"/>
      <c r="Q419" s="201" t="str">
        <f>'Список пропущеных животных  с У'!G53</f>
        <v/>
      </c>
      <c r="R419" s="128"/>
      <c r="S419" s="201" t="str">
        <f>'Список пропущеных животных  с У'!H53</f>
        <v/>
      </c>
      <c r="T419" s="128"/>
      <c r="U419" s="201" t="str">
        <f>'Список пропущеных животных  с У'!I53</f>
        <v/>
      </c>
      <c r="V419" s="152"/>
      <c r="W419" s="128"/>
      <c r="X419" s="201" t="str">
        <f>'Список пропущеных животных  с У'!J53</f>
        <v/>
      </c>
      <c r="Y419" s="128"/>
    </row>
    <row r="420">
      <c r="B420" s="201" t="str">
        <f>'Список пропущеных животных  с У'!A54</f>
        <v/>
      </c>
      <c r="C420" s="152"/>
      <c r="D420" s="128"/>
      <c r="E420" s="201" t="str">
        <f>'Список пропущеных животных  с У'!B54</f>
        <v/>
      </c>
      <c r="F420" s="128"/>
      <c r="G420" s="201" t="str">
        <f>'Список пропущеных животных  с У'!C54</f>
        <v/>
      </c>
      <c r="H420" s="128"/>
      <c r="I420" s="201" t="str">
        <f>'Список пропущеных животных  с У'!D54</f>
        <v/>
      </c>
      <c r="J420" s="152"/>
      <c r="K420" s="128"/>
      <c r="L420" s="201" t="str">
        <f>'Список пропущеных животных  с У'!E54</f>
        <v/>
      </c>
      <c r="M420" s="128"/>
      <c r="N420" s="201" t="str">
        <f>'Список пропущеных животных  с У'!F54</f>
        <v/>
      </c>
      <c r="O420" s="152"/>
      <c r="P420" s="128"/>
      <c r="Q420" s="201" t="str">
        <f>'Список пропущеных животных  с У'!G54</f>
        <v/>
      </c>
      <c r="R420" s="128"/>
      <c r="S420" s="201" t="str">
        <f>'Список пропущеных животных  с У'!H54</f>
        <v/>
      </c>
      <c r="T420" s="128"/>
      <c r="U420" s="201" t="str">
        <f>'Список пропущеных животных  с У'!I54</f>
        <v/>
      </c>
      <c r="V420" s="152"/>
      <c r="W420" s="128"/>
      <c r="X420" s="201" t="str">
        <f>'Список пропущеных животных  с У'!J54</f>
        <v/>
      </c>
      <c r="Y420" s="128"/>
    </row>
    <row r="421">
      <c r="B421" s="201" t="str">
        <f>'Список пропущеных животных  с У'!A55</f>
        <v/>
      </c>
      <c r="C421" s="152"/>
      <c r="D421" s="128"/>
      <c r="E421" s="201" t="str">
        <f>'Список пропущеных животных  с У'!B55</f>
        <v/>
      </c>
      <c r="F421" s="128"/>
      <c r="G421" s="201" t="str">
        <f>'Список пропущеных животных  с У'!C55</f>
        <v/>
      </c>
      <c r="H421" s="128"/>
      <c r="I421" s="201" t="str">
        <f>'Список пропущеных животных  с У'!D55</f>
        <v/>
      </c>
      <c r="J421" s="152"/>
      <c r="K421" s="128"/>
      <c r="L421" s="201" t="str">
        <f>'Список пропущеных животных  с У'!E55</f>
        <v/>
      </c>
      <c r="M421" s="128"/>
      <c r="N421" s="201" t="str">
        <f>'Список пропущеных животных  с У'!F55</f>
        <v/>
      </c>
      <c r="O421" s="152"/>
      <c r="P421" s="128"/>
      <c r="Q421" s="201" t="str">
        <f>'Список пропущеных животных  с У'!G55</f>
        <v/>
      </c>
      <c r="R421" s="128"/>
      <c r="S421" s="201" t="str">
        <f>'Список пропущеных животных  с У'!H55</f>
        <v/>
      </c>
      <c r="T421" s="128"/>
      <c r="U421" s="201" t="str">
        <f>'Список пропущеных животных  с У'!I55</f>
        <v/>
      </c>
      <c r="V421" s="152"/>
      <c r="W421" s="128"/>
      <c r="X421" s="201" t="str">
        <f>'Список пропущеных животных  с У'!J55</f>
        <v/>
      </c>
      <c r="Y421" s="128"/>
    </row>
    <row r="422">
      <c r="B422" s="201" t="str">
        <f>'Список пропущеных животных  с У'!A56</f>
        <v/>
      </c>
      <c r="C422" s="152"/>
      <c r="D422" s="128"/>
      <c r="E422" s="201" t="str">
        <f>'Список пропущеных животных  с У'!B56</f>
        <v/>
      </c>
      <c r="F422" s="128"/>
      <c r="G422" s="201" t="str">
        <f>'Список пропущеных животных  с У'!C56</f>
        <v/>
      </c>
      <c r="H422" s="128"/>
      <c r="I422" s="201" t="str">
        <f>'Список пропущеных животных  с У'!D56</f>
        <v/>
      </c>
      <c r="J422" s="152"/>
      <c r="K422" s="128"/>
      <c r="L422" s="201" t="str">
        <f>'Список пропущеных животных  с У'!E56</f>
        <v/>
      </c>
      <c r="M422" s="128"/>
      <c r="N422" s="201" t="str">
        <f>'Список пропущеных животных  с У'!F56</f>
        <v/>
      </c>
      <c r="O422" s="152"/>
      <c r="P422" s="128"/>
      <c r="Q422" s="201" t="str">
        <f>'Список пропущеных животных  с У'!G56</f>
        <v/>
      </c>
      <c r="R422" s="128"/>
      <c r="S422" s="201" t="str">
        <f>'Список пропущеных животных  с У'!H56</f>
        <v/>
      </c>
      <c r="T422" s="128"/>
      <c r="U422" s="201" t="str">
        <f>'Список пропущеных животных  с У'!I56</f>
        <v/>
      </c>
      <c r="V422" s="152"/>
      <c r="W422" s="128"/>
      <c r="X422" s="201" t="str">
        <f>'Список пропущеных животных  с У'!J56</f>
        <v/>
      </c>
      <c r="Y422" s="128"/>
    </row>
    <row r="423">
      <c r="B423" s="201" t="str">
        <f>'Список пропущеных животных  с У'!A57</f>
        <v/>
      </c>
      <c r="C423" s="152"/>
      <c r="D423" s="128"/>
      <c r="E423" s="201" t="str">
        <f>'Список пропущеных животных  с У'!B57</f>
        <v/>
      </c>
      <c r="F423" s="128"/>
      <c r="G423" s="201" t="str">
        <f>'Список пропущеных животных  с У'!C57</f>
        <v/>
      </c>
      <c r="H423" s="128"/>
      <c r="I423" s="201" t="str">
        <f>'Список пропущеных животных  с У'!D57</f>
        <v/>
      </c>
      <c r="J423" s="152"/>
      <c r="K423" s="128"/>
      <c r="L423" s="201" t="str">
        <f>'Список пропущеных животных  с У'!E57</f>
        <v/>
      </c>
      <c r="M423" s="128"/>
      <c r="N423" s="201" t="str">
        <f>'Список пропущеных животных  с У'!F57</f>
        <v/>
      </c>
      <c r="O423" s="152"/>
      <c r="P423" s="128"/>
      <c r="Q423" s="201" t="str">
        <f>'Список пропущеных животных  с У'!G57</f>
        <v/>
      </c>
      <c r="R423" s="128"/>
      <c r="S423" s="201" t="str">
        <f>'Список пропущеных животных  с У'!H57</f>
        <v/>
      </c>
      <c r="T423" s="128"/>
      <c r="U423" s="201" t="str">
        <f>'Список пропущеных животных  с У'!I57</f>
        <v/>
      </c>
      <c r="V423" s="152"/>
      <c r="W423" s="128"/>
      <c r="X423" s="201" t="str">
        <f>'Список пропущеных животных  с У'!J57</f>
        <v/>
      </c>
      <c r="Y423" s="128"/>
    </row>
    <row r="424">
      <c r="B424" s="201" t="str">
        <f>'Список пропущеных животных  с У'!A58</f>
        <v/>
      </c>
      <c r="C424" s="152"/>
      <c r="D424" s="128"/>
      <c r="E424" s="201" t="str">
        <f>'Список пропущеных животных  с У'!B58</f>
        <v/>
      </c>
      <c r="F424" s="128"/>
      <c r="G424" s="201" t="str">
        <f>'Список пропущеных животных  с У'!C58</f>
        <v/>
      </c>
      <c r="H424" s="128"/>
      <c r="I424" s="201" t="str">
        <f>'Список пропущеных животных  с У'!D58</f>
        <v/>
      </c>
      <c r="J424" s="152"/>
      <c r="K424" s="128"/>
      <c r="L424" s="201" t="str">
        <f>'Список пропущеных животных  с У'!E58</f>
        <v/>
      </c>
      <c r="M424" s="128"/>
      <c r="N424" s="201" t="str">
        <f>'Список пропущеных животных  с У'!F58</f>
        <v/>
      </c>
      <c r="O424" s="152"/>
      <c r="P424" s="128"/>
      <c r="Q424" s="201" t="str">
        <f>'Список пропущеных животных  с У'!G58</f>
        <v/>
      </c>
      <c r="R424" s="128"/>
      <c r="S424" s="201" t="str">
        <f>'Список пропущеных животных  с У'!H58</f>
        <v/>
      </c>
      <c r="T424" s="128"/>
      <c r="U424" s="201" t="str">
        <f>'Список пропущеных животных  с У'!I58</f>
        <v/>
      </c>
      <c r="V424" s="152"/>
      <c r="W424" s="128"/>
      <c r="X424" s="201" t="str">
        <f>'Список пропущеных животных  с У'!J58</f>
        <v/>
      </c>
      <c r="Y424" s="128"/>
    </row>
    <row r="425">
      <c r="B425" s="201" t="str">
        <f>'Список пропущеных животных  с У'!A59</f>
        <v/>
      </c>
      <c r="C425" s="152"/>
      <c r="D425" s="128"/>
      <c r="E425" s="201" t="str">
        <f>'Список пропущеных животных  с У'!B59</f>
        <v/>
      </c>
      <c r="F425" s="128"/>
      <c r="G425" s="201" t="str">
        <f>'Список пропущеных животных  с У'!C59</f>
        <v/>
      </c>
      <c r="H425" s="128"/>
      <c r="I425" s="201" t="str">
        <f>'Список пропущеных животных  с У'!D59</f>
        <v/>
      </c>
      <c r="J425" s="152"/>
      <c r="K425" s="128"/>
      <c r="L425" s="201" t="str">
        <f>'Список пропущеных животных  с У'!E59</f>
        <v/>
      </c>
      <c r="M425" s="128"/>
      <c r="N425" s="201" t="str">
        <f>'Список пропущеных животных  с У'!F59</f>
        <v/>
      </c>
      <c r="O425" s="152"/>
      <c r="P425" s="128"/>
      <c r="Q425" s="201" t="str">
        <f>'Список пропущеных животных  с У'!G59</f>
        <v/>
      </c>
      <c r="R425" s="128"/>
      <c r="S425" s="201" t="str">
        <f>'Список пропущеных животных  с У'!H59</f>
        <v/>
      </c>
      <c r="T425" s="128"/>
      <c r="U425" s="201" t="str">
        <f>'Список пропущеных животных  с У'!I59</f>
        <v/>
      </c>
      <c r="V425" s="152"/>
      <c r="W425" s="128"/>
      <c r="X425" s="201" t="str">
        <f>'Список пропущеных животных  с У'!J59</f>
        <v/>
      </c>
      <c r="Y425" s="128"/>
    </row>
    <row r="426">
      <c r="B426" s="201" t="str">
        <f>'Список пропущеных животных  с У'!A60</f>
        <v/>
      </c>
      <c r="C426" s="152"/>
      <c r="D426" s="128"/>
      <c r="E426" s="201" t="str">
        <f>'Список пропущеных животных  с У'!B60</f>
        <v/>
      </c>
      <c r="F426" s="128"/>
      <c r="G426" s="201" t="str">
        <f>'Список пропущеных животных  с У'!C60</f>
        <v/>
      </c>
      <c r="H426" s="128"/>
      <c r="I426" s="201" t="str">
        <f>'Список пропущеных животных  с У'!D60</f>
        <v/>
      </c>
      <c r="J426" s="152"/>
      <c r="K426" s="128"/>
      <c r="L426" s="201" t="str">
        <f>'Список пропущеных животных  с У'!E60</f>
        <v/>
      </c>
      <c r="M426" s="128"/>
      <c r="N426" s="201" t="str">
        <f>'Список пропущеных животных  с У'!F60</f>
        <v/>
      </c>
      <c r="O426" s="152"/>
      <c r="P426" s="128"/>
      <c r="Q426" s="201" t="str">
        <f>'Список пропущеных животных  с У'!G60</f>
        <v/>
      </c>
      <c r="R426" s="128"/>
      <c r="S426" s="201" t="str">
        <f>'Список пропущеных животных  с У'!H60</f>
        <v/>
      </c>
      <c r="T426" s="128"/>
      <c r="U426" s="201" t="str">
        <f>'Список пропущеных животных  с У'!I60</f>
        <v/>
      </c>
      <c r="V426" s="152"/>
      <c r="W426" s="128"/>
      <c r="X426" s="201" t="str">
        <f>'Список пропущеных животных  с У'!J60</f>
        <v/>
      </c>
      <c r="Y426" s="128"/>
    </row>
    <row r="427">
      <c r="B427" s="201" t="str">
        <f>'Список пропущеных животных  с У'!A61</f>
        <v/>
      </c>
      <c r="C427" s="152"/>
      <c r="D427" s="128"/>
      <c r="E427" s="201" t="str">
        <f>'Список пропущеных животных  с У'!B61</f>
        <v/>
      </c>
      <c r="F427" s="128"/>
      <c r="G427" s="201" t="str">
        <f>'Список пропущеных животных  с У'!C61</f>
        <v/>
      </c>
      <c r="H427" s="128"/>
      <c r="I427" s="201" t="str">
        <f>'Список пропущеных животных  с У'!D61</f>
        <v/>
      </c>
      <c r="J427" s="152"/>
      <c r="K427" s="128"/>
      <c r="L427" s="201" t="str">
        <f>'Список пропущеных животных  с У'!E61</f>
        <v/>
      </c>
      <c r="M427" s="128"/>
      <c r="N427" s="201" t="str">
        <f>'Список пропущеных животных  с У'!F61</f>
        <v/>
      </c>
      <c r="O427" s="152"/>
      <c r="P427" s="128"/>
      <c r="Q427" s="201" t="str">
        <f>'Список пропущеных животных  с У'!G61</f>
        <v/>
      </c>
      <c r="R427" s="128"/>
      <c r="S427" s="201" t="str">
        <f>'Список пропущеных животных  с У'!H61</f>
        <v/>
      </c>
      <c r="T427" s="128"/>
      <c r="U427" s="201" t="str">
        <f>'Список пропущеных животных  с У'!I61</f>
        <v/>
      </c>
      <c r="V427" s="152"/>
      <c r="W427" s="128"/>
      <c r="X427" s="201" t="str">
        <f>'Список пропущеных животных  с У'!J61</f>
        <v/>
      </c>
      <c r="Y427" s="128"/>
    </row>
    <row r="428">
      <c r="B428" s="201" t="str">
        <f>'Список пропущеных животных  с У'!A62</f>
        <v/>
      </c>
      <c r="C428" s="152"/>
      <c r="D428" s="128"/>
      <c r="E428" s="201" t="str">
        <f>'Список пропущеных животных  с У'!B62</f>
        <v/>
      </c>
      <c r="F428" s="128"/>
      <c r="G428" s="201" t="str">
        <f>'Список пропущеных животных  с У'!C62</f>
        <v/>
      </c>
      <c r="H428" s="128"/>
      <c r="I428" s="201" t="str">
        <f>'Список пропущеных животных  с У'!D62</f>
        <v/>
      </c>
      <c r="J428" s="152"/>
      <c r="K428" s="128"/>
      <c r="L428" s="201" t="str">
        <f>'Список пропущеных животных  с У'!E62</f>
        <v/>
      </c>
      <c r="M428" s="128"/>
      <c r="N428" s="201" t="str">
        <f>'Список пропущеных животных  с У'!F62</f>
        <v/>
      </c>
      <c r="O428" s="152"/>
      <c r="P428" s="128"/>
      <c r="Q428" s="201" t="str">
        <f>'Список пропущеных животных  с У'!G62</f>
        <v/>
      </c>
      <c r="R428" s="128"/>
      <c r="S428" s="201" t="str">
        <f>'Список пропущеных животных  с У'!H62</f>
        <v/>
      </c>
      <c r="T428" s="128"/>
      <c r="U428" s="201" t="str">
        <f>'Список пропущеных животных  с У'!I62</f>
        <v/>
      </c>
      <c r="V428" s="152"/>
      <c r="W428" s="128"/>
      <c r="X428" s="201" t="str">
        <f>'Список пропущеных животных  с У'!J62</f>
        <v/>
      </c>
      <c r="Y428" s="128"/>
    </row>
    <row r="429">
      <c r="B429" s="201" t="str">
        <f>'Список пропущеных животных  с У'!A63</f>
        <v/>
      </c>
      <c r="C429" s="152"/>
      <c r="D429" s="128"/>
      <c r="E429" s="201" t="str">
        <f>'Список пропущеных животных  с У'!B63</f>
        <v/>
      </c>
      <c r="F429" s="128"/>
      <c r="G429" s="201" t="str">
        <f>'Список пропущеных животных  с У'!C63</f>
        <v/>
      </c>
      <c r="H429" s="128"/>
      <c r="I429" s="201" t="str">
        <f>'Список пропущеных животных  с У'!D63</f>
        <v/>
      </c>
      <c r="J429" s="152"/>
      <c r="K429" s="128"/>
      <c r="L429" s="201" t="str">
        <f>'Список пропущеных животных  с У'!E63</f>
        <v/>
      </c>
      <c r="M429" s="128"/>
      <c r="N429" s="201" t="str">
        <f>'Список пропущеных животных  с У'!F63</f>
        <v/>
      </c>
      <c r="O429" s="152"/>
      <c r="P429" s="128"/>
      <c r="Q429" s="201" t="str">
        <f>'Список пропущеных животных  с У'!G63</f>
        <v/>
      </c>
      <c r="R429" s="128"/>
      <c r="S429" s="201" t="str">
        <f>'Список пропущеных животных  с У'!H63</f>
        <v/>
      </c>
      <c r="T429" s="128"/>
      <c r="U429" s="201" t="str">
        <f>'Список пропущеных животных  с У'!I63</f>
        <v/>
      </c>
      <c r="V429" s="152"/>
      <c r="W429" s="128"/>
      <c r="X429" s="201" t="str">
        <f>'Список пропущеных животных  с У'!J63</f>
        <v/>
      </c>
      <c r="Y429" s="128"/>
    </row>
    <row r="430">
      <c r="B430" s="201" t="str">
        <f>'Список пропущеных животных  с У'!A64</f>
        <v/>
      </c>
      <c r="C430" s="152"/>
      <c r="D430" s="128"/>
      <c r="E430" s="201" t="str">
        <f>'Список пропущеных животных  с У'!B64</f>
        <v/>
      </c>
      <c r="F430" s="128"/>
      <c r="G430" s="201" t="str">
        <f>'Список пропущеных животных  с У'!C64</f>
        <v/>
      </c>
      <c r="H430" s="128"/>
      <c r="I430" s="201" t="str">
        <f>'Список пропущеных животных  с У'!D64</f>
        <v/>
      </c>
      <c r="J430" s="152"/>
      <c r="K430" s="128"/>
      <c r="L430" s="201" t="str">
        <f>'Список пропущеных животных  с У'!E64</f>
        <v/>
      </c>
      <c r="M430" s="128"/>
      <c r="N430" s="201" t="str">
        <f>'Список пропущеных животных  с У'!F64</f>
        <v/>
      </c>
      <c r="O430" s="152"/>
      <c r="P430" s="128"/>
      <c r="Q430" s="201" t="str">
        <f>'Список пропущеных животных  с У'!G64</f>
        <v/>
      </c>
      <c r="R430" s="128"/>
      <c r="S430" s="201" t="str">
        <f>'Список пропущеных животных  с У'!H64</f>
        <v/>
      </c>
      <c r="T430" s="128"/>
      <c r="U430" s="201" t="str">
        <f>'Список пропущеных животных  с У'!I64</f>
        <v/>
      </c>
      <c r="V430" s="152"/>
      <c r="W430" s="128"/>
      <c r="X430" s="201" t="str">
        <f>'Список пропущеных животных  с У'!J64</f>
        <v/>
      </c>
      <c r="Y430" s="128"/>
    </row>
    <row r="432">
      <c r="I432" s="177"/>
    </row>
    <row r="434">
      <c r="J434" s="213"/>
      <c r="K434" s="203"/>
      <c r="L434" s="203"/>
      <c r="M434" s="203"/>
      <c r="N434" s="203"/>
      <c r="O434" s="203"/>
      <c r="P434" s="203"/>
      <c r="Q434" s="203"/>
    </row>
    <row r="438">
      <c r="B438" s="125"/>
      <c r="C438" s="125"/>
      <c r="D438" s="125"/>
      <c r="E438" s="125"/>
      <c r="F438" s="125"/>
      <c r="G438" s="125"/>
      <c r="H438" s="125"/>
      <c r="I438" s="125"/>
      <c r="J438" s="125"/>
      <c r="K438" s="125"/>
      <c r="L438" s="125"/>
      <c r="M438" s="125"/>
    </row>
    <row r="441">
      <c r="B441" s="125"/>
      <c r="C441" s="125"/>
      <c r="D441" s="125"/>
      <c r="E441" s="125"/>
      <c r="F441" s="125"/>
      <c r="G441" s="125"/>
      <c r="H441" s="125"/>
      <c r="I441" s="125"/>
      <c r="J441" s="125"/>
      <c r="K441" s="125"/>
      <c r="L441" s="125"/>
      <c r="M441" s="125"/>
    </row>
    <row r="442">
      <c r="B442" s="125" t="s">
        <v>101</v>
      </c>
      <c r="E442" s="41" t="str">
        <f>"+7-800-707-7-305"</f>
        <v>+7-800-707-7-305</v>
      </c>
      <c r="I442" s="44" t="s">
        <v>102</v>
      </c>
    </row>
    <row r="443">
      <c r="B443" s="125"/>
      <c r="C443" s="125"/>
      <c r="D443" s="125"/>
      <c r="E443" s="41"/>
      <c r="F443" s="41"/>
      <c r="G443" s="41"/>
      <c r="H443" s="41"/>
      <c r="I443" s="44"/>
      <c r="J443" s="44"/>
      <c r="K443" s="44"/>
      <c r="L443" s="44"/>
      <c r="M443" s="44"/>
    </row>
    <row r="444">
      <c r="A444" s="111" t="s">
        <v>173</v>
      </c>
    </row>
    <row r="446">
      <c r="B446" s="247" t="s">
        <v>174</v>
      </c>
      <c r="C446" s="152"/>
      <c r="D446" s="128"/>
      <c r="E446" s="247" t="s">
        <v>175</v>
      </c>
      <c r="F446" s="128"/>
      <c r="G446" s="247" t="s">
        <v>176</v>
      </c>
      <c r="H446" s="128"/>
      <c r="I446" s="247" t="s">
        <v>177</v>
      </c>
      <c r="J446" s="152"/>
      <c r="K446" s="128"/>
      <c r="L446" s="247" t="s">
        <v>178</v>
      </c>
      <c r="M446" s="128"/>
      <c r="N446" s="247" t="s">
        <v>174</v>
      </c>
      <c r="O446" s="152"/>
      <c r="P446" s="128"/>
      <c r="Q446" s="247" t="s">
        <v>175</v>
      </c>
      <c r="R446" s="128"/>
      <c r="S446" s="247" t="s">
        <v>176</v>
      </c>
      <c r="T446" s="128"/>
      <c r="U446" s="247" t="s">
        <v>177</v>
      </c>
      <c r="V446" s="152"/>
      <c r="W446" s="128"/>
      <c r="X446" s="247" t="s">
        <v>178</v>
      </c>
      <c r="Y446" s="128"/>
    </row>
    <row r="447">
      <c r="B447" s="205">
        <f>'Список пропущенных на запуск'!A2</f>
        <v>103086</v>
      </c>
      <c r="C447" s="152"/>
      <c r="D447" s="128"/>
      <c r="E447" s="206">
        <f>'Список пропущенных на запуск'!B2</f>
        <v>226</v>
      </c>
      <c r="F447" s="128"/>
      <c r="G447" s="206">
        <f>'Список пропущенных на запуск'!C2</f>
        <v>1</v>
      </c>
      <c r="H447" s="128"/>
      <c r="I447" s="206" t="str">
        <f>'Список пропущенных на запуск'!D2</f>
        <v>Стельная</v>
      </c>
      <c r="J447" s="152"/>
      <c r="K447" s="128"/>
      <c r="L447" s="206">
        <f>'Список пропущенных на запуск'!E2</f>
        <v>334</v>
      </c>
      <c r="M447" s="128"/>
      <c r="N447" s="248">
        <f>'Список пропущенных на запуск'!F2</f>
        <v>108378</v>
      </c>
      <c r="O447" s="152"/>
      <c r="P447" s="128"/>
      <c r="Q447" s="201">
        <f>'Список пропущенных на запуск'!G2</f>
        <v>226</v>
      </c>
      <c r="R447" s="128"/>
      <c r="S447" s="201">
        <f>'Список пропущенных на запуск'!H2</f>
        <v>1</v>
      </c>
      <c r="T447" s="128"/>
      <c r="U447" s="201" t="str">
        <f>'Список пропущенных на запуск'!I2</f>
        <v>Стельная</v>
      </c>
      <c r="V447" s="152"/>
      <c r="W447" s="128"/>
      <c r="X447" s="201">
        <f>'Список пропущенных на запуск'!G2</f>
        <v>226</v>
      </c>
      <c r="Y447" s="128"/>
    </row>
    <row r="448">
      <c r="B448" s="205">
        <f>'Список пропущенных на запуск'!A3</f>
        <v>103093</v>
      </c>
      <c r="C448" s="152"/>
      <c r="D448" s="128"/>
      <c r="E448" s="206">
        <f>'Список пропущенных на запуск'!B3</f>
        <v>225</v>
      </c>
      <c r="F448" s="128"/>
      <c r="G448" s="206">
        <f>'Список пропущенных на запуск'!C3</f>
        <v>1</v>
      </c>
      <c r="H448" s="128"/>
      <c r="I448" s="206" t="str">
        <f>'Список пропущенных на запуск'!D3</f>
        <v>Стельная</v>
      </c>
      <c r="J448" s="152"/>
      <c r="K448" s="128"/>
      <c r="L448" s="206">
        <f>'Список пропущенных на запуск'!E3</f>
        <v>332</v>
      </c>
      <c r="M448" s="128"/>
      <c r="N448" s="248">
        <f>'Список пропущенных на запуск'!F3</f>
        <v>108482</v>
      </c>
      <c r="O448" s="152"/>
      <c r="P448" s="128"/>
      <c r="Q448" s="201">
        <f>'Список пропущенных на запуск'!G3</f>
        <v>225</v>
      </c>
      <c r="R448" s="128"/>
      <c r="S448" s="201">
        <f>'Список пропущенных на запуск'!H3</f>
        <v>1</v>
      </c>
      <c r="T448" s="128"/>
      <c r="U448" s="201" t="str">
        <f>'Список пропущенных на запуск'!I3</f>
        <v>Стельная</v>
      </c>
      <c r="V448" s="152"/>
      <c r="W448" s="128"/>
      <c r="X448" s="201">
        <f>'Список пропущенных на запуск'!G3</f>
        <v>225</v>
      </c>
      <c r="Y448" s="128"/>
    </row>
    <row r="449">
      <c r="B449" s="205">
        <f>'Список пропущенных на запуск'!A4</f>
        <v>103110</v>
      </c>
      <c r="C449" s="152"/>
      <c r="D449" s="128"/>
      <c r="E449" s="206">
        <f>'Список пропущенных на запуск'!B4</f>
        <v>219</v>
      </c>
      <c r="F449" s="128"/>
      <c r="G449" s="206">
        <f>'Список пропущенных на запуск'!C4</f>
        <v>1</v>
      </c>
      <c r="H449" s="128"/>
      <c r="I449" s="206" t="str">
        <f>'Список пропущенных на запуск'!D4</f>
        <v>Стельная</v>
      </c>
      <c r="J449" s="152"/>
      <c r="K449" s="128"/>
      <c r="L449" s="206">
        <f>'Список пропущенных на запуск'!E4</f>
        <v>381</v>
      </c>
      <c r="M449" s="128"/>
      <c r="N449" s="248">
        <f>'Список пропущенных на запуск'!F4</f>
        <v>108542</v>
      </c>
      <c r="O449" s="152"/>
      <c r="P449" s="128"/>
      <c r="Q449" s="201">
        <f>'Список пропущенных на запуск'!G4</f>
        <v>226</v>
      </c>
      <c r="R449" s="128"/>
      <c r="S449" s="201">
        <f>'Список пропущенных на запуск'!H4</f>
        <v>1</v>
      </c>
      <c r="T449" s="128"/>
      <c r="U449" s="201" t="str">
        <f>'Список пропущенных на запуск'!I4</f>
        <v>Стельная</v>
      </c>
      <c r="V449" s="152"/>
      <c r="W449" s="128"/>
      <c r="X449" s="201">
        <f>'Список пропущенных на запуск'!G4</f>
        <v>226</v>
      </c>
      <c r="Y449" s="128"/>
    </row>
    <row r="450">
      <c r="B450" s="205">
        <f>'Список пропущенных на запуск'!A5</f>
        <v>103122</v>
      </c>
      <c r="C450" s="152"/>
      <c r="D450" s="128"/>
      <c r="E450" s="206">
        <f>'Список пропущенных на запуск'!B5</f>
        <v>218</v>
      </c>
      <c r="F450" s="128"/>
      <c r="G450" s="206">
        <f>'Список пропущенных на запуск'!C5</f>
        <v>1</v>
      </c>
      <c r="H450" s="128"/>
      <c r="I450" s="206" t="str">
        <f>'Список пропущенных на запуск'!D5</f>
        <v>Стельная</v>
      </c>
      <c r="J450" s="152"/>
      <c r="K450" s="128"/>
      <c r="L450" s="206">
        <f>'Список пропущенных на запуск'!E5</f>
        <v>331</v>
      </c>
      <c r="M450" s="128"/>
      <c r="N450" s="248">
        <f>'Список пропущенных на запуск'!F5</f>
        <v>108601</v>
      </c>
      <c r="O450" s="152"/>
      <c r="P450" s="128"/>
      <c r="Q450" s="201">
        <f>'Список пропущенных на запуск'!G5</f>
        <v>225</v>
      </c>
      <c r="R450" s="128"/>
      <c r="S450" s="201">
        <f>'Список пропущенных на запуск'!H5</f>
        <v>1</v>
      </c>
      <c r="T450" s="128"/>
      <c r="U450" s="201" t="str">
        <f>'Список пропущенных на запуск'!I5</f>
        <v>Стельная</v>
      </c>
      <c r="V450" s="152"/>
      <c r="W450" s="128"/>
      <c r="X450" s="201">
        <f>'Список пропущенных на запуск'!G5</f>
        <v>225</v>
      </c>
      <c r="Y450" s="128"/>
    </row>
    <row r="451">
      <c r="B451" s="205">
        <f>'Список пропущенных на запуск'!A6</f>
        <v>103316</v>
      </c>
      <c r="C451" s="152"/>
      <c r="D451" s="128"/>
      <c r="E451" s="206">
        <f>'Список пропущенных на запуск'!B6</f>
        <v>225</v>
      </c>
      <c r="F451" s="128"/>
      <c r="G451" s="206">
        <f>'Список пропущенных на запуск'!C6</f>
        <v>2</v>
      </c>
      <c r="H451" s="128"/>
      <c r="I451" s="206" t="str">
        <f>'Список пропущенных на запуск'!D6</f>
        <v>Стельная</v>
      </c>
      <c r="J451" s="152"/>
      <c r="K451" s="128"/>
      <c r="L451" s="206">
        <f>'Список пропущенных на запуск'!E6</f>
        <v>373</v>
      </c>
      <c r="M451" s="128"/>
      <c r="N451" s="248">
        <f>'Список пропущенных на запуск'!F6</f>
        <v>108667</v>
      </c>
      <c r="O451" s="152"/>
      <c r="P451" s="128"/>
      <c r="Q451" s="201">
        <f>'Список пропущенных на запуск'!G6</f>
        <v>219</v>
      </c>
      <c r="R451" s="128"/>
      <c r="S451" s="201">
        <f>'Список пропущенных на запуск'!H6</f>
        <v>1</v>
      </c>
      <c r="T451" s="128"/>
      <c r="U451" s="201" t="str">
        <f>'Список пропущенных на запуск'!I6</f>
        <v>Стельная</v>
      </c>
      <c r="V451" s="152"/>
      <c r="W451" s="128"/>
      <c r="X451" s="201">
        <f>'Список пропущенных на запуск'!G6</f>
        <v>219</v>
      </c>
      <c r="Y451" s="128"/>
    </row>
    <row r="452">
      <c r="B452" s="205">
        <f>'Список пропущенных на запуск'!A7</f>
        <v>103722</v>
      </c>
      <c r="C452" s="152"/>
      <c r="D452" s="128"/>
      <c r="E452" s="206">
        <f>'Список пропущенных на запуск'!B7</f>
        <v>219</v>
      </c>
      <c r="F452" s="128"/>
      <c r="G452" s="206">
        <f>'Список пропущенных на запуск'!C7</f>
        <v>2</v>
      </c>
      <c r="H452" s="128"/>
      <c r="I452" s="206" t="str">
        <f>'Список пропущенных на запуск'!D7</f>
        <v>Стельная</v>
      </c>
      <c r="J452" s="152"/>
      <c r="K452" s="128"/>
      <c r="L452" s="206">
        <f>'Список пропущенных на запуск'!E7</f>
        <v>374</v>
      </c>
      <c r="M452" s="128"/>
      <c r="N452" s="248">
        <f>'Список пропущенных на запуск'!F7</f>
        <v>108737</v>
      </c>
      <c r="O452" s="152"/>
      <c r="P452" s="128"/>
      <c r="Q452" s="201">
        <f>'Список пропущенных на запуск'!G7</f>
        <v>226</v>
      </c>
      <c r="R452" s="128"/>
      <c r="S452" s="201">
        <f>'Список пропущенных на запуск'!H7</f>
        <v>1</v>
      </c>
      <c r="T452" s="128"/>
      <c r="U452" s="201" t="str">
        <f>'Список пропущенных на запуск'!I7</f>
        <v>Стельная</v>
      </c>
      <c r="V452" s="152"/>
      <c r="W452" s="128"/>
      <c r="X452" s="201">
        <f>'Список пропущенных на запуск'!G7</f>
        <v>226</v>
      </c>
      <c r="Y452" s="128"/>
    </row>
    <row r="453">
      <c r="B453" s="205">
        <f>'Список пропущенных на запуск'!A8</f>
        <v>103762</v>
      </c>
      <c r="C453" s="152"/>
      <c r="D453" s="128"/>
      <c r="E453" s="206">
        <f>'Список пропущенных на запуск'!B8</f>
        <v>218</v>
      </c>
      <c r="F453" s="128"/>
      <c r="G453" s="206">
        <f>'Список пропущенных на запуск'!C8</f>
        <v>2</v>
      </c>
      <c r="H453" s="128"/>
      <c r="I453" s="206" t="str">
        <f>'Список пропущенных на запуск'!D8</f>
        <v>Стельная</v>
      </c>
      <c r="J453" s="152"/>
      <c r="K453" s="128"/>
      <c r="L453" s="206">
        <f>'Список пропущенных на запуск'!E8</f>
        <v>373</v>
      </c>
      <c r="M453" s="128"/>
      <c r="N453" s="248">
        <f>'Список пропущенных на запуск'!F8</f>
        <v>108765</v>
      </c>
      <c r="O453" s="152"/>
      <c r="P453" s="128"/>
      <c r="Q453" s="201">
        <f>'Список пропущенных на запуск'!G8</f>
        <v>226</v>
      </c>
      <c r="R453" s="128"/>
      <c r="S453" s="201">
        <f>'Список пропущенных на запуск'!H8</f>
        <v>1</v>
      </c>
      <c r="T453" s="128"/>
      <c r="U453" s="201" t="str">
        <f>'Список пропущенных на запуск'!I8</f>
        <v>Стельная</v>
      </c>
      <c r="V453" s="152"/>
      <c r="W453" s="128"/>
      <c r="X453" s="201">
        <f>'Список пропущенных на запуск'!G8</f>
        <v>226</v>
      </c>
      <c r="Y453" s="128"/>
    </row>
    <row r="454">
      <c r="B454" s="205">
        <f>'Список пропущенных на запуск'!A9</f>
        <v>103777</v>
      </c>
      <c r="C454" s="152"/>
      <c r="D454" s="128"/>
      <c r="E454" s="206">
        <f>'Список пропущенных на запуск'!B9</f>
        <v>226</v>
      </c>
      <c r="F454" s="128"/>
      <c r="G454" s="206">
        <f>'Список пропущенных на запуск'!C9</f>
        <v>2</v>
      </c>
      <c r="H454" s="128"/>
      <c r="I454" s="206" t="str">
        <f>'Список пропущенных на запуск'!D9</f>
        <v>Стельная</v>
      </c>
      <c r="J454" s="152"/>
      <c r="K454" s="128"/>
      <c r="L454" s="206">
        <f>'Список пропущенных на запуск'!E9</f>
        <v>381</v>
      </c>
      <c r="M454" s="128"/>
      <c r="N454" s="248">
        <f>'Список пропущенных на запуск'!F9</f>
        <v>108793</v>
      </c>
      <c r="O454" s="152"/>
      <c r="P454" s="128"/>
      <c r="Q454" s="201">
        <f>'Список пропущенных на запуск'!G9</f>
        <v>219</v>
      </c>
      <c r="R454" s="128"/>
      <c r="S454" s="201">
        <f>'Список пропущенных на запуск'!H9</f>
        <v>1</v>
      </c>
      <c r="T454" s="128"/>
      <c r="U454" s="201" t="str">
        <f>'Список пропущенных на запуск'!I9</f>
        <v>Стельная</v>
      </c>
      <c r="V454" s="152"/>
      <c r="W454" s="128"/>
      <c r="X454" s="201">
        <f>'Список пропущенных на запуск'!G9</f>
        <v>219</v>
      </c>
      <c r="Y454" s="128"/>
    </row>
    <row r="455">
      <c r="B455" s="205">
        <f>'Список пропущенных на запуск'!A10</f>
        <v>103973</v>
      </c>
      <c r="C455" s="152"/>
      <c r="D455" s="128"/>
      <c r="E455" s="206">
        <f>'Список пропущенных на запуск'!B10</f>
        <v>218</v>
      </c>
      <c r="F455" s="128"/>
      <c r="G455" s="206">
        <f>'Список пропущенных на запуск'!C10</f>
        <v>2</v>
      </c>
      <c r="H455" s="128"/>
      <c r="I455" s="206" t="str">
        <f>'Список пропущенных на запуск'!D10</f>
        <v>Стельная</v>
      </c>
      <c r="J455" s="152"/>
      <c r="K455" s="128"/>
      <c r="L455" s="206">
        <f>'Список пропущенных на запуск'!E10</f>
        <v>374</v>
      </c>
      <c r="M455" s="128"/>
      <c r="N455" s="248">
        <f>'Список пропущенных на запуск'!F10</f>
        <v>108798</v>
      </c>
      <c r="O455" s="152"/>
      <c r="P455" s="128"/>
      <c r="Q455" s="201">
        <f>'Список пропущенных на запуск'!G10</f>
        <v>219</v>
      </c>
      <c r="R455" s="128"/>
      <c r="S455" s="201">
        <f>'Список пропущенных на запуск'!H10</f>
        <v>1</v>
      </c>
      <c r="T455" s="128"/>
      <c r="U455" s="201" t="str">
        <f>'Список пропущенных на запуск'!I10</f>
        <v>Стельная</v>
      </c>
      <c r="V455" s="152"/>
      <c r="W455" s="128"/>
      <c r="X455" s="201">
        <f>'Список пропущенных на запуск'!G10</f>
        <v>219</v>
      </c>
      <c r="Y455" s="128"/>
    </row>
    <row r="456">
      <c r="B456" s="205">
        <f>'Список пропущенных на запуск'!A11</f>
        <v>104037</v>
      </c>
      <c r="C456" s="152"/>
      <c r="D456" s="128"/>
      <c r="E456" s="206">
        <f>'Список пропущенных на запуск'!B11</f>
        <v>218</v>
      </c>
      <c r="F456" s="128"/>
      <c r="G456" s="206">
        <f>'Список пропущенных на запуск'!C11</f>
        <v>2</v>
      </c>
      <c r="H456" s="128"/>
      <c r="I456" s="206" t="str">
        <f>'Список пропущенных на запуск'!D11</f>
        <v>Стельная</v>
      </c>
      <c r="J456" s="152"/>
      <c r="K456" s="128"/>
      <c r="L456" s="206">
        <f>'Список пропущенных на запуск'!E11</f>
        <v>381</v>
      </c>
      <c r="M456" s="128"/>
      <c r="N456" s="248">
        <f>'Список пропущенных на запуск'!F11</f>
        <v>108824</v>
      </c>
      <c r="O456" s="152"/>
      <c r="P456" s="128"/>
      <c r="Q456" s="201">
        <f>'Список пропущенных на запуск'!G11</f>
        <v>225</v>
      </c>
      <c r="R456" s="128"/>
      <c r="S456" s="201">
        <f>'Список пропущенных на запуск'!H11</f>
        <v>1</v>
      </c>
      <c r="T456" s="128"/>
      <c r="U456" s="201" t="str">
        <f>'Список пропущенных на запуск'!I11</f>
        <v>Стельная</v>
      </c>
      <c r="V456" s="152"/>
      <c r="W456" s="128"/>
      <c r="X456" s="201">
        <f>'Список пропущенных на запуск'!G11</f>
        <v>225</v>
      </c>
      <c r="Y456" s="128"/>
    </row>
    <row r="457">
      <c r="B457" s="205">
        <f>'Список пропущенных на запуск'!A12</f>
        <v>104044</v>
      </c>
      <c r="C457" s="152"/>
      <c r="D457" s="128"/>
      <c r="E457" s="206">
        <f>'Список пропущенных на запуск'!B12</f>
        <v>225</v>
      </c>
      <c r="F457" s="128"/>
      <c r="G457" s="206">
        <f>'Список пропущенных на запуск'!C12</f>
        <v>2</v>
      </c>
      <c r="H457" s="128"/>
      <c r="I457" s="206" t="str">
        <f>'Список пропущенных на запуск'!D12</f>
        <v>Стельная</v>
      </c>
      <c r="J457" s="152"/>
      <c r="K457" s="128"/>
      <c r="L457" s="206">
        <f>'Список пропущенных на запуск'!E12</f>
        <v>374</v>
      </c>
      <c r="M457" s="128"/>
      <c r="N457" s="248">
        <f>'Список пропущенных на запуск'!F12</f>
        <v>108986</v>
      </c>
      <c r="O457" s="152"/>
      <c r="P457" s="128"/>
      <c r="Q457" s="201">
        <f>'Список пропущенных на запуск'!G12</f>
        <v>225</v>
      </c>
      <c r="R457" s="128"/>
      <c r="S457" s="201">
        <f>'Список пропущенных на запуск'!H12</f>
        <v>1</v>
      </c>
      <c r="T457" s="128"/>
      <c r="U457" s="201" t="str">
        <f>'Список пропущенных на запуск'!I12</f>
        <v>Стельная</v>
      </c>
      <c r="V457" s="152"/>
      <c r="W457" s="128"/>
      <c r="X457" s="201">
        <f>'Список пропущенных на запуск'!G12</f>
        <v>225</v>
      </c>
      <c r="Y457" s="128"/>
    </row>
    <row r="458">
      <c r="B458" s="205">
        <f>'Список пропущенных на запуск'!A13</f>
        <v>104093</v>
      </c>
      <c r="C458" s="152"/>
      <c r="D458" s="128"/>
      <c r="E458" s="206">
        <f>'Список пропущенных на запуск'!B13</f>
        <v>225</v>
      </c>
      <c r="F458" s="128"/>
      <c r="G458" s="206">
        <f>'Список пропущенных на запуск'!C13</f>
        <v>2</v>
      </c>
      <c r="H458" s="128"/>
      <c r="I458" s="206" t="str">
        <f>'Список пропущенных на запуск'!D13</f>
        <v>Стельная</v>
      </c>
      <c r="J458" s="152"/>
      <c r="K458" s="128"/>
      <c r="L458" s="206">
        <f>'Список пропущенных на запуск'!E13</f>
        <v>381</v>
      </c>
      <c r="M458" s="128"/>
      <c r="N458" s="248">
        <f>'Список пропущенных на запуск'!F13</f>
        <v>109008</v>
      </c>
      <c r="O458" s="152"/>
      <c r="P458" s="128"/>
      <c r="Q458" s="201">
        <f>'Список пропущенных на запуск'!G13</f>
        <v>218</v>
      </c>
      <c r="R458" s="128"/>
      <c r="S458" s="201">
        <f>'Список пропущенных на запуск'!H13</f>
        <v>1</v>
      </c>
      <c r="T458" s="128"/>
      <c r="U458" s="201" t="str">
        <f>'Список пропущенных на запуск'!I13</f>
        <v>Стельная</v>
      </c>
      <c r="V458" s="152"/>
      <c r="W458" s="128"/>
      <c r="X458" s="201">
        <f>'Список пропущенных на запуск'!G13</f>
        <v>218</v>
      </c>
      <c r="Y458" s="128"/>
    </row>
    <row r="459">
      <c r="B459" s="205">
        <f>'Список пропущенных на запуск'!A14</f>
        <v>104909</v>
      </c>
      <c r="C459" s="152"/>
      <c r="D459" s="128"/>
      <c r="E459" s="206">
        <f>'Список пропущенных на запуск'!B14</f>
        <v>219</v>
      </c>
      <c r="F459" s="128"/>
      <c r="G459" s="206">
        <f>'Список пропущенных на запуск'!C14</f>
        <v>1</v>
      </c>
      <c r="H459" s="128"/>
      <c r="I459" s="206" t="str">
        <f>'Список пропущенных на запуск'!D14</f>
        <v>Стельная</v>
      </c>
      <c r="J459" s="152"/>
      <c r="K459" s="128"/>
      <c r="L459" s="206">
        <f>'Список пропущенных на запуск'!E14</f>
        <v>343</v>
      </c>
      <c r="M459" s="128"/>
      <c r="N459" s="248">
        <f>'Список пропущенных на запуск'!F14</f>
        <v>109016</v>
      </c>
      <c r="O459" s="152"/>
      <c r="P459" s="128"/>
      <c r="Q459" s="201">
        <f>'Список пропущенных на запуск'!G14</f>
        <v>218</v>
      </c>
      <c r="R459" s="128"/>
      <c r="S459" s="201">
        <f>'Список пропущенных на запуск'!H14</f>
        <v>1</v>
      </c>
      <c r="T459" s="128"/>
      <c r="U459" s="201" t="str">
        <f>'Список пропущенных на запуск'!I14</f>
        <v>Стельная</v>
      </c>
      <c r="V459" s="152"/>
      <c r="W459" s="128"/>
      <c r="X459" s="201">
        <f>'Список пропущенных на запуск'!G14</f>
        <v>218</v>
      </c>
      <c r="Y459" s="128"/>
    </row>
    <row r="460">
      <c r="B460" s="205">
        <f>'Список пропущенных на запуск'!A15</f>
        <v>105590</v>
      </c>
      <c r="C460" s="152"/>
      <c r="D460" s="128"/>
      <c r="E460" s="206">
        <f>'Список пропущенных на запуск'!B15</f>
        <v>218</v>
      </c>
      <c r="F460" s="128"/>
      <c r="G460" s="206">
        <f>'Список пропущенных на запуск'!C15</f>
        <v>1</v>
      </c>
      <c r="H460" s="128"/>
      <c r="I460" s="206" t="str">
        <f>'Список пропущенных на запуск'!D15</f>
        <v>Стельная</v>
      </c>
      <c r="J460" s="152"/>
      <c r="K460" s="128"/>
      <c r="L460" s="206">
        <f>'Список пропущенных на запуск'!E15</f>
        <v>331</v>
      </c>
      <c r="M460" s="128"/>
      <c r="N460" s="248">
        <f>'Список пропущенных на запуск'!F15</f>
        <v>190059</v>
      </c>
      <c r="O460" s="152"/>
      <c r="P460" s="128"/>
      <c r="Q460" s="201">
        <f>'Список пропущенных на запуск'!G15</f>
        <v>219</v>
      </c>
      <c r="R460" s="128"/>
      <c r="S460" s="201">
        <f>'Список пропущенных на запуск'!H15</f>
        <v>4</v>
      </c>
      <c r="T460" s="128"/>
      <c r="U460" s="201" t="str">
        <f>'Список пропущенных на запуск'!I15</f>
        <v>Стельная</v>
      </c>
      <c r="V460" s="152"/>
      <c r="W460" s="128"/>
      <c r="X460" s="201">
        <f>'Список пропущенных на запуск'!G15</f>
        <v>219</v>
      </c>
      <c r="Y460" s="128"/>
    </row>
    <row r="461">
      <c r="B461" s="205">
        <f>'Список пропущенных на запуск'!A16</f>
        <v>105848</v>
      </c>
      <c r="C461" s="152"/>
      <c r="D461" s="128"/>
      <c r="E461" s="206">
        <f>'Список пропущенных на запуск'!B16</f>
        <v>225</v>
      </c>
      <c r="F461" s="128"/>
      <c r="G461" s="206">
        <f>'Список пропущенных на запуск'!C16</f>
        <v>1</v>
      </c>
      <c r="H461" s="128"/>
      <c r="I461" s="206" t="str">
        <f>'Список пропущенных на запуск'!D16</f>
        <v>Стельная</v>
      </c>
      <c r="J461" s="152"/>
      <c r="K461" s="128"/>
      <c r="L461" s="206">
        <f>'Список пропущенных на запуск'!E16</f>
        <v>334</v>
      </c>
      <c r="M461" s="128"/>
      <c r="N461" s="248">
        <f>'Список пропущенных на запуск'!F16</f>
        <v>204385</v>
      </c>
      <c r="O461" s="152"/>
      <c r="P461" s="128"/>
      <c r="Q461" s="201">
        <f>'Список пропущенных на запуск'!G16</f>
        <v>219</v>
      </c>
      <c r="R461" s="128"/>
      <c r="S461" s="201">
        <f>'Список пропущенных на запуск'!H16</f>
        <v>2</v>
      </c>
      <c r="T461" s="128"/>
      <c r="U461" s="201" t="str">
        <f>'Список пропущенных на запуск'!I16</f>
        <v>Стельная</v>
      </c>
      <c r="V461" s="152"/>
      <c r="W461" s="128"/>
      <c r="X461" s="201">
        <f>'Список пропущенных на запуск'!G16</f>
        <v>219</v>
      </c>
      <c r="Y461" s="128"/>
    </row>
    <row r="462">
      <c r="B462" s="205">
        <f>'Список пропущенных на запуск'!A17</f>
        <v>105866</v>
      </c>
      <c r="C462" s="152"/>
      <c r="D462" s="128"/>
      <c r="E462" s="206">
        <f>'Список пропущенных на запуск'!B17</f>
        <v>219</v>
      </c>
      <c r="F462" s="128"/>
      <c r="G462" s="206">
        <f>'Список пропущенных на запуск'!C17</f>
        <v>1</v>
      </c>
      <c r="H462" s="128"/>
      <c r="I462" s="206" t="str">
        <f>'Список пропущенных на запуск'!D17</f>
        <v>Стельная</v>
      </c>
      <c r="J462" s="152"/>
      <c r="K462" s="128"/>
      <c r="L462" s="206">
        <f>'Список пропущенных на запуск'!E17</f>
        <v>373</v>
      </c>
      <c r="M462" s="128"/>
      <c r="N462" s="248">
        <f>'Список пропущенных на запуск'!F17</f>
        <v>223108</v>
      </c>
      <c r="O462" s="152"/>
      <c r="P462" s="128"/>
      <c r="Q462" s="201">
        <f>'Список пропущенных на запуск'!G17</f>
        <v>225</v>
      </c>
      <c r="R462" s="128"/>
      <c r="S462" s="201">
        <f>'Список пропущенных на запуск'!H17</f>
        <v>4</v>
      </c>
      <c r="T462" s="128"/>
      <c r="U462" s="201" t="str">
        <f>'Список пропущенных на запуск'!I17</f>
        <v>Стельная</v>
      </c>
      <c r="V462" s="152"/>
      <c r="W462" s="128"/>
      <c r="X462" s="201">
        <f>'Список пропущенных на запуск'!G17</f>
        <v>225</v>
      </c>
      <c r="Y462" s="128"/>
    </row>
    <row r="463">
      <c r="B463" s="205">
        <f>'Список пропущенных на запуск'!A18</f>
        <v>105885</v>
      </c>
      <c r="C463" s="152"/>
      <c r="D463" s="128"/>
      <c r="E463" s="206">
        <f>'Список пропущенных на запуск'!B18</f>
        <v>226</v>
      </c>
      <c r="F463" s="128"/>
      <c r="G463" s="206">
        <f>'Список пропущенных на запуск'!C18</f>
        <v>1</v>
      </c>
      <c r="H463" s="128"/>
      <c r="I463" s="206" t="str">
        <f>'Список пропущенных на запуск'!D18</f>
        <v>Стельная</v>
      </c>
      <c r="J463" s="152"/>
      <c r="K463" s="128"/>
      <c r="L463" s="206">
        <f>'Список пропущенных на запуск'!E18</f>
        <v>331</v>
      </c>
      <c r="M463" s="128"/>
      <c r="N463" s="248">
        <f>'Список пропущенных на запуск'!F18</f>
        <v>223713</v>
      </c>
      <c r="O463" s="152"/>
      <c r="P463" s="128"/>
      <c r="Q463" s="201">
        <f>'Список пропущенных на запуск'!G18</f>
        <v>219</v>
      </c>
      <c r="R463" s="128"/>
      <c r="S463" s="201">
        <f>'Список пропущенных на запуск'!H18</f>
        <v>3</v>
      </c>
      <c r="T463" s="128"/>
      <c r="U463" s="201" t="str">
        <f>'Список пропущенных на запуск'!I18</f>
        <v>Стельная</v>
      </c>
      <c r="V463" s="152"/>
      <c r="W463" s="128"/>
      <c r="X463" s="201">
        <f>'Список пропущенных на запуск'!G18</f>
        <v>219</v>
      </c>
      <c r="Y463" s="128"/>
    </row>
    <row r="464">
      <c r="B464" s="205">
        <f>'Список пропущенных на запуск'!A19</f>
        <v>105937</v>
      </c>
      <c r="C464" s="152"/>
      <c r="D464" s="128"/>
      <c r="E464" s="206">
        <f>'Список пропущенных на запуск'!B19</f>
        <v>226</v>
      </c>
      <c r="F464" s="128"/>
      <c r="G464" s="206">
        <f>'Список пропущенных на запуск'!C19</f>
        <v>1</v>
      </c>
      <c r="H464" s="128"/>
      <c r="I464" s="206" t="str">
        <f>'Список пропущенных на запуск'!D19</f>
        <v>Стельная</v>
      </c>
      <c r="J464" s="152"/>
      <c r="K464" s="128"/>
      <c r="L464" s="206">
        <f>'Список пропущенных на запуск'!E19</f>
        <v>333</v>
      </c>
      <c r="M464" s="128"/>
      <c r="N464" s="248">
        <f>'Список пропущенных на запуск'!F19</f>
        <v>226241</v>
      </c>
      <c r="O464" s="152"/>
      <c r="P464" s="128"/>
      <c r="Q464" s="201">
        <f>'Список пропущенных на запуск'!G19</f>
        <v>226</v>
      </c>
      <c r="R464" s="128"/>
      <c r="S464" s="201">
        <f>'Список пропущенных на запуск'!H19</f>
        <v>3</v>
      </c>
      <c r="T464" s="128"/>
      <c r="U464" s="201" t="str">
        <f>'Список пропущенных на запуск'!I19</f>
        <v>Стельная</v>
      </c>
      <c r="V464" s="152"/>
      <c r="W464" s="128"/>
      <c r="X464" s="201">
        <f>'Список пропущенных на запуск'!G19</f>
        <v>226</v>
      </c>
      <c r="Y464" s="128"/>
    </row>
    <row r="465">
      <c r="B465" s="205">
        <f>'Список пропущенных на запуск'!A20</f>
        <v>106442</v>
      </c>
      <c r="C465" s="152"/>
      <c r="D465" s="128"/>
      <c r="E465" s="206">
        <f>'Список пропущенных на запуск'!B20</f>
        <v>223</v>
      </c>
      <c r="F465" s="128"/>
      <c r="G465" s="206">
        <f>'Список пропущенных на запуск'!C20</f>
        <v>1</v>
      </c>
      <c r="H465" s="128"/>
      <c r="I465" s="206" t="str">
        <f>'Список пропущенных на запуск'!D20</f>
        <v>Стельная</v>
      </c>
      <c r="J465" s="152"/>
      <c r="K465" s="128"/>
      <c r="L465" s="206">
        <f>'Список пропущенных на запуск'!E20</f>
        <v>343</v>
      </c>
      <c r="M465" s="128"/>
      <c r="N465" s="248">
        <f>'Список пропущенных на запуск'!F20</f>
        <v>295938</v>
      </c>
      <c r="O465" s="152"/>
      <c r="P465" s="128"/>
      <c r="Q465" s="201">
        <f>'Список пропущенных на запуск'!G20</f>
        <v>218</v>
      </c>
      <c r="R465" s="128"/>
      <c r="S465" s="201">
        <f>'Список пропущенных на запуск'!H20</f>
        <v>4</v>
      </c>
      <c r="T465" s="128"/>
      <c r="U465" s="201" t="str">
        <f>'Список пропущенных на запуск'!I20</f>
        <v>Стельная</v>
      </c>
      <c r="V465" s="152"/>
      <c r="W465" s="128"/>
      <c r="X465" s="201">
        <f>'Список пропущенных на запуск'!G20</f>
        <v>218</v>
      </c>
      <c r="Y465" s="128"/>
    </row>
    <row r="466">
      <c r="B466" s="205">
        <f>'Список пропущенных на запуск'!A21</f>
        <v>106455</v>
      </c>
      <c r="C466" s="152"/>
      <c r="D466" s="128"/>
      <c r="E466" s="206">
        <f>'Список пропущенных на запуск'!B21</f>
        <v>229</v>
      </c>
      <c r="F466" s="128"/>
      <c r="G466" s="206">
        <f>'Список пропущенных на запуск'!C21</f>
        <v>1</v>
      </c>
      <c r="H466" s="128"/>
      <c r="I466" s="206" t="str">
        <f>'Список пропущенных на запуск'!D21</f>
        <v>Стельная</v>
      </c>
      <c r="J466" s="152"/>
      <c r="K466" s="128"/>
      <c r="L466" s="206">
        <f>'Список пропущенных на запуск'!E21</f>
        <v>344</v>
      </c>
      <c r="M466" s="128"/>
      <c r="N466" s="248">
        <f>'Список пропущенных на запуск'!F21</f>
        <v>295946</v>
      </c>
      <c r="O466" s="152"/>
      <c r="P466" s="128"/>
      <c r="Q466" s="201">
        <f>'Список пропущенных на запуск'!G21</f>
        <v>218</v>
      </c>
      <c r="R466" s="128"/>
      <c r="S466" s="201">
        <f>'Список пропущенных на запуск'!H21</f>
        <v>4</v>
      </c>
      <c r="T466" s="128"/>
      <c r="U466" s="201" t="str">
        <f>'Список пропущенных на запуск'!I21</f>
        <v>Стельная</v>
      </c>
      <c r="V466" s="152"/>
      <c r="W466" s="128"/>
      <c r="X466" s="201">
        <f>'Список пропущенных на запуск'!G21</f>
        <v>218</v>
      </c>
      <c r="Y466" s="128"/>
    </row>
    <row r="467">
      <c r="B467" s="205">
        <f>'Список пропущенных на запуск'!A22</f>
        <v>106511</v>
      </c>
      <c r="C467" s="152"/>
      <c r="D467" s="128"/>
      <c r="E467" s="206">
        <f>'Список пропущенных на запуск'!B22</f>
        <v>226</v>
      </c>
      <c r="F467" s="128"/>
      <c r="G467" s="206">
        <f>'Список пропущенных на запуск'!C22</f>
        <v>1</v>
      </c>
      <c r="H467" s="128"/>
      <c r="I467" s="206" t="str">
        <f>'Список пропущенных на запуск'!D22</f>
        <v>Стельная</v>
      </c>
      <c r="J467" s="152"/>
      <c r="K467" s="128"/>
      <c r="L467" s="206">
        <f>'Список пропущенных на запуск'!E22</f>
        <v>333</v>
      </c>
      <c r="M467" s="128"/>
      <c r="N467" s="248">
        <f>'Список пропущенных на запуск'!F22</f>
        <v>300806</v>
      </c>
      <c r="O467" s="152"/>
      <c r="P467" s="128"/>
      <c r="Q467" s="201">
        <f>'Список пропущенных на запуск'!G22</f>
        <v>218</v>
      </c>
      <c r="R467" s="128"/>
      <c r="S467" s="201">
        <f>'Список пропущенных на запуск'!H22</f>
        <v>3</v>
      </c>
      <c r="T467" s="128"/>
      <c r="U467" s="201" t="str">
        <f>'Список пропущенных на запуск'!I22</f>
        <v>Стельная</v>
      </c>
      <c r="V467" s="152"/>
      <c r="W467" s="128"/>
      <c r="X467" s="201">
        <f>'Список пропущенных на запуск'!G22</f>
        <v>218</v>
      </c>
      <c r="Y467" s="128"/>
    </row>
    <row r="471">
      <c r="B471" s="125"/>
      <c r="C471" s="125"/>
      <c r="D471" s="125"/>
      <c r="E471" s="125"/>
      <c r="F471" s="125"/>
      <c r="G471" s="125"/>
      <c r="H471" s="125"/>
      <c r="I471" s="125"/>
      <c r="J471" s="125"/>
      <c r="K471" s="125"/>
      <c r="L471" s="125"/>
      <c r="M471" s="125"/>
    </row>
    <row r="474">
      <c r="B474" s="125"/>
      <c r="C474" s="125"/>
      <c r="D474" s="125"/>
      <c r="E474" s="125"/>
      <c r="F474" s="125"/>
      <c r="G474" s="125"/>
      <c r="H474" s="125"/>
      <c r="I474" s="125"/>
      <c r="J474" s="125"/>
      <c r="K474" s="125"/>
      <c r="L474" s="125"/>
      <c r="M474" s="125"/>
    </row>
    <row r="475">
      <c r="B475" s="125"/>
      <c r="C475" s="125"/>
      <c r="D475" s="125"/>
      <c r="E475" s="125"/>
      <c r="F475" s="125"/>
      <c r="G475" s="125"/>
      <c r="H475" s="125"/>
      <c r="I475" s="125"/>
      <c r="J475" s="125"/>
      <c r="K475" s="125"/>
      <c r="L475" s="125"/>
      <c r="M475" s="125"/>
    </row>
    <row r="476">
      <c r="B476" s="125"/>
      <c r="C476" s="125"/>
      <c r="D476" s="125"/>
      <c r="E476" s="125"/>
      <c r="F476" s="125"/>
      <c r="G476" s="125"/>
      <c r="H476" s="125"/>
      <c r="I476" s="125"/>
      <c r="J476" s="125"/>
      <c r="K476" s="125"/>
      <c r="L476" s="125"/>
      <c r="M476" s="125"/>
    </row>
    <row r="477">
      <c r="B477" s="125"/>
      <c r="C477" s="125"/>
      <c r="D477" s="125"/>
      <c r="E477" s="125"/>
      <c r="F477" s="125"/>
      <c r="G477" s="125"/>
      <c r="H477" s="125"/>
      <c r="I477" s="125"/>
      <c r="J477" s="125"/>
      <c r="K477" s="125"/>
      <c r="L477" s="125"/>
      <c r="M477" s="125"/>
    </row>
    <row r="478">
      <c r="B478" s="125"/>
      <c r="C478" s="125"/>
      <c r="D478" s="125"/>
      <c r="E478" s="125"/>
      <c r="F478" s="125"/>
      <c r="G478" s="125"/>
      <c r="H478" s="125"/>
      <c r="I478" s="125"/>
      <c r="J478" s="125"/>
      <c r="K478" s="125"/>
      <c r="L478" s="125"/>
      <c r="M478" s="125"/>
    </row>
    <row r="479">
      <c r="B479" s="125" t="s">
        <v>101</v>
      </c>
      <c r="E479" s="41" t="str">
        <f>"+7-800-707-7-305"</f>
        <v>+7-800-707-7-305</v>
      </c>
      <c r="I479" s="44" t="s">
        <v>102</v>
      </c>
    </row>
    <row r="480">
      <c r="B480" s="125"/>
      <c r="C480" s="125"/>
      <c r="D480" s="125"/>
      <c r="E480" s="41"/>
      <c r="F480" s="41"/>
      <c r="G480" s="41"/>
      <c r="H480" s="41"/>
      <c r="I480" s="44"/>
      <c r="J480" s="44"/>
      <c r="K480" s="44"/>
      <c r="L480" s="44"/>
      <c r="M480" s="44"/>
    </row>
    <row r="481">
      <c r="A481" s="111" t="s">
        <v>173</v>
      </c>
    </row>
    <row r="483">
      <c r="B483" s="247" t="s">
        <v>174</v>
      </c>
      <c r="C483" s="152"/>
      <c r="D483" s="128"/>
      <c r="E483" s="247" t="s">
        <v>175</v>
      </c>
      <c r="F483" s="128"/>
      <c r="G483" s="247" t="s">
        <v>176</v>
      </c>
      <c r="H483" s="128"/>
      <c r="I483" s="247" t="s">
        <v>177</v>
      </c>
      <c r="J483" s="152"/>
      <c r="K483" s="128"/>
      <c r="L483" s="247" t="s">
        <v>178</v>
      </c>
      <c r="M483" s="128"/>
      <c r="N483" s="247" t="s">
        <v>174</v>
      </c>
      <c r="O483" s="152"/>
      <c r="P483" s="128"/>
      <c r="Q483" s="247" t="s">
        <v>175</v>
      </c>
      <c r="R483" s="128"/>
      <c r="S483" s="247" t="s">
        <v>176</v>
      </c>
      <c r="T483" s="128"/>
      <c r="U483" s="247" t="s">
        <v>177</v>
      </c>
      <c r="V483" s="152"/>
      <c r="W483" s="128"/>
      <c r="X483" s="247" t="s">
        <v>178</v>
      </c>
      <c r="Y483" s="128"/>
    </row>
    <row r="484">
      <c r="B484" s="205">
        <f>'Список пропущенных на запуск'!A23</f>
        <v>106518</v>
      </c>
      <c r="C484" s="152"/>
      <c r="D484" s="128"/>
      <c r="E484" s="206">
        <f>'Список пропущенных на запуск'!B23</f>
        <v>218</v>
      </c>
      <c r="F484" s="128"/>
      <c r="G484" s="206">
        <f>'Список пропущенных на запуск'!C23</f>
        <v>1</v>
      </c>
      <c r="H484" s="128"/>
      <c r="I484" s="206" t="str">
        <f>'Список пропущенных на запуск'!D23</f>
        <v>Стельная</v>
      </c>
      <c r="J484" s="152"/>
      <c r="K484" s="128"/>
      <c r="L484" s="206">
        <f>'Список пропущенных на запуск'!E23</f>
        <v>341</v>
      </c>
      <c r="M484" s="128"/>
      <c r="N484" s="248">
        <f>'Список пропущенных на запуск'!F23</f>
        <v>387577</v>
      </c>
      <c r="O484" s="152"/>
      <c r="P484" s="128"/>
      <c r="Q484" s="201">
        <f>'Список пропущенных на запуск'!G23</f>
        <v>219</v>
      </c>
      <c r="R484" s="128"/>
      <c r="S484" s="201">
        <f>'Список пропущенных на запуск'!H23</f>
        <v>3</v>
      </c>
      <c r="T484" s="128"/>
      <c r="U484" s="201" t="str">
        <f>'Список пропущенных на запуск'!I23</f>
        <v>Стельная</v>
      </c>
      <c r="V484" s="152"/>
      <c r="W484" s="128"/>
      <c r="X484" s="201">
        <f>'Список пропущенных на запуск'!G23</f>
        <v>219</v>
      </c>
      <c r="Y484" s="128"/>
    </row>
    <row r="485">
      <c r="B485" s="205">
        <f>'Список пропущенных на запуск'!A24</f>
        <v>106532</v>
      </c>
      <c r="C485" s="152"/>
      <c r="D485" s="128"/>
      <c r="E485" s="206">
        <f>'Список пропущенных на запуск'!B24</f>
        <v>226</v>
      </c>
      <c r="F485" s="128"/>
      <c r="G485" s="206">
        <f>'Список пропущенных на запуск'!C24</f>
        <v>1</v>
      </c>
      <c r="H485" s="128"/>
      <c r="I485" s="206" t="str">
        <f>'Список пропущенных на запуск'!D24</f>
        <v>Стельная</v>
      </c>
      <c r="J485" s="152"/>
      <c r="K485" s="128"/>
      <c r="L485" s="206">
        <f>'Список пропущенных на запуск'!E24</f>
        <v>331</v>
      </c>
      <c r="M485" s="128"/>
      <c r="N485" s="248">
        <f>'Список пропущенных на запуск'!F24</f>
        <v>402269</v>
      </c>
      <c r="O485" s="152"/>
      <c r="P485" s="128"/>
      <c r="Q485" s="201">
        <f>'Список пропущенных на запуск'!G24</f>
        <v>218</v>
      </c>
      <c r="R485" s="128"/>
      <c r="S485" s="201">
        <f>'Список пропущенных на запуск'!H24</f>
        <v>3</v>
      </c>
      <c r="T485" s="128"/>
      <c r="U485" s="201" t="str">
        <f>'Список пропущенных на запуск'!I24</f>
        <v>Стельная</v>
      </c>
      <c r="V485" s="152"/>
      <c r="W485" s="128"/>
      <c r="X485" s="201">
        <f>'Список пропущенных на запуск'!G24</f>
        <v>218</v>
      </c>
      <c r="Y485" s="128"/>
    </row>
    <row r="486">
      <c r="B486" s="205">
        <f>'Список пропущенных на запуск'!A25</f>
        <v>106569</v>
      </c>
      <c r="C486" s="152"/>
      <c r="D486" s="128"/>
      <c r="E486" s="206">
        <f>'Список пропущенных на запуск'!B25</f>
        <v>229</v>
      </c>
      <c r="F486" s="128"/>
      <c r="G486" s="206">
        <f>'Список пропущенных на запуск'!C25</f>
        <v>1</v>
      </c>
      <c r="H486" s="128"/>
      <c r="I486" s="206" t="str">
        <f>'Список пропущенных на запуск'!D25</f>
        <v>Стельная</v>
      </c>
      <c r="J486" s="152"/>
      <c r="K486" s="128"/>
      <c r="L486" s="206">
        <f>'Список пропущенных на запуск'!E25</f>
        <v>341</v>
      </c>
      <c r="M486" s="128"/>
      <c r="N486" s="248">
        <f>'Список пропущенных на запуск'!F25</f>
        <v>407397</v>
      </c>
      <c r="O486" s="152"/>
      <c r="P486" s="128"/>
      <c r="Q486" s="201">
        <f>'Список пропущенных на запуск'!G25</f>
        <v>219</v>
      </c>
      <c r="R486" s="128"/>
      <c r="S486" s="201">
        <f>'Список пропущенных на запуск'!H25</f>
        <v>2</v>
      </c>
      <c r="T486" s="128"/>
      <c r="U486" s="201" t="str">
        <f>'Список пропущенных на запуск'!I25</f>
        <v>Стельная</v>
      </c>
      <c r="V486" s="152"/>
      <c r="W486" s="128"/>
      <c r="X486" s="201">
        <f>'Список пропущенных на запуск'!G25</f>
        <v>219</v>
      </c>
      <c r="Y486" s="128"/>
    </row>
    <row r="487">
      <c r="B487" s="205">
        <f>'Список пропущенных на запуск'!A26</f>
        <v>106580</v>
      </c>
      <c r="C487" s="152"/>
      <c r="D487" s="128"/>
      <c r="E487" s="206">
        <f>'Список пропущенных на запуск'!B26</f>
        <v>222</v>
      </c>
      <c r="F487" s="128"/>
      <c r="G487" s="206">
        <f>'Список пропущенных на запуск'!C26</f>
        <v>1</v>
      </c>
      <c r="H487" s="128"/>
      <c r="I487" s="206" t="str">
        <f>'Список пропущенных на запуск'!D26</f>
        <v>Стельная</v>
      </c>
      <c r="J487" s="152"/>
      <c r="K487" s="128"/>
      <c r="L487" s="206">
        <f>'Список пропущенных на запуск'!E26</f>
        <v>342</v>
      </c>
      <c r="M487" s="128"/>
      <c r="N487" s="248">
        <f>'Список пропущенных на запуск'!F26</f>
        <v>459601</v>
      </c>
      <c r="O487" s="152"/>
      <c r="P487" s="128"/>
      <c r="Q487" s="201">
        <f>'Список пропущенных на запуск'!G26</f>
        <v>226</v>
      </c>
      <c r="R487" s="128"/>
      <c r="S487" s="201">
        <f>'Список пропущенных на запуск'!H26</f>
        <v>2</v>
      </c>
      <c r="T487" s="128"/>
      <c r="U487" s="201" t="str">
        <f>'Список пропущенных на запуск'!I26</f>
        <v>Стельная</v>
      </c>
      <c r="V487" s="152"/>
      <c r="W487" s="128"/>
      <c r="X487" s="201">
        <f>'Список пропущенных на запуск'!G26</f>
        <v>226</v>
      </c>
      <c r="Y487" s="128"/>
    </row>
    <row r="488">
      <c r="B488" s="205">
        <f>'Список пропущенных на запуск'!A27</f>
        <v>107362</v>
      </c>
      <c r="C488" s="152"/>
      <c r="D488" s="128"/>
      <c r="E488" s="206">
        <f>'Список пропущенных на запуск'!B27</f>
        <v>218</v>
      </c>
      <c r="F488" s="128"/>
      <c r="G488" s="206">
        <f>'Список пропущенных на запуск'!C27</f>
        <v>1</v>
      </c>
      <c r="H488" s="128"/>
      <c r="I488" s="206" t="str">
        <f>'Список пропущенных на запуск'!D27</f>
        <v>Стельная</v>
      </c>
      <c r="J488" s="152"/>
      <c r="K488" s="128"/>
      <c r="L488" s="206">
        <f>'Список пропущенных на запуск'!E27</f>
        <v>331</v>
      </c>
      <c r="M488" s="128"/>
      <c r="N488" s="248">
        <f>'Список пропущенных на запуск'!F27</f>
        <v>583502</v>
      </c>
      <c r="O488" s="152"/>
      <c r="P488" s="128"/>
      <c r="Q488" s="201">
        <f>'Список пропущенных на запуск'!G27</f>
        <v>222</v>
      </c>
      <c r="R488" s="128"/>
      <c r="S488" s="201">
        <f>'Список пропущенных на запуск'!H27</f>
        <v>2</v>
      </c>
      <c r="T488" s="128"/>
      <c r="U488" s="201" t="str">
        <f>'Список пропущенных на запуск'!I27</f>
        <v>Стельная</v>
      </c>
      <c r="V488" s="152"/>
      <c r="W488" s="128"/>
      <c r="X488" s="201">
        <f>'Список пропущенных на запуск'!G27</f>
        <v>222</v>
      </c>
      <c r="Y488" s="128"/>
    </row>
    <row r="489">
      <c r="B489" s="205">
        <f>'Список пропущенных на запуск'!A28</f>
        <v>107420</v>
      </c>
      <c r="C489" s="152"/>
      <c r="D489" s="128"/>
      <c r="E489" s="206">
        <f>'Список пропущенных на запуск'!B28</f>
        <v>229</v>
      </c>
      <c r="F489" s="128"/>
      <c r="G489" s="206">
        <f>'Список пропущенных на запуск'!C28</f>
        <v>1</v>
      </c>
      <c r="H489" s="128"/>
      <c r="I489" s="206" t="str">
        <f>'Список пропущенных на запуск'!D28</f>
        <v>Стельная</v>
      </c>
      <c r="J489" s="152"/>
      <c r="K489" s="128"/>
      <c r="L489" s="206">
        <f>'Список пропущенных на запуск'!E28</f>
        <v>341</v>
      </c>
      <c r="M489" s="128"/>
      <c r="N489" s="248">
        <f>'Список пропущенных на запуск'!F28</f>
        <v>680115</v>
      </c>
      <c r="O489" s="152"/>
      <c r="P489" s="128"/>
      <c r="Q489" s="201">
        <f>'Список пропущенных на запуск'!G28</f>
        <v>218</v>
      </c>
      <c r="R489" s="128"/>
      <c r="S489" s="201">
        <f>'Список пропущенных на запуск'!H28</f>
        <v>2</v>
      </c>
      <c r="T489" s="128"/>
      <c r="U489" s="201" t="str">
        <f>'Список пропущенных на запуск'!I28</f>
        <v>Стельная</v>
      </c>
      <c r="V489" s="152"/>
      <c r="W489" s="128"/>
      <c r="X489" s="201">
        <f>'Список пропущенных на запуск'!G28</f>
        <v>218</v>
      </c>
      <c r="Y489" s="128"/>
    </row>
    <row r="490">
      <c r="B490" s="205">
        <f>'Список пропущенных на запуск'!A29</f>
        <v>107483</v>
      </c>
      <c r="C490" s="152"/>
      <c r="D490" s="128"/>
      <c r="E490" s="206">
        <f>'Список пропущенных на запуск'!B29</f>
        <v>218</v>
      </c>
      <c r="F490" s="128"/>
      <c r="G490" s="206">
        <f>'Список пропущенных на запуск'!C29</f>
        <v>1</v>
      </c>
      <c r="H490" s="128"/>
      <c r="I490" s="206" t="str">
        <f>'Список пропущенных на запуск'!D29</f>
        <v>Стельная</v>
      </c>
      <c r="J490" s="152"/>
      <c r="K490" s="128"/>
      <c r="L490" s="206">
        <f>'Список пропущенных на запуск'!E29</f>
        <v>333</v>
      </c>
      <c r="M490" s="128"/>
      <c r="N490" s="248">
        <f>'Список пропущенных на запуск'!F29</f>
        <v>792522</v>
      </c>
      <c r="O490" s="152"/>
      <c r="P490" s="128"/>
      <c r="Q490" s="201">
        <f>'Список пропущенных на запуск'!G29</f>
        <v>226</v>
      </c>
      <c r="R490" s="128"/>
      <c r="S490" s="201">
        <f>'Список пропущенных на запуск'!H29</f>
        <v>2</v>
      </c>
      <c r="T490" s="128"/>
      <c r="U490" s="201" t="str">
        <f>'Список пропущенных на запуск'!I29</f>
        <v>Стельная</v>
      </c>
      <c r="V490" s="152"/>
      <c r="W490" s="128"/>
      <c r="X490" s="201">
        <f>'Список пропущенных на запуск'!G29</f>
        <v>226</v>
      </c>
      <c r="Y490" s="128"/>
    </row>
    <row r="491">
      <c r="B491" s="205">
        <f>'Список пропущенных на запуск'!A30</f>
        <v>108141</v>
      </c>
      <c r="C491" s="152"/>
      <c r="D491" s="128"/>
      <c r="E491" s="206">
        <f>'Список пропущенных на запуск'!B30</f>
        <v>226</v>
      </c>
      <c r="F491" s="128"/>
      <c r="G491" s="206">
        <f>'Список пропущенных на запуск'!C30</f>
        <v>1</v>
      </c>
      <c r="H491" s="128"/>
      <c r="I491" s="206" t="str">
        <f>'Список пропущенных на запуск'!D30</f>
        <v>Стельная</v>
      </c>
      <c r="J491" s="152"/>
      <c r="K491" s="128"/>
      <c r="L491" s="206">
        <f>'Список пропущенных на запуск'!E30</f>
        <v>374</v>
      </c>
      <c r="M491" s="128"/>
      <c r="N491" s="248">
        <f>'Список пропущенных на запуск'!F30</f>
        <v>870667</v>
      </c>
      <c r="O491" s="152"/>
      <c r="P491" s="128"/>
      <c r="Q491" s="201">
        <f>'Список пропущенных на запуск'!G30</f>
        <v>225</v>
      </c>
      <c r="R491" s="128"/>
      <c r="S491" s="201">
        <f>'Список пропущенных на запуск'!H30</f>
        <v>2</v>
      </c>
      <c r="T491" s="128"/>
      <c r="U491" s="201" t="str">
        <f>'Список пропущенных на запуск'!I30</f>
        <v>Стельная</v>
      </c>
      <c r="V491" s="152"/>
      <c r="W491" s="128"/>
      <c r="X491" s="201">
        <f>'Список пропущенных на запуск'!G30</f>
        <v>225</v>
      </c>
      <c r="Y491" s="128"/>
    </row>
    <row r="492">
      <c r="B492" s="205">
        <f>'Список пропущенных на запуск'!A31</f>
        <v>108158</v>
      </c>
      <c r="C492" s="152"/>
      <c r="D492" s="128"/>
      <c r="E492" s="206">
        <f>'Список пропущенных на запуск'!B31</f>
        <v>219</v>
      </c>
      <c r="F492" s="128"/>
      <c r="G492" s="206">
        <f>'Список пропущенных на запуск'!C31</f>
        <v>1</v>
      </c>
      <c r="H492" s="128"/>
      <c r="I492" s="206" t="str">
        <f>'Список пропущенных на запуск'!D31</f>
        <v>Стельная</v>
      </c>
      <c r="J492" s="152"/>
      <c r="K492" s="128"/>
      <c r="L492" s="206">
        <f>'Список пропущенных на запуск'!E31</f>
        <v>343</v>
      </c>
      <c r="M492" s="128"/>
      <c r="N492" s="248">
        <f>'Список пропущенных на запуск'!F31</f>
        <v>923229</v>
      </c>
      <c r="O492" s="152"/>
      <c r="P492" s="128"/>
      <c r="Q492" s="201">
        <f>'Список пропущенных на запуск'!G31</f>
        <v>226</v>
      </c>
      <c r="R492" s="128"/>
      <c r="S492" s="201">
        <f>'Список пропущенных на запуск'!H31</f>
        <v>3</v>
      </c>
      <c r="T492" s="128"/>
      <c r="U492" s="201" t="str">
        <f>'Список пропущенных на запуск'!I31</f>
        <v>Стельная</v>
      </c>
      <c r="V492" s="152"/>
      <c r="W492" s="128"/>
      <c r="X492" s="201">
        <f>'Список пропущенных на запуск'!G31</f>
        <v>226</v>
      </c>
      <c r="Y492" s="128"/>
    </row>
    <row r="493">
      <c r="B493" s="205">
        <f>'Список пропущенных на запуск'!A32</f>
        <v>108237</v>
      </c>
      <c r="C493" s="152"/>
      <c r="D493" s="128"/>
      <c r="E493" s="206">
        <f>'Список пропущенных на запуск'!B32</f>
        <v>225</v>
      </c>
      <c r="F493" s="128"/>
      <c r="G493" s="206">
        <f>'Список пропущенных на запуск'!C32</f>
        <v>1</v>
      </c>
      <c r="H493" s="128"/>
      <c r="I493" s="206" t="str">
        <f>'Список пропущенных на запуск'!D32</f>
        <v>Стельная</v>
      </c>
      <c r="J493" s="152"/>
      <c r="K493" s="128"/>
      <c r="L493" s="206">
        <f>'Список пропущенных на запуск'!E32</f>
        <v>332</v>
      </c>
      <c r="M493" s="128"/>
      <c r="N493" s="248">
        <f>'Список пропущенных на запуск'!F32</f>
        <v>967176</v>
      </c>
      <c r="O493" s="152"/>
      <c r="P493" s="128"/>
      <c r="Q493" s="201">
        <f>'Список пропущенных на запуск'!G32</f>
        <v>226</v>
      </c>
      <c r="R493" s="128"/>
      <c r="S493" s="201">
        <f>'Список пропущенных на запуск'!H32</f>
        <v>3</v>
      </c>
      <c r="T493" s="128"/>
      <c r="U493" s="201" t="str">
        <f>'Список пропущенных на запуск'!I32</f>
        <v>Стельная</v>
      </c>
      <c r="V493" s="152"/>
      <c r="W493" s="128"/>
      <c r="X493" s="201">
        <f>'Список пропущенных на запуск'!G32</f>
        <v>226</v>
      </c>
      <c r="Y493" s="128"/>
    </row>
    <row r="494">
      <c r="B494" s="206" t="str">
        <f>'Список пропущенных на запуск'!A33</f>
        <v/>
      </c>
      <c r="C494" s="152"/>
      <c r="D494" s="128"/>
      <c r="E494" s="206" t="str">
        <f>'Список пропущенных на запуск'!B33</f>
        <v/>
      </c>
      <c r="F494" s="128"/>
      <c r="G494" s="206" t="str">
        <f>'Список пропущенных на запуск'!C33</f>
        <v/>
      </c>
      <c r="H494" s="128"/>
      <c r="I494" s="206" t="str">
        <f>'Список пропущенных на запуск'!D33</f>
        <v/>
      </c>
      <c r="J494" s="152"/>
      <c r="K494" s="128"/>
      <c r="L494" s="206" t="str">
        <f>'Список пропущенных на запуск'!E33</f>
        <v/>
      </c>
      <c r="M494" s="128"/>
      <c r="N494" s="201" t="str">
        <f>'Список пропущенных на запуск'!F33</f>
        <v/>
      </c>
      <c r="O494" s="152"/>
      <c r="P494" s="128"/>
      <c r="Q494" s="201" t="str">
        <f>'Список пропущенных на запуск'!G33</f>
        <v/>
      </c>
      <c r="R494" s="128"/>
      <c r="S494" s="201" t="str">
        <f>'Список пропущенных на запуск'!H33</f>
        <v/>
      </c>
      <c r="T494" s="128"/>
      <c r="U494" s="201" t="str">
        <f>'Список пропущенных на запуск'!I33</f>
        <v/>
      </c>
      <c r="V494" s="152"/>
      <c r="W494" s="128"/>
      <c r="X494" s="201" t="str">
        <f>'Список пропущенных на запуск'!G33</f>
        <v/>
      </c>
      <c r="Y494" s="128"/>
    </row>
    <row r="495">
      <c r="B495" s="206" t="str">
        <f>'Список пропущенных на запуск'!A34</f>
        <v/>
      </c>
      <c r="C495" s="152"/>
      <c r="D495" s="128"/>
      <c r="E495" s="206" t="str">
        <f>'Список пропущенных на запуск'!B34</f>
        <v/>
      </c>
      <c r="F495" s="128"/>
      <c r="G495" s="206" t="str">
        <f>'Список пропущенных на запуск'!C34</f>
        <v/>
      </c>
      <c r="H495" s="128"/>
      <c r="I495" s="206" t="str">
        <f>'Список пропущенных на запуск'!D34</f>
        <v/>
      </c>
      <c r="J495" s="152"/>
      <c r="K495" s="128"/>
      <c r="L495" s="206" t="str">
        <f>'Список пропущенных на запуск'!E34</f>
        <v/>
      </c>
      <c r="M495" s="128"/>
      <c r="N495" s="201" t="str">
        <f>'Список пропущенных на запуск'!F34</f>
        <v>Итого: 102</v>
      </c>
      <c r="O495" s="152"/>
      <c r="P495" s="128"/>
      <c r="Q495" s="201" t="str">
        <f>'Список пропущенных на запуск'!G34</f>
        <v/>
      </c>
      <c r="R495" s="128"/>
      <c r="S495" s="201" t="str">
        <f>'Список пропущенных на запуск'!H34</f>
        <v/>
      </c>
      <c r="T495" s="128"/>
      <c r="U495" s="201" t="str">
        <f>'Список пропущенных на запуск'!I34</f>
        <v/>
      </c>
      <c r="V495" s="152"/>
      <c r="W495" s="128"/>
      <c r="X495" s="201" t="str">
        <f>'Список пропущенных на запуск'!G34</f>
        <v/>
      </c>
      <c r="Y495" s="128"/>
    </row>
    <row r="496">
      <c r="B496" s="206" t="str">
        <f>'Список пропущенных на запуск'!A35</f>
        <v/>
      </c>
      <c r="C496" s="152"/>
      <c r="D496" s="128"/>
      <c r="E496" s="206" t="str">
        <f>'Список пропущенных на запуск'!B35</f>
        <v/>
      </c>
      <c r="F496" s="128"/>
      <c r="G496" s="206" t="str">
        <f>'Список пропущенных на запуск'!C35</f>
        <v/>
      </c>
      <c r="H496" s="128"/>
      <c r="I496" s="206" t="str">
        <f>'Список пропущенных на запуск'!D35</f>
        <v/>
      </c>
      <c r="J496" s="152"/>
      <c r="K496" s="128"/>
      <c r="L496" s="206" t="str">
        <f>'Список пропущенных на запуск'!E35</f>
        <v/>
      </c>
      <c r="M496" s="128"/>
      <c r="N496" s="201" t="str">
        <f>'Список пропущенных на запуск'!F35</f>
        <v/>
      </c>
      <c r="O496" s="152"/>
      <c r="P496" s="128"/>
      <c r="Q496" s="201" t="str">
        <f>'Список пропущенных на запуск'!G35</f>
        <v/>
      </c>
      <c r="R496" s="128"/>
      <c r="S496" s="201" t="str">
        <f>'Список пропущенных на запуск'!H35</f>
        <v/>
      </c>
      <c r="T496" s="128"/>
      <c r="U496" s="201" t="str">
        <f>'Список пропущенных на запуск'!I35</f>
        <v/>
      </c>
      <c r="V496" s="152"/>
      <c r="W496" s="128"/>
      <c r="X496" s="201" t="str">
        <f>'Список пропущенных на запуск'!G35</f>
        <v/>
      </c>
      <c r="Y496" s="128"/>
    </row>
    <row r="497">
      <c r="B497" s="206" t="str">
        <f>'Список пропущенных на запуск'!A36</f>
        <v/>
      </c>
      <c r="C497" s="152"/>
      <c r="D497" s="128"/>
      <c r="E497" s="206" t="str">
        <f>'Список пропущенных на запуск'!B36</f>
        <v/>
      </c>
      <c r="F497" s="128"/>
      <c r="G497" s="206" t="str">
        <f>'Список пропущенных на запуск'!C36</f>
        <v/>
      </c>
      <c r="H497" s="128"/>
      <c r="I497" s="206" t="str">
        <f>'Список пропущенных на запуск'!D36</f>
        <v/>
      </c>
      <c r="J497" s="152"/>
      <c r="K497" s="128"/>
      <c r="L497" s="206" t="str">
        <f>'Список пропущенных на запуск'!E36</f>
        <v/>
      </c>
      <c r="M497" s="128"/>
      <c r="N497" s="201" t="str">
        <f>'Список пропущенных на запуск'!F36</f>
        <v/>
      </c>
      <c r="O497" s="152"/>
      <c r="P497" s="128"/>
      <c r="Q497" s="201" t="str">
        <f>'Список пропущенных на запуск'!G36</f>
        <v/>
      </c>
      <c r="R497" s="128"/>
      <c r="S497" s="201" t="str">
        <f>'Список пропущенных на запуск'!H36</f>
        <v/>
      </c>
      <c r="T497" s="128"/>
      <c r="U497" s="201" t="str">
        <f>'Список пропущенных на запуск'!I36</f>
        <v/>
      </c>
      <c r="V497" s="152"/>
      <c r="W497" s="128"/>
      <c r="X497" s="201" t="str">
        <f>'Список пропущенных на запуск'!G36</f>
        <v/>
      </c>
      <c r="Y497" s="128"/>
    </row>
    <row r="498">
      <c r="B498" s="206" t="str">
        <f>'Список пропущенных на запуск'!A37</f>
        <v/>
      </c>
      <c r="C498" s="152"/>
      <c r="D498" s="128"/>
      <c r="E498" s="206" t="str">
        <f>'Список пропущенных на запуск'!B37</f>
        <v/>
      </c>
      <c r="F498" s="128"/>
      <c r="G498" s="206" t="str">
        <f>'Список пропущенных на запуск'!C37</f>
        <v/>
      </c>
      <c r="H498" s="128"/>
      <c r="I498" s="206" t="str">
        <f>'Список пропущенных на запуск'!D37</f>
        <v/>
      </c>
      <c r="J498" s="152"/>
      <c r="K498" s="128"/>
      <c r="L498" s="206" t="str">
        <f>'Список пропущенных на запуск'!E37</f>
        <v/>
      </c>
      <c r="M498" s="128"/>
      <c r="N498" s="201" t="str">
        <f>'Список пропущенных на запуск'!F37</f>
        <v/>
      </c>
      <c r="O498" s="152"/>
      <c r="P498" s="128"/>
      <c r="Q498" s="201" t="str">
        <f>'Список пропущенных на запуск'!G37</f>
        <v/>
      </c>
      <c r="R498" s="128"/>
      <c r="S498" s="201" t="str">
        <f>'Список пропущенных на запуск'!H37</f>
        <v/>
      </c>
      <c r="T498" s="128"/>
      <c r="U498" s="201" t="str">
        <f>'Список пропущенных на запуск'!I37</f>
        <v/>
      </c>
      <c r="V498" s="152"/>
      <c r="W498" s="128"/>
      <c r="X498" s="201" t="str">
        <f>'Список пропущенных на запуск'!G37</f>
        <v/>
      </c>
      <c r="Y498" s="128"/>
    </row>
    <row r="499">
      <c r="B499" s="206" t="str">
        <f>'Список пропущенных на запуск'!A38</f>
        <v/>
      </c>
      <c r="C499" s="152"/>
      <c r="D499" s="128"/>
      <c r="E499" s="206" t="str">
        <f>'Список пропущенных на запуск'!B38</f>
        <v/>
      </c>
      <c r="F499" s="128"/>
      <c r="G499" s="206" t="str">
        <f>'Список пропущенных на запуск'!C38</f>
        <v/>
      </c>
      <c r="H499" s="128"/>
      <c r="I499" s="206" t="str">
        <f>'Список пропущенных на запуск'!D38</f>
        <v/>
      </c>
      <c r="J499" s="152"/>
      <c r="K499" s="128"/>
      <c r="L499" s="206" t="str">
        <f>'Список пропущенных на запуск'!E38</f>
        <v/>
      </c>
      <c r="M499" s="128"/>
      <c r="N499" s="201" t="str">
        <f>'Список пропущенных на запуск'!F38</f>
        <v/>
      </c>
      <c r="O499" s="152"/>
      <c r="P499" s="128"/>
      <c r="Q499" s="201" t="str">
        <f>'Список пропущенных на запуск'!G38</f>
        <v/>
      </c>
      <c r="R499" s="128"/>
      <c r="S499" s="201" t="str">
        <f>'Список пропущенных на запуск'!H38</f>
        <v/>
      </c>
      <c r="T499" s="128"/>
      <c r="U499" s="201" t="str">
        <f>'Список пропущенных на запуск'!I38</f>
        <v/>
      </c>
      <c r="V499" s="152"/>
      <c r="W499" s="128"/>
      <c r="X499" s="201" t="str">
        <f>'Список пропущенных на запуск'!G38</f>
        <v/>
      </c>
      <c r="Y499" s="128"/>
    </row>
    <row r="500">
      <c r="B500" s="206" t="str">
        <f>'Список пропущенных на запуск'!A39</f>
        <v/>
      </c>
      <c r="C500" s="152"/>
      <c r="D500" s="128"/>
      <c r="E500" s="206" t="str">
        <f>'Список пропущенных на запуск'!B39</f>
        <v/>
      </c>
      <c r="F500" s="128"/>
      <c r="G500" s="206" t="str">
        <f>'Список пропущенных на запуск'!C39</f>
        <v/>
      </c>
      <c r="H500" s="128"/>
      <c r="I500" s="206" t="str">
        <f>'Список пропущенных на запуск'!D39</f>
        <v/>
      </c>
      <c r="J500" s="152"/>
      <c r="K500" s="128"/>
      <c r="L500" s="206" t="str">
        <f>'Список пропущенных на запуск'!E39</f>
        <v/>
      </c>
      <c r="M500" s="128"/>
      <c r="N500" s="201" t="str">
        <f>'Список пропущенных на запуск'!F39</f>
        <v/>
      </c>
      <c r="O500" s="152"/>
      <c r="P500" s="128"/>
      <c r="Q500" s="201" t="str">
        <f>'Список пропущенных на запуск'!G39</f>
        <v/>
      </c>
      <c r="R500" s="128"/>
      <c r="S500" s="201" t="str">
        <f>'Список пропущенных на запуск'!H39</f>
        <v/>
      </c>
      <c r="T500" s="128"/>
      <c r="U500" s="201" t="str">
        <f>'Список пропущенных на запуск'!I39</f>
        <v/>
      </c>
      <c r="V500" s="152"/>
      <c r="W500" s="128"/>
      <c r="X500" s="201" t="str">
        <f>'Список пропущенных на запуск'!G39</f>
        <v/>
      </c>
      <c r="Y500" s="128"/>
    </row>
    <row r="501">
      <c r="B501" s="206" t="str">
        <f>'Список пропущенных на запуск'!A40</f>
        <v/>
      </c>
      <c r="C501" s="152"/>
      <c r="D501" s="128"/>
      <c r="E501" s="206" t="str">
        <f>'Список пропущенных на запуск'!B40</f>
        <v/>
      </c>
      <c r="F501" s="128"/>
      <c r="G501" s="206" t="str">
        <f>'Список пропущенных на запуск'!C40</f>
        <v/>
      </c>
      <c r="H501" s="128"/>
      <c r="I501" s="206" t="str">
        <f>'Список пропущенных на запуск'!D40</f>
        <v/>
      </c>
      <c r="J501" s="152"/>
      <c r="K501" s="128"/>
      <c r="L501" s="206" t="str">
        <f>'Список пропущенных на запуск'!E40</f>
        <v/>
      </c>
      <c r="M501" s="128"/>
      <c r="N501" s="201" t="str">
        <f>'Список пропущенных на запуск'!F40</f>
        <v/>
      </c>
      <c r="O501" s="152"/>
      <c r="P501" s="128"/>
      <c r="Q501" s="201" t="str">
        <f>'Список пропущенных на запуск'!G40</f>
        <v/>
      </c>
      <c r="R501" s="128"/>
      <c r="S501" s="201" t="str">
        <f>'Список пропущенных на запуск'!H40</f>
        <v/>
      </c>
      <c r="T501" s="128"/>
      <c r="U501" s="201" t="str">
        <f>'Список пропущенных на запуск'!I40</f>
        <v/>
      </c>
      <c r="V501" s="152"/>
      <c r="W501" s="128"/>
      <c r="X501" s="201" t="str">
        <f>'Список пропущенных на запуск'!G40</f>
        <v/>
      </c>
      <c r="Y501" s="128"/>
    </row>
    <row r="502">
      <c r="B502" s="206" t="str">
        <f>'Список пропущенных на запуск'!A41</f>
        <v/>
      </c>
      <c r="C502" s="152"/>
      <c r="D502" s="128"/>
      <c r="E502" s="206" t="str">
        <f>'Список пропущенных на запуск'!B41</f>
        <v/>
      </c>
      <c r="F502" s="128"/>
      <c r="G502" s="206" t="str">
        <f>'Список пропущенных на запуск'!C41</f>
        <v/>
      </c>
      <c r="H502" s="128"/>
      <c r="I502" s="206" t="str">
        <f>'Список пропущенных на запуск'!D41</f>
        <v/>
      </c>
      <c r="J502" s="152"/>
      <c r="K502" s="128"/>
      <c r="L502" s="206" t="str">
        <f>'Список пропущенных на запуск'!E41</f>
        <v/>
      </c>
      <c r="M502" s="128"/>
      <c r="N502" s="201" t="str">
        <f>'Список пропущенных на запуск'!F41</f>
        <v/>
      </c>
      <c r="O502" s="152"/>
      <c r="P502" s="128"/>
      <c r="Q502" s="201" t="str">
        <f>'Список пропущенных на запуск'!G41</f>
        <v/>
      </c>
      <c r="R502" s="128"/>
      <c r="S502" s="201" t="str">
        <f>'Список пропущенных на запуск'!H41</f>
        <v/>
      </c>
      <c r="T502" s="128"/>
      <c r="U502" s="201" t="str">
        <f>'Список пропущенных на запуск'!I41</f>
        <v/>
      </c>
      <c r="V502" s="152"/>
      <c r="W502" s="128"/>
      <c r="X502" s="201" t="str">
        <f>'Список пропущенных на запуск'!G41</f>
        <v/>
      </c>
      <c r="Y502" s="128"/>
    </row>
    <row r="503">
      <c r="B503" s="206" t="str">
        <f>'Список пропущенных на запуск'!A42</f>
        <v/>
      </c>
      <c r="C503" s="152"/>
      <c r="D503" s="128"/>
      <c r="E503" s="206" t="str">
        <f>'Список пропущенных на запуск'!B42</f>
        <v/>
      </c>
      <c r="F503" s="128"/>
      <c r="G503" s="206" t="str">
        <f>'Список пропущенных на запуск'!C42</f>
        <v/>
      </c>
      <c r="H503" s="128"/>
      <c r="I503" s="206" t="str">
        <f>'Список пропущенных на запуск'!D42</f>
        <v/>
      </c>
      <c r="J503" s="152"/>
      <c r="K503" s="128"/>
      <c r="L503" s="206" t="str">
        <f>'Список пропущенных на запуск'!E42</f>
        <v/>
      </c>
      <c r="M503" s="128"/>
      <c r="N503" s="201" t="str">
        <f>'Список пропущенных на запуск'!F42</f>
        <v/>
      </c>
      <c r="O503" s="152"/>
      <c r="P503" s="128"/>
      <c r="Q503" s="201" t="str">
        <f>'Список пропущенных на запуск'!G42</f>
        <v/>
      </c>
      <c r="R503" s="128"/>
      <c r="S503" s="201" t="str">
        <f>'Список пропущенных на запуск'!H42</f>
        <v/>
      </c>
      <c r="T503" s="128"/>
      <c r="U503" s="201" t="str">
        <f>'Список пропущенных на запуск'!I42</f>
        <v/>
      </c>
      <c r="V503" s="152"/>
      <c r="W503" s="128"/>
      <c r="X503" s="201" t="str">
        <f>'Список пропущенных на запуск'!G42</f>
        <v/>
      </c>
      <c r="Y503" s="128"/>
    </row>
    <row r="504">
      <c r="B504" s="206" t="str">
        <f>'Список пропущенных на запуск'!A43</f>
        <v/>
      </c>
      <c r="C504" s="152"/>
      <c r="D504" s="128"/>
      <c r="E504" s="206" t="str">
        <f>'Список пропущенных на запуск'!B43</f>
        <v/>
      </c>
      <c r="F504" s="128"/>
      <c r="G504" s="206" t="str">
        <f>'Список пропущенных на запуск'!C43</f>
        <v/>
      </c>
      <c r="H504" s="128"/>
      <c r="I504" s="206" t="str">
        <f>'Список пропущенных на запуск'!D43</f>
        <v/>
      </c>
      <c r="J504" s="152"/>
      <c r="K504" s="128"/>
      <c r="L504" s="206" t="str">
        <f>'Список пропущенных на запуск'!E43</f>
        <v/>
      </c>
      <c r="M504" s="128"/>
      <c r="N504" s="201" t="str">
        <f>'Список пропущенных на запуск'!F43</f>
        <v/>
      </c>
      <c r="O504" s="152"/>
      <c r="P504" s="128"/>
      <c r="Q504" s="201" t="str">
        <f>'Список пропущенных на запуск'!G43</f>
        <v/>
      </c>
      <c r="R504" s="128"/>
      <c r="S504" s="201" t="str">
        <f>'Список пропущенных на запуск'!H43</f>
        <v/>
      </c>
      <c r="T504" s="128"/>
      <c r="U504" s="201" t="str">
        <f>'Список пропущенных на запуск'!I43</f>
        <v/>
      </c>
      <c r="V504" s="152"/>
      <c r="W504" s="128"/>
      <c r="X504" s="201" t="str">
        <f>'Список пропущенных на запуск'!G43</f>
        <v/>
      </c>
      <c r="Y504" s="128"/>
    </row>
    <row r="508">
      <c r="B508" s="125"/>
      <c r="C508" s="125"/>
      <c r="D508" s="125"/>
      <c r="E508" s="125"/>
      <c r="F508" s="125"/>
      <c r="G508" s="125"/>
      <c r="H508" s="125"/>
      <c r="I508" s="125"/>
      <c r="J508" s="125"/>
      <c r="K508" s="125"/>
      <c r="L508" s="125"/>
      <c r="M508" s="125"/>
    </row>
    <row r="511">
      <c r="B511" s="125"/>
      <c r="C511" s="125"/>
      <c r="D511" s="125"/>
      <c r="E511" s="125"/>
      <c r="F511" s="125"/>
      <c r="G511" s="125"/>
      <c r="H511" s="125"/>
      <c r="I511" s="125"/>
      <c r="J511" s="125"/>
      <c r="K511" s="125"/>
      <c r="L511" s="125"/>
      <c r="M511" s="125"/>
    </row>
    <row r="512">
      <c r="B512" s="125"/>
      <c r="C512" s="125"/>
      <c r="D512" s="125"/>
      <c r="E512" s="125"/>
      <c r="F512" s="125"/>
      <c r="G512" s="125"/>
      <c r="H512" s="125"/>
      <c r="I512" s="125"/>
      <c r="J512" s="125"/>
      <c r="K512" s="125"/>
      <c r="L512" s="125"/>
      <c r="M512" s="125"/>
    </row>
    <row r="513">
      <c r="B513" s="125"/>
      <c r="C513" s="125"/>
      <c r="D513" s="125"/>
      <c r="E513" s="125"/>
      <c r="F513" s="125"/>
      <c r="G513" s="125"/>
      <c r="H513" s="125"/>
      <c r="I513" s="125"/>
      <c r="J513" s="125"/>
      <c r="K513" s="125"/>
      <c r="L513" s="125"/>
      <c r="M513" s="125"/>
    </row>
    <row r="514">
      <c r="B514" s="125"/>
      <c r="C514" s="125"/>
      <c r="D514" s="125"/>
      <c r="E514" s="125"/>
      <c r="F514" s="125"/>
      <c r="G514" s="125"/>
      <c r="H514" s="125"/>
      <c r="I514" s="125"/>
      <c r="J514" s="125"/>
      <c r="K514" s="125"/>
      <c r="L514" s="125"/>
      <c r="M514" s="125"/>
    </row>
    <row r="515">
      <c r="B515" s="125"/>
      <c r="C515" s="125"/>
      <c r="D515" s="125"/>
      <c r="E515" s="125"/>
      <c r="F515" s="125"/>
      <c r="G515" s="125"/>
      <c r="H515" s="125"/>
      <c r="I515" s="125"/>
      <c r="J515" s="125"/>
      <c r="K515" s="125"/>
      <c r="L515" s="125"/>
      <c r="M515" s="125"/>
    </row>
    <row r="516">
      <c r="B516" s="125" t="s">
        <v>101</v>
      </c>
      <c r="E516" s="41" t="str">
        <f>"+7-800-707-7-305"</f>
        <v>+7-800-707-7-305</v>
      </c>
      <c r="I516" s="44" t="s">
        <v>102</v>
      </c>
    </row>
    <row r="517">
      <c r="B517" s="125"/>
      <c r="C517" s="125"/>
      <c r="D517" s="125"/>
      <c r="E517" s="125"/>
      <c r="F517" s="125"/>
      <c r="G517" s="125"/>
      <c r="H517" s="125"/>
      <c r="I517" s="125"/>
      <c r="J517" s="125"/>
      <c r="K517" s="125"/>
      <c r="L517" s="125"/>
      <c r="M517" s="125"/>
    </row>
    <row r="518">
      <c r="A518" s="111" t="s">
        <v>173</v>
      </c>
    </row>
    <row r="520">
      <c r="B520" s="247" t="s">
        <v>174</v>
      </c>
      <c r="C520" s="152"/>
      <c r="D520" s="128"/>
      <c r="E520" s="247" t="s">
        <v>175</v>
      </c>
      <c r="F520" s="128"/>
      <c r="G520" s="247" t="s">
        <v>176</v>
      </c>
      <c r="H520" s="128"/>
      <c r="I520" s="247" t="s">
        <v>177</v>
      </c>
      <c r="J520" s="152"/>
      <c r="K520" s="128"/>
      <c r="L520" s="247" t="s">
        <v>178</v>
      </c>
      <c r="M520" s="128"/>
      <c r="N520" s="247" t="s">
        <v>174</v>
      </c>
      <c r="O520" s="152"/>
      <c r="P520" s="128"/>
      <c r="Q520" s="247" t="s">
        <v>175</v>
      </c>
      <c r="R520" s="128"/>
      <c r="S520" s="247" t="s">
        <v>176</v>
      </c>
      <c r="T520" s="128"/>
      <c r="U520" s="247" t="s">
        <v>177</v>
      </c>
      <c r="V520" s="152"/>
      <c r="W520" s="128"/>
      <c r="X520" s="247" t="s">
        <v>178</v>
      </c>
      <c r="Y520" s="128"/>
    </row>
    <row r="521">
      <c r="B521" s="206" t="str">
        <f>'Список пропущенных на запуск'!A44</f>
        <v/>
      </c>
      <c r="C521" s="152"/>
      <c r="D521" s="128"/>
      <c r="E521" s="206" t="str">
        <f>'Список пропущенных на запуск'!B44</f>
        <v/>
      </c>
      <c r="F521" s="128"/>
      <c r="G521" s="206" t="str">
        <f>'Список пропущенных на запуск'!C44</f>
        <v/>
      </c>
      <c r="H521" s="128"/>
      <c r="I521" s="206" t="str">
        <f>'Список пропущенных на запуск'!D44</f>
        <v/>
      </c>
      <c r="J521" s="152"/>
      <c r="K521" s="128"/>
      <c r="L521" s="206" t="str">
        <f>'Список пропущенных на запуск'!E44</f>
        <v/>
      </c>
      <c r="M521" s="128"/>
      <c r="N521" s="201" t="str">
        <f>'Список пропущенных на запуск'!F44</f>
        <v/>
      </c>
      <c r="O521" s="152"/>
      <c r="P521" s="128"/>
      <c r="Q521" s="201" t="str">
        <f>'Список пропущенных на запуск'!G44</f>
        <v/>
      </c>
      <c r="R521" s="128"/>
      <c r="S521" s="201" t="str">
        <f>'Список пропущенных на запуск'!H44</f>
        <v/>
      </c>
      <c r="T521" s="128"/>
      <c r="U521" s="201" t="str">
        <f>'Список пропущенных на запуск'!I44</f>
        <v/>
      </c>
      <c r="V521" s="152"/>
      <c r="W521" s="128"/>
      <c r="X521" s="201" t="str">
        <f>'Список пропущенных на запуск'!G44</f>
        <v/>
      </c>
      <c r="Y521" s="128"/>
    </row>
    <row r="522">
      <c r="B522" s="206" t="str">
        <f>'Список пропущенных на запуск'!A45</f>
        <v/>
      </c>
      <c r="C522" s="152"/>
      <c r="D522" s="128"/>
      <c r="E522" s="206" t="str">
        <f>'Список пропущенных на запуск'!B45</f>
        <v/>
      </c>
      <c r="F522" s="128"/>
      <c r="G522" s="206" t="str">
        <f>'Список пропущенных на запуск'!C45</f>
        <v/>
      </c>
      <c r="H522" s="128"/>
      <c r="I522" s="206" t="str">
        <f>'Список пропущенных на запуск'!D45</f>
        <v/>
      </c>
      <c r="J522" s="152"/>
      <c r="K522" s="128"/>
      <c r="L522" s="206" t="str">
        <f>'Список пропущенных на запуск'!E45</f>
        <v/>
      </c>
      <c r="M522" s="128"/>
      <c r="N522" s="201" t="str">
        <f>'Список пропущенных на запуск'!F45</f>
        <v/>
      </c>
      <c r="O522" s="152"/>
      <c r="P522" s="128"/>
      <c r="Q522" s="201" t="str">
        <f>'Список пропущенных на запуск'!G45</f>
        <v/>
      </c>
      <c r="R522" s="128"/>
      <c r="S522" s="201" t="str">
        <f>'Список пропущенных на запуск'!H45</f>
        <v/>
      </c>
      <c r="T522" s="128"/>
      <c r="U522" s="201" t="str">
        <f>'Список пропущенных на запуск'!I45</f>
        <v/>
      </c>
      <c r="V522" s="152"/>
      <c r="W522" s="128"/>
      <c r="X522" s="201" t="str">
        <f>'Список пропущенных на запуск'!G45</f>
        <v/>
      </c>
      <c r="Y522" s="128"/>
    </row>
    <row r="523">
      <c r="B523" s="206" t="str">
        <f>'Список пропущенных на запуск'!A46</f>
        <v/>
      </c>
      <c r="C523" s="152"/>
      <c r="D523" s="128"/>
      <c r="E523" s="206" t="str">
        <f>'Список пропущенных на запуск'!B46</f>
        <v/>
      </c>
      <c r="F523" s="128"/>
      <c r="G523" s="206" t="str">
        <f>'Список пропущенных на запуск'!C46</f>
        <v/>
      </c>
      <c r="H523" s="128"/>
      <c r="I523" s="206" t="str">
        <f>'Список пропущенных на запуск'!D46</f>
        <v/>
      </c>
      <c r="J523" s="152"/>
      <c r="K523" s="128"/>
      <c r="L523" s="206" t="str">
        <f>'Список пропущенных на запуск'!E46</f>
        <v/>
      </c>
      <c r="M523" s="128"/>
      <c r="N523" s="201" t="str">
        <f>'Список пропущенных на запуск'!F46</f>
        <v/>
      </c>
      <c r="O523" s="152"/>
      <c r="P523" s="128"/>
      <c r="Q523" s="201" t="str">
        <f>'Список пропущенных на запуск'!G46</f>
        <v/>
      </c>
      <c r="R523" s="128"/>
      <c r="S523" s="201" t="str">
        <f>'Список пропущенных на запуск'!H46</f>
        <v/>
      </c>
      <c r="T523" s="128"/>
      <c r="U523" s="201" t="str">
        <f>'Список пропущенных на запуск'!I46</f>
        <v/>
      </c>
      <c r="V523" s="152"/>
      <c r="W523" s="128"/>
      <c r="X523" s="201" t="str">
        <f>'Список пропущенных на запуск'!G46</f>
        <v/>
      </c>
      <c r="Y523" s="128"/>
    </row>
    <row r="524">
      <c r="B524" s="206" t="str">
        <f>'Список пропущенных на запуск'!A47</f>
        <v/>
      </c>
      <c r="C524" s="152"/>
      <c r="D524" s="128"/>
      <c r="E524" s="206" t="str">
        <f>'Список пропущенных на запуск'!B47</f>
        <v/>
      </c>
      <c r="F524" s="128"/>
      <c r="G524" s="206" t="str">
        <f>'Список пропущенных на запуск'!C47</f>
        <v/>
      </c>
      <c r="H524" s="128"/>
      <c r="I524" s="206" t="str">
        <f>'Список пропущенных на запуск'!D47</f>
        <v/>
      </c>
      <c r="J524" s="152"/>
      <c r="K524" s="128"/>
      <c r="L524" s="206" t="str">
        <f>'Список пропущенных на запуск'!E47</f>
        <v/>
      </c>
      <c r="M524" s="128"/>
      <c r="N524" s="201" t="str">
        <f>'Список пропущенных на запуск'!F47</f>
        <v/>
      </c>
      <c r="O524" s="152"/>
      <c r="P524" s="128"/>
      <c r="Q524" s="201" t="str">
        <f>'Список пропущенных на запуск'!G47</f>
        <v/>
      </c>
      <c r="R524" s="128"/>
      <c r="S524" s="201" t="str">
        <f>'Список пропущенных на запуск'!H47</f>
        <v/>
      </c>
      <c r="T524" s="128"/>
      <c r="U524" s="201" t="str">
        <f>'Список пропущенных на запуск'!I47</f>
        <v/>
      </c>
      <c r="V524" s="152"/>
      <c r="W524" s="128"/>
      <c r="X524" s="201" t="str">
        <f>'Список пропущенных на запуск'!G47</f>
        <v/>
      </c>
      <c r="Y524" s="128"/>
    </row>
    <row r="525">
      <c r="B525" s="206" t="str">
        <f>'Список пропущенных на запуск'!A48</f>
        <v/>
      </c>
      <c r="C525" s="152"/>
      <c r="D525" s="128"/>
      <c r="E525" s="206" t="str">
        <f>'Список пропущенных на запуск'!B48</f>
        <v/>
      </c>
      <c r="F525" s="128"/>
      <c r="G525" s="206" t="str">
        <f>'Список пропущенных на запуск'!C48</f>
        <v/>
      </c>
      <c r="H525" s="128"/>
      <c r="I525" s="206" t="str">
        <f>'Список пропущенных на запуск'!D48</f>
        <v/>
      </c>
      <c r="J525" s="152"/>
      <c r="K525" s="128"/>
      <c r="L525" s="206" t="str">
        <f>'Список пропущенных на запуск'!E48</f>
        <v/>
      </c>
      <c r="M525" s="128"/>
      <c r="N525" s="201" t="str">
        <f>'Список пропущенных на запуск'!F48</f>
        <v/>
      </c>
      <c r="O525" s="152"/>
      <c r="P525" s="128"/>
      <c r="Q525" s="201" t="str">
        <f>'Список пропущенных на запуск'!G48</f>
        <v/>
      </c>
      <c r="R525" s="128"/>
      <c r="S525" s="201" t="str">
        <f>'Список пропущенных на запуск'!H48</f>
        <v/>
      </c>
      <c r="T525" s="128"/>
      <c r="U525" s="201" t="str">
        <f>'Список пропущенных на запуск'!I48</f>
        <v/>
      </c>
      <c r="V525" s="152"/>
      <c r="W525" s="128"/>
      <c r="X525" s="201" t="str">
        <f>'Список пропущенных на запуск'!G48</f>
        <v/>
      </c>
      <c r="Y525" s="128"/>
    </row>
    <row r="526">
      <c r="B526" s="206" t="str">
        <f>'Список пропущенных на запуск'!A49</f>
        <v/>
      </c>
      <c r="C526" s="152"/>
      <c r="D526" s="128"/>
      <c r="E526" s="206" t="str">
        <f>'Список пропущенных на запуск'!B49</f>
        <v/>
      </c>
      <c r="F526" s="128"/>
      <c r="G526" s="206" t="str">
        <f>'Список пропущенных на запуск'!C49</f>
        <v/>
      </c>
      <c r="H526" s="128"/>
      <c r="I526" s="206" t="str">
        <f>'Список пропущенных на запуск'!D49</f>
        <v/>
      </c>
      <c r="J526" s="152"/>
      <c r="K526" s="128"/>
      <c r="L526" s="206" t="str">
        <f>'Список пропущенных на запуск'!E49</f>
        <v/>
      </c>
      <c r="M526" s="128"/>
      <c r="N526" s="201" t="str">
        <f>'Список пропущенных на запуск'!F49</f>
        <v/>
      </c>
      <c r="O526" s="152"/>
      <c r="P526" s="128"/>
      <c r="Q526" s="201" t="str">
        <f>'Список пропущенных на запуск'!G49</f>
        <v/>
      </c>
      <c r="R526" s="128"/>
      <c r="S526" s="201" t="str">
        <f>'Список пропущенных на запуск'!H49</f>
        <v/>
      </c>
      <c r="T526" s="128"/>
      <c r="U526" s="201" t="str">
        <f>'Список пропущенных на запуск'!I49</f>
        <v/>
      </c>
      <c r="V526" s="152"/>
      <c r="W526" s="128"/>
      <c r="X526" s="201" t="str">
        <f>'Список пропущенных на запуск'!G49</f>
        <v/>
      </c>
      <c r="Y526" s="128"/>
    </row>
    <row r="527">
      <c r="B527" s="206" t="str">
        <f>'Список пропущенных на запуск'!A50</f>
        <v/>
      </c>
      <c r="C527" s="152"/>
      <c r="D527" s="128"/>
      <c r="E527" s="206" t="str">
        <f>'Список пропущенных на запуск'!B50</f>
        <v/>
      </c>
      <c r="F527" s="128"/>
      <c r="G527" s="206" t="str">
        <f>'Список пропущенных на запуск'!C50</f>
        <v/>
      </c>
      <c r="H527" s="128"/>
      <c r="I527" s="206" t="str">
        <f>'Список пропущенных на запуск'!D50</f>
        <v/>
      </c>
      <c r="J527" s="152"/>
      <c r="K527" s="128"/>
      <c r="L527" s="206" t="str">
        <f>'Список пропущенных на запуск'!E50</f>
        <v/>
      </c>
      <c r="M527" s="128"/>
      <c r="N527" s="201" t="str">
        <f>'Список пропущенных на запуск'!F50</f>
        <v/>
      </c>
      <c r="O527" s="152"/>
      <c r="P527" s="128"/>
      <c r="Q527" s="201" t="str">
        <f>'Список пропущенных на запуск'!G50</f>
        <v/>
      </c>
      <c r="R527" s="128"/>
      <c r="S527" s="201" t="str">
        <f>'Список пропущенных на запуск'!H50</f>
        <v/>
      </c>
      <c r="T527" s="128"/>
      <c r="U527" s="201" t="str">
        <f>'Список пропущенных на запуск'!I50</f>
        <v/>
      </c>
      <c r="V527" s="152"/>
      <c r="W527" s="128"/>
      <c r="X527" s="201" t="str">
        <f>'Список пропущенных на запуск'!G50</f>
        <v/>
      </c>
      <c r="Y527" s="128"/>
    </row>
    <row r="528">
      <c r="B528" s="206" t="str">
        <f>'Список пропущенных на запуск'!A51</f>
        <v/>
      </c>
      <c r="C528" s="152"/>
      <c r="D528" s="128"/>
      <c r="E528" s="206" t="str">
        <f>'Список пропущенных на запуск'!B51</f>
        <v/>
      </c>
      <c r="F528" s="128"/>
      <c r="G528" s="206" t="str">
        <f>'Список пропущенных на запуск'!C51</f>
        <v/>
      </c>
      <c r="H528" s="128"/>
      <c r="I528" s="206" t="str">
        <f>'Список пропущенных на запуск'!D51</f>
        <v/>
      </c>
      <c r="J528" s="152"/>
      <c r="K528" s="128"/>
      <c r="L528" s="206" t="str">
        <f>'Список пропущенных на запуск'!E51</f>
        <v/>
      </c>
      <c r="M528" s="128"/>
      <c r="N528" s="201" t="str">
        <f>'Список пропущенных на запуск'!F51</f>
        <v/>
      </c>
      <c r="O528" s="152"/>
      <c r="P528" s="128"/>
      <c r="Q528" s="201" t="str">
        <f>'Список пропущенных на запуск'!G51</f>
        <v/>
      </c>
      <c r="R528" s="128"/>
      <c r="S528" s="201" t="str">
        <f>'Список пропущенных на запуск'!H51</f>
        <v/>
      </c>
      <c r="T528" s="128"/>
      <c r="U528" s="201" t="str">
        <f>'Список пропущенных на запуск'!I51</f>
        <v/>
      </c>
      <c r="V528" s="152"/>
      <c r="W528" s="128"/>
      <c r="X528" s="201" t="str">
        <f>'Список пропущенных на запуск'!G51</f>
        <v/>
      </c>
      <c r="Y528" s="128"/>
    </row>
    <row r="529">
      <c r="B529" s="206" t="str">
        <f>'Список пропущенных на запуск'!A52</f>
        <v/>
      </c>
      <c r="C529" s="152"/>
      <c r="D529" s="128"/>
      <c r="E529" s="206" t="str">
        <f>'Список пропущенных на запуск'!B52</f>
        <v/>
      </c>
      <c r="F529" s="128"/>
      <c r="G529" s="206" t="str">
        <f>'Список пропущенных на запуск'!C52</f>
        <v/>
      </c>
      <c r="H529" s="128"/>
      <c r="I529" s="206" t="str">
        <f>'Список пропущенных на запуск'!D52</f>
        <v/>
      </c>
      <c r="J529" s="152"/>
      <c r="K529" s="128"/>
      <c r="L529" s="206" t="str">
        <f>'Список пропущенных на запуск'!E52</f>
        <v/>
      </c>
      <c r="M529" s="128"/>
      <c r="N529" s="201" t="str">
        <f>'Список пропущенных на запуск'!F52</f>
        <v/>
      </c>
      <c r="O529" s="152"/>
      <c r="P529" s="128"/>
      <c r="Q529" s="201" t="str">
        <f>'Список пропущенных на запуск'!G52</f>
        <v/>
      </c>
      <c r="R529" s="128"/>
      <c r="S529" s="201" t="str">
        <f>'Список пропущенных на запуск'!H52</f>
        <v/>
      </c>
      <c r="T529" s="128"/>
      <c r="U529" s="201" t="str">
        <f>'Список пропущенных на запуск'!I52</f>
        <v/>
      </c>
      <c r="V529" s="152"/>
      <c r="W529" s="128"/>
      <c r="X529" s="201" t="str">
        <f>'Список пропущенных на запуск'!G52</f>
        <v/>
      </c>
      <c r="Y529" s="128"/>
    </row>
    <row r="530">
      <c r="B530" s="206" t="str">
        <f>'Список пропущенных на запуск'!A53</f>
        <v/>
      </c>
      <c r="C530" s="152"/>
      <c r="D530" s="128"/>
      <c r="E530" s="206" t="str">
        <f>'Список пропущенных на запуск'!B53</f>
        <v/>
      </c>
      <c r="F530" s="128"/>
      <c r="G530" s="206" t="str">
        <f>'Список пропущенных на запуск'!C53</f>
        <v/>
      </c>
      <c r="H530" s="128"/>
      <c r="I530" s="206" t="str">
        <f>'Список пропущенных на запуск'!D53</f>
        <v/>
      </c>
      <c r="J530" s="152"/>
      <c r="K530" s="128"/>
      <c r="L530" s="206" t="str">
        <f>'Список пропущенных на запуск'!E53</f>
        <v/>
      </c>
      <c r="M530" s="128"/>
      <c r="N530" s="201" t="str">
        <f>'Список пропущенных на запуск'!F53</f>
        <v/>
      </c>
      <c r="O530" s="152"/>
      <c r="P530" s="128"/>
      <c r="Q530" s="201" t="str">
        <f>'Список пропущенных на запуск'!G53</f>
        <v/>
      </c>
      <c r="R530" s="128"/>
      <c r="S530" s="201" t="str">
        <f>'Список пропущенных на запуск'!H53</f>
        <v/>
      </c>
      <c r="T530" s="128"/>
      <c r="U530" s="201" t="str">
        <f>'Список пропущенных на запуск'!I53</f>
        <v/>
      </c>
      <c r="V530" s="152"/>
      <c r="W530" s="128"/>
      <c r="X530" s="201" t="str">
        <f>'Список пропущенных на запуск'!G53</f>
        <v/>
      </c>
      <c r="Y530" s="128"/>
    </row>
    <row r="531">
      <c r="B531" s="206" t="str">
        <f>'Список пропущенных на запуск'!A54</f>
        <v/>
      </c>
      <c r="C531" s="152"/>
      <c r="D531" s="128"/>
      <c r="E531" s="206" t="str">
        <f>'Список пропущенных на запуск'!B54</f>
        <v/>
      </c>
      <c r="F531" s="128"/>
      <c r="G531" s="206" t="str">
        <f>'Список пропущенных на запуск'!C54</f>
        <v/>
      </c>
      <c r="H531" s="128"/>
      <c r="I531" s="206" t="str">
        <f>'Список пропущенных на запуск'!D54</f>
        <v/>
      </c>
      <c r="J531" s="152"/>
      <c r="K531" s="128"/>
      <c r="L531" s="206" t="str">
        <f>'Список пропущенных на запуск'!E54</f>
        <v/>
      </c>
      <c r="M531" s="128"/>
      <c r="N531" s="201" t="str">
        <f>'Список пропущенных на запуск'!F54</f>
        <v/>
      </c>
      <c r="O531" s="152"/>
      <c r="P531" s="128"/>
      <c r="Q531" s="201" t="str">
        <f>'Список пропущенных на запуск'!G54</f>
        <v/>
      </c>
      <c r="R531" s="128"/>
      <c r="S531" s="201" t="str">
        <f>'Список пропущенных на запуск'!H54</f>
        <v/>
      </c>
      <c r="T531" s="128"/>
      <c r="U531" s="201" t="str">
        <f>'Список пропущенных на запуск'!I54</f>
        <v/>
      </c>
      <c r="V531" s="152"/>
      <c r="W531" s="128"/>
      <c r="X531" s="201" t="str">
        <f>'Список пропущенных на запуск'!G54</f>
        <v/>
      </c>
      <c r="Y531" s="128"/>
    </row>
    <row r="532">
      <c r="B532" s="206" t="str">
        <f>'Список пропущенных на запуск'!A55</f>
        <v/>
      </c>
      <c r="C532" s="152"/>
      <c r="D532" s="128"/>
      <c r="E532" s="206" t="str">
        <f>'Список пропущенных на запуск'!B55</f>
        <v/>
      </c>
      <c r="F532" s="128"/>
      <c r="G532" s="206" t="str">
        <f>'Список пропущенных на запуск'!C55</f>
        <v/>
      </c>
      <c r="H532" s="128"/>
      <c r="I532" s="206" t="str">
        <f>'Список пропущенных на запуск'!D55</f>
        <v/>
      </c>
      <c r="J532" s="152"/>
      <c r="K532" s="128"/>
      <c r="L532" s="206" t="str">
        <f>'Список пропущенных на запуск'!E55</f>
        <v/>
      </c>
      <c r="M532" s="128"/>
      <c r="N532" s="201" t="str">
        <f>'Список пропущенных на запуск'!F55</f>
        <v/>
      </c>
      <c r="O532" s="152"/>
      <c r="P532" s="128"/>
      <c r="Q532" s="201" t="str">
        <f>'Список пропущенных на запуск'!G55</f>
        <v/>
      </c>
      <c r="R532" s="128"/>
      <c r="S532" s="201" t="str">
        <f>'Список пропущенных на запуск'!H55</f>
        <v/>
      </c>
      <c r="T532" s="128"/>
      <c r="U532" s="201" t="str">
        <f>'Список пропущенных на запуск'!I55</f>
        <v/>
      </c>
      <c r="V532" s="152"/>
      <c r="W532" s="128"/>
      <c r="X532" s="201" t="str">
        <f>'Список пропущенных на запуск'!G55</f>
        <v/>
      </c>
      <c r="Y532" s="128"/>
    </row>
    <row r="533">
      <c r="B533" s="206" t="str">
        <f>'Список пропущенных на запуск'!A56</f>
        <v/>
      </c>
      <c r="C533" s="152"/>
      <c r="D533" s="128"/>
      <c r="E533" s="206" t="str">
        <f>'Список пропущенных на запуск'!B56</f>
        <v/>
      </c>
      <c r="F533" s="128"/>
      <c r="G533" s="206" t="str">
        <f>'Список пропущенных на запуск'!C56</f>
        <v/>
      </c>
      <c r="H533" s="128"/>
      <c r="I533" s="206" t="str">
        <f>'Список пропущенных на запуск'!D56</f>
        <v/>
      </c>
      <c r="J533" s="152"/>
      <c r="K533" s="128"/>
      <c r="L533" s="206" t="str">
        <f>'Список пропущенных на запуск'!E56</f>
        <v/>
      </c>
      <c r="M533" s="128"/>
      <c r="N533" s="201" t="str">
        <f>'Список пропущенных на запуск'!F56</f>
        <v/>
      </c>
      <c r="O533" s="152"/>
      <c r="P533" s="128"/>
      <c r="Q533" s="201" t="str">
        <f>'Список пропущенных на запуск'!G56</f>
        <v/>
      </c>
      <c r="R533" s="128"/>
      <c r="S533" s="201" t="str">
        <f>'Список пропущенных на запуск'!H56</f>
        <v/>
      </c>
      <c r="T533" s="128"/>
      <c r="U533" s="201" t="str">
        <f>'Список пропущенных на запуск'!I56</f>
        <v/>
      </c>
      <c r="V533" s="152"/>
      <c r="W533" s="128"/>
      <c r="X533" s="201" t="str">
        <f>'Список пропущенных на запуск'!G56</f>
        <v/>
      </c>
      <c r="Y533" s="128"/>
    </row>
    <row r="534">
      <c r="B534" s="206" t="str">
        <f>'Список пропущенных на запуск'!A57</f>
        <v/>
      </c>
      <c r="C534" s="152"/>
      <c r="D534" s="128"/>
      <c r="E534" s="206" t="str">
        <f>'Список пропущенных на запуск'!B57</f>
        <v/>
      </c>
      <c r="F534" s="128"/>
      <c r="G534" s="206" t="str">
        <f>'Список пропущенных на запуск'!C57</f>
        <v/>
      </c>
      <c r="H534" s="128"/>
      <c r="I534" s="206" t="str">
        <f>'Список пропущенных на запуск'!D57</f>
        <v/>
      </c>
      <c r="J534" s="152"/>
      <c r="K534" s="128"/>
      <c r="L534" s="206" t="str">
        <f>'Список пропущенных на запуск'!E57</f>
        <v/>
      </c>
      <c r="M534" s="128"/>
      <c r="N534" s="201" t="str">
        <f>'Список пропущенных на запуск'!F57</f>
        <v/>
      </c>
      <c r="O534" s="152"/>
      <c r="P534" s="128"/>
      <c r="Q534" s="201" t="str">
        <f>'Список пропущенных на запуск'!G57</f>
        <v/>
      </c>
      <c r="R534" s="128"/>
      <c r="S534" s="201" t="str">
        <f>'Список пропущенных на запуск'!H57</f>
        <v/>
      </c>
      <c r="T534" s="128"/>
      <c r="U534" s="201" t="str">
        <f>'Список пропущенных на запуск'!I57</f>
        <v/>
      </c>
      <c r="V534" s="152"/>
      <c r="W534" s="128"/>
      <c r="X534" s="201" t="str">
        <f>'Список пропущенных на запуск'!G57</f>
        <v/>
      </c>
      <c r="Y534" s="128"/>
    </row>
    <row r="535">
      <c r="B535" s="206" t="str">
        <f>'Список пропущенных на запуск'!A58</f>
        <v/>
      </c>
      <c r="C535" s="152"/>
      <c r="D535" s="128"/>
      <c r="E535" s="206" t="str">
        <f>'Список пропущенных на запуск'!B58</f>
        <v/>
      </c>
      <c r="F535" s="128"/>
      <c r="G535" s="206" t="str">
        <f>'Список пропущенных на запуск'!C58</f>
        <v/>
      </c>
      <c r="H535" s="128"/>
      <c r="I535" s="206" t="str">
        <f>'Список пропущенных на запуск'!D58</f>
        <v/>
      </c>
      <c r="J535" s="152"/>
      <c r="K535" s="128"/>
      <c r="L535" s="206" t="str">
        <f>'Список пропущенных на запуск'!E58</f>
        <v/>
      </c>
      <c r="M535" s="128"/>
      <c r="N535" s="201" t="str">
        <f>'Список пропущенных на запуск'!F58</f>
        <v/>
      </c>
      <c r="O535" s="152"/>
      <c r="P535" s="128"/>
      <c r="Q535" s="201" t="str">
        <f>'Список пропущенных на запуск'!G58</f>
        <v/>
      </c>
      <c r="R535" s="128"/>
      <c r="S535" s="201" t="str">
        <f>'Список пропущенных на запуск'!H58</f>
        <v/>
      </c>
      <c r="T535" s="128"/>
      <c r="U535" s="201" t="str">
        <f>'Список пропущенных на запуск'!I58</f>
        <v/>
      </c>
      <c r="V535" s="152"/>
      <c r="W535" s="128"/>
      <c r="X535" s="201" t="str">
        <f>'Список пропущенных на запуск'!G58</f>
        <v/>
      </c>
      <c r="Y535" s="128"/>
    </row>
    <row r="536">
      <c r="B536" s="206" t="str">
        <f>'Список пропущенных на запуск'!A59</f>
        <v/>
      </c>
      <c r="C536" s="152"/>
      <c r="D536" s="128"/>
      <c r="E536" s="206" t="str">
        <f>'Список пропущенных на запуск'!B59</f>
        <v/>
      </c>
      <c r="F536" s="128"/>
      <c r="G536" s="206" t="str">
        <f>'Список пропущенных на запуск'!C59</f>
        <v/>
      </c>
      <c r="H536" s="128"/>
      <c r="I536" s="206" t="str">
        <f>'Список пропущенных на запуск'!D59</f>
        <v/>
      </c>
      <c r="J536" s="152"/>
      <c r="K536" s="128"/>
      <c r="L536" s="206" t="str">
        <f>'Список пропущенных на запуск'!E59</f>
        <v/>
      </c>
      <c r="M536" s="128"/>
      <c r="N536" s="201" t="str">
        <f>'Список пропущенных на запуск'!F59</f>
        <v/>
      </c>
      <c r="O536" s="152"/>
      <c r="P536" s="128"/>
      <c r="Q536" s="201" t="str">
        <f>'Список пропущенных на запуск'!G59</f>
        <v/>
      </c>
      <c r="R536" s="128"/>
      <c r="S536" s="201" t="str">
        <f>'Список пропущенных на запуск'!H59</f>
        <v/>
      </c>
      <c r="T536" s="128"/>
      <c r="U536" s="201" t="str">
        <f>'Список пропущенных на запуск'!I59</f>
        <v/>
      </c>
      <c r="V536" s="152"/>
      <c r="W536" s="128"/>
      <c r="X536" s="201" t="str">
        <f>'Список пропущенных на запуск'!G59</f>
        <v/>
      </c>
      <c r="Y536" s="128"/>
    </row>
    <row r="537">
      <c r="B537" s="206" t="str">
        <f>'Список пропущенных на запуск'!A60</f>
        <v/>
      </c>
      <c r="C537" s="152"/>
      <c r="D537" s="128"/>
      <c r="E537" s="206" t="str">
        <f>'Список пропущенных на запуск'!B60</f>
        <v/>
      </c>
      <c r="F537" s="128"/>
      <c r="G537" s="206" t="str">
        <f>'Список пропущенных на запуск'!C60</f>
        <v/>
      </c>
      <c r="H537" s="128"/>
      <c r="I537" s="206" t="str">
        <f>'Список пропущенных на запуск'!D60</f>
        <v/>
      </c>
      <c r="J537" s="152"/>
      <c r="K537" s="128"/>
      <c r="L537" s="206" t="str">
        <f>'Список пропущенных на запуск'!E60</f>
        <v/>
      </c>
      <c r="M537" s="128"/>
      <c r="N537" s="201" t="str">
        <f>'Список пропущенных на запуск'!F60</f>
        <v/>
      </c>
      <c r="O537" s="152"/>
      <c r="P537" s="128"/>
      <c r="Q537" s="201" t="str">
        <f>'Список пропущенных на запуск'!G60</f>
        <v/>
      </c>
      <c r="R537" s="128"/>
      <c r="S537" s="201" t="str">
        <f>'Список пропущенных на запуск'!H60</f>
        <v/>
      </c>
      <c r="T537" s="128"/>
      <c r="U537" s="201" t="str">
        <f>'Список пропущенных на запуск'!I60</f>
        <v/>
      </c>
      <c r="V537" s="152"/>
      <c r="W537" s="128"/>
      <c r="X537" s="201" t="str">
        <f>'Список пропущенных на запуск'!G60</f>
        <v/>
      </c>
      <c r="Y537" s="128"/>
    </row>
    <row r="538">
      <c r="B538" s="206" t="str">
        <f>'Список пропущенных на запуск'!A61</f>
        <v/>
      </c>
      <c r="C538" s="152"/>
      <c r="D538" s="128"/>
      <c r="E538" s="206" t="str">
        <f>'Список пропущенных на запуск'!B61</f>
        <v/>
      </c>
      <c r="F538" s="128"/>
      <c r="G538" s="206" t="str">
        <f>'Список пропущенных на запуск'!C61</f>
        <v/>
      </c>
      <c r="H538" s="128"/>
      <c r="I538" s="206" t="str">
        <f>'Список пропущенных на запуск'!D61</f>
        <v/>
      </c>
      <c r="J538" s="152"/>
      <c r="K538" s="128"/>
      <c r="L538" s="206" t="str">
        <f>'Список пропущенных на запуск'!E61</f>
        <v/>
      </c>
      <c r="M538" s="128"/>
      <c r="N538" s="201" t="str">
        <f>'Список пропущенных на запуск'!F61</f>
        <v/>
      </c>
      <c r="O538" s="152"/>
      <c r="P538" s="128"/>
      <c r="Q538" s="201" t="str">
        <f>'Список пропущенных на запуск'!G61</f>
        <v/>
      </c>
      <c r="R538" s="128"/>
      <c r="S538" s="201" t="str">
        <f>'Список пропущенных на запуск'!H61</f>
        <v/>
      </c>
      <c r="T538" s="128"/>
      <c r="U538" s="201" t="str">
        <f>'Список пропущенных на запуск'!I61</f>
        <v/>
      </c>
      <c r="V538" s="152"/>
      <c r="W538" s="128"/>
      <c r="X538" s="201" t="str">
        <f>'Список пропущенных на запуск'!G61</f>
        <v/>
      </c>
      <c r="Y538" s="128"/>
    </row>
    <row r="539">
      <c r="B539" s="206" t="str">
        <f>'Список пропущенных на запуск'!A62</f>
        <v/>
      </c>
      <c r="C539" s="152"/>
      <c r="D539" s="128"/>
      <c r="E539" s="206" t="str">
        <f>'Список пропущенных на запуск'!B62</f>
        <v/>
      </c>
      <c r="F539" s="128"/>
      <c r="G539" s="206" t="str">
        <f>'Список пропущенных на запуск'!C62</f>
        <v/>
      </c>
      <c r="H539" s="128"/>
      <c r="I539" s="206" t="str">
        <f>'Список пропущенных на запуск'!D62</f>
        <v/>
      </c>
      <c r="J539" s="152"/>
      <c r="K539" s="128"/>
      <c r="L539" s="206" t="str">
        <f>'Список пропущенных на запуск'!E62</f>
        <v/>
      </c>
      <c r="M539" s="128"/>
      <c r="N539" s="201" t="str">
        <f>'Список пропущенных на запуск'!F62</f>
        <v/>
      </c>
      <c r="O539" s="152"/>
      <c r="P539" s="128"/>
      <c r="Q539" s="201" t="str">
        <f>'Список пропущенных на запуск'!G62</f>
        <v/>
      </c>
      <c r="R539" s="128"/>
      <c r="S539" s="201" t="str">
        <f>'Список пропущенных на запуск'!H62</f>
        <v/>
      </c>
      <c r="T539" s="128"/>
      <c r="U539" s="201" t="str">
        <f>'Список пропущенных на запуск'!I62</f>
        <v/>
      </c>
      <c r="V539" s="152"/>
      <c r="W539" s="128"/>
      <c r="X539" s="201" t="str">
        <f>'Список пропущенных на запуск'!G62</f>
        <v/>
      </c>
      <c r="Y539" s="128"/>
    </row>
    <row r="540">
      <c r="B540" s="206" t="str">
        <f>'Список пропущенных на запуск'!A63</f>
        <v/>
      </c>
      <c r="C540" s="152"/>
      <c r="D540" s="128"/>
      <c r="E540" s="206" t="str">
        <f>'Список пропущенных на запуск'!B63</f>
        <v/>
      </c>
      <c r="F540" s="128"/>
      <c r="G540" s="206" t="str">
        <f>'Список пропущенных на запуск'!C63</f>
        <v/>
      </c>
      <c r="H540" s="128"/>
      <c r="I540" s="206" t="str">
        <f>'Список пропущенных на запуск'!D63</f>
        <v/>
      </c>
      <c r="J540" s="152"/>
      <c r="K540" s="128"/>
      <c r="L540" s="206" t="str">
        <f>'Список пропущенных на запуск'!E63</f>
        <v/>
      </c>
      <c r="M540" s="128"/>
      <c r="N540" s="201" t="str">
        <f>'Список пропущенных на запуск'!F63</f>
        <v/>
      </c>
      <c r="O540" s="152"/>
      <c r="P540" s="128"/>
      <c r="Q540" s="201" t="str">
        <f>'Список пропущенных на запуск'!G63</f>
        <v/>
      </c>
      <c r="R540" s="128"/>
      <c r="S540" s="201" t="str">
        <f>'Список пропущенных на запуск'!H63</f>
        <v/>
      </c>
      <c r="T540" s="128"/>
      <c r="U540" s="201" t="str">
        <f>'Список пропущенных на запуск'!I63</f>
        <v/>
      </c>
      <c r="V540" s="152"/>
      <c r="W540" s="128"/>
      <c r="X540" s="201" t="str">
        <f>'Список пропущенных на запуск'!G63</f>
        <v/>
      </c>
      <c r="Y540" s="128"/>
    </row>
    <row r="541">
      <c r="B541" s="206" t="str">
        <f>'Список пропущенных на запуск'!A64</f>
        <v/>
      </c>
      <c r="C541" s="152"/>
      <c r="D541" s="128"/>
      <c r="E541" s="206" t="str">
        <f>'Список пропущенных на запуск'!B64</f>
        <v/>
      </c>
      <c r="F541" s="128"/>
      <c r="G541" s="206" t="str">
        <f>'Список пропущенных на запуск'!C64</f>
        <v/>
      </c>
      <c r="H541" s="128"/>
      <c r="I541" s="206" t="str">
        <f>'Список пропущенных на запуск'!D64</f>
        <v/>
      </c>
      <c r="J541" s="152"/>
      <c r="K541" s="128"/>
      <c r="L541" s="206" t="str">
        <f>'Список пропущенных на запуск'!E64</f>
        <v/>
      </c>
      <c r="M541" s="128"/>
      <c r="N541" s="201" t="str">
        <f>'Список пропущенных на запуск'!F64</f>
        <v/>
      </c>
      <c r="O541" s="152"/>
      <c r="P541" s="128"/>
      <c r="Q541" s="201" t="str">
        <f>'Список пропущенных на запуск'!G64</f>
        <v/>
      </c>
      <c r="R541" s="128"/>
      <c r="S541" s="201" t="str">
        <f>'Список пропущенных на запуск'!H64</f>
        <v/>
      </c>
      <c r="T541" s="128"/>
      <c r="U541" s="201" t="str">
        <f>'Список пропущенных на запуск'!I64</f>
        <v/>
      </c>
      <c r="V541" s="152"/>
      <c r="W541" s="128"/>
      <c r="X541" s="201" t="str">
        <f>'Список пропущенных на запуск'!G64</f>
        <v/>
      </c>
      <c r="Y541" s="128"/>
    </row>
    <row r="545">
      <c r="B545" s="125"/>
      <c r="C545" s="125"/>
      <c r="D545" s="125"/>
      <c r="E545" s="125"/>
      <c r="F545" s="125"/>
      <c r="G545" s="125"/>
      <c r="H545" s="125"/>
      <c r="I545" s="125"/>
      <c r="J545" s="125"/>
      <c r="K545" s="125"/>
      <c r="L545" s="125"/>
      <c r="M545" s="125"/>
    </row>
    <row r="548">
      <c r="B548" s="125"/>
      <c r="C548" s="125"/>
      <c r="D548" s="125"/>
      <c r="E548" s="125"/>
      <c r="F548" s="125"/>
      <c r="G548" s="125"/>
      <c r="H548" s="125"/>
      <c r="I548" s="125"/>
      <c r="J548" s="125"/>
      <c r="K548" s="125"/>
      <c r="L548" s="125"/>
      <c r="M548" s="125"/>
    </row>
    <row r="549">
      <c r="B549" s="125"/>
      <c r="C549" s="125"/>
      <c r="D549" s="125"/>
      <c r="E549" s="125"/>
      <c r="F549" s="125"/>
      <c r="G549" s="125"/>
      <c r="H549" s="125"/>
      <c r="I549" s="125"/>
      <c r="J549" s="125"/>
      <c r="K549" s="125"/>
      <c r="L549" s="125"/>
      <c r="M549" s="125"/>
    </row>
    <row r="550">
      <c r="B550" s="125"/>
      <c r="C550" s="125"/>
      <c r="D550" s="125"/>
      <c r="E550" s="125"/>
      <c r="F550" s="125"/>
      <c r="G550" s="125"/>
      <c r="H550" s="125"/>
      <c r="I550" s="125"/>
      <c r="J550" s="125"/>
      <c r="K550" s="125"/>
      <c r="L550" s="125"/>
      <c r="M550" s="125"/>
    </row>
    <row r="551">
      <c r="B551" s="125"/>
      <c r="C551" s="125"/>
      <c r="D551" s="125"/>
      <c r="E551" s="125"/>
      <c r="F551" s="125"/>
      <c r="G551" s="125"/>
      <c r="H551" s="125"/>
      <c r="I551" s="125"/>
      <c r="J551" s="125"/>
      <c r="K551" s="125"/>
      <c r="L551" s="125"/>
      <c r="M551" s="125"/>
    </row>
    <row r="552">
      <c r="B552" s="125"/>
      <c r="C552" s="125"/>
      <c r="D552" s="125"/>
      <c r="E552" s="125"/>
      <c r="F552" s="125"/>
      <c r="G552" s="125"/>
      <c r="H552" s="125"/>
      <c r="I552" s="125"/>
      <c r="J552" s="125"/>
      <c r="K552" s="125"/>
      <c r="L552" s="125"/>
      <c r="M552" s="125"/>
    </row>
    <row r="553">
      <c r="B553" s="125" t="s">
        <v>101</v>
      </c>
      <c r="E553" s="41" t="str">
        <f>"+7-800-707-7-305"</f>
        <v>+7-800-707-7-305</v>
      </c>
      <c r="I553" s="44" t="s">
        <v>102</v>
      </c>
    </row>
    <row r="554">
      <c r="B554" s="125"/>
      <c r="C554" s="125"/>
      <c r="D554" s="125"/>
      <c r="E554" s="125"/>
      <c r="F554" s="125"/>
      <c r="G554" s="125"/>
      <c r="H554" s="125"/>
      <c r="I554" s="125"/>
      <c r="J554" s="125"/>
      <c r="K554" s="125"/>
      <c r="L554" s="125"/>
      <c r="M554" s="125"/>
    </row>
    <row r="555">
      <c r="B555" s="125"/>
      <c r="C555" s="125"/>
      <c r="D555" s="125"/>
      <c r="E555" s="125"/>
      <c r="F555" s="125"/>
      <c r="G555" s="125"/>
      <c r="H555" s="125"/>
      <c r="I555" s="125"/>
      <c r="J555" s="125"/>
      <c r="K555" s="125"/>
      <c r="L555" s="125"/>
      <c r="M555" s="125"/>
    </row>
    <row r="556">
      <c r="A556" s="111" t="s">
        <v>173</v>
      </c>
    </row>
    <row r="558">
      <c r="B558" s="247" t="s">
        <v>174</v>
      </c>
      <c r="C558" s="152"/>
      <c r="D558" s="128"/>
      <c r="E558" s="247" t="s">
        <v>175</v>
      </c>
      <c r="F558" s="128"/>
      <c r="G558" s="247" t="s">
        <v>176</v>
      </c>
      <c r="H558" s="128"/>
      <c r="I558" s="247" t="s">
        <v>177</v>
      </c>
      <c r="J558" s="152"/>
      <c r="K558" s="128"/>
      <c r="L558" s="247" t="s">
        <v>178</v>
      </c>
      <c r="M558" s="128"/>
      <c r="N558" s="247" t="s">
        <v>174</v>
      </c>
      <c r="O558" s="152"/>
      <c r="P558" s="128"/>
      <c r="Q558" s="247" t="s">
        <v>175</v>
      </c>
      <c r="R558" s="128"/>
      <c r="S558" s="247" t="s">
        <v>176</v>
      </c>
      <c r="T558" s="128"/>
      <c r="U558" s="247" t="s">
        <v>177</v>
      </c>
      <c r="V558" s="152"/>
      <c r="W558" s="128"/>
      <c r="X558" s="247" t="s">
        <v>178</v>
      </c>
      <c r="Y558" s="128"/>
    </row>
    <row r="559">
      <c r="B559" s="206" t="str">
        <f>'Список пропущенных на запуск'!A65</f>
        <v/>
      </c>
      <c r="C559" s="152"/>
      <c r="D559" s="128"/>
      <c r="E559" s="206" t="str">
        <f>'Список пропущенных на запуск'!B65</f>
        <v/>
      </c>
      <c r="F559" s="128"/>
      <c r="G559" s="206" t="str">
        <f>'Список пропущенных на запуск'!C65</f>
        <v/>
      </c>
      <c r="H559" s="128"/>
      <c r="I559" s="206" t="str">
        <f>'Список пропущенных на запуск'!D65</f>
        <v/>
      </c>
      <c r="J559" s="152"/>
      <c r="K559" s="128"/>
      <c r="L559" s="206" t="str">
        <f>'Список пропущенных на запуск'!E65</f>
        <v/>
      </c>
      <c r="M559" s="128"/>
      <c r="N559" s="201" t="str">
        <f>'Список пропущенных на запуск'!F65</f>
        <v/>
      </c>
      <c r="O559" s="152"/>
      <c r="P559" s="128"/>
      <c r="Q559" s="201" t="str">
        <f>'Список пропущенных на запуск'!G65</f>
        <v/>
      </c>
      <c r="R559" s="128"/>
      <c r="S559" s="201" t="str">
        <f>'Список пропущенных на запуск'!H65</f>
        <v/>
      </c>
      <c r="T559" s="128"/>
      <c r="U559" s="201" t="str">
        <f>'Список пропущенных на запуск'!I65</f>
        <v/>
      </c>
      <c r="V559" s="152"/>
      <c r="W559" s="128"/>
      <c r="X559" s="201" t="str">
        <f>'Список пропущенных на запуск'!G65</f>
        <v/>
      </c>
      <c r="Y559" s="128"/>
    </row>
    <row r="560">
      <c r="B560" s="206" t="str">
        <f>'Список пропущенных на запуск'!A66</f>
        <v/>
      </c>
      <c r="C560" s="152"/>
      <c r="D560" s="128"/>
      <c r="E560" s="206" t="str">
        <f>'Список пропущенных на запуск'!B66</f>
        <v/>
      </c>
      <c r="F560" s="128"/>
      <c r="G560" s="206" t="str">
        <f>'Список пропущенных на запуск'!C66</f>
        <v/>
      </c>
      <c r="H560" s="128"/>
      <c r="I560" s="206" t="str">
        <f>'Список пропущенных на запуск'!D66</f>
        <v/>
      </c>
      <c r="J560" s="152"/>
      <c r="K560" s="128"/>
      <c r="L560" s="206" t="str">
        <f>'Список пропущенных на запуск'!E66</f>
        <v/>
      </c>
      <c r="M560" s="128"/>
      <c r="N560" s="201" t="str">
        <f>'Список пропущенных на запуск'!F66</f>
        <v/>
      </c>
      <c r="O560" s="152"/>
      <c r="P560" s="128"/>
      <c r="Q560" s="201" t="str">
        <f>'Список пропущенных на запуск'!G66</f>
        <v/>
      </c>
      <c r="R560" s="128"/>
      <c r="S560" s="201" t="str">
        <f>'Список пропущенных на запуск'!H66</f>
        <v/>
      </c>
      <c r="T560" s="128"/>
      <c r="U560" s="201" t="str">
        <f>'Список пропущенных на запуск'!I66</f>
        <v/>
      </c>
      <c r="V560" s="152"/>
      <c r="W560" s="128"/>
      <c r="X560" s="201" t="str">
        <f>'Список пропущенных на запуск'!G66</f>
        <v/>
      </c>
      <c r="Y560" s="128"/>
    </row>
    <row r="561">
      <c r="B561" s="206" t="str">
        <f>'Список пропущенных на запуск'!A67</f>
        <v/>
      </c>
      <c r="C561" s="152"/>
      <c r="D561" s="128"/>
      <c r="E561" s="206" t="str">
        <f>'Список пропущенных на запуск'!B67</f>
        <v/>
      </c>
      <c r="F561" s="128"/>
      <c r="G561" s="206" t="str">
        <f>'Список пропущенных на запуск'!C67</f>
        <v/>
      </c>
      <c r="H561" s="128"/>
      <c r="I561" s="206" t="str">
        <f>'Список пропущенных на запуск'!D67</f>
        <v/>
      </c>
      <c r="J561" s="152"/>
      <c r="K561" s="128"/>
      <c r="L561" s="206" t="str">
        <f>'Список пропущенных на запуск'!E67</f>
        <v/>
      </c>
      <c r="M561" s="128"/>
      <c r="N561" s="201" t="str">
        <f>'Список пропущенных на запуск'!F67</f>
        <v/>
      </c>
      <c r="O561" s="152"/>
      <c r="P561" s="128"/>
      <c r="Q561" s="201" t="str">
        <f>'Список пропущенных на запуск'!G67</f>
        <v/>
      </c>
      <c r="R561" s="128"/>
      <c r="S561" s="201" t="str">
        <f>'Список пропущенных на запуск'!H67</f>
        <v/>
      </c>
      <c r="T561" s="128"/>
      <c r="U561" s="201" t="str">
        <f>'Список пропущенных на запуск'!I67</f>
        <v/>
      </c>
      <c r="V561" s="152"/>
      <c r="W561" s="128"/>
      <c r="X561" s="201" t="str">
        <f>'Список пропущенных на запуск'!G67</f>
        <v/>
      </c>
      <c r="Y561" s="128"/>
    </row>
    <row r="562">
      <c r="B562" s="206" t="str">
        <f>'Список пропущенных на запуск'!A68</f>
        <v/>
      </c>
      <c r="C562" s="152"/>
      <c r="D562" s="128"/>
      <c r="E562" s="206" t="str">
        <f>'Список пропущенных на запуск'!B68</f>
        <v/>
      </c>
      <c r="F562" s="128"/>
      <c r="G562" s="206" t="str">
        <f>'Список пропущенных на запуск'!C68</f>
        <v/>
      </c>
      <c r="H562" s="128"/>
      <c r="I562" s="206" t="str">
        <f>'Список пропущенных на запуск'!D68</f>
        <v/>
      </c>
      <c r="J562" s="152"/>
      <c r="K562" s="128"/>
      <c r="L562" s="206" t="str">
        <f>'Список пропущенных на запуск'!E68</f>
        <v/>
      </c>
      <c r="M562" s="128"/>
      <c r="N562" s="201" t="str">
        <f>'Список пропущенных на запуск'!F68</f>
        <v/>
      </c>
      <c r="O562" s="152"/>
      <c r="P562" s="128"/>
      <c r="Q562" s="201" t="str">
        <f>'Список пропущенных на запуск'!G68</f>
        <v/>
      </c>
      <c r="R562" s="128"/>
      <c r="S562" s="201" t="str">
        <f>'Список пропущенных на запуск'!H68</f>
        <v/>
      </c>
      <c r="T562" s="128"/>
      <c r="U562" s="201" t="str">
        <f>'Список пропущенных на запуск'!I68</f>
        <v/>
      </c>
      <c r="V562" s="152"/>
      <c r="W562" s="128"/>
      <c r="X562" s="201" t="str">
        <f>'Список пропущенных на запуск'!G68</f>
        <v/>
      </c>
      <c r="Y562" s="128"/>
    </row>
    <row r="563">
      <c r="B563" s="206" t="str">
        <f>'Список пропущенных на запуск'!A69</f>
        <v/>
      </c>
      <c r="C563" s="152"/>
      <c r="D563" s="128"/>
      <c r="E563" s="206" t="str">
        <f>'Список пропущенных на запуск'!B69</f>
        <v/>
      </c>
      <c r="F563" s="128"/>
      <c r="G563" s="206" t="str">
        <f>'Список пропущенных на запуск'!C69</f>
        <v/>
      </c>
      <c r="H563" s="128"/>
      <c r="I563" s="206" t="str">
        <f>'Список пропущенных на запуск'!D69</f>
        <v/>
      </c>
      <c r="J563" s="152"/>
      <c r="K563" s="128"/>
      <c r="L563" s="206" t="str">
        <f>'Список пропущенных на запуск'!E69</f>
        <v/>
      </c>
      <c r="M563" s="128"/>
      <c r="N563" s="201" t="str">
        <f>'Список пропущенных на запуск'!F69</f>
        <v/>
      </c>
      <c r="O563" s="152"/>
      <c r="P563" s="128"/>
      <c r="Q563" s="201" t="str">
        <f>'Список пропущенных на запуск'!G69</f>
        <v/>
      </c>
      <c r="R563" s="128"/>
      <c r="S563" s="201" t="str">
        <f>'Список пропущенных на запуск'!H69</f>
        <v/>
      </c>
      <c r="T563" s="128"/>
      <c r="U563" s="201" t="str">
        <f>'Список пропущенных на запуск'!I69</f>
        <v/>
      </c>
      <c r="V563" s="152"/>
      <c r="W563" s="128"/>
      <c r="X563" s="201" t="str">
        <f>'Список пропущенных на запуск'!G69</f>
        <v/>
      </c>
      <c r="Y563" s="128"/>
    </row>
    <row r="564">
      <c r="B564" s="206" t="str">
        <f>'Список пропущенных на запуск'!A70</f>
        <v/>
      </c>
      <c r="C564" s="152"/>
      <c r="D564" s="128"/>
      <c r="E564" s="206" t="str">
        <f>'Список пропущенных на запуск'!B70</f>
        <v/>
      </c>
      <c r="F564" s="128"/>
      <c r="G564" s="206" t="str">
        <f>'Список пропущенных на запуск'!C70</f>
        <v/>
      </c>
      <c r="H564" s="128"/>
      <c r="I564" s="206" t="str">
        <f>'Список пропущенных на запуск'!D70</f>
        <v/>
      </c>
      <c r="J564" s="152"/>
      <c r="K564" s="128"/>
      <c r="L564" s="206" t="str">
        <f>'Список пропущенных на запуск'!E70</f>
        <v/>
      </c>
      <c r="M564" s="128"/>
      <c r="N564" s="201" t="str">
        <f>'Список пропущенных на запуск'!F70</f>
        <v/>
      </c>
      <c r="O564" s="152"/>
      <c r="P564" s="128"/>
      <c r="Q564" s="201" t="str">
        <f>'Список пропущенных на запуск'!G70</f>
        <v/>
      </c>
      <c r="R564" s="128"/>
      <c r="S564" s="201" t="str">
        <f>'Список пропущенных на запуск'!H70</f>
        <v/>
      </c>
      <c r="T564" s="128"/>
      <c r="U564" s="201" t="str">
        <f>'Список пропущенных на запуск'!I70</f>
        <v/>
      </c>
      <c r="V564" s="152"/>
      <c r="W564" s="128"/>
      <c r="X564" s="201" t="str">
        <f>'Список пропущенных на запуск'!G70</f>
        <v/>
      </c>
      <c r="Y564" s="128"/>
    </row>
    <row r="565">
      <c r="B565" s="206" t="str">
        <f>'Список пропущенных на запуск'!A71</f>
        <v/>
      </c>
      <c r="C565" s="152"/>
      <c r="D565" s="128"/>
      <c r="E565" s="206" t="str">
        <f>'Список пропущенных на запуск'!B71</f>
        <v/>
      </c>
      <c r="F565" s="128"/>
      <c r="G565" s="206" t="str">
        <f>'Список пропущенных на запуск'!C71</f>
        <v/>
      </c>
      <c r="H565" s="128"/>
      <c r="I565" s="206" t="str">
        <f>'Список пропущенных на запуск'!D71</f>
        <v/>
      </c>
      <c r="J565" s="152"/>
      <c r="K565" s="128"/>
      <c r="L565" s="206" t="str">
        <f>'Список пропущенных на запуск'!E71</f>
        <v/>
      </c>
      <c r="M565" s="128"/>
      <c r="N565" s="201" t="str">
        <f>'Список пропущенных на запуск'!F71</f>
        <v/>
      </c>
      <c r="O565" s="152"/>
      <c r="P565" s="128"/>
      <c r="Q565" s="201" t="str">
        <f>'Список пропущенных на запуск'!G71</f>
        <v/>
      </c>
      <c r="R565" s="128"/>
      <c r="S565" s="201" t="str">
        <f>'Список пропущенных на запуск'!H71</f>
        <v/>
      </c>
      <c r="T565" s="128"/>
      <c r="U565" s="201" t="str">
        <f>'Список пропущенных на запуск'!I71</f>
        <v/>
      </c>
      <c r="V565" s="152"/>
      <c r="W565" s="128"/>
      <c r="X565" s="201" t="str">
        <f>'Список пропущенных на запуск'!G71</f>
        <v/>
      </c>
      <c r="Y565" s="128"/>
    </row>
    <row r="566">
      <c r="B566" s="206" t="str">
        <f>'Список пропущенных на запуск'!A72</f>
        <v/>
      </c>
      <c r="C566" s="152"/>
      <c r="D566" s="128"/>
      <c r="E566" s="206" t="str">
        <f>'Список пропущенных на запуск'!B72</f>
        <v/>
      </c>
      <c r="F566" s="128"/>
      <c r="G566" s="206" t="str">
        <f>'Список пропущенных на запуск'!C72</f>
        <v/>
      </c>
      <c r="H566" s="128"/>
      <c r="I566" s="206" t="str">
        <f>'Список пропущенных на запуск'!D72</f>
        <v/>
      </c>
      <c r="J566" s="152"/>
      <c r="K566" s="128"/>
      <c r="L566" s="206" t="str">
        <f>'Список пропущенных на запуск'!E72</f>
        <v/>
      </c>
      <c r="M566" s="128"/>
      <c r="N566" s="201" t="str">
        <f>'Список пропущенных на запуск'!F72</f>
        <v/>
      </c>
      <c r="O566" s="152"/>
      <c r="P566" s="128"/>
      <c r="Q566" s="201" t="str">
        <f>'Список пропущенных на запуск'!G72</f>
        <v/>
      </c>
      <c r="R566" s="128"/>
      <c r="S566" s="201" t="str">
        <f>'Список пропущенных на запуск'!H72</f>
        <v/>
      </c>
      <c r="T566" s="128"/>
      <c r="U566" s="201" t="str">
        <f>'Список пропущенных на запуск'!I72</f>
        <v/>
      </c>
      <c r="V566" s="152"/>
      <c r="W566" s="128"/>
      <c r="X566" s="201" t="str">
        <f>'Список пропущенных на запуск'!G72</f>
        <v/>
      </c>
      <c r="Y566" s="128"/>
    </row>
    <row r="567">
      <c r="B567" s="206" t="str">
        <f>'Список пропущенных на запуск'!A73</f>
        <v/>
      </c>
      <c r="C567" s="152"/>
      <c r="D567" s="128"/>
      <c r="E567" s="206" t="str">
        <f>'Список пропущенных на запуск'!B73</f>
        <v/>
      </c>
      <c r="F567" s="128"/>
      <c r="G567" s="206" t="str">
        <f>'Список пропущенных на запуск'!C73</f>
        <v/>
      </c>
      <c r="H567" s="128"/>
      <c r="I567" s="206" t="str">
        <f>'Список пропущенных на запуск'!D73</f>
        <v/>
      </c>
      <c r="J567" s="152"/>
      <c r="K567" s="128"/>
      <c r="L567" s="206" t="str">
        <f>'Список пропущенных на запуск'!E73</f>
        <v/>
      </c>
      <c r="M567" s="128"/>
      <c r="N567" s="201" t="str">
        <f>'Список пропущенных на запуск'!F73</f>
        <v/>
      </c>
      <c r="O567" s="152"/>
      <c r="P567" s="128"/>
      <c r="Q567" s="201" t="str">
        <f>'Список пропущенных на запуск'!G73</f>
        <v/>
      </c>
      <c r="R567" s="128"/>
      <c r="S567" s="201" t="str">
        <f>'Список пропущенных на запуск'!H73</f>
        <v/>
      </c>
      <c r="T567" s="128"/>
      <c r="U567" s="201" t="str">
        <f>'Список пропущенных на запуск'!I73</f>
        <v/>
      </c>
      <c r="V567" s="152"/>
      <c r="W567" s="128"/>
      <c r="X567" s="201" t="str">
        <f>'Список пропущенных на запуск'!G73</f>
        <v/>
      </c>
      <c r="Y567" s="128"/>
    </row>
    <row r="568">
      <c r="B568" s="206" t="str">
        <f>'Список пропущенных на запуск'!A74</f>
        <v/>
      </c>
      <c r="C568" s="152"/>
      <c r="D568" s="128"/>
      <c r="E568" s="206" t="str">
        <f>'Список пропущенных на запуск'!B74</f>
        <v/>
      </c>
      <c r="F568" s="128"/>
      <c r="G568" s="206" t="str">
        <f>'Список пропущенных на запуск'!C74</f>
        <v/>
      </c>
      <c r="H568" s="128"/>
      <c r="I568" s="206" t="str">
        <f>'Список пропущенных на запуск'!D74</f>
        <v/>
      </c>
      <c r="J568" s="152"/>
      <c r="K568" s="128"/>
      <c r="L568" s="206" t="str">
        <f>'Список пропущенных на запуск'!E74</f>
        <v/>
      </c>
      <c r="M568" s="128"/>
      <c r="N568" s="201" t="str">
        <f>'Список пропущенных на запуск'!F74</f>
        <v/>
      </c>
      <c r="O568" s="152"/>
      <c r="P568" s="128"/>
      <c r="Q568" s="201" t="str">
        <f>'Список пропущенных на запуск'!G74</f>
        <v/>
      </c>
      <c r="R568" s="128"/>
      <c r="S568" s="201" t="str">
        <f>'Список пропущенных на запуск'!H74</f>
        <v/>
      </c>
      <c r="T568" s="128"/>
      <c r="U568" s="201" t="str">
        <f>'Список пропущенных на запуск'!I74</f>
        <v/>
      </c>
      <c r="V568" s="152"/>
      <c r="W568" s="128"/>
      <c r="X568" s="201" t="str">
        <f>'Список пропущенных на запуск'!G74</f>
        <v/>
      </c>
      <c r="Y568" s="128"/>
    </row>
    <row r="569">
      <c r="B569" s="206" t="str">
        <f>'Список пропущенных на запуск'!A75</f>
        <v/>
      </c>
      <c r="C569" s="152"/>
      <c r="D569" s="128"/>
      <c r="E569" s="206" t="str">
        <f>'Список пропущенных на запуск'!B75</f>
        <v/>
      </c>
      <c r="F569" s="128"/>
      <c r="G569" s="206" t="str">
        <f>'Список пропущенных на запуск'!C75</f>
        <v/>
      </c>
      <c r="H569" s="128"/>
      <c r="I569" s="206" t="str">
        <f>'Список пропущенных на запуск'!D75</f>
        <v/>
      </c>
      <c r="J569" s="152"/>
      <c r="K569" s="128"/>
      <c r="L569" s="206" t="str">
        <f>'Список пропущенных на запуск'!E75</f>
        <v/>
      </c>
      <c r="M569" s="128"/>
      <c r="N569" s="201" t="str">
        <f>'Список пропущенных на запуск'!F75</f>
        <v/>
      </c>
      <c r="O569" s="152"/>
      <c r="P569" s="128"/>
      <c r="Q569" s="201" t="str">
        <f>'Список пропущенных на запуск'!G75</f>
        <v/>
      </c>
      <c r="R569" s="128"/>
      <c r="S569" s="201" t="str">
        <f>'Список пропущенных на запуск'!H75</f>
        <v/>
      </c>
      <c r="T569" s="128"/>
      <c r="U569" s="201" t="str">
        <f>'Список пропущенных на запуск'!I75</f>
        <v/>
      </c>
      <c r="V569" s="152"/>
      <c r="W569" s="128"/>
      <c r="X569" s="201" t="str">
        <f>'Список пропущенных на запуск'!G75</f>
        <v/>
      </c>
      <c r="Y569" s="128"/>
    </row>
    <row r="570">
      <c r="B570" s="206" t="str">
        <f>'Список пропущенных на запуск'!A76</f>
        <v/>
      </c>
      <c r="C570" s="152"/>
      <c r="D570" s="128"/>
      <c r="E570" s="206" t="str">
        <f>'Список пропущенных на запуск'!B76</f>
        <v/>
      </c>
      <c r="F570" s="128"/>
      <c r="G570" s="206" t="str">
        <f>'Список пропущенных на запуск'!C76</f>
        <v/>
      </c>
      <c r="H570" s="128"/>
      <c r="I570" s="206" t="str">
        <f>'Список пропущенных на запуск'!D76</f>
        <v/>
      </c>
      <c r="J570" s="152"/>
      <c r="K570" s="128"/>
      <c r="L570" s="206" t="str">
        <f>'Список пропущенных на запуск'!E76</f>
        <v/>
      </c>
      <c r="M570" s="128"/>
      <c r="N570" s="201" t="str">
        <f>'Список пропущенных на запуск'!F76</f>
        <v/>
      </c>
      <c r="O570" s="152"/>
      <c r="P570" s="128"/>
      <c r="Q570" s="201" t="str">
        <f>'Список пропущенных на запуск'!G76</f>
        <v/>
      </c>
      <c r="R570" s="128"/>
      <c r="S570" s="201" t="str">
        <f>'Список пропущенных на запуск'!H76</f>
        <v/>
      </c>
      <c r="T570" s="128"/>
      <c r="U570" s="201" t="str">
        <f>'Список пропущенных на запуск'!I76</f>
        <v/>
      </c>
      <c r="V570" s="152"/>
      <c r="W570" s="128"/>
      <c r="X570" s="201" t="str">
        <f>'Список пропущенных на запуск'!G76</f>
        <v/>
      </c>
      <c r="Y570" s="128"/>
    </row>
    <row r="571">
      <c r="B571" s="206" t="str">
        <f>'Список пропущенных на запуск'!A77</f>
        <v/>
      </c>
      <c r="C571" s="152"/>
      <c r="D571" s="128"/>
      <c r="E571" s="206" t="str">
        <f>'Список пропущенных на запуск'!B77</f>
        <v/>
      </c>
      <c r="F571" s="128"/>
      <c r="G571" s="206" t="str">
        <f>'Список пропущенных на запуск'!C77</f>
        <v/>
      </c>
      <c r="H571" s="128"/>
      <c r="I571" s="206" t="str">
        <f>'Список пропущенных на запуск'!D77</f>
        <v/>
      </c>
      <c r="J571" s="152"/>
      <c r="K571" s="128"/>
      <c r="L571" s="206" t="str">
        <f>'Список пропущенных на запуск'!E77</f>
        <v/>
      </c>
      <c r="M571" s="128"/>
      <c r="N571" s="201" t="str">
        <f>'Список пропущенных на запуск'!F77</f>
        <v/>
      </c>
      <c r="O571" s="152"/>
      <c r="P571" s="128"/>
      <c r="Q571" s="201" t="str">
        <f>'Список пропущенных на запуск'!G77</f>
        <v/>
      </c>
      <c r="R571" s="128"/>
      <c r="S571" s="201" t="str">
        <f>'Список пропущенных на запуск'!H77</f>
        <v/>
      </c>
      <c r="T571" s="128"/>
      <c r="U571" s="201" t="str">
        <f>'Список пропущенных на запуск'!I77</f>
        <v/>
      </c>
      <c r="V571" s="152"/>
      <c r="W571" s="128"/>
      <c r="X571" s="201" t="str">
        <f>'Список пропущенных на запуск'!G77</f>
        <v/>
      </c>
      <c r="Y571" s="128"/>
    </row>
    <row r="572">
      <c r="B572" s="206" t="str">
        <f>'Список пропущенных на запуск'!A78</f>
        <v/>
      </c>
      <c r="C572" s="152"/>
      <c r="D572" s="128"/>
      <c r="E572" s="206" t="str">
        <f>'Список пропущенных на запуск'!B78</f>
        <v/>
      </c>
      <c r="F572" s="128"/>
      <c r="G572" s="206" t="str">
        <f>'Список пропущенных на запуск'!C78</f>
        <v/>
      </c>
      <c r="H572" s="128"/>
      <c r="I572" s="206" t="str">
        <f>'Список пропущенных на запуск'!D78</f>
        <v/>
      </c>
      <c r="J572" s="152"/>
      <c r="K572" s="128"/>
      <c r="L572" s="206" t="str">
        <f>'Список пропущенных на запуск'!E78</f>
        <v/>
      </c>
      <c r="M572" s="128"/>
      <c r="N572" s="201" t="str">
        <f>'Список пропущенных на запуск'!F78</f>
        <v/>
      </c>
      <c r="O572" s="152"/>
      <c r="P572" s="128"/>
      <c r="Q572" s="201" t="str">
        <f>'Список пропущенных на запуск'!G78</f>
        <v/>
      </c>
      <c r="R572" s="128"/>
      <c r="S572" s="201" t="str">
        <f>'Список пропущенных на запуск'!H78</f>
        <v/>
      </c>
      <c r="T572" s="128"/>
      <c r="U572" s="201" t="str">
        <f>'Список пропущенных на запуск'!I78</f>
        <v/>
      </c>
      <c r="V572" s="152"/>
      <c r="W572" s="128"/>
      <c r="X572" s="201" t="str">
        <f>'Список пропущенных на запуск'!G78</f>
        <v/>
      </c>
      <c r="Y572" s="128"/>
    </row>
    <row r="573">
      <c r="B573" s="206" t="str">
        <f>'Список пропущенных на запуск'!A79</f>
        <v/>
      </c>
      <c r="C573" s="152"/>
      <c r="D573" s="128"/>
      <c r="E573" s="206" t="str">
        <f>'Список пропущенных на запуск'!B79</f>
        <v/>
      </c>
      <c r="F573" s="128"/>
      <c r="G573" s="206" t="str">
        <f>'Список пропущенных на запуск'!C79</f>
        <v/>
      </c>
      <c r="H573" s="128"/>
      <c r="I573" s="206" t="str">
        <f>'Список пропущенных на запуск'!D79</f>
        <v/>
      </c>
      <c r="J573" s="152"/>
      <c r="K573" s="128"/>
      <c r="L573" s="206" t="str">
        <f>'Список пропущенных на запуск'!E79</f>
        <v/>
      </c>
      <c r="M573" s="128"/>
      <c r="N573" s="201" t="str">
        <f>'Список пропущенных на запуск'!F79</f>
        <v/>
      </c>
      <c r="O573" s="152"/>
      <c r="P573" s="128"/>
      <c r="Q573" s="201" t="str">
        <f>'Список пропущенных на запуск'!G79</f>
        <v/>
      </c>
      <c r="R573" s="128"/>
      <c r="S573" s="201" t="str">
        <f>'Список пропущенных на запуск'!H79</f>
        <v/>
      </c>
      <c r="T573" s="128"/>
      <c r="U573" s="201" t="str">
        <f>'Список пропущенных на запуск'!I79</f>
        <v/>
      </c>
      <c r="V573" s="152"/>
      <c r="W573" s="128"/>
      <c r="X573" s="201" t="str">
        <f>'Список пропущенных на запуск'!G79</f>
        <v/>
      </c>
      <c r="Y573" s="128"/>
    </row>
    <row r="574">
      <c r="B574" s="206" t="str">
        <f>'Список пропущенных на запуск'!A80</f>
        <v/>
      </c>
      <c r="C574" s="152"/>
      <c r="D574" s="128"/>
      <c r="E574" s="206" t="str">
        <f>'Список пропущенных на запуск'!B80</f>
        <v/>
      </c>
      <c r="F574" s="128"/>
      <c r="G574" s="206" t="str">
        <f>'Список пропущенных на запуск'!C80</f>
        <v/>
      </c>
      <c r="H574" s="128"/>
      <c r="I574" s="206" t="str">
        <f>'Список пропущенных на запуск'!D80</f>
        <v/>
      </c>
      <c r="J574" s="152"/>
      <c r="K574" s="128"/>
      <c r="L574" s="206" t="str">
        <f>'Список пропущенных на запуск'!E80</f>
        <v/>
      </c>
      <c r="M574" s="128"/>
      <c r="N574" s="201" t="str">
        <f>'Список пропущенных на запуск'!F80</f>
        <v/>
      </c>
      <c r="O574" s="152"/>
      <c r="P574" s="128"/>
      <c r="Q574" s="201" t="str">
        <f>'Список пропущенных на запуск'!G80</f>
        <v/>
      </c>
      <c r="R574" s="128"/>
      <c r="S574" s="201" t="str">
        <f>'Список пропущенных на запуск'!H80</f>
        <v/>
      </c>
      <c r="T574" s="128"/>
      <c r="U574" s="201" t="str">
        <f>'Список пропущенных на запуск'!I80</f>
        <v/>
      </c>
      <c r="V574" s="152"/>
      <c r="W574" s="128"/>
      <c r="X574" s="201" t="str">
        <f>'Список пропущенных на запуск'!G80</f>
        <v/>
      </c>
      <c r="Y574" s="128"/>
    </row>
    <row r="575">
      <c r="B575" s="206" t="str">
        <f>'Список пропущенных на запуск'!A81</f>
        <v/>
      </c>
      <c r="C575" s="152"/>
      <c r="D575" s="128"/>
      <c r="E575" s="206" t="str">
        <f>'Список пропущенных на запуск'!B81</f>
        <v/>
      </c>
      <c r="F575" s="128"/>
      <c r="G575" s="206" t="str">
        <f>'Список пропущенных на запуск'!C81</f>
        <v/>
      </c>
      <c r="H575" s="128"/>
      <c r="I575" s="206" t="str">
        <f>'Список пропущенных на запуск'!D81</f>
        <v/>
      </c>
      <c r="J575" s="152"/>
      <c r="K575" s="128"/>
      <c r="L575" s="206" t="str">
        <f>'Список пропущенных на запуск'!E81</f>
        <v/>
      </c>
      <c r="M575" s="128"/>
      <c r="N575" s="201" t="str">
        <f>'Список пропущенных на запуск'!F81</f>
        <v/>
      </c>
      <c r="O575" s="152"/>
      <c r="P575" s="128"/>
      <c r="Q575" s="201" t="str">
        <f>'Список пропущенных на запуск'!G81</f>
        <v/>
      </c>
      <c r="R575" s="128"/>
      <c r="S575" s="201" t="str">
        <f>'Список пропущенных на запуск'!H81</f>
        <v/>
      </c>
      <c r="T575" s="128"/>
      <c r="U575" s="201" t="str">
        <f>'Список пропущенных на запуск'!I81</f>
        <v/>
      </c>
      <c r="V575" s="152"/>
      <c r="W575" s="128"/>
      <c r="X575" s="201" t="str">
        <f>'Список пропущенных на запуск'!G81</f>
        <v/>
      </c>
      <c r="Y575" s="128"/>
    </row>
    <row r="576">
      <c r="B576" s="206" t="str">
        <f>'Список пропущенных на запуск'!A82</f>
        <v/>
      </c>
      <c r="C576" s="152"/>
      <c r="D576" s="128"/>
      <c r="E576" s="206" t="str">
        <f>'Список пропущенных на запуск'!B82</f>
        <v/>
      </c>
      <c r="F576" s="128"/>
      <c r="G576" s="206" t="str">
        <f>'Список пропущенных на запуск'!C82</f>
        <v/>
      </c>
      <c r="H576" s="128"/>
      <c r="I576" s="206" t="str">
        <f>'Список пропущенных на запуск'!D82</f>
        <v/>
      </c>
      <c r="J576" s="152"/>
      <c r="K576" s="128"/>
      <c r="L576" s="206" t="str">
        <f>'Список пропущенных на запуск'!E82</f>
        <v/>
      </c>
      <c r="M576" s="128"/>
      <c r="N576" s="201" t="str">
        <f>'Список пропущенных на запуск'!F82</f>
        <v/>
      </c>
      <c r="O576" s="152"/>
      <c r="P576" s="128"/>
      <c r="Q576" s="201" t="str">
        <f>'Список пропущенных на запуск'!G82</f>
        <v/>
      </c>
      <c r="R576" s="128"/>
      <c r="S576" s="201" t="str">
        <f>'Список пропущенных на запуск'!H82</f>
        <v/>
      </c>
      <c r="T576" s="128"/>
      <c r="U576" s="201" t="str">
        <f>'Список пропущенных на запуск'!I82</f>
        <v/>
      </c>
      <c r="V576" s="152"/>
      <c r="W576" s="128"/>
      <c r="X576" s="201" t="str">
        <f>'Список пропущенных на запуск'!G82</f>
        <v/>
      </c>
      <c r="Y576" s="128"/>
    </row>
    <row r="577">
      <c r="B577" s="206" t="str">
        <f>'Список пропущенных на запуск'!A83</f>
        <v/>
      </c>
      <c r="C577" s="152"/>
      <c r="D577" s="128"/>
      <c r="E577" s="206" t="str">
        <f>'Список пропущенных на запуск'!B83</f>
        <v/>
      </c>
      <c r="F577" s="128"/>
      <c r="G577" s="206" t="str">
        <f>'Список пропущенных на запуск'!C83</f>
        <v/>
      </c>
      <c r="H577" s="128"/>
      <c r="I577" s="206" t="str">
        <f>'Список пропущенных на запуск'!D83</f>
        <v/>
      </c>
      <c r="J577" s="152"/>
      <c r="K577" s="128"/>
      <c r="L577" s="206" t="str">
        <f>'Список пропущенных на запуск'!E83</f>
        <v/>
      </c>
      <c r="M577" s="128"/>
      <c r="N577" s="201" t="str">
        <f>'Список пропущенных на запуск'!F83</f>
        <v/>
      </c>
      <c r="O577" s="152"/>
      <c r="P577" s="128"/>
      <c r="Q577" s="201" t="str">
        <f>'Список пропущенных на запуск'!G83</f>
        <v/>
      </c>
      <c r="R577" s="128"/>
      <c r="S577" s="201" t="str">
        <f>'Список пропущенных на запуск'!H83</f>
        <v/>
      </c>
      <c r="T577" s="128"/>
      <c r="U577" s="201" t="str">
        <f>'Список пропущенных на запуск'!I83</f>
        <v/>
      </c>
      <c r="V577" s="152"/>
      <c r="W577" s="128"/>
      <c r="X577" s="201" t="str">
        <f>'Список пропущенных на запуск'!G83</f>
        <v/>
      </c>
      <c r="Y577" s="128"/>
    </row>
    <row r="578">
      <c r="B578" s="206" t="str">
        <f>'Список пропущенных на запуск'!A84</f>
        <v/>
      </c>
      <c r="C578" s="152"/>
      <c r="D578" s="128"/>
      <c r="E578" s="206" t="str">
        <f>'Список пропущенных на запуск'!B84</f>
        <v/>
      </c>
      <c r="F578" s="128"/>
      <c r="G578" s="206" t="str">
        <f>'Список пропущенных на запуск'!C84</f>
        <v/>
      </c>
      <c r="H578" s="128"/>
      <c r="I578" s="206" t="str">
        <f>'Список пропущенных на запуск'!D84</f>
        <v/>
      </c>
      <c r="J578" s="152"/>
      <c r="K578" s="128"/>
      <c r="L578" s="206" t="str">
        <f>'Список пропущенных на запуск'!E84</f>
        <v/>
      </c>
      <c r="M578" s="128"/>
      <c r="N578" s="201" t="str">
        <f>'Список пропущенных на запуск'!F84</f>
        <v/>
      </c>
      <c r="O578" s="152"/>
      <c r="P578" s="128"/>
      <c r="Q578" s="201" t="str">
        <f>'Список пропущенных на запуск'!G84</f>
        <v/>
      </c>
      <c r="R578" s="128"/>
      <c r="S578" s="201" t="str">
        <f>'Список пропущенных на запуск'!H84</f>
        <v/>
      </c>
      <c r="T578" s="128"/>
      <c r="U578" s="201" t="str">
        <f>'Список пропущенных на запуск'!I84</f>
        <v/>
      </c>
      <c r="V578" s="152"/>
      <c r="W578" s="128"/>
      <c r="X578" s="201" t="str">
        <f>'Список пропущенных на запуск'!G84</f>
        <v/>
      </c>
      <c r="Y578" s="128"/>
    </row>
    <row r="579">
      <c r="B579" s="206" t="str">
        <f>'Список пропущенных на запуск'!A85</f>
        <v/>
      </c>
      <c r="C579" s="152"/>
      <c r="D579" s="128"/>
      <c r="E579" s="206" t="str">
        <f>'Список пропущенных на запуск'!B85</f>
        <v/>
      </c>
      <c r="F579" s="128"/>
      <c r="G579" s="206" t="str">
        <f>'Список пропущенных на запуск'!C85</f>
        <v/>
      </c>
      <c r="H579" s="128"/>
      <c r="I579" s="206" t="str">
        <f>'Список пропущенных на запуск'!D85</f>
        <v/>
      </c>
      <c r="J579" s="152"/>
      <c r="K579" s="128"/>
      <c r="L579" s="206" t="str">
        <f>'Список пропущенных на запуск'!E85</f>
        <v/>
      </c>
      <c r="M579" s="128"/>
      <c r="N579" s="201" t="str">
        <f>'Список пропущенных на запуск'!F85</f>
        <v/>
      </c>
      <c r="O579" s="152"/>
      <c r="P579" s="128"/>
      <c r="Q579" s="201" t="str">
        <f>'Список пропущенных на запуск'!G85</f>
        <v/>
      </c>
      <c r="R579" s="128"/>
      <c r="S579" s="201" t="str">
        <f>'Список пропущенных на запуск'!H85</f>
        <v/>
      </c>
      <c r="T579" s="128"/>
      <c r="U579" s="201" t="str">
        <f>'Список пропущенных на запуск'!I85</f>
        <v/>
      </c>
      <c r="V579" s="152"/>
      <c r="W579" s="128"/>
      <c r="X579" s="201" t="str">
        <f>'Список пропущенных на запуск'!G85</f>
        <v/>
      </c>
      <c r="Y579" s="128"/>
    </row>
    <row r="583">
      <c r="B583" s="125"/>
      <c r="C583" s="125"/>
      <c r="D583" s="125"/>
      <c r="E583" s="125"/>
      <c r="F583" s="125"/>
      <c r="G583" s="125"/>
      <c r="H583" s="125"/>
      <c r="I583" s="125"/>
      <c r="J583" s="125"/>
      <c r="K583" s="125"/>
      <c r="L583" s="125"/>
      <c r="M583" s="125"/>
    </row>
    <row r="586">
      <c r="B586" s="125"/>
      <c r="C586" s="125"/>
      <c r="D586" s="125"/>
      <c r="E586" s="125"/>
      <c r="F586" s="125"/>
      <c r="G586" s="125"/>
      <c r="H586" s="125"/>
      <c r="I586" s="125"/>
      <c r="J586" s="125"/>
      <c r="K586" s="125"/>
      <c r="L586" s="125"/>
      <c r="M586" s="125"/>
    </row>
    <row r="587">
      <c r="B587" s="125"/>
      <c r="C587" s="125"/>
      <c r="D587" s="125"/>
      <c r="E587" s="125"/>
      <c r="F587" s="125"/>
      <c r="G587" s="125"/>
      <c r="H587" s="125"/>
      <c r="I587" s="125"/>
      <c r="J587" s="125"/>
      <c r="K587" s="125"/>
      <c r="L587" s="125"/>
      <c r="M587" s="125"/>
    </row>
    <row r="588">
      <c r="B588" s="125"/>
      <c r="C588" s="125"/>
      <c r="D588" s="125"/>
      <c r="E588" s="125"/>
      <c r="F588" s="125"/>
      <c r="G588" s="125"/>
      <c r="H588" s="125"/>
      <c r="I588" s="125"/>
      <c r="J588" s="125"/>
      <c r="K588" s="125"/>
      <c r="L588" s="125"/>
      <c r="M588" s="125"/>
    </row>
    <row r="589">
      <c r="B589" s="125" t="s">
        <v>101</v>
      </c>
      <c r="E589" s="41" t="str">
        <f>"+7-800-707-7-305"</f>
        <v>+7-800-707-7-305</v>
      </c>
      <c r="I589" s="44" t="s">
        <v>102</v>
      </c>
    </row>
    <row r="590">
      <c r="B590" s="125"/>
      <c r="C590" s="125"/>
      <c r="D590" s="125"/>
      <c r="E590" s="125"/>
      <c r="F590" s="125"/>
      <c r="G590" s="125"/>
      <c r="H590" s="125"/>
      <c r="I590" s="125"/>
      <c r="J590" s="125"/>
      <c r="K590" s="125"/>
      <c r="L590" s="125"/>
      <c r="M590" s="125"/>
    </row>
    <row r="591">
      <c r="B591" s="125"/>
      <c r="E591" s="41"/>
      <c r="I591" s="44"/>
    </row>
    <row r="592">
      <c r="A592" s="111" t="s">
        <v>378</v>
      </c>
    </row>
    <row r="595">
      <c r="G595" s="314"/>
      <c r="H595" s="314"/>
      <c r="I595" s="314"/>
      <c r="J595" s="314"/>
      <c r="K595" s="314"/>
      <c r="L595" s="314"/>
      <c r="M595" s="314"/>
      <c r="N595" s="314"/>
      <c r="O595" s="314"/>
      <c r="P595" s="314"/>
      <c r="Q595" s="314"/>
      <c r="R595" s="314"/>
      <c r="S595" s="314"/>
      <c r="T595" s="314"/>
      <c r="U595" s="314"/>
    </row>
    <row r="596">
      <c r="C596" s="314"/>
      <c r="D596" s="314"/>
      <c r="E596" s="314"/>
      <c r="F596" s="314"/>
      <c r="G596" s="314"/>
      <c r="H596" s="314"/>
      <c r="I596" s="314"/>
      <c r="J596" s="315" t="s">
        <v>379</v>
      </c>
      <c r="R596" s="314"/>
      <c r="S596" s="314"/>
      <c r="T596" s="314"/>
      <c r="U596" s="314"/>
      <c r="V596" s="235"/>
      <c r="W596" s="235"/>
      <c r="X596" s="235"/>
    </row>
    <row r="597">
      <c r="C597" s="314"/>
      <c r="D597" s="314"/>
      <c r="E597" s="314"/>
      <c r="F597" s="314"/>
      <c r="G597" s="314"/>
      <c r="H597" s="314"/>
      <c r="I597" s="314"/>
      <c r="J597" s="142"/>
      <c r="K597" s="142"/>
      <c r="L597" s="142"/>
      <c r="M597" s="316" t="s">
        <v>380</v>
      </c>
      <c r="N597" s="142"/>
      <c r="O597" s="142"/>
      <c r="P597" s="142"/>
      <c r="Q597" s="314"/>
      <c r="R597" s="314"/>
      <c r="S597" s="314"/>
      <c r="T597" s="314"/>
      <c r="U597" s="314"/>
      <c r="V597" s="235"/>
      <c r="W597" s="235"/>
      <c r="X597" s="235"/>
    </row>
    <row r="598">
      <c r="C598" s="314"/>
      <c r="D598" s="314"/>
      <c r="E598" s="314"/>
      <c r="F598" s="314"/>
      <c r="G598" s="314"/>
      <c r="H598" s="314"/>
      <c r="I598" s="314"/>
      <c r="J598" s="142"/>
      <c r="K598" s="142"/>
      <c r="L598" s="142"/>
      <c r="M598" s="318" t="str">
        <f>"+7 905 683 0492"</f>
        <v>+7 905 683 0492</v>
      </c>
      <c r="N598" s="142"/>
      <c r="O598" s="142"/>
      <c r="P598" s="142"/>
      <c r="Q598" s="314"/>
      <c r="R598" s="314"/>
      <c r="S598" s="314"/>
      <c r="T598" s="314"/>
      <c r="U598" s="314"/>
      <c r="V598" s="235"/>
      <c r="W598" s="235"/>
      <c r="X598" s="235"/>
    </row>
    <row r="599">
      <c r="C599" s="314"/>
      <c r="D599" s="314"/>
      <c r="E599" s="314"/>
      <c r="F599" s="314"/>
      <c r="G599" s="314"/>
      <c r="H599" s="314"/>
      <c r="I599" s="314"/>
      <c r="J599" s="142"/>
      <c r="K599" s="142"/>
      <c r="L599" s="142"/>
      <c r="M599" s="316" t="s">
        <v>382</v>
      </c>
      <c r="N599" s="142"/>
      <c r="O599" s="142"/>
      <c r="P599" s="142"/>
      <c r="Q599" s="314"/>
      <c r="R599" s="314"/>
      <c r="S599" s="314"/>
      <c r="T599" s="314"/>
      <c r="U599" s="314"/>
      <c r="V599" s="235"/>
      <c r="W599" s="235"/>
      <c r="X599" s="235"/>
    </row>
    <row r="600">
      <c r="C600" s="314"/>
      <c r="D600" s="314"/>
      <c r="E600" s="314"/>
      <c r="F600" s="314"/>
      <c r="G600" s="314"/>
      <c r="H600" s="314"/>
      <c r="I600" s="314"/>
      <c r="J600" s="142"/>
      <c r="K600" s="142"/>
      <c r="L600" s="142"/>
      <c r="M600" s="316" t="s">
        <v>383</v>
      </c>
      <c r="N600" s="142"/>
      <c r="O600" s="142"/>
      <c r="P600" s="142"/>
      <c r="Q600" s="314"/>
      <c r="R600" s="314"/>
      <c r="S600" s="314"/>
      <c r="T600" s="314"/>
      <c r="U600" s="314"/>
      <c r="V600" s="235"/>
      <c r="W600" s="235"/>
      <c r="X600" s="235"/>
    </row>
    <row r="601">
      <c r="C601" s="314"/>
      <c r="D601" s="314"/>
      <c r="E601" s="314"/>
      <c r="F601" s="314"/>
      <c r="G601" s="314"/>
      <c r="H601" s="314"/>
      <c r="I601" s="314"/>
      <c r="J601" s="142"/>
      <c r="K601" s="142"/>
      <c r="L601" s="142"/>
      <c r="M601" s="316" t="s">
        <v>384</v>
      </c>
      <c r="N601" s="142"/>
      <c r="O601" s="142"/>
      <c r="P601" s="142"/>
      <c r="Q601" s="314"/>
      <c r="R601" s="314"/>
      <c r="S601" s="314"/>
      <c r="T601" s="314"/>
      <c r="U601" s="314"/>
      <c r="V601" s="235"/>
      <c r="W601" s="235"/>
      <c r="X601" s="235"/>
      <c r="Y601" s="235"/>
    </row>
    <row r="602">
      <c r="C602" s="314"/>
      <c r="D602" s="314"/>
      <c r="E602" s="314"/>
      <c r="F602" s="314"/>
      <c r="G602" s="314"/>
      <c r="H602" s="314"/>
      <c r="I602" s="314"/>
      <c r="J602" s="142"/>
      <c r="K602" s="142"/>
      <c r="L602" s="142"/>
      <c r="M602" s="320" t="s">
        <v>385</v>
      </c>
      <c r="N602" s="142"/>
      <c r="O602" s="142"/>
      <c r="P602" s="142"/>
      <c r="Q602" s="314"/>
      <c r="R602" s="314"/>
      <c r="S602" s="314"/>
      <c r="T602" s="314"/>
      <c r="U602" s="314"/>
      <c r="V602" s="235"/>
      <c r="W602" s="235"/>
      <c r="X602" s="235"/>
      <c r="Y602" s="235"/>
    </row>
    <row r="603">
      <c r="C603" s="314"/>
      <c r="D603" s="314"/>
      <c r="E603" s="314"/>
      <c r="F603" s="314"/>
      <c r="G603" s="314"/>
      <c r="H603" s="314"/>
      <c r="I603" s="314"/>
      <c r="J603" s="314"/>
      <c r="R603" s="314"/>
      <c r="S603" s="314"/>
      <c r="T603" s="314"/>
      <c r="U603" s="314"/>
      <c r="V603" s="235"/>
      <c r="W603" s="235"/>
      <c r="X603" s="235"/>
      <c r="Y603" s="235"/>
    </row>
    <row r="604">
      <c r="C604" s="314"/>
      <c r="D604" s="314"/>
      <c r="E604" s="314"/>
      <c r="F604" s="314"/>
      <c r="G604" s="314"/>
      <c r="H604" s="314"/>
      <c r="I604" s="314"/>
      <c r="J604" s="314"/>
      <c r="R604" s="314"/>
      <c r="S604" s="314"/>
      <c r="T604" s="314"/>
      <c r="U604" s="314"/>
      <c r="V604" s="235"/>
      <c r="W604" s="235"/>
      <c r="X604" s="235"/>
      <c r="Y604" s="235"/>
    </row>
    <row r="605">
      <c r="C605" s="314"/>
      <c r="D605" s="314"/>
      <c r="E605" s="314"/>
      <c r="F605" s="314"/>
      <c r="G605" s="314"/>
      <c r="H605" s="314"/>
      <c r="I605" s="314"/>
      <c r="J605" s="314"/>
      <c r="R605" s="314"/>
      <c r="S605" s="314"/>
      <c r="T605" s="314"/>
      <c r="U605" s="314"/>
      <c r="V605" s="235"/>
      <c r="W605" s="235"/>
      <c r="X605" s="235"/>
      <c r="Y605" s="235"/>
    </row>
    <row r="606">
      <c r="C606" s="321"/>
      <c r="D606" s="321"/>
      <c r="E606" s="321"/>
      <c r="F606" s="321"/>
      <c r="G606" s="314"/>
      <c r="H606" s="314"/>
      <c r="I606" s="314"/>
      <c r="J606" s="314"/>
      <c r="R606" s="314"/>
      <c r="S606" s="314"/>
      <c r="T606" s="314"/>
      <c r="U606" s="314"/>
      <c r="V606" s="321"/>
      <c r="W606" s="321"/>
      <c r="X606" s="321"/>
    </row>
    <row r="607">
      <c r="C607" s="321"/>
      <c r="D607" s="321"/>
      <c r="E607" s="321"/>
      <c r="F607" s="321"/>
      <c r="G607" s="314"/>
      <c r="H607" s="314"/>
      <c r="I607" s="314"/>
      <c r="J607" s="314"/>
      <c r="R607" s="314"/>
      <c r="S607" s="314"/>
      <c r="T607" s="314"/>
      <c r="U607" s="314"/>
      <c r="V607" s="321"/>
      <c r="W607" s="321"/>
      <c r="X607" s="321"/>
    </row>
    <row r="608">
      <c r="C608" s="321"/>
      <c r="D608" s="321"/>
      <c r="E608" s="321"/>
      <c r="F608" s="321"/>
      <c r="G608" s="314"/>
      <c r="H608" s="314"/>
      <c r="I608" s="314"/>
      <c r="J608" s="314"/>
      <c r="R608" s="314"/>
      <c r="S608" s="314"/>
      <c r="T608" s="314"/>
      <c r="U608" s="314"/>
      <c r="V608" s="321"/>
      <c r="W608" s="321"/>
      <c r="X608" s="321"/>
    </row>
    <row r="609">
      <c r="C609" s="321"/>
      <c r="D609" s="321"/>
      <c r="E609" s="321"/>
      <c r="F609" s="321"/>
      <c r="G609" s="314"/>
      <c r="H609" s="314"/>
      <c r="I609" s="314"/>
      <c r="J609" s="314"/>
      <c r="K609" s="314"/>
      <c r="L609" s="314"/>
      <c r="M609" s="314"/>
      <c r="N609" s="322"/>
      <c r="O609" s="314"/>
      <c r="P609" s="314"/>
      <c r="Q609" s="314"/>
      <c r="R609" s="314"/>
      <c r="S609" s="314"/>
      <c r="T609" s="314"/>
      <c r="U609" s="314"/>
      <c r="V609" s="321"/>
      <c r="W609" s="321"/>
      <c r="X609" s="321"/>
    </row>
    <row r="610">
      <c r="C610" s="321"/>
      <c r="D610" s="321"/>
      <c r="E610" s="321"/>
      <c r="F610" s="321"/>
      <c r="G610" s="314"/>
      <c r="H610" s="314"/>
      <c r="I610" s="314"/>
      <c r="J610" s="314"/>
      <c r="K610" s="314"/>
      <c r="L610" s="314"/>
      <c r="M610" s="314"/>
      <c r="N610" s="322"/>
      <c r="O610" s="314"/>
      <c r="P610" s="314"/>
      <c r="Q610" s="314"/>
      <c r="R610" s="314"/>
      <c r="S610" s="314"/>
      <c r="T610" s="314"/>
      <c r="U610" s="314"/>
      <c r="V610" s="321"/>
      <c r="W610" s="321"/>
      <c r="X610" s="321"/>
    </row>
    <row r="611">
      <c r="C611" s="321"/>
      <c r="D611" s="321"/>
      <c r="E611" s="321"/>
      <c r="F611" s="321"/>
      <c r="G611" s="314"/>
      <c r="H611" s="314"/>
      <c r="I611" s="314"/>
      <c r="J611" s="314"/>
      <c r="K611" s="314"/>
      <c r="L611" s="314"/>
      <c r="M611" s="314"/>
      <c r="N611" s="322"/>
      <c r="O611" s="314"/>
      <c r="P611" s="314"/>
      <c r="Q611" s="314"/>
      <c r="R611" s="314"/>
      <c r="S611" s="314"/>
      <c r="T611" s="314"/>
      <c r="U611" s="314"/>
      <c r="V611" s="321"/>
      <c r="W611" s="321"/>
      <c r="X611" s="321"/>
    </row>
    <row r="612">
      <c r="C612" s="321"/>
      <c r="D612" s="321"/>
      <c r="E612" s="321"/>
      <c r="F612" s="321"/>
      <c r="G612" s="314"/>
      <c r="H612" s="314"/>
      <c r="I612" s="314"/>
      <c r="J612" s="314"/>
      <c r="K612" s="314"/>
      <c r="L612" s="314"/>
      <c r="M612" s="314"/>
      <c r="N612" s="323"/>
      <c r="O612" s="314"/>
      <c r="P612" s="314"/>
      <c r="Q612" s="314"/>
      <c r="R612" s="314"/>
      <c r="S612" s="314"/>
      <c r="T612" s="314"/>
      <c r="U612" s="314"/>
      <c r="V612" s="321"/>
      <c r="W612" s="321"/>
      <c r="X612" s="321"/>
    </row>
    <row r="613">
      <c r="C613" s="321"/>
      <c r="D613" s="321"/>
      <c r="E613" s="321"/>
      <c r="F613" s="321"/>
      <c r="G613" s="324"/>
      <c r="H613" s="314"/>
      <c r="I613" s="314"/>
      <c r="J613" s="314"/>
      <c r="K613" s="314"/>
      <c r="L613" s="314"/>
      <c r="M613" s="314"/>
      <c r="N613" s="314"/>
      <c r="O613" s="314"/>
      <c r="P613" s="314"/>
      <c r="Q613" s="314"/>
      <c r="R613" s="314"/>
      <c r="S613" s="314"/>
      <c r="T613" s="314"/>
      <c r="U613" s="314"/>
      <c r="V613" s="321"/>
      <c r="W613" s="321"/>
      <c r="X613" s="321"/>
    </row>
  </sheetData>
  <mergeCells count="2118">
    <mergeCell ref="N372:P372"/>
    <mergeCell ref="Q372:R372"/>
    <mergeCell ref="S372:T372"/>
    <mergeCell ref="U372:W372"/>
    <mergeCell ref="B367:D367"/>
    <mergeCell ref="E367:H367"/>
    <mergeCell ref="I367:M367"/>
    <mergeCell ref="A370:Z370"/>
    <mergeCell ref="B372:D372"/>
    <mergeCell ref="E372:F372"/>
    <mergeCell ref="G372:H372"/>
    <mergeCell ref="X372:Y372"/>
    <mergeCell ref="S340:T340"/>
    <mergeCell ref="U340:W340"/>
    <mergeCell ref="X340:Y340"/>
    <mergeCell ref="B340:D340"/>
    <mergeCell ref="E340:F340"/>
    <mergeCell ref="G340:H340"/>
    <mergeCell ref="I340:K340"/>
    <mergeCell ref="L340:M340"/>
    <mergeCell ref="N340:P340"/>
    <mergeCell ref="Q340:R340"/>
    <mergeCell ref="S341:T341"/>
    <mergeCell ref="U341:W341"/>
    <mergeCell ref="X341:Y341"/>
    <mergeCell ref="B341:D341"/>
    <mergeCell ref="E341:F341"/>
    <mergeCell ref="G341:H341"/>
    <mergeCell ref="I341:K341"/>
    <mergeCell ref="L341:M341"/>
    <mergeCell ref="N341:P341"/>
    <mergeCell ref="Q341:R341"/>
    <mergeCell ref="S342:T342"/>
    <mergeCell ref="U342:W342"/>
    <mergeCell ref="X342:Y342"/>
    <mergeCell ref="B342:D342"/>
    <mergeCell ref="E342:F342"/>
    <mergeCell ref="G342:H342"/>
    <mergeCell ref="I342:K342"/>
    <mergeCell ref="L342:M342"/>
    <mergeCell ref="N342:P342"/>
    <mergeCell ref="Q342:R342"/>
    <mergeCell ref="N373:P373"/>
    <mergeCell ref="Q373:R373"/>
    <mergeCell ref="S373:T373"/>
    <mergeCell ref="U373:W373"/>
    <mergeCell ref="X373:Y373"/>
    <mergeCell ref="S351:T351"/>
    <mergeCell ref="U351:W351"/>
    <mergeCell ref="X351:Y351"/>
    <mergeCell ref="B351:D351"/>
    <mergeCell ref="E351:F351"/>
    <mergeCell ref="G351:H351"/>
    <mergeCell ref="I351:K351"/>
    <mergeCell ref="L351:M351"/>
    <mergeCell ref="N351:P351"/>
    <mergeCell ref="Q351:R351"/>
    <mergeCell ref="S352:T352"/>
    <mergeCell ref="U352:W352"/>
    <mergeCell ref="X352:Y352"/>
    <mergeCell ref="B352:D352"/>
    <mergeCell ref="E352:F352"/>
    <mergeCell ref="G352:H352"/>
    <mergeCell ref="I352:K352"/>
    <mergeCell ref="L352:M352"/>
    <mergeCell ref="N352:P352"/>
    <mergeCell ref="Q352:R352"/>
    <mergeCell ref="S353:T353"/>
    <mergeCell ref="U353:W353"/>
    <mergeCell ref="X353:Y353"/>
    <mergeCell ref="B353:D353"/>
    <mergeCell ref="E353:F353"/>
    <mergeCell ref="G353:H353"/>
    <mergeCell ref="I353:K353"/>
    <mergeCell ref="L353:M353"/>
    <mergeCell ref="N353:P353"/>
    <mergeCell ref="Q353:R353"/>
    <mergeCell ref="S354:T354"/>
    <mergeCell ref="U354:W354"/>
    <mergeCell ref="X354:Y354"/>
    <mergeCell ref="B354:D354"/>
    <mergeCell ref="E354:F354"/>
    <mergeCell ref="G354:H354"/>
    <mergeCell ref="I354:K354"/>
    <mergeCell ref="L354:M354"/>
    <mergeCell ref="N354:P354"/>
    <mergeCell ref="Q354:R354"/>
    <mergeCell ref="S355:T355"/>
    <mergeCell ref="U355:W355"/>
    <mergeCell ref="X355:Y355"/>
    <mergeCell ref="B355:D355"/>
    <mergeCell ref="E355:F355"/>
    <mergeCell ref="G355:H355"/>
    <mergeCell ref="I355:K355"/>
    <mergeCell ref="L355:M355"/>
    <mergeCell ref="N355:P355"/>
    <mergeCell ref="Q355:R355"/>
    <mergeCell ref="S356:T356"/>
    <mergeCell ref="U356:W356"/>
    <mergeCell ref="X356:Y356"/>
    <mergeCell ref="B356:D356"/>
    <mergeCell ref="E356:F356"/>
    <mergeCell ref="G356:H356"/>
    <mergeCell ref="I356:K356"/>
    <mergeCell ref="L356:M356"/>
    <mergeCell ref="N356:P356"/>
    <mergeCell ref="Q356:R356"/>
    <mergeCell ref="I372:K372"/>
    <mergeCell ref="L372:M372"/>
    <mergeCell ref="B373:D373"/>
    <mergeCell ref="E373:F373"/>
    <mergeCell ref="G373:H373"/>
    <mergeCell ref="I373:K373"/>
    <mergeCell ref="L373:M373"/>
    <mergeCell ref="S374:T374"/>
    <mergeCell ref="U374:W374"/>
    <mergeCell ref="X374:Y374"/>
    <mergeCell ref="B374:D374"/>
    <mergeCell ref="E374:F374"/>
    <mergeCell ref="G374:H374"/>
    <mergeCell ref="I374:K374"/>
    <mergeCell ref="L374:M374"/>
    <mergeCell ref="N374:P374"/>
    <mergeCell ref="Q374:R374"/>
    <mergeCell ref="S375:T375"/>
    <mergeCell ref="U375:W375"/>
    <mergeCell ref="X375:Y375"/>
    <mergeCell ref="B375:D375"/>
    <mergeCell ref="E375:F375"/>
    <mergeCell ref="G375:H375"/>
    <mergeCell ref="I375:K375"/>
    <mergeCell ref="L375:M375"/>
    <mergeCell ref="N375:P375"/>
    <mergeCell ref="Q375:R375"/>
    <mergeCell ref="S376:T376"/>
    <mergeCell ref="U376:W376"/>
    <mergeCell ref="X376:Y376"/>
    <mergeCell ref="B376:D376"/>
    <mergeCell ref="E376:F376"/>
    <mergeCell ref="G376:H376"/>
    <mergeCell ref="I376:K376"/>
    <mergeCell ref="L376:M376"/>
    <mergeCell ref="N376:P376"/>
    <mergeCell ref="Q376:R376"/>
    <mergeCell ref="F25:S25"/>
    <mergeCell ref="F26:S27"/>
    <mergeCell ref="F28:S30"/>
    <mergeCell ref="A38:Z38"/>
    <mergeCell ref="A41:Z41"/>
    <mergeCell ref="G44:H44"/>
    <mergeCell ref="J44:K44"/>
    <mergeCell ref="T44:U44"/>
    <mergeCell ref="N44:O44"/>
    <mergeCell ref="Q44:R44"/>
    <mergeCell ref="I46:J46"/>
    <mergeCell ref="M46:O46"/>
    <mergeCell ref="P46:Q46"/>
    <mergeCell ref="S46:V46"/>
    <mergeCell ref="A48:Z48"/>
    <mergeCell ref="F46:G46"/>
    <mergeCell ref="G51:H51"/>
    <mergeCell ref="K51:L51"/>
    <mergeCell ref="P51:Q51"/>
    <mergeCell ref="U51:V51"/>
    <mergeCell ref="F53:G53"/>
    <mergeCell ref="J53:K53"/>
    <mergeCell ref="T58:U58"/>
    <mergeCell ref="S60:U60"/>
    <mergeCell ref="O53:P53"/>
    <mergeCell ref="T53:U53"/>
    <mergeCell ref="A55:Z55"/>
    <mergeCell ref="H58:I58"/>
    <mergeCell ref="N58:O58"/>
    <mergeCell ref="G60:I61"/>
    <mergeCell ref="M60:O61"/>
    <mergeCell ref="L74:R74"/>
    <mergeCell ref="T74:Z74"/>
    <mergeCell ref="B66:D66"/>
    <mergeCell ref="B68:D68"/>
    <mergeCell ref="E68:H68"/>
    <mergeCell ref="I68:M68"/>
    <mergeCell ref="A71:Z71"/>
    <mergeCell ref="B73:J73"/>
    <mergeCell ref="B74:C74"/>
    <mergeCell ref="B99:C99"/>
    <mergeCell ref="B100:C100"/>
    <mergeCell ref="B101:C101"/>
    <mergeCell ref="B102:C102"/>
    <mergeCell ref="B106:D106"/>
    <mergeCell ref="I106:M106"/>
    <mergeCell ref="A109:Z109"/>
    <mergeCell ref="E106:H106"/>
    <mergeCell ref="B111:I111"/>
    <mergeCell ref="K111:Q111"/>
    <mergeCell ref="S111:Y111"/>
    <mergeCell ref="C112:I119"/>
    <mergeCell ref="S112:Y119"/>
    <mergeCell ref="S120:Y121"/>
    <mergeCell ref="B82:C82"/>
    <mergeCell ref="B83:C83"/>
    <mergeCell ref="B84:C84"/>
    <mergeCell ref="L84:R85"/>
    <mergeCell ref="T84:Z85"/>
    <mergeCell ref="B85:C85"/>
    <mergeCell ref="B86:C86"/>
    <mergeCell ref="B87:C87"/>
    <mergeCell ref="L87:R87"/>
    <mergeCell ref="T87:Z87"/>
    <mergeCell ref="B75:C75"/>
    <mergeCell ref="B76:C76"/>
    <mergeCell ref="B77:C77"/>
    <mergeCell ref="B78:C78"/>
    <mergeCell ref="B79:C79"/>
    <mergeCell ref="B80:C80"/>
    <mergeCell ref="B81:C81"/>
    <mergeCell ref="B95:C95"/>
    <mergeCell ref="B96:C96"/>
    <mergeCell ref="B97:C97"/>
    <mergeCell ref="L97:R98"/>
    <mergeCell ref="T97:Z98"/>
    <mergeCell ref="B98:C98"/>
    <mergeCell ref="K112:Q119"/>
    <mergeCell ref="K120:Q121"/>
    <mergeCell ref="B120:I121"/>
    <mergeCell ref="B124:Q124"/>
    <mergeCell ref="S124:Y124"/>
    <mergeCell ref="B125:Q132"/>
    <mergeCell ref="S125:Y132"/>
    <mergeCell ref="B133:Q134"/>
    <mergeCell ref="S133:Y134"/>
    <mergeCell ref="B88:C88"/>
    <mergeCell ref="B89:C89"/>
    <mergeCell ref="B90:C90"/>
    <mergeCell ref="B91:C91"/>
    <mergeCell ref="B92:C92"/>
    <mergeCell ref="B93:C93"/>
    <mergeCell ref="B94:C94"/>
    <mergeCell ref="B145:D145"/>
    <mergeCell ref="E145:H145"/>
    <mergeCell ref="I145:M145"/>
    <mergeCell ref="A147:Z147"/>
    <mergeCell ref="R151:S151"/>
    <mergeCell ref="T151:V151"/>
    <mergeCell ref="W151:Y151"/>
    <mergeCell ref="T153:V153"/>
    <mergeCell ref="W153:Y153"/>
    <mergeCell ref="P151:Q151"/>
    <mergeCell ref="P152:Q152"/>
    <mergeCell ref="R152:S152"/>
    <mergeCell ref="T152:V152"/>
    <mergeCell ref="W152:Y152"/>
    <mergeCell ref="P153:Q153"/>
    <mergeCell ref="R153:S153"/>
    <mergeCell ref="P154:Q154"/>
    <mergeCell ref="R154:S154"/>
    <mergeCell ref="T154:V154"/>
    <mergeCell ref="W154:Y154"/>
    <mergeCell ref="R155:S155"/>
    <mergeCell ref="T155:V155"/>
    <mergeCell ref="W155:Y155"/>
    <mergeCell ref="T157:V157"/>
    <mergeCell ref="W157:Y157"/>
    <mergeCell ref="P155:Q155"/>
    <mergeCell ref="P156:Q156"/>
    <mergeCell ref="R156:S156"/>
    <mergeCell ref="T156:V156"/>
    <mergeCell ref="W156:Y156"/>
    <mergeCell ref="P157:Q157"/>
    <mergeCell ref="R157:S157"/>
    <mergeCell ref="T161:V161"/>
    <mergeCell ref="W161:Y161"/>
    <mergeCell ref="O195:Q195"/>
    <mergeCell ref="O196:Q196"/>
    <mergeCell ref="R196:S196"/>
    <mergeCell ref="O197:Q197"/>
    <mergeCell ref="R197:S197"/>
    <mergeCell ref="O198:Q198"/>
    <mergeCell ref="R198:S198"/>
    <mergeCell ref="W198:Y198"/>
    <mergeCell ref="O200:Y200"/>
    <mergeCell ref="R195:S195"/>
    <mergeCell ref="T195:V195"/>
    <mergeCell ref="T196:V196"/>
    <mergeCell ref="W196:Y196"/>
    <mergeCell ref="T197:V197"/>
    <mergeCell ref="W197:Y197"/>
    <mergeCell ref="T198:V198"/>
    <mergeCell ref="P158:Q158"/>
    <mergeCell ref="R158:S158"/>
    <mergeCell ref="T158:V158"/>
    <mergeCell ref="W158:Y158"/>
    <mergeCell ref="R159:S159"/>
    <mergeCell ref="T159:V159"/>
    <mergeCell ref="W159:Y159"/>
    <mergeCell ref="P159:Q159"/>
    <mergeCell ref="P160:Q160"/>
    <mergeCell ref="R160:S160"/>
    <mergeCell ref="T160:V160"/>
    <mergeCell ref="W160:Y160"/>
    <mergeCell ref="P161:Q161"/>
    <mergeCell ref="R161:S161"/>
    <mergeCell ref="P162:Q162"/>
    <mergeCell ref="R162:S162"/>
    <mergeCell ref="T162:V162"/>
    <mergeCell ref="W162:Y162"/>
    <mergeCell ref="R163:S163"/>
    <mergeCell ref="T163:V163"/>
    <mergeCell ref="W163:Y163"/>
    <mergeCell ref="P163:Q163"/>
    <mergeCell ref="P164:Q164"/>
    <mergeCell ref="R164:S164"/>
    <mergeCell ref="T164:V164"/>
    <mergeCell ref="W164:Y164"/>
    <mergeCell ref="B183:D183"/>
    <mergeCell ref="E183:H183"/>
    <mergeCell ref="I183:M183"/>
    <mergeCell ref="A185:Z185"/>
    <mergeCell ref="O192:Q192"/>
    <mergeCell ref="R192:S192"/>
    <mergeCell ref="T192:V192"/>
    <mergeCell ref="W192:Y192"/>
    <mergeCell ref="O193:Q193"/>
    <mergeCell ref="W193:Y193"/>
    <mergeCell ref="R193:S193"/>
    <mergeCell ref="T193:V193"/>
    <mergeCell ref="O194:Q194"/>
    <mergeCell ref="R194:S194"/>
    <mergeCell ref="T194:V194"/>
    <mergeCell ref="W194:Y194"/>
    <mergeCell ref="W195:Y195"/>
    <mergeCell ref="O199:Q199"/>
    <mergeCell ref="R199:S199"/>
    <mergeCell ref="T199:V199"/>
    <mergeCell ref="W199:Y199"/>
    <mergeCell ref="B204:W205"/>
    <mergeCell ref="B220:D220"/>
    <mergeCell ref="E220:H220"/>
    <mergeCell ref="I220:M220"/>
    <mergeCell ref="A222:Z222"/>
    <mergeCell ref="J233:K233"/>
    <mergeCell ref="L233:M233"/>
    <mergeCell ref="N233:O233"/>
    <mergeCell ref="P233:Q233"/>
    <mergeCell ref="R233:S233"/>
    <mergeCell ref="X233:Y233"/>
    <mergeCell ref="T234:U234"/>
    <mergeCell ref="V234:W234"/>
    <mergeCell ref="X234:Y234"/>
    <mergeCell ref="T233:U233"/>
    <mergeCell ref="V233:W233"/>
    <mergeCell ref="J234:K234"/>
    <mergeCell ref="L234:M234"/>
    <mergeCell ref="N234:O234"/>
    <mergeCell ref="P234:Q234"/>
    <mergeCell ref="R234:S234"/>
    <mergeCell ref="L235:M235"/>
    <mergeCell ref="N235:O235"/>
    <mergeCell ref="P235:Q235"/>
    <mergeCell ref="R235:S235"/>
    <mergeCell ref="T235:U235"/>
    <mergeCell ref="V235:W235"/>
    <mergeCell ref="X235:Y235"/>
    <mergeCell ref="V236:W236"/>
    <mergeCell ref="X236:Y236"/>
    <mergeCell ref="J235:K235"/>
    <mergeCell ref="J236:K236"/>
    <mergeCell ref="L236:M236"/>
    <mergeCell ref="N236:O236"/>
    <mergeCell ref="P236:Q236"/>
    <mergeCell ref="R236:S236"/>
    <mergeCell ref="T236:U236"/>
    <mergeCell ref="V238:W238"/>
    <mergeCell ref="X238:Y238"/>
    <mergeCell ref="L241:M241"/>
    <mergeCell ref="N241:O241"/>
    <mergeCell ref="P241:Q241"/>
    <mergeCell ref="R241:S241"/>
    <mergeCell ref="T241:U241"/>
    <mergeCell ref="V241:W241"/>
    <mergeCell ref="X241:Y241"/>
    <mergeCell ref="J241:K241"/>
    <mergeCell ref="J242:K242"/>
    <mergeCell ref="L242:M242"/>
    <mergeCell ref="N242:O242"/>
    <mergeCell ref="P242:Q242"/>
    <mergeCell ref="R242:S242"/>
    <mergeCell ref="T242:U242"/>
    <mergeCell ref="L243:M243"/>
    <mergeCell ref="N243:O243"/>
    <mergeCell ref="P243:Q243"/>
    <mergeCell ref="R243:S243"/>
    <mergeCell ref="T243:U243"/>
    <mergeCell ref="V243:W243"/>
    <mergeCell ref="X243:Y243"/>
    <mergeCell ref="J243:K243"/>
    <mergeCell ref="J244:K244"/>
    <mergeCell ref="L244:M244"/>
    <mergeCell ref="N244:O244"/>
    <mergeCell ref="P244:Q244"/>
    <mergeCell ref="R244:S244"/>
    <mergeCell ref="T244:U244"/>
    <mergeCell ref="T245:U245"/>
    <mergeCell ref="V245:W245"/>
    <mergeCell ref="V244:W244"/>
    <mergeCell ref="X244:Y244"/>
    <mergeCell ref="L245:M245"/>
    <mergeCell ref="N245:O245"/>
    <mergeCell ref="P245:Q245"/>
    <mergeCell ref="R245:S245"/>
    <mergeCell ref="X245:Y245"/>
    <mergeCell ref="V246:W246"/>
    <mergeCell ref="X246:Y246"/>
    <mergeCell ref="J245:K245"/>
    <mergeCell ref="J246:K246"/>
    <mergeCell ref="L246:M246"/>
    <mergeCell ref="N246:O246"/>
    <mergeCell ref="P246:Q246"/>
    <mergeCell ref="R246:S246"/>
    <mergeCell ref="T246:U246"/>
    <mergeCell ref="L247:M247"/>
    <mergeCell ref="N247:O247"/>
    <mergeCell ref="P247:Q247"/>
    <mergeCell ref="R247:S247"/>
    <mergeCell ref="T247:U247"/>
    <mergeCell ref="V247:W247"/>
    <mergeCell ref="X247:Y247"/>
    <mergeCell ref="J247:K247"/>
    <mergeCell ref="J250:K250"/>
    <mergeCell ref="L250:M250"/>
    <mergeCell ref="N250:O250"/>
    <mergeCell ref="P250:Q250"/>
    <mergeCell ref="R250:S250"/>
    <mergeCell ref="T250:U250"/>
    <mergeCell ref="T251:U251"/>
    <mergeCell ref="V251:W251"/>
    <mergeCell ref="V250:W250"/>
    <mergeCell ref="X250:Y250"/>
    <mergeCell ref="L251:M251"/>
    <mergeCell ref="N251:O251"/>
    <mergeCell ref="P251:Q251"/>
    <mergeCell ref="R251:S251"/>
    <mergeCell ref="X251:Y251"/>
    <mergeCell ref="L237:M237"/>
    <mergeCell ref="N237:O237"/>
    <mergeCell ref="P237:Q237"/>
    <mergeCell ref="R237:S237"/>
    <mergeCell ref="T237:U237"/>
    <mergeCell ref="V237:W237"/>
    <mergeCell ref="X237:Y237"/>
    <mergeCell ref="J237:K237"/>
    <mergeCell ref="J238:K238"/>
    <mergeCell ref="L238:M238"/>
    <mergeCell ref="N238:O238"/>
    <mergeCell ref="P238:Q238"/>
    <mergeCell ref="R238:S238"/>
    <mergeCell ref="T238:U238"/>
    <mergeCell ref="L239:M239"/>
    <mergeCell ref="N239:O239"/>
    <mergeCell ref="P239:Q239"/>
    <mergeCell ref="R239:S239"/>
    <mergeCell ref="T239:U239"/>
    <mergeCell ref="V239:W239"/>
    <mergeCell ref="X239:Y239"/>
    <mergeCell ref="V240:W240"/>
    <mergeCell ref="X240:Y240"/>
    <mergeCell ref="J239:K239"/>
    <mergeCell ref="J240:K240"/>
    <mergeCell ref="L240:M240"/>
    <mergeCell ref="N240:O240"/>
    <mergeCell ref="P240:Q240"/>
    <mergeCell ref="R240:S240"/>
    <mergeCell ref="T240:U240"/>
    <mergeCell ref="V242:W242"/>
    <mergeCell ref="X242:Y242"/>
    <mergeCell ref="V255:W255"/>
    <mergeCell ref="X255:Y255"/>
    <mergeCell ref="K299:M300"/>
    <mergeCell ref="N299:P300"/>
    <mergeCell ref="K301:M301"/>
    <mergeCell ref="N301:P301"/>
    <mergeCell ref="K302:M302"/>
    <mergeCell ref="N302:P302"/>
    <mergeCell ref="B299:D300"/>
    <mergeCell ref="B301:D301"/>
    <mergeCell ref="E301:G301"/>
    <mergeCell ref="H301:J301"/>
    <mergeCell ref="B302:D302"/>
    <mergeCell ref="E302:G302"/>
    <mergeCell ref="H302:J302"/>
    <mergeCell ref="J251:K251"/>
    <mergeCell ref="J255:K255"/>
    <mergeCell ref="L255:M255"/>
    <mergeCell ref="N255:O255"/>
    <mergeCell ref="P255:Q255"/>
    <mergeCell ref="R255:S255"/>
    <mergeCell ref="T255:U255"/>
    <mergeCell ref="L256:M256"/>
    <mergeCell ref="N256:O256"/>
    <mergeCell ref="P256:Q256"/>
    <mergeCell ref="R256:S256"/>
    <mergeCell ref="T256:U256"/>
    <mergeCell ref="V256:W256"/>
    <mergeCell ref="X256:Y256"/>
    <mergeCell ref="J256:K256"/>
    <mergeCell ref="B257:D257"/>
    <mergeCell ref="E257:H257"/>
    <mergeCell ref="I257:K257"/>
    <mergeCell ref="L257:M257"/>
    <mergeCell ref="N257:O257"/>
    <mergeCell ref="P257:Q257"/>
    <mergeCell ref="R257:S257"/>
    <mergeCell ref="T257:U257"/>
    <mergeCell ref="V257:W257"/>
    <mergeCell ref="X257:Y257"/>
    <mergeCell ref="A261:Z261"/>
    <mergeCell ref="B263:Y263"/>
    <mergeCell ref="B274:Y274"/>
    <mergeCell ref="Q299:S300"/>
    <mergeCell ref="T299:V300"/>
    <mergeCell ref="Q301:S301"/>
    <mergeCell ref="T301:V301"/>
    <mergeCell ref="W301:Y301"/>
    <mergeCell ref="Q302:S302"/>
    <mergeCell ref="T302:V302"/>
    <mergeCell ref="W302:Y302"/>
    <mergeCell ref="B294:D294"/>
    <mergeCell ref="E294:H294"/>
    <mergeCell ref="I294:M294"/>
    <mergeCell ref="A297:Z297"/>
    <mergeCell ref="E299:G300"/>
    <mergeCell ref="H299:J300"/>
    <mergeCell ref="W299:Y300"/>
    <mergeCell ref="T304:V304"/>
    <mergeCell ref="W304:Y304"/>
    <mergeCell ref="E307:G307"/>
    <mergeCell ref="H307:J307"/>
    <mergeCell ref="K307:M307"/>
    <mergeCell ref="N307:P307"/>
    <mergeCell ref="Q307:S307"/>
    <mergeCell ref="T307:V307"/>
    <mergeCell ref="W307:Y307"/>
    <mergeCell ref="B307:D307"/>
    <mergeCell ref="B308:D308"/>
    <mergeCell ref="E308:G308"/>
    <mergeCell ref="H308:J308"/>
    <mergeCell ref="K308:M308"/>
    <mergeCell ref="N308:P308"/>
    <mergeCell ref="Q308:S308"/>
    <mergeCell ref="E309:G309"/>
    <mergeCell ref="H309:J309"/>
    <mergeCell ref="K309:M309"/>
    <mergeCell ref="N309:P309"/>
    <mergeCell ref="Q309:S309"/>
    <mergeCell ref="T309:V309"/>
    <mergeCell ref="W309:Y309"/>
    <mergeCell ref="B309:D309"/>
    <mergeCell ref="B310:D310"/>
    <mergeCell ref="E310:G310"/>
    <mergeCell ref="H310:J310"/>
    <mergeCell ref="K310:M310"/>
    <mergeCell ref="N310:P310"/>
    <mergeCell ref="Q310:S310"/>
    <mergeCell ref="Q311:S311"/>
    <mergeCell ref="T311:V311"/>
    <mergeCell ref="T310:V310"/>
    <mergeCell ref="W310:Y310"/>
    <mergeCell ref="E311:G311"/>
    <mergeCell ref="H311:J311"/>
    <mergeCell ref="K311:M311"/>
    <mergeCell ref="N311:P311"/>
    <mergeCell ref="W311:Y311"/>
    <mergeCell ref="T312:V312"/>
    <mergeCell ref="W312:Y312"/>
    <mergeCell ref="B311:D311"/>
    <mergeCell ref="B312:D312"/>
    <mergeCell ref="E312:G312"/>
    <mergeCell ref="H312:J312"/>
    <mergeCell ref="K312:M312"/>
    <mergeCell ref="N312:P312"/>
    <mergeCell ref="Q312:S312"/>
    <mergeCell ref="Q315:S315"/>
    <mergeCell ref="T315:V315"/>
    <mergeCell ref="T314:V314"/>
    <mergeCell ref="W314:Y314"/>
    <mergeCell ref="E315:G315"/>
    <mergeCell ref="H315:J315"/>
    <mergeCell ref="K315:M315"/>
    <mergeCell ref="N315:P315"/>
    <mergeCell ref="W315:Y315"/>
    <mergeCell ref="E303:G303"/>
    <mergeCell ref="H303:J303"/>
    <mergeCell ref="K303:M303"/>
    <mergeCell ref="N303:P303"/>
    <mergeCell ref="Q303:S303"/>
    <mergeCell ref="T303:V303"/>
    <mergeCell ref="W303:Y303"/>
    <mergeCell ref="B303:D303"/>
    <mergeCell ref="B304:D304"/>
    <mergeCell ref="E304:G304"/>
    <mergeCell ref="H304:J304"/>
    <mergeCell ref="K304:M304"/>
    <mergeCell ref="N304:P304"/>
    <mergeCell ref="Q304:S304"/>
    <mergeCell ref="E305:G305"/>
    <mergeCell ref="H305:J305"/>
    <mergeCell ref="K305:M305"/>
    <mergeCell ref="N305:P305"/>
    <mergeCell ref="Q305:S305"/>
    <mergeCell ref="T305:V305"/>
    <mergeCell ref="W305:Y305"/>
    <mergeCell ref="T306:V306"/>
    <mergeCell ref="W306:Y306"/>
    <mergeCell ref="B305:D305"/>
    <mergeCell ref="B306:D306"/>
    <mergeCell ref="E306:G306"/>
    <mergeCell ref="H306:J306"/>
    <mergeCell ref="K306:M306"/>
    <mergeCell ref="N306:P306"/>
    <mergeCell ref="Q306:S306"/>
    <mergeCell ref="T308:V308"/>
    <mergeCell ref="W308:Y308"/>
    <mergeCell ref="N336:P336"/>
    <mergeCell ref="Q336:R336"/>
    <mergeCell ref="S336:T336"/>
    <mergeCell ref="U336:W336"/>
    <mergeCell ref="X336:Y336"/>
    <mergeCell ref="G335:H335"/>
    <mergeCell ref="I335:K335"/>
    <mergeCell ref="B336:D336"/>
    <mergeCell ref="E336:F336"/>
    <mergeCell ref="G336:H336"/>
    <mergeCell ref="I336:K336"/>
    <mergeCell ref="L336:M336"/>
    <mergeCell ref="S337:T337"/>
    <mergeCell ref="U337:W337"/>
    <mergeCell ref="X337:Y337"/>
    <mergeCell ref="B337:D337"/>
    <mergeCell ref="E337:F337"/>
    <mergeCell ref="G337:H337"/>
    <mergeCell ref="I337:K337"/>
    <mergeCell ref="L337:M337"/>
    <mergeCell ref="N337:P337"/>
    <mergeCell ref="Q337:R337"/>
    <mergeCell ref="S338:T338"/>
    <mergeCell ref="U338:W338"/>
    <mergeCell ref="X338:Y338"/>
    <mergeCell ref="B338:D338"/>
    <mergeCell ref="E338:F338"/>
    <mergeCell ref="G338:H338"/>
    <mergeCell ref="I338:K338"/>
    <mergeCell ref="L338:M338"/>
    <mergeCell ref="N338:P338"/>
    <mergeCell ref="Q338:R338"/>
    <mergeCell ref="S339:T339"/>
    <mergeCell ref="U339:W339"/>
    <mergeCell ref="X339:Y339"/>
    <mergeCell ref="B339:D339"/>
    <mergeCell ref="E339:F339"/>
    <mergeCell ref="G339:H339"/>
    <mergeCell ref="I339:K339"/>
    <mergeCell ref="L339:M339"/>
    <mergeCell ref="N339:P339"/>
    <mergeCell ref="Q339:R339"/>
    <mergeCell ref="E313:G313"/>
    <mergeCell ref="H313:J313"/>
    <mergeCell ref="K313:M313"/>
    <mergeCell ref="N313:P313"/>
    <mergeCell ref="Q313:S313"/>
    <mergeCell ref="T313:V313"/>
    <mergeCell ref="W313:Y313"/>
    <mergeCell ref="B313:D313"/>
    <mergeCell ref="B314:D314"/>
    <mergeCell ref="E314:G314"/>
    <mergeCell ref="H314:J314"/>
    <mergeCell ref="K314:M314"/>
    <mergeCell ref="N314:P314"/>
    <mergeCell ref="Q314:S314"/>
    <mergeCell ref="T316:V316"/>
    <mergeCell ref="W316:Y316"/>
    <mergeCell ref="B315:D315"/>
    <mergeCell ref="B316:D316"/>
    <mergeCell ref="E316:G316"/>
    <mergeCell ref="H316:J316"/>
    <mergeCell ref="K316:M316"/>
    <mergeCell ref="N316:P316"/>
    <mergeCell ref="Q316:S316"/>
    <mergeCell ref="E317:G317"/>
    <mergeCell ref="H317:J317"/>
    <mergeCell ref="K317:M317"/>
    <mergeCell ref="N317:P317"/>
    <mergeCell ref="Q317:S317"/>
    <mergeCell ref="T317:V317"/>
    <mergeCell ref="W317:Y317"/>
    <mergeCell ref="B317:D317"/>
    <mergeCell ref="B318:D318"/>
    <mergeCell ref="E318:G318"/>
    <mergeCell ref="H318:J318"/>
    <mergeCell ref="K318:M318"/>
    <mergeCell ref="N318:P318"/>
    <mergeCell ref="Q318:S318"/>
    <mergeCell ref="Q319:S319"/>
    <mergeCell ref="T319:V319"/>
    <mergeCell ref="T318:V318"/>
    <mergeCell ref="W318:Y318"/>
    <mergeCell ref="E319:G319"/>
    <mergeCell ref="H319:J319"/>
    <mergeCell ref="K319:M319"/>
    <mergeCell ref="N319:P319"/>
    <mergeCell ref="W319:Y319"/>
    <mergeCell ref="T320:V320"/>
    <mergeCell ref="W320:Y320"/>
    <mergeCell ref="B319:D319"/>
    <mergeCell ref="B320:D320"/>
    <mergeCell ref="E320:G320"/>
    <mergeCell ref="H320:J320"/>
    <mergeCell ref="K320:M320"/>
    <mergeCell ref="N320:P320"/>
    <mergeCell ref="Q320:S320"/>
    <mergeCell ref="E321:G321"/>
    <mergeCell ref="H321:J321"/>
    <mergeCell ref="K321:M321"/>
    <mergeCell ref="N321:P321"/>
    <mergeCell ref="Q321:S321"/>
    <mergeCell ref="T321:V321"/>
    <mergeCell ref="W321:Y321"/>
    <mergeCell ref="L335:M335"/>
    <mergeCell ref="N335:P335"/>
    <mergeCell ref="Q335:R335"/>
    <mergeCell ref="S335:T335"/>
    <mergeCell ref="U335:W335"/>
    <mergeCell ref="X335:Y335"/>
    <mergeCell ref="B321:D321"/>
    <mergeCell ref="B330:D330"/>
    <mergeCell ref="E330:H330"/>
    <mergeCell ref="I330:M330"/>
    <mergeCell ref="A333:Z333"/>
    <mergeCell ref="B335:D335"/>
    <mergeCell ref="E335:F335"/>
    <mergeCell ref="S343:T343"/>
    <mergeCell ref="U343:W343"/>
    <mergeCell ref="X343:Y343"/>
    <mergeCell ref="B343:D343"/>
    <mergeCell ref="E343:F343"/>
    <mergeCell ref="G343:H343"/>
    <mergeCell ref="I343:K343"/>
    <mergeCell ref="L343:M343"/>
    <mergeCell ref="N343:P343"/>
    <mergeCell ref="Q343:R343"/>
    <mergeCell ref="S344:T344"/>
    <mergeCell ref="U344:W344"/>
    <mergeCell ref="X344:Y344"/>
    <mergeCell ref="B344:D344"/>
    <mergeCell ref="E344:F344"/>
    <mergeCell ref="G344:H344"/>
    <mergeCell ref="I344:K344"/>
    <mergeCell ref="L344:M344"/>
    <mergeCell ref="N344:P344"/>
    <mergeCell ref="Q344:R344"/>
    <mergeCell ref="S345:T345"/>
    <mergeCell ref="U345:W345"/>
    <mergeCell ref="X345:Y345"/>
    <mergeCell ref="B345:D345"/>
    <mergeCell ref="E345:F345"/>
    <mergeCell ref="G345:H345"/>
    <mergeCell ref="I345:K345"/>
    <mergeCell ref="L345:M345"/>
    <mergeCell ref="N345:P345"/>
    <mergeCell ref="Q345:R345"/>
    <mergeCell ref="S346:T346"/>
    <mergeCell ref="U346:W346"/>
    <mergeCell ref="X346:Y346"/>
    <mergeCell ref="B346:D346"/>
    <mergeCell ref="E346:F346"/>
    <mergeCell ref="G346:H346"/>
    <mergeCell ref="I346:K346"/>
    <mergeCell ref="L346:M346"/>
    <mergeCell ref="N346:P346"/>
    <mergeCell ref="Q346:R346"/>
    <mergeCell ref="S347:T347"/>
    <mergeCell ref="U347:W347"/>
    <mergeCell ref="X347:Y347"/>
    <mergeCell ref="B347:D347"/>
    <mergeCell ref="E347:F347"/>
    <mergeCell ref="G347:H347"/>
    <mergeCell ref="I347:K347"/>
    <mergeCell ref="L347:M347"/>
    <mergeCell ref="N347:P347"/>
    <mergeCell ref="Q347:R347"/>
    <mergeCell ref="S348:T348"/>
    <mergeCell ref="U348:W348"/>
    <mergeCell ref="X348:Y348"/>
    <mergeCell ref="B348:D348"/>
    <mergeCell ref="E348:F348"/>
    <mergeCell ref="G348:H348"/>
    <mergeCell ref="I348:K348"/>
    <mergeCell ref="L348:M348"/>
    <mergeCell ref="N348:P348"/>
    <mergeCell ref="Q348:R348"/>
    <mergeCell ref="S349:T349"/>
    <mergeCell ref="U349:W349"/>
    <mergeCell ref="X349:Y349"/>
    <mergeCell ref="B349:D349"/>
    <mergeCell ref="E349:F349"/>
    <mergeCell ref="G349:H349"/>
    <mergeCell ref="I349:K349"/>
    <mergeCell ref="L349:M349"/>
    <mergeCell ref="N349:P349"/>
    <mergeCell ref="Q349:R349"/>
    <mergeCell ref="S350:T350"/>
    <mergeCell ref="U350:W350"/>
    <mergeCell ref="X350:Y350"/>
    <mergeCell ref="B350:D350"/>
    <mergeCell ref="E350:F350"/>
    <mergeCell ref="G350:H350"/>
    <mergeCell ref="I350:K350"/>
    <mergeCell ref="L350:M350"/>
    <mergeCell ref="N350:P350"/>
    <mergeCell ref="Q350:R350"/>
    <mergeCell ref="S380:T380"/>
    <mergeCell ref="U380:W380"/>
    <mergeCell ref="X380:Y380"/>
    <mergeCell ref="B380:D380"/>
    <mergeCell ref="E380:F380"/>
    <mergeCell ref="G380:H380"/>
    <mergeCell ref="I380:K380"/>
    <mergeCell ref="L380:M380"/>
    <mergeCell ref="N380:P380"/>
    <mergeCell ref="Q380:R380"/>
    <mergeCell ref="S381:T381"/>
    <mergeCell ref="U381:W381"/>
    <mergeCell ref="X381:Y381"/>
    <mergeCell ref="B381:D381"/>
    <mergeCell ref="E381:F381"/>
    <mergeCell ref="G381:H381"/>
    <mergeCell ref="I381:K381"/>
    <mergeCell ref="L381:M381"/>
    <mergeCell ref="N381:P381"/>
    <mergeCell ref="Q381:R381"/>
    <mergeCell ref="S382:T382"/>
    <mergeCell ref="U382:W382"/>
    <mergeCell ref="X382:Y382"/>
    <mergeCell ref="B382:D382"/>
    <mergeCell ref="E382:F382"/>
    <mergeCell ref="G382:H382"/>
    <mergeCell ref="I382:K382"/>
    <mergeCell ref="L382:M382"/>
    <mergeCell ref="N382:P382"/>
    <mergeCell ref="Q382:R382"/>
    <mergeCell ref="S383:T383"/>
    <mergeCell ref="U383:W383"/>
    <mergeCell ref="X383:Y383"/>
    <mergeCell ref="B383:D383"/>
    <mergeCell ref="E383:F383"/>
    <mergeCell ref="G383:H383"/>
    <mergeCell ref="I383:K383"/>
    <mergeCell ref="L383:M383"/>
    <mergeCell ref="N383:P383"/>
    <mergeCell ref="Q383:R383"/>
    <mergeCell ref="S384:T384"/>
    <mergeCell ref="U384:W384"/>
    <mergeCell ref="X384:Y384"/>
    <mergeCell ref="B384:D384"/>
    <mergeCell ref="E384:F384"/>
    <mergeCell ref="G384:H384"/>
    <mergeCell ref="I384:K384"/>
    <mergeCell ref="L384:M384"/>
    <mergeCell ref="N384:P384"/>
    <mergeCell ref="Q384:R384"/>
    <mergeCell ref="S385:T385"/>
    <mergeCell ref="U385:W385"/>
    <mergeCell ref="X385:Y385"/>
    <mergeCell ref="B385:D385"/>
    <mergeCell ref="E385:F385"/>
    <mergeCell ref="G385:H385"/>
    <mergeCell ref="I385:K385"/>
    <mergeCell ref="L385:M385"/>
    <mergeCell ref="N385:P385"/>
    <mergeCell ref="Q385:R385"/>
    <mergeCell ref="S386:T386"/>
    <mergeCell ref="U386:W386"/>
    <mergeCell ref="X386:Y386"/>
    <mergeCell ref="B386:D386"/>
    <mergeCell ref="E386:F386"/>
    <mergeCell ref="G386:H386"/>
    <mergeCell ref="I386:K386"/>
    <mergeCell ref="L386:M386"/>
    <mergeCell ref="N386:P386"/>
    <mergeCell ref="Q386:R386"/>
    <mergeCell ref="S491:T491"/>
    <mergeCell ref="U491:W491"/>
    <mergeCell ref="X491:Y491"/>
    <mergeCell ref="B491:D491"/>
    <mergeCell ref="E491:F491"/>
    <mergeCell ref="G491:H491"/>
    <mergeCell ref="I491:K491"/>
    <mergeCell ref="L491:M491"/>
    <mergeCell ref="N491:P491"/>
    <mergeCell ref="Q491:R491"/>
    <mergeCell ref="S492:T492"/>
    <mergeCell ref="U492:W492"/>
    <mergeCell ref="X492:Y492"/>
    <mergeCell ref="B492:D492"/>
    <mergeCell ref="E492:F492"/>
    <mergeCell ref="G492:H492"/>
    <mergeCell ref="I492:K492"/>
    <mergeCell ref="L492:M492"/>
    <mergeCell ref="N492:P492"/>
    <mergeCell ref="Q492:R492"/>
    <mergeCell ref="S493:T493"/>
    <mergeCell ref="U493:W493"/>
    <mergeCell ref="X493:Y493"/>
    <mergeCell ref="B493:D493"/>
    <mergeCell ref="E493:F493"/>
    <mergeCell ref="G493:H493"/>
    <mergeCell ref="I493:K493"/>
    <mergeCell ref="L493:M493"/>
    <mergeCell ref="N493:P493"/>
    <mergeCell ref="Q493:R493"/>
    <mergeCell ref="S494:T494"/>
    <mergeCell ref="U494:W494"/>
    <mergeCell ref="X494:Y494"/>
    <mergeCell ref="B494:D494"/>
    <mergeCell ref="E494:F494"/>
    <mergeCell ref="G494:H494"/>
    <mergeCell ref="I494:K494"/>
    <mergeCell ref="L494:M494"/>
    <mergeCell ref="N494:P494"/>
    <mergeCell ref="Q494:R494"/>
    <mergeCell ref="S495:T495"/>
    <mergeCell ref="U495:W495"/>
    <mergeCell ref="X495:Y495"/>
    <mergeCell ref="B495:D495"/>
    <mergeCell ref="E495:F495"/>
    <mergeCell ref="G495:H495"/>
    <mergeCell ref="I495:K495"/>
    <mergeCell ref="L495:M495"/>
    <mergeCell ref="N495:P495"/>
    <mergeCell ref="Q495:R495"/>
    <mergeCell ref="S496:T496"/>
    <mergeCell ref="U496:W496"/>
    <mergeCell ref="X496:Y496"/>
    <mergeCell ref="B496:D496"/>
    <mergeCell ref="E496:F496"/>
    <mergeCell ref="G496:H496"/>
    <mergeCell ref="I496:K496"/>
    <mergeCell ref="L496:M496"/>
    <mergeCell ref="N496:P496"/>
    <mergeCell ref="Q496:R496"/>
    <mergeCell ref="S497:T497"/>
    <mergeCell ref="U497:W497"/>
    <mergeCell ref="X497:Y497"/>
    <mergeCell ref="B497:D497"/>
    <mergeCell ref="E497:F497"/>
    <mergeCell ref="G497:H497"/>
    <mergeCell ref="I497:K497"/>
    <mergeCell ref="L497:M497"/>
    <mergeCell ref="N497:P497"/>
    <mergeCell ref="Q497:R497"/>
    <mergeCell ref="S498:T498"/>
    <mergeCell ref="U498:W498"/>
    <mergeCell ref="X498:Y498"/>
    <mergeCell ref="B498:D498"/>
    <mergeCell ref="E498:F498"/>
    <mergeCell ref="G498:H498"/>
    <mergeCell ref="I498:K498"/>
    <mergeCell ref="L498:M498"/>
    <mergeCell ref="N498:P498"/>
    <mergeCell ref="Q498:R498"/>
    <mergeCell ref="S499:T499"/>
    <mergeCell ref="U499:W499"/>
    <mergeCell ref="X499:Y499"/>
    <mergeCell ref="B499:D499"/>
    <mergeCell ref="E499:F499"/>
    <mergeCell ref="G499:H499"/>
    <mergeCell ref="I499:K499"/>
    <mergeCell ref="L499:M499"/>
    <mergeCell ref="N499:P499"/>
    <mergeCell ref="Q499:R499"/>
    <mergeCell ref="S500:T500"/>
    <mergeCell ref="U500:W500"/>
    <mergeCell ref="X500:Y500"/>
    <mergeCell ref="B500:D500"/>
    <mergeCell ref="E500:F500"/>
    <mergeCell ref="G500:H500"/>
    <mergeCell ref="I500:K500"/>
    <mergeCell ref="L500:M500"/>
    <mergeCell ref="N500:P500"/>
    <mergeCell ref="Q500:R500"/>
    <mergeCell ref="S501:T501"/>
    <mergeCell ref="U501:W501"/>
    <mergeCell ref="X501:Y501"/>
    <mergeCell ref="B501:D501"/>
    <mergeCell ref="E501:F501"/>
    <mergeCell ref="G501:H501"/>
    <mergeCell ref="I501:K501"/>
    <mergeCell ref="L501:M501"/>
    <mergeCell ref="N501:P501"/>
    <mergeCell ref="Q501:R501"/>
    <mergeCell ref="S502:T502"/>
    <mergeCell ref="U502:W502"/>
    <mergeCell ref="X502:Y502"/>
    <mergeCell ref="B502:D502"/>
    <mergeCell ref="E502:F502"/>
    <mergeCell ref="G502:H502"/>
    <mergeCell ref="I502:K502"/>
    <mergeCell ref="L502:M502"/>
    <mergeCell ref="N502:P502"/>
    <mergeCell ref="Q502:R502"/>
    <mergeCell ref="S503:T503"/>
    <mergeCell ref="U503:W503"/>
    <mergeCell ref="X503:Y503"/>
    <mergeCell ref="B503:D503"/>
    <mergeCell ref="E503:F503"/>
    <mergeCell ref="G503:H503"/>
    <mergeCell ref="I503:K503"/>
    <mergeCell ref="L503:M503"/>
    <mergeCell ref="N503:P503"/>
    <mergeCell ref="Q503:R503"/>
    <mergeCell ref="S504:T504"/>
    <mergeCell ref="U504:W504"/>
    <mergeCell ref="X504:Y504"/>
    <mergeCell ref="B504:D504"/>
    <mergeCell ref="E504:F504"/>
    <mergeCell ref="G504:H504"/>
    <mergeCell ref="I504:K504"/>
    <mergeCell ref="L504:M504"/>
    <mergeCell ref="N504:P504"/>
    <mergeCell ref="Q504:R504"/>
    <mergeCell ref="N520:P520"/>
    <mergeCell ref="Q520:R520"/>
    <mergeCell ref="S520:T520"/>
    <mergeCell ref="U520:W520"/>
    <mergeCell ref="B516:D516"/>
    <mergeCell ref="E516:H516"/>
    <mergeCell ref="I516:M516"/>
    <mergeCell ref="A518:Z518"/>
    <mergeCell ref="B520:D520"/>
    <mergeCell ref="E520:F520"/>
    <mergeCell ref="G520:H520"/>
    <mergeCell ref="X520:Y520"/>
    <mergeCell ref="S488:T488"/>
    <mergeCell ref="U488:W488"/>
    <mergeCell ref="X488:Y488"/>
    <mergeCell ref="B488:D488"/>
    <mergeCell ref="E488:F488"/>
    <mergeCell ref="G488:H488"/>
    <mergeCell ref="I488:K488"/>
    <mergeCell ref="L488:M488"/>
    <mergeCell ref="N488:P488"/>
    <mergeCell ref="Q488:R488"/>
    <mergeCell ref="S489:T489"/>
    <mergeCell ref="U489:W489"/>
    <mergeCell ref="X489:Y489"/>
    <mergeCell ref="B489:D489"/>
    <mergeCell ref="E489:F489"/>
    <mergeCell ref="G489:H489"/>
    <mergeCell ref="I489:K489"/>
    <mergeCell ref="L489:M489"/>
    <mergeCell ref="N489:P489"/>
    <mergeCell ref="Q489:R489"/>
    <mergeCell ref="S490:T490"/>
    <mergeCell ref="U490:W490"/>
    <mergeCell ref="X490:Y490"/>
    <mergeCell ref="B490:D490"/>
    <mergeCell ref="E490:F490"/>
    <mergeCell ref="G490:H490"/>
    <mergeCell ref="I490:K490"/>
    <mergeCell ref="L490:M490"/>
    <mergeCell ref="N490:P490"/>
    <mergeCell ref="Q490:R490"/>
    <mergeCell ref="N521:P521"/>
    <mergeCell ref="Q521:R521"/>
    <mergeCell ref="S521:T521"/>
    <mergeCell ref="U521:W521"/>
    <mergeCell ref="X521:Y521"/>
    <mergeCell ref="I520:K520"/>
    <mergeCell ref="L520:M520"/>
    <mergeCell ref="B521:D521"/>
    <mergeCell ref="E521:F521"/>
    <mergeCell ref="G521:H521"/>
    <mergeCell ref="I521:K521"/>
    <mergeCell ref="L521:M521"/>
    <mergeCell ref="S522:T522"/>
    <mergeCell ref="U522:W522"/>
    <mergeCell ref="X522:Y522"/>
    <mergeCell ref="B522:D522"/>
    <mergeCell ref="E522:F522"/>
    <mergeCell ref="G522:H522"/>
    <mergeCell ref="I522:K522"/>
    <mergeCell ref="L522:M522"/>
    <mergeCell ref="N522:P522"/>
    <mergeCell ref="Q522:R522"/>
    <mergeCell ref="S523:T523"/>
    <mergeCell ref="U523:W523"/>
    <mergeCell ref="X523:Y523"/>
    <mergeCell ref="B523:D523"/>
    <mergeCell ref="E523:F523"/>
    <mergeCell ref="G523:H523"/>
    <mergeCell ref="I523:K523"/>
    <mergeCell ref="L523:M523"/>
    <mergeCell ref="N523:P523"/>
    <mergeCell ref="Q523:R523"/>
    <mergeCell ref="S524:T524"/>
    <mergeCell ref="U524:W524"/>
    <mergeCell ref="X524:Y524"/>
    <mergeCell ref="B524:D524"/>
    <mergeCell ref="E524:F524"/>
    <mergeCell ref="G524:H524"/>
    <mergeCell ref="I524:K524"/>
    <mergeCell ref="L524:M524"/>
    <mergeCell ref="N524:P524"/>
    <mergeCell ref="Q524:R524"/>
    <mergeCell ref="S528:T528"/>
    <mergeCell ref="U528:W528"/>
    <mergeCell ref="X528:Y528"/>
    <mergeCell ref="B528:D528"/>
    <mergeCell ref="E528:F528"/>
    <mergeCell ref="G528:H528"/>
    <mergeCell ref="I528:K528"/>
    <mergeCell ref="L528:M528"/>
    <mergeCell ref="N528:P528"/>
    <mergeCell ref="Q528:R528"/>
    <mergeCell ref="S529:T529"/>
    <mergeCell ref="U529:W529"/>
    <mergeCell ref="X529:Y529"/>
    <mergeCell ref="B529:D529"/>
    <mergeCell ref="E529:F529"/>
    <mergeCell ref="G529:H529"/>
    <mergeCell ref="I529:K529"/>
    <mergeCell ref="L529:M529"/>
    <mergeCell ref="N529:P529"/>
    <mergeCell ref="Q529:R529"/>
    <mergeCell ref="S530:T530"/>
    <mergeCell ref="U530:W530"/>
    <mergeCell ref="X530:Y530"/>
    <mergeCell ref="B530:D530"/>
    <mergeCell ref="E530:F530"/>
    <mergeCell ref="G530:H530"/>
    <mergeCell ref="I530:K530"/>
    <mergeCell ref="L530:M530"/>
    <mergeCell ref="N530:P530"/>
    <mergeCell ref="Q530:R530"/>
    <mergeCell ref="S531:T531"/>
    <mergeCell ref="U531:W531"/>
    <mergeCell ref="X531:Y531"/>
    <mergeCell ref="B531:D531"/>
    <mergeCell ref="E531:F531"/>
    <mergeCell ref="G531:H531"/>
    <mergeCell ref="I531:K531"/>
    <mergeCell ref="L531:M531"/>
    <mergeCell ref="N531:P531"/>
    <mergeCell ref="Q531:R531"/>
    <mergeCell ref="S532:T532"/>
    <mergeCell ref="U532:W532"/>
    <mergeCell ref="X532:Y532"/>
    <mergeCell ref="B532:D532"/>
    <mergeCell ref="E532:F532"/>
    <mergeCell ref="G532:H532"/>
    <mergeCell ref="I532:K532"/>
    <mergeCell ref="L532:M532"/>
    <mergeCell ref="N532:P532"/>
    <mergeCell ref="Q532:R532"/>
    <mergeCell ref="S533:T533"/>
    <mergeCell ref="U533:W533"/>
    <mergeCell ref="X533:Y533"/>
    <mergeCell ref="B533:D533"/>
    <mergeCell ref="E533:F533"/>
    <mergeCell ref="G533:H533"/>
    <mergeCell ref="I533:K533"/>
    <mergeCell ref="L533:M533"/>
    <mergeCell ref="N533:P533"/>
    <mergeCell ref="Q533:R533"/>
    <mergeCell ref="S534:T534"/>
    <mergeCell ref="U534:W534"/>
    <mergeCell ref="X534:Y534"/>
    <mergeCell ref="B534:D534"/>
    <mergeCell ref="E534:F534"/>
    <mergeCell ref="G534:H534"/>
    <mergeCell ref="I534:K534"/>
    <mergeCell ref="L534:M534"/>
    <mergeCell ref="N534:P534"/>
    <mergeCell ref="Q534:R534"/>
    <mergeCell ref="S535:T535"/>
    <mergeCell ref="U535:W535"/>
    <mergeCell ref="X535:Y535"/>
    <mergeCell ref="B535:D535"/>
    <mergeCell ref="E535:F535"/>
    <mergeCell ref="G535:H535"/>
    <mergeCell ref="I535:K535"/>
    <mergeCell ref="L535:M535"/>
    <mergeCell ref="N535:P535"/>
    <mergeCell ref="Q535:R535"/>
    <mergeCell ref="S536:T536"/>
    <mergeCell ref="U536:W536"/>
    <mergeCell ref="X536:Y536"/>
    <mergeCell ref="B536:D536"/>
    <mergeCell ref="E536:F536"/>
    <mergeCell ref="G536:H536"/>
    <mergeCell ref="I536:K536"/>
    <mergeCell ref="L536:M536"/>
    <mergeCell ref="N536:P536"/>
    <mergeCell ref="Q536:R536"/>
    <mergeCell ref="S537:T537"/>
    <mergeCell ref="U537:W537"/>
    <mergeCell ref="X537:Y537"/>
    <mergeCell ref="B537:D537"/>
    <mergeCell ref="E537:F537"/>
    <mergeCell ref="G537:H537"/>
    <mergeCell ref="I537:K537"/>
    <mergeCell ref="L537:M537"/>
    <mergeCell ref="N537:P537"/>
    <mergeCell ref="Q537:R537"/>
    <mergeCell ref="S538:T538"/>
    <mergeCell ref="U538:W538"/>
    <mergeCell ref="X538:Y538"/>
    <mergeCell ref="B538:D538"/>
    <mergeCell ref="E538:F538"/>
    <mergeCell ref="G538:H538"/>
    <mergeCell ref="I538:K538"/>
    <mergeCell ref="L538:M538"/>
    <mergeCell ref="N538:P538"/>
    <mergeCell ref="Q538:R538"/>
    <mergeCell ref="S539:T539"/>
    <mergeCell ref="U539:W539"/>
    <mergeCell ref="X539:Y539"/>
    <mergeCell ref="B539:D539"/>
    <mergeCell ref="E539:F539"/>
    <mergeCell ref="G539:H539"/>
    <mergeCell ref="I539:K539"/>
    <mergeCell ref="L539:M539"/>
    <mergeCell ref="N539:P539"/>
    <mergeCell ref="Q539:R539"/>
    <mergeCell ref="S540:T540"/>
    <mergeCell ref="U540:W540"/>
    <mergeCell ref="X540:Y540"/>
    <mergeCell ref="B540:D540"/>
    <mergeCell ref="E540:F540"/>
    <mergeCell ref="G540:H540"/>
    <mergeCell ref="I540:K540"/>
    <mergeCell ref="L540:M540"/>
    <mergeCell ref="N540:P540"/>
    <mergeCell ref="Q540:R540"/>
    <mergeCell ref="S541:T541"/>
    <mergeCell ref="U541:W541"/>
    <mergeCell ref="X541:Y541"/>
    <mergeCell ref="B541:D541"/>
    <mergeCell ref="E541:F541"/>
    <mergeCell ref="G541:H541"/>
    <mergeCell ref="I541:K541"/>
    <mergeCell ref="L541:M541"/>
    <mergeCell ref="N541:P541"/>
    <mergeCell ref="Q541:R541"/>
    <mergeCell ref="N558:P558"/>
    <mergeCell ref="Q558:R558"/>
    <mergeCell ref="S558:T558"/>
    <mergeCell ref="U558:W558"/>
    <mergeCell ref="B553:D553"/>
    <mergeCell ref="E553:H553"/>
    <mergeCell ref="I553:M553"/>
    <mergeCell ref="A556:Z556"/>
    <mergeCell ref="B558:D558"/>
    <mergeCell ref="E558:F558"/>
    <mergeCell ref="G558:H558"/>
    <mergeCell ref="X558:Y558"/>
    <mergeCell ref="S525:T525"/>
    <mergeCell ref="U525:W525"/>
    <mergeCell ref="X525:Y525"/>
    <mergeCell ref="B525:D525"/>
    <mergeCell ref="E525:F525"/>
    <mergeCell ref="G525:H525"/>
    <mergeCell ref="I525:K525"/>
    <mergeCell ref="L525:M525"/>
    <mergeCell ref="N525:P525"/>
    <mergeCell ref="Q525:R525"/>
    <mergeCell ref="S526:T526"/>
    <mergeCell ref="U526:W526"/>
    <mergeCell ref="X526:Y526"/>
    <mergeCell ref="B526:D526"/>
    <mergeCell ref="E526:F526"/>
    <mergeCell ref="G526:H526"/>
    <mergeCell ref="I526:K526"/>
    <mergeCell ref="L526:M526"/>
    <mergeCell ref="N526:P526"/>
    <mergeCell ref="Q526:R526"/>
    <mergeCell ref="S527:T527"/>
    <mergeCell ref="U527:W527"/>
    <mergeCell ref="X527:Y527"/>
    <mergeCell ref="B527:D527"/>
    <mergeCell ref="E527:F527"/>
    <mergeCell ref="G527:H527"/>
    <mergeCell ref="I527:K527"/>
    <mergeCell ref="L527:M527"/>
    <mergeCell ref="N527:P527"/>
    <mergeCell ref="Q527:R527"/>
    <mergeCell ref="N559:P559"/>
    <mergeCell ref="Q559:R559"/>
    <mergeCell ref="S559:T559"/>
    <mergeCell ref="U559:W559"/>
    <mergeCell ref="X559:Y559"/>
    <mergeCell ref="I558:K558"/>
    <mergeCell ref="L558:M558"/>
    <mergeCell ref="B559:D559"/>
    <mergeCell ref="E559:F559"/>
    <mergeCell ref="G559:H559"/>
    <mergeCell ref="I559:K559"/>
    <mergeCell ref="L559:M559"/>
    <mergeCell ref="S560:T560"/>
    <mergeCell ref="U560:W560"/>
    <mergeCell ref="X560:Y560"/>
    <mergeCell ref="B560:D560"/>
    <mergeCell ref="E560:F560"/>
    <mergeCell ref="G560:H560"/>
    <mergeCell ref="I560:K560"/>
    <mergeCell ref="L560:M560"/>
    <mergeCell ref="N560:P560"/>
    <mergeCell ref="Q560:R560"/>
    <mergeCell ref="S561:T561"/>
    <mergeCell ref="U561:W561"/>
    <mergeCell ref="X561:Y561"/>
    <mergeCell ref="B561:D561"/>
    <mergeCell ref="E561:F561"/>
    <mergeCell ref="G561:H561"/>
    <mergeCell ref="I561:K561"/>
    <mergeCell ref="L561:M561"/>
    <mergeCell ref="N561:P561"/>
    <mergeCell ref="Q561:R561"/>
    <mergeCell ref="S562:T562"/>
    <mergeCell ref="U562:W562"/>
    <mergeCell ref="X562:Y562"/>
    <mergeCell ref="B562:D562"/>
    <mergeCell ref="E562:F562"/>
    <mergeCell ref="G562:H562"/>
    <mergeCell ref="I562:K562"/>
    <mergeCell ref="L562:M562"/>
    <mergeCell ref="N562:P562"/>
    <mergeCell ref="Q562:R562"/>
    <mergeCell ref="S566:T566"/>
    <mergeCell ref="U566:W566"/>
    <mergeCell ref="X566:Y566"/>
    <mergeCell ref="B566:D566"/>
    <mergeCell ref="E566:F566"/>
    <mergeCell ref="G566:H566"/>
    <mergeCell ref="I566:K566"/>
    <mergeCell ref="L566:M566"/>
    <mergeCell ref="N566:P566"/>
    <mergeCell ref="Q566:R566"/>
    <mergeCell ref="S574:T574"/>
    <mergeCell ref="U574:W574"/>
    <mergeCell ref="X574:Y574"/>
    <mergeCell ref="B574:D574"/>
    <mergeCell ref="E574:F574"/>
    <mergeCell ref="G574:H574"/>
    <mergeCell ref="I574:K574"/>
    <mergeCell ref="L574:M574"/>
    <mergeCell ref="N574:P574"/>
    <mergeCell ref="Q574:R574"/>
    <mergeCell ref="S575:T575"/>
    <mergeCell ref="U575:W575"/>
    <mergeCell ref="X575:Y575"/>
    <mergeCell ref="B575:D575"/>
    <mergeCell ref="E575:F575"/>
    <mergeCell ref="G575:H575"/>
    <mergeCell ref="I575:K575"/>
    <mergeCell ref="L575:M575"/>
    <mergeCell ref="N575:P575"/>
    <mergeCell ref="Q575:R575"/>
    <mergeCell ref="S576:T576"/>
    <mergeCell ref="U576:W576"/>
    <mergeCell ref="X576:Y576"/>
    <mergeCell ref="B576:D576"/>
    <mergeCell ref="E576:F576"/>
    <mergeCell ref="G576:H576"/>
    <mergeCell ref="I576:K576"/>
    <mergeCell ref="L576:M576"/>
    <mergeCell ref="N576:P576"/>
    <mergeCell ref="Q576:R576"/>
    <mergeCell ref="S577:T577"/>
    <mergeCell ref="U577:W577"/>
    <mergeCell ref="X577:Y577"/>
    <mergeCell ref="B577:D577"/>
    <mergeCell ref="E577:F577"/>
    <mergeCell ref="G577:H577"/>
    <mergeCell ref="I577:K577"/>
    <mergeCell ref="L577:M577"/>
    <mergeCell ref="N577:P577"/>
    <mergeCell ref="Q577:R577"/>
    <mergeCell ref="S578:T578"/>
    <mergeCell ref="U578:W578"/>
    <mergeCell ref="X578:Y578"/>
    <mergeCell ref="B578:D578"/>
    <mergeCell ref="E578:F578"/>
    <mergeCell ref="G578:H578"/>
    <mergeCell ref="I578:K578"/>
    <mergeCell ref="L578:M578"/>
    <mergeCell ref="N578:P578"/>
    <mergeCell ref="Q578:R578"/>
    <mergeCell ref="S579:T579"/>
    <mergeCell ref="U579:W579"/>
    <mergeCell ref="X579:Y579"/>
    <mergeCell ref="B579:D579"/>
    <mergeCell ref="E579:F579"/>
    <mergeCell ref="G579:H579"/>
    <mergeCell ref="I579:K579"/>
    <mergeCell ref="L579:M579"/>
    <mergeCell ref="N579:P579"/>
    <mergeCell ref="Q579:R579"/>
    <mergeCell ref="S563:T563"/>
    <mergeCell ref="U563:W563"/>
    <mergeCell ref="X563:Y563"/>
    <mergeCell ref="B563:D563"/>
    <mergeCell ref="E563:F563"/>
    <mergeCell ref="G563:H563"/>
    <mergeCell ref="I563:K563"/>
    <mergeCell ref="L563:M563"/>
    <mergeCell ref="N563:P563"/>
    <mergeCell ref="Q563:R563"/>
    <mergeCell ref="S564:T564"/>
    <mergeCell ref="U564:W564"/>
    <mergeCell ref="X564:Y564"/>
    <mergeCell ref="B564:D564"/>
    <mergeCell ref="E564:F564"/>
    <mergeCell ref="G564:H564"/>
    <mergeCell ref="I564:K564"/>
    <mergeCell ref="L564:M564"/>
    <mergeCell ref="N564:P564"/>
    <mergeCell ref="Q564:R564"/>
    <mergeCell ref="S565:T565"/>
    <mergeCell ref="U565:W565"/>
    <mergeCell ref="X565:Y565"/>
    <mergeCell ref="B565:D565"/>
    <mergeCell ref="E565:F565"/>
    <mergeCell ref="G565:H565"/>
    <mergeCell ref="I565:K565"/>
    <mergeCell ref="L565:M565"/>
    <mergeCell ref="N565:P565"/>
    <mergeCell ref="Q565:R565"/>
    <mergeCell ref="B589:D589"/>
    <mergeCell ref="E589:H589"/>
    <mergeCell ref="I589:M589"/>
    <mergeCell ref="B591:D591"/>
    <mergeCell ref="E591:H591"/>
    <mergeCell ref="I591:M591"/>
    <mergeCell ref="A592:Z592"/>
    <mergeCell ref="J596:P596"/>
    <mergeCell ref="S567:T567"/>
    <mergeCell ref="U567:W567"/>
    <mergeCell ref="X567:Y567"/>
    <mergeCell ref="B567:D567"/>
    <mergeCell ref="E567:F567"/>
    <mergeCell ref="G567:H567"/>
    <mergeCell ref="I567:K567"/>
    <mergeCell ref="L567:M567"/>
    <mergeCell ref="N567:P567"/>
    <mergeCell ref="Q567:R567"/>
    <mergeCell ref="S568:T568"/>
    <mergeCell ref="U568:W568"/>
    <mergeCell ref="X568:Y568"/>
    <mergeCell ref="B568:D568"/>
    <mergeCell ref="E568:F568"/>
    <mergeCell ref="G568:H568"/>
    <mergeCell ref="I568:K568"/>
    <mergeCell ref="L568:M568"/>
    <mergeCell ref="N568:P568"/>
    <mergeCell ref="Q568:R568"/>
    <mergeCell ref="S569:T569"/>
    <mergeCell ref="U569:W569"/>
    <mergeCell ref="X569:Y569"/>
    <mergeCell ref="B569:D569"/>
    <mergeCell ref="E569:F569"/>
    <mergeCell ref="G569:H569"/>
    <mergeCell ref="I569:K569"/>
    <mergeCell ref="L569:M569"/>
    <mergeCell ref="N569:P569"/>
    <mergeCell ref="Q569:R569"/>
    <mergeCell ref="S570:T570"/>
    <mergeCell ref="U570:W570"/>
    <mergeCell ref="X570:Y570"/>
    <mergeCell ref="B570:D570"/>
    <mergeCell ref="E570:F570"/>
    <mergeCell ref="G570:H570"/>
    <mergeCell ref="I570:K570"/>
    <mergeCell ref="L570:M570"/>
    <mergeCell ref="N570:P570"/>
    <mergeCell ref="Q570:R570"/>
    <mergeCell ref="S571:T571"/>
    <mergeCell ref="U571:W571"/>
    <mergeCell ref="X571:Y571"/>
    <mergeCell ref="B571:D571"/>
    <mergeCell ref="E571:F571"/>
    <mergeCell ref="G571:H571"/>
    <mergeCell ref="I571:K571"/>
    <mergeCell ref="L571:M571"/>
    <mergeCell ref="N571:P571"/>
    <mergeCell ref="Q571:R571"/>
    <mergeCell ref="S572:T572"/>
    <mergeCell ref="U572:W572"/>
    <mergeCell ref="X572:Y572"/>
    <mergeCell ref="B572:D572"/>
    <mergeCell ref="E572:F572"/>
    <mergeCell ref="G572:H572"/>
    <mergeCell ref="I572:K572"/>
    <mergeCell ref="L572:M572"/>
    <mergeCell ref="N572:P572"/>
    <mergeCell ref="Q572:R572"/>
    <mergeCell ref="S573:T573"/>
    <mergeCell ref="U573:W573"/>
    <mergeCell ref="X573:Y573"/>
    <mergeCell ref="B573:D573"/>
    <mergeCell ref="E573:F573"/>
    <mergeCell ref="G573:H573"/>
    <mergeCell ref="I573:K573"/>
    <mergeCell ref="L573:M573"/>
    <mergeCell ref="N573:P573"/>
    <mergeCell ref="Q573:R573"/>
    <mergeCell ref="S387:T387"/>
    <mergeCell ref="U387:W387"/>
    <mergeCell ref="X387:Y387"/>
    <mergeCell ref="B387:D387"/>
    <mergeCell ref="E387:F387"/>
    <mergeCell ref="G387:H387"/>
    <mergeCell ref="I387:K387"/>
    <mergeCell ref="L387:M387"/>
    <mergeCell ref="N387:P387"/>
    <mergeCell ref="Q387:R387"/>
    <mergeCell ref="S388:T388"/>
    <mergeCell ref="U388:W388"/>
    <mergeCell ref="X388:Y388"/>
    <mergeCell ref="B388:D388"/>
    <mergeCell ref="E388:F388"/>
    <mergeCell ref="G388:H388"/>
    <mergeCell ref="I388:K388"/>
    <mergeCell ref="L388:M388"/>
    <mergeCell ref="N388:P388"/>
    <mergeCell ref="Q388:R388"/>
    <mergeCell ref="S389:T389"/>
    <mergeCell ref="U389:W389"/>
    <mergeCell ref="X389:Y389"/>
    <mergeCell ref="B389:D389"/>
    <mergeCell ref="E389:F389"/>
    <mergeCell ref="G389:H389"/>
    <mergeCell ref="I389:K389"/>
    <mergeCell ref="L389:M389"/>
    <mergeCell ref="N389:P389"/>
    <mergeCell ref="Q389:R389"/>
    <mergeCell ref="S390:T390"/>
    <mergeCell ref="U390:W390"/>
    <mergeCell ref="X390:Y390"/>
    <mergeCell ref="B390:D390"/>
    <mergeCell ref="E390:F390"/>
    <mergeCell ref="G390:H390"/>
    <mergeCell ref="I390:K390"/>
    <mergeCell ref="L390:M390"/>
    <mergeCell ref="N390:P390"/>
    <mergeCell ref="Q390:R390"/>
    <mergeCell ref="S391:T391"/>
    <mergeCell ref="U391:W391"/>
    <mergeCell ref="X391:Y391"/>
    <mergeCell ref="B391:D391"/>
    <mergeCell ref="E391:F391"/>
    <mergeCell ref="G391:H391"/>
    <mergeCell ref="I391:K391"/>
    <mergeCell ref="L391:M391"/>
    <mergeCell ref="N391:P391"/>
    <mergeCell ref="Q391:R391"/>
    <mergeCell ref="S392:T392"/>
    <mergeCell ref="U392:W392"/>
    <mergeCell ref="X392:Y392"/>
    <mergeCell ref="B392:D392"/>
    <mergeCell ref="E392:F392"/>
    <mergeCell ref="G392:H392"/>
    <mergeCell ref="I392:K392"/>
    <mergeCell ref="L392:M392"/>
    <mergeCell ref="N392:P392"/>
    <mergeCell ref="Q392:R392"/>
    <mergeCell ref="S393:T393"/>
    <mergeCell ref="U393:W393"/>
    <mergeCell ref="X393:Y393"/>
    <mergeCell ref="B393:D393"/>
    <mergeCell ref="E393:F393"/>
    <mergeCell ref="G393:H393"/>
    <mergeCell ref="I393:K393"/>
    <mergeCell ref="L393:M393"/>
    <mergeCell ref="N393:P393"/>
    <mergeCell ref="Q393:R393"/>
    <mergeCell ref="L409:M409"/>
    <mergeCell ref="N409:P409"/>
    <mergeCell ref="Q409:R409"/>
    <mergeCell ref="S409:T409"/>
    <mergeCell ref="U409:W409"/>
    <mergeCell ref="X409:Y409"/>
    <mergeCell ref="B394:D394"/>
    <mergeCell ref="B405:D405"/>
    <mergeCell ref="E405:H405"/>
    <mergeCell ref="I405:M405"/>
    <mergeCell ref="A407:Z407"/>
    <mergeCell ref="B409:D409"/>
    <mergeCell ref="E409:F409"/>
    <mergeCell ref="S377:T377"/>
    <mergeCell ref="U377:W377"/>
    <mergeCell ref="X377:Y377"/>
    <mergeCell ref="B377:D377"/>
    <mergeCell ref="E377:F377"/>
    <mergeCell ref="G377:H377"/>
    <mergeCell ref="I377:K377"/>
    <mergeCell ref="L377:M377"/>
    <mergeCell ref="N377:P377"/>
    <mergeCell ref="Q377:R377"/>
    <mergeCell ref="S378:T378"/>
    <mergeCell ref="U378:W378"/>
    <mergeCell ref="X378:Y378"/>
    <mergeCell ref="B378:D378"/>
    <mergeCell ref="E378:F378"/>
    <mergeCell ref="G378:H378"/>
    <mergeCell ref="I378:K378"/>
    <mergeCell ref="L378:M378"/>
    <mergeCell ref="N378:P378"/>
    <mergeCell ref="Q378:R378"/>
    <mergeCell ref="S379:T379"/>
    <mergeCell ref="U379:W379"/>
    <mergeCell ref="X379:Y379"/>
    <mergeCell ref="B379:D379"/>
    <mergeCell ref="E379:F379"/>
    <mergeCell ref="G379:H379"/>
    <mergeCell ref="I379:K379"/>
    <mergeCell ref="L379:M379"/>
    <mergeCell ref="N379:P379"/>
    <mergeCell ref="Q379:R379"/>
    <mergeCell ref="N410:P410"/>
    <mergeCell ref="Q410:R410"/>
    <mergeCell ref="S410:T410"/>
    <mergeCell ref="U410:W410"/>
    <mergeCell ref="X410:Y410"/>
    <mergeCell ref="G409:H409"/>
    <mergeCell ref="I409:K409"/>
    <mergeCell ref="B410:D410"/>
    <mergeCell ref="E410:F410"/>
    <mergeCell ref="G410:H410"/>
    <mergeCell ref="I410:K410"/>
    <mergeCell ref="L410:M410"/>
    <mergeCell ref="S411:T411"/>
    <mergeCell ref="U411:W411"/>
    <mergeCell ref="X411:Y411"/>
    <mergeCell ref="B411:D411"/>
    <mergeCell ref="E411:F411"/>
    <mergeCell ref="G411:H411"/>
    <mergeCell ref="I411:K411"/>
    <mergeCell ref="L411:M411"/>
    <mergeCell ref="N411:P411"/>
    <mergeCell ref="Q411:R411"/>
    <mergeCell ref="S412:T412"/>
    <mergeCell ref="U412:W412"/>
    <mergeCell ref="X412:Y412"/>
    <mergeCell ref="B412:D412"/>
    <mergeCell ref="E412:F412"/>
    <mergeCell ref="G412:H412"/>
    <mergeCell ref="I412:K412"/>
    <mergeCell ref="L412:M412"/>
    <mergeCell ref="N412:P412"/>
    <mergeCell ref="Q412:R412"/>
    <mergeCell ref="S413:T413"/>
    <mergeCell ref="U413:W413"/>
    <mergeCell ref="X413:Y413"/>
    <mergeCell ref="B413:D413"/>
    <mergeCell ref="E413:F413"/>
    <mergeCell ref="G413:H413"/>
    <mergeCell ref="I413:K413"/>
    <mergeCell ref="L413:M413"/>
    <mergeCell ref="N413:P413"/>
    <mergeCell ref="Q413:R413"/>
    <mergeCell ref="S417:T417"/>
    <mergeCell ref="U417:W417"/>
    <mergeCell ref="X417:Y417"/>
    <mergeCell ref="B417:D417"/>
    <mergeCell ref="E417:F417"/>
    <mergeCell ref="G417:H417"/>
    <mergeCell ref="I417:K417"/>
    <mergeCell ref="L417:M417"/>
    <mergeCell ref="N417:P417"/>
    <mergeCell ref="Q417:R417"/>
    <mergeCell ref="S418:T418"/>
    <mergeCell ref="U418:W418"/>
    <mergeCell ref="X418:Y418"/>
    <mergeCell ref="B418:D418"/>
    <mergeCell ref="E418:F418"/>
    <mergeCell ref="G418:H418"/>
    <mergeCell ref="I418:K418"/>
    <mergeCell ref="L418:M418"/>
    <mergeCell ref="N418:P418"/>
    <mergeCell ref="Q418:R418"/>
    <mergeCell ref="S419:T419"/>
    <mergeCell ref="U419:W419"/>
    <mergeCell ref="X419:Y419"/>
    <mergeCell ref="B419:D419"/>
    <mergeCell ref="E419:F419"/>
    <mergeCell ref="G419:H419"/>
    <mergeCell ref="I419:K419"/>
    <mergeCell ref="L419:M419"/>
    <mergeCell ref="N419:P419"/>
    <mergeCell ref="Q419:R419"/>
    <mergeCell ref="S420:T420"/>
    <mergeCell ref="U420:W420"/>
    <mergeCell ref="X420:Y420"/>
    <mergeCell ref="B420:D420"/>
    <mergeCell ref="E420:F420"/>
    <mergeCell ref="G420:H420"/>
    <mergeCell ref="I420:K420"/>
    <mergeCell ref="L420:M420"/>
    <mergeCell ref="N420:P420"/>
    <mergeCell ref="Q420:R420"/>
    <mergeCell ref="S421:T421"/>
    <mergeCell ref="U421:W421"/>
    <mergeCell ref="X421:Y421"/>
    <mergeCell ref="B421:D421"/>
    <mergeCell ref="E421:F421"/>
    <mergeCell ref="G421:H421"/>
    <mergeCell ref="I421:K421"/>
    <mergeCell ref="L421:M421"/>
    <mergeCell ref="N421:P421"/>
    <mergeCell ref="Q421:R421"/>
    <mergeCell ref="S422:T422"/>
    <mergeCell ref="U422:W422"/>
    <mergeCell ref="X422:Y422"/>
    <mergeCell ref="B422:D422"/>
    <mergeCell ref="E422:F422"/>
    <mergeCell ref="G422:H422"/>
    <mergeCell ref="I422:K422"/>
    <mergeCell ref="L422:M422"/>
    <mergeCell ref="N422:P422"/>
    <mergeCell ref="Q422:R422"/>
    <mergeCell ref="S423:T423"/>
    <mergeCell ref="U423:W423"/>
    <mergeCell ref="X423:Y423"/>
    <mergeCell ref="B423:D423"/>
    <mergeCell ref="E423:F423"/>
    <mergeCell ref="G423:H423"/>
    <mergeCell ref="I423:K423"/>
    <mergeCell ref="L423:M423"/>
    <mergeCell ref="N423:P423"/>
    <mergeCell ref="Q423:R423"/>
    <mergeCell ref="S424:T424"/>
    <mergeCell ref="U424:W424"/>
    <mergeCell ref="X424:Y424"/>
    <mergeCell ref="B424:D424"/>
    <mergeCell ref="E424:F424"/>
    <mergeCell ref="G424:H424"/>
    <mergeCell ref="I424:K424"/>
    <mergeCell ref="L424:M424"/>
    <mergeCell ref="N424:P424"/>
    <mergeCell ref="Q424:R424"/>
    <mergeCell ref="S425:T425"/>
    <mergeCell ref="U425:W425"/>
    <mergeCell ref="X425:Y425"/>
    <mergeCell ref="B425:D425"/>
    <mergeCell ref="E425:F425"/>
    <mergeCell ref="G425:H425"/>
    <mergeCell ref="I425:K425"/>
    <mergeCell ref="L425:M425"/>
    <mergeCell ref="N425:P425"/>
    <mergeCell ref="Q425:R425"/>
    <mergeCell ref="S426:T426"/>
    <mergeCell ref="U426:W426"/>
    <mergeCell ref="X426:Y426"/>
    <mergeCell ref="B426:D426"/>
    <mergeCell ref="E426:F426"/>
    <mergeCell ref="G426:H426"/>
    <mergeCell ref="I426:K426"/>
    <mergeCell ref="L426:M426"/>
    <mergeCell ref="N426:P426"/>
    <mergeCell ref="Q426:R426"/>
    <mergeCell ref="S427:T427"/>
    <mergeCell ref="U427:W427"/>
    <mergeCell ref="X427:Y427"/>
    <mergeCell ref="B427:D427"/>
    <mergeCell ref="E427:F427"/>
    <mergeCell ref="G427:H427"/>
    <mergeCell ref="I427:K427"/>
    <mergeCell ref="L427:M427"/>
    <mergeCell ref="N427:P427"/>
    <mergeCell ref="Q427:R427"/>
    <mergeCell ref="S428:T428"/>
    <mergeCell ref="U428:W428"/>
    <mergeCell ref="X428:Y428"/>
    <mergeCell ref="B428:D428"/>
    <mergeCell ref="E428:F428"/>
    <mergeCell ref="G428:H428"/>
    <mergeCell ref="I428:K428"/>
    <mergeCell ref="L428:M428"/>
    <mergeCell ref="N428:P428"/>
    <mergeCell ref="Q428:R428"/>
    <mergeCell ref="S429:T429"/>
    <mergeCell ref="U429:W429"/>
    <mergeCell ref="X429:Y429"/>
    <mergeCell ref="B429:D429"/>
    <mergeCell ref="E429:F429"/>
    <mergeCell ref="G429:H429"/>
    <mergeCell ref="I429:K429"/>
    <mergeCell ref="L429:M429"/>
    <mergeCell ref="N429:P429"/>
    <mergeCell ref="Q429:R429"/>
    <mergeCell ref="S430:T430"/>
    <mergeCell ref="U430:W430"/>
    <mergeCell ref="X430:Y430"/>
    <mergeCell ref="B430:D430"/>
    <mergeCell ref="E430:F430"/>
    <mergeCell ref="G430:H430"/>
    <mergeCell ref="I430:K430"/>
    <mergeCell ref="L430:M430"/>
    <mergeCell ref="N430:P430"/>
    <mergeCell ref="Q430:R430"/>
    <mergeCell ref="L446:M446"/>
    <mergeCell ref="N446:P446"/>
    <mergeCell ref="Q446:R446"/>
    <mergeCell ref="S446:T446"/>
    <mergeCell ref="U446:W446"/>
    <mergeCell ref="X446:Y446"/>
    <mergeCell ref="B431:D431"/>
    <mergeCell ref="B442:D442"/>
    <mergeCell ref="E442:H442"/>
    <mergeCell ref="I442:M442"/>
    <mergeCell ref="A444:Z444"/>
    <mergeCell ref="B446:D446"/>
    <mergeCell ref="E446:F446"/>
    <mergeCell ref="S414:T414"/>
    <mergeCell ref="U414:W414"/>
    <mergeCell ref="X414:Y414"/>
    <mergeCell ref="B414:D414"/>
    <mergeCell ref="E414:F414"/>
    <mergeCell ref="G414:H414"/>
    <mergeCell ref="I414:K414"/>
    <mergeCell ref="L414:M414"/>
    <mergeCell ref="N414:P414"/>
    <mergeCell ref="Q414:R414"/>
    <mergeCell ref="S415:T415"/>
    <mergeCell ref="U415:W415"/>
    <mergeCell ref="X415:Y415"/>
    <mergeCell ref="B415:D415"/>
    <mergeCell ref="E415:F415"/>
    <mergeCell ref="G415:H415"/>
    <mergeCell ref="I415:K415"/>
    <mergeCell ref="L415:M415"/>
    <mergeCell ref="N415:P415"/>
    <mergeCell ref="Q415:R415"/>
    <mergeCell ref="S416:T416"/>
    <mergeCell ref="U416:W416"/>
    <mergeCell ref="X416:Y416"/>
    <mergeCell ref="B416:D416"/>
    <mergeCell ref="E416:F416"/>
    <mergeCell ref="G416:H416"/>
    <mergeCell ref="I416:K416"/>
    <mergeCell ref="L416:M416"/>
    <mergeCell ref="N416:P416"/>
    <mergeCell ref="Q416:R416"/>
    <mergeCell ref="N447:P447"/>
    <mergeCell ref="Q447:R447"/>
    <mergeCell ref="S447:T447"/>
    <mergeCell ref="U447:W447"/>
    <mergeCell ref="X447:Y447"/>
    <mergeCell ref="G446:H446"/>
    <mergeCell ref="I446:K446"/>
    <mergeCell ref="B447:D447"/>
    <mergeCell ref="E447:F447"/>
    <mergeCell ref="G447:H447"/>
    <mergeCell ref="I447:K447"/>
    <mergeCell ref="L447:M447"/>
    <mergeCell ref="S448:T448"/>
    <mergeCell ref="U448:W448"/>
    <mergeCell ref="X448:Y448"/>
    <mergeCell ref="B448:D448"/>
    <mergeCell ref="E448:F448"/>
    <mergeCell ref="G448:H448"/>
    <mergeCell ref="I448:K448"/>
    <mergeCell ref="L448:M448"/>
    <mergeCell ref="N448:P448"/>
    <mergeCell ref="Q448:R448"/>
    <mergeCell ref="S449:T449"/>
    <mergeCell ref="U449:W449"/>
    <mergeCell ref="X449:Y449"/>
    <mergeCell ref="B449:D449"/>
    <mergeCell ref="E449:F449"/>
    <mergeCell ref="G449:H449"/>
    <mergeCell ref="I449:K449"/>
    <mergeCell ref="L449:M449"/>
    <mergeCell ref="N449:P449"/>
    <mergeCell ref="Q449:R449"/>
    <mergeCell ref="S450:T450"/>
    <mergeCell ref="U450:W450"/>
    <mergeCell ref="X450:Y450"/>
    <mergeCell ref="B450:D450"/>
    <mergeCell ref="E450:F450"/>
    <mergeCell ref="G450:H450"/>
    <mergeCell ref="I450:K450"/>
    <mergeCell ref="L450:M450"/>
    <mergeCell ref="N450:P450"/>
    <mergeCell ref="Q450:R450"/>
    <mergeCell ref="S454:T454"/>
    <mergeCell ref="U454:W454"/>
    <mergeCell ref="X454:Y454"/>
    <mergeCell ref="B454:D454"/>
    <mergeCell ref="E454:F454"/>
    <mergeCell ref="G454:H454"/>
    <mergeCell ref="I454:K454"/>
    <mergeCell ref="L454:M454"/>
    <mergeCell ref="N454:P454"/>
    <mergeCell ref="Q454:R454"/>
    <mergeCell ref="S455:T455"/>
    <mergeCell ref="U455:W455"/>
    <mergeCell ref="X455:Y455"/>
    <mergeCell ref="B455:D455"/>
    <mergeCell ref="E455:F455"/>
    <mergeCell ref="G455:H455"/>
    <mergeCell ref="I455:K455"/>
    <mergeCell ref="L455:M455"/>
    <mergeCell ref="N455:P455"/>
    <mergeCell ref="Q455:R455"/>
    <mergeCell ref="S456:T456"/>
    <mergeCell ref="U456:W456"/>
    <mergeCell ref="X456:Y456"/>
    <mergeCell ref="B456:D456"/>
    <mergeCell ref="E456:F456"/>
    <mergeCell ref="G456:H456"/>
    <mergeCell ref="I456:K456"/>
    <mergeCell ref="L456:M456"/>
    <mergeCell ref="N456:P456"/>
    <mergeCell ref="Q456:R456"/>
    <mergeCell ref="S457:T457"/>
    <mergeCell ref="U457:W457"/>
    <mergeCell ref="X457:Y457"/>
    <mergeCell ref="B457:D457"/>
    <mergeCell ref="E457:F457"/>
    <mergeCell ref="G457:H457"/>
    <mergeCell ref="I457:K457"/>
    <mergeCell ref="L457:M457"/>
    <mergeCell ref="N457:P457"/>
    <mergeCell ref="Q457:R457"/>
    <mergeCell ref="S458:T458"/>
    <mergeCell ref="U458:W458"/>
    <mergeCell ref="X458:Y458"/>
    <mergeCell ref="B458:D458"/>
    <mergeCell ref="E458:F458"/>
    <mergeCell ref="G458:H458"/>
    <mergeCell ref="I458:K458"/>
    <mergeCell ref="L458:M458"/>
    <mergeCell ref="N458:P458"/>
    <mergeCell ref="Q458:R458"/>
    <mergeCell ref="S459:T459"/>
    <mergeCell ref="U459:W459"/>
    <mergeCell ref="X459:Y459"/>
    <mergeCell ref="B459:D459"/>
    <mergeCell ref="E459:F459"/>
    <mergeCell ref="G459:H459"/>
    <mergeCell ref="I459:K459"/>
    <mergeCell ref="L459:M459"/>
    <mergeCell ref="N459:P459"/>
    <mergeCell ref="Q459:R459"/>
    <mergeCell ref="S460:T460"/>
    <mergeCell ref="U460:W460"/>
    <mergeCell ref="X460:Y460"/>
    <mergeCell ref="B460:D460"/>
    <mergeCell ref="E460:F460"/>
    <mergeCell ref="G460:H460"/>
    <mergeCell ref="I460:K460"/>
    <mergeCell ref="L460:M460"/>
    <mergeCell ref="N460:P460"/>
    <mergeCell ref="Q460:R460"/>
    <mergeCell ref="S461:T461"/>
    <mergeCell ref="U461:W461"/>
    <mergeCell ref="X461:Y461"/>
    <mergeCell ref="B461:D461"/>
    <mergeCell ref="E461:F461"/>
    <mergeCell ref="G461:H461"/>
    <mergeCell ref="I461:K461"/>
    <mergeCell ref="L461:M461"/>
    <mergeCell ref="N461:P461"/>
    <mergeCell ref="Q461:R461"/>
    <mergeCell ref="N483:P483"/>
    <mergeCell ref="Q483:R483"/>
    <mergeCell ref="S483:T483"/>
    <mergeCell ref="U483:W483"/>
    <mergeCell ref="B479:D479"/>
    <mergeCell ref="E479:H479"/>
    <mergeCell ref="I479:M479"/>
    <mergeCell ref="A481:Z481"/>
    <mergeCell ref="B483:D483"/>
    <mergeCell ref="E483:F483"/>
    <mergeCell ref="G483:H483"/>
    <mergeCell ref="X483:Y483"/>
    <mergeCell ref="S451:T451"/>
    <mergeCell ref="U451:W451"/>
    <mergeCell ref="X451:Y451"/>
    <mergeCell ref="B451:D451"/>
    <mergeCell ref="E451:F451"/>
    <mergeCell ref="G451:H451"/>
    <mergeCell ref="I451:K451"/>
    <mergeCell ref="L451:M451"/>
    <mergeCell ref="N451:P451"/>
    <mergeCell ref="Q451:R451"/>
    <mergeCell ref="S452:T452"/>
    <mergeCell ref="U452:W452"/>
    <mergeCell ref="X452:Y452"/>
    <mergeCell ref="B452:D452"/>
    <mergeCell ref="E452:F452"/>
    <mergeCell ref="G452:H452"/>
    <mergeCell ref="I452:K452"/>
    <mergeCell ref="L452:M452"/>
    <mergeCell ref="N452:P452"/>
    <mergeCell ref="Q452:R452"/>
    <mergeCell ref="S453:T453"/>
    <mergeCell ref="U453:W453"/>
    <mergeCell ref="X453:Y453"/>
    <mergeCell ref="B453:D453"/>
    <mergeCell ref="E453:F453"/>
    <mergeCell ref="G453:H453"/>
    <mergeCell ref="I453:K453"/>
    <mergeCell ref="L453:M453"/>
    <mergeCell ref="N453:P453"/>
    <mergeCell ref="Q453:R453"/>
    <mergeCell ref="N484:P484"/>
    <mergeCell ref="Q484:R484"/>
    <mergeCell ref="S484:T484"/>
    <mergeCell ref="U484:W484"/>
    <mergeCell ref="X484:Y484"/>
    <mergeCell ref="S462:T462"/>
    <mergeCell ref="U462:W462"/>
    <mergeCell ref="X462:Y462"/>
    <mergeCell ref="B462:D462"/>
    <mergeCell ref="E462:F462"/>
    <mergeCell ref="G462:H462"/>
    <mergeCell ref="I462:K462"/>
    <mergeCell ref="L462:M462"/>
    <mergeCell ref="N462:P462"/>
    <mergeCell ref="Q462:R462"/>
    <mergeCell ref="S463:T463"/>
    <mergeCell ref="U463:W463"/>
    <mergeCell ref="X463:Y463"/>
    <mergeCell ref="B463:D463"/>
    <mergeCell ref="E463:F463"/>
    <mergeCell ref="G463:H463"/>
    <mergeCell ref="I463:K463"/>
    <mergeCell ref="L463:M463"/>
    <mergeCell ref="N463:P463"/>
    <mergeCell ref="Q463:R463"/>
    <mergeCell ref="S464:T464"/>
    <mergeCell ref="U464:W464"/>
    <mergeCell ref="X464:Y464"/>
    <mergeCell ref="B464:D464"/>
    <mergeCell ref="E464:F464"/>
    <mergeCell ref="G464:H464"/>
    <mergeCell ref="I464:K464"/>
    <mergeCell ref="L464:M464"/>
    <mergeCell ref="N464:P464"/>
    <mergeCell ref="Q464:R464"/>
    <mergeCell ref="S465:T465"/>
    <mergeCell ref="U465:W465"/>
    <mergeCell ref="X465:Y465"/>
    <mergeCell ref="B465:D465"/>
    <mergeCell ref="E465:F465"/>
    <mergeCell ref="G465:H465"/>
    <mergeCell ref="I465:K465"/>
    <mergeCell ref="L465:M465"/>
    <mergeCell ref="N465:P465"/>
    <mergeCell ref="Q465:R465"/>
    <mergeCell ref="S466:T466"/>
    <mergeCell ref="U466:W466"/>
    <mergeCell ref="X466:Y466"/>
    <mergeCell ref="B466:D466"/>
    <mergeCell ref="E466:F466"/>
    <mergeCell ref="G466:H466"/>
    <mergeCell ref="I466:K466"/>
    <mergeCell ref="L466:M466"/>
    <mergeCell ref="N466:P466"/>
    <mergeCell ref="Q466:R466"/>
    <mergeCell ref="S467:T467"/>
    <mergeCell ref="U467:W467"/>
    <mergeCell ref="X467:Y467"/>
    <mergeCell ref="B467:D467"/>
    <mergeCell ref="E467:F467"/>
    <mergeCell ref="G467:H467"/>
    <mergeCell ref="I467:K467"/>
    <mergeCell ref="L467:M467"/>
    <mergeCell ref="N467:P467"/>
    <mergeCell ref="Q467:R467"/>
    <mergeCell ref="I483:K483"/>
    <mergeCell ref="L483:M483"/>
    <mergeCell ref="B484:D484"/>
    <mergeCell ref="E484:F484"/>
    <mergeCell ref="G484:H484"/>
    <mergeCell ref="I484:K484"/>
    <mergeCell ref="L484:M484"/>
    <mergeCell ref="S485:T485"/>
    <mergeCell ref="U485:W485"/>
    <mergeCell ref="X485:Y485"/>
    <mergeCell ref="B485:D485"/>
    <mergeCell ref="E485:F485"/>
    <mergeCell ref="G485:H485"/>
    <mergeCell ref="I485:K485"/>
    <mergeCell ref="L485:M485"/>
    <mergeCell ref="N485:P485"/>
    <mergeCell ref="Q485:R485"/>
    <mergeCell ref="S486:T486"/>
    <mergeCell ref="U486:W486"/>
    <mergeCell ref="X486:Y486"/>
    <mergeCell ref="B486:D486"/>
    <mergeCell ref="E486:F486"/>
    <mergeCell ref="G486:H486"/>
    <mergeCell ref="I486:K486"/>
    <mergeCell ref="L486:M486"/>
    <mergeCell ref="N486:P486"/>
    <mergeCell ref="Q486:R486"/>
    <mergeCell ref="S487:T487"/>
    <mergeCell ref="U487:W487"/>
    <mergeCell ref="X487:Y487"/>
    <mergeCell ref="B487:D487"/>
    <mergeCell ref="E487:F487"/>
    <mergeCell ref="G487:H487"/>
    <mergeCell ref="I487:K487"/>
    <mergeCell ref="L487:M487"/>
    <mergeCell ref="N487:P487"/>
    <mergeCell ref="Q487:R487"/>
  </mergeCells>
  <conditionalFormatting sqref="W190:Y198">
    <cfRule type="colorScale" priority="1">
      <colorScale>
        <cfvo type="min"/>
        <cfvo type="percentile" val="50"/>
        <cfvo type="max"/>
        <color rgb="FFE67C73"/>
        <color rgb="FFFFFF00"/>
        <color rgb="FF57BB8A"/>
      </colorScale>
    </cfRule>
  </conditionalFormatting>
  <conditionalFormatting sqref="W193:Y193">
    <cfRule type="notContainsBlanks" dxfId="0" priority="2">
      <formula>LEN(TRIM(W193))&gt;0</formula>
    </cfRule>
  </conditionalFormatting>
  <conditionalFormatting sqref="W152:Y163">
    <cfRule type="colorScale" priority="3">
      <colorScale>
        <cfvo type="min"/>
        <cfvo type="percentile" val="50"/>
        <cfvo type="max"/>
        <color rgb="FFF8696B"/>
        <color rgb="FFFBBC04"/>
        <color rgb="FF57BB8A"/>
      </colorScale>
    </cfRule>
  </conditionalFormatting>
  <hyperlinks>
    <hyperlink r:id="rId1" ref="B68"/>
    <hyperlink r:id="rId2" ref="B106"/>
    <hyperlink r:id="rId3" ref="B145"/>
    <hyperlink r:id="rId4" ref="B183"/>
    <hyperlink r:id="rId5" ref="B220"/>
    <hyperlink r:id="rId6" ref="B257"/>
    <hyperlink r:id="rId7" ref="B294"/>
    <hyperlink r:id="rId8" ref="B330"/>
    <hyperlink r:id="rId9" ref="B367"/>
    <hyperlink r:id="rId10" ref="B405"/>
    <hyperlink r:id="rId11" ref="B442"/>
    <hyperlink r:id="rId12" ref="B479"/>
    <hyperlink r:id="rId13" ref="B516"/>
    <hyperlink r:id="rId14" ref="B553"/>
    <hyperlink r:id="rId15" ref="B589"/>
  </hyperlinks>
  <printOptions horizontalCentered="1"/>
  <pageMargins bottom="0.11520111710174162" footer="0.0" header="0.0" left="0.1066871659290764" right="0.11735588252198405" top="0.034560335130522486"/>
  <pageSetup fitToHeight="0" paperSize="9" orientation="landscape" pageOrder="overThenDown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3" width="23.5"/>
    <col customWidth="1" min="4" max="4" width="20.38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4">
        <v>4446.0</v>
      </c>
      <c r="F1" s="5"/>
      <c r="H1" s="6"/>
      <c r="I1" s="7"/>
      <c r="J1" s="7"/>
      <c r="K1" s="6"/>
      <c r="L1" s="6"/>
    </row>
    <row r="2">
      <c r="A2" s="1" t="s">
        <v>4</v>
      </c>
      <c r="B2" s="2">
        <f t="shared" ref="B2:B7" si="1">E1</f>
        <v>4446</v>
      </c>
      <c r="C2" s="8" t="s">
        <v>5</v>
      </c>
      <c r="D2" s="3" t="s">
        <v>6</v>
      </c>
      <c r="E2" s="9" t="s">
        <v>7</v>
      </c>
      <c r="F2" s="10" t="s">
        <v>8</v>
      </c>
    </row>
    <row r="3">
      <c r="A3" s="1" t="s">
        <v>9</v>
      </c>
      <c r="B3" s="11" t="str">
        <f t="shared" si="1"/>
        <v>50 %</v>
      </c>
      <c r="C3" s="12"/>
      <c r="D3" s="3" t="s">
        <v>10</v>
      </c>
      <c r="E3" s="13" t="s">
        <v>11</v>
      </c>
      <c r="F3" s="14"/>
      <c r="G3" s="15" t="str">
        <f>E1:E7</f>
        <v>35 %</v>
      </c>
    </row>
    <row r="4">
      <c r="A4" s="1" t="s">
        <v>12</v>
      </c>
      <c r="B4" s="11" t="str">
        <f t="shared" si="1"/>
        <v>35 %</v>
      </c>
      <c r="C4" s="12"/>
      <c r="D4" s="3" t="s">
        <v>13</v>
      </c>
      <c r="E4" s="13">
        <v>374.0</v>
      </c>
      <c r="F4" s="14"/>
    </row>
    <row r="5">
      <c r="A5" s="1" t="s">
        <v>14</v>
      </c>
      <c r="B5" s="16">
        <f t="shared" si="1"/>
        <v>374</v>
      </c>
      <c r="C5" s="12"/>
      <c r="D5" s="3" t="s">
        <v>15</v>
      </c>
      <c r="E5" s="13">
        <v>32.0</v>
      </c>
      <c r="F5" s="14"/>
    </row>
    <row r="6">
      <c r="A6" s="1" t="s">
        <v>16</v>
      </c>
      <c r="B6" s="16">
        <f t="shared" si="1"/>
        <v>32</v>
      </c>
      <c r="C6" s="12"/>
      <c r="D6" s="3" t="s">
        <v>17</v>
      </c>
      <c r="E6" s="4">
        <v>188.7</v>
      </c>
      <c r="F6" s="14"/>
    </row>
    <row r="7">
      <c r="A7" s="1" t="s">
        <v>18</v>
      </c>
      <c r="B7" s="16">
        <f t="shared" si="1"/>
        <v>188.7</v>
      </c>
      <c r="C7" s="12"/>
      <c r="D7" s="3" t="s">
        <v>19</v>
      </c>
      <c r="E7" s="13" t="s">
        <v>20</v>
      </c>
      <c r="F7" s="17"/>
    </row>
    <row r="8">
      <c r="A8" s="18" t="s">
        <v>21</v>
      </c>
      <c r="B8" s="19" t="str">
        <f>D9</f>
        <v>57 %</v>
      </c>
      <c r="C8" s="20" t="s">
        <v>5</v>
      </c>
    </row>
    <row r="9">
      <c r="A9" s="18" t="s">
        <v>22</v>
      </c>
      <c r="B9" s="19" t="str">
        <f>G9</f>
        <v>19 %</v>
      </c>
      <c r="D9" s="21" t="s">
        <v>23</v>
      </c>
      <c r="E9" s="22">
        <v>852.0</v>
      </c>
      <c r="F9" s="22">
        <v>166.0</v>
      </c>
      <c r="G9" s="21" t="s">
        <v>24</v>
      </c>
      <c r="H9" s="21" t="s">
        <v>11</v>
      </c>
      <c r="I9" s="23">
        <v>0.0</v>
      </c>
      <c r="J9" s="24"/>
    </row>
    <row r="10">
      <c r="A10" s="18" t="s">
        <v>25</v>
      </c>
      <c r="B10" s="19" t="str">
        <f>H9</f>
        <v>35 %</v>
      </c>
      <c r="D10" s="25"/>
    </row>
    <row r="11">
      <c r="A11" s="1" t="s">
        <v>26</v>
      </c>
      <c r="B11" s="26">
        <v>0.0</v>
      </c>
      <c r="C11" s="12"/>
    </row>
    <row r="12">
      <c r="A12" s="1" t="s">
        <v>27</v>
      </c>
      <c r="B12" s="27">
        <f>1-'Выбытие до 60 дней  за год'!D14</f>
        <v>0.1434468524</v>
      </c>
      <c r="C12" s="12"/>
    </row>
    <row r="13">
      <c r="A13" s="1" t="s">
        <v>28</v>
      </c>
      <c r="B13" s="27">
        <f>'Сохранность молодняка'!D8</f>
        <v>0.01025290499</v>
      </c>
      <c r="C13" s="12"/>
    </row>
    <row r="14">
      <c r="A14" s="1" t="s">
        <v>29</v>
      </c>
      <c r="B14" s="11" t="str">
        <f>E7</f>
        <v>8 %</v>
      </c>
      <c r="C14" s="12"/>
    </row>
    <row r="15">
      <c r="A15" s="1" t="s">
        <v>30</v>
      </c>
      <c r="B15" s="16">
        <v>0.0</v>
      </c>
    </row>
    <row r="17">
      <c r="A17" s="8" t="s">
        <v>31</v>
      </c>
    </row>
    <row r="18">
      <c r="A18" s="28" t="s">
        <v>32</v>
      </c>
      <c r="B18" s="29" t="s">
        <v>33</v>
      </c>
      <c r="C18" s="29" t="s">
        <v>34</v>
      </c>
      <c r="D18" s="29" t="s">
        <v>35</v>
      </c>
      <c r="E18" s="29" t="s">
        <v>36</v>
      </c>
      <c r="F18" s="29" t="s">
        <v>37</v>
      </c>
      <c r="G18" s="29" t="s">
        <v>38</v>
      </c>
      <c r="H18" s="29" t="s">
        <v>39</v>
      </c>
      <c r="I18" s="30"/>
      <c r="K18" s="29" t="s">
        <v>39</v>
      </c>
      <c r="L18" s="29" t="s">
        <v>33</v>
      </c>
    </row>
    <row r="19">
      <c r="A19" s="31" t="s">
        <v>40</v>
      </c>
      <c r="B19" s="32">
        <v>0.0</v>
      </c>
      <c r="C19" s="32">
        <v>0.0</v>
      </c>
      <c r="D19" s="32">
        <v>0.0</v>
      </c>
      <c r="E19" s="32">
        <v>0.0</v>
      </c>
      <c r="F19" s="32">
        <v>0.0</v>
      </c>
      <c r="G19" s="32">
        <v>0.0</v>
      </c>
      <c r="H19" s="32">
        <v>59.0</v>
      </c>
      <c r="I19" s="35"/>
      <c r="J19" s="36"/>
    </row>
    <row r="20">
      <c r="A20" s="31" t="s">
        <v>44</v>
      </c>
      <c r="B20" s="32">
        <v>0.0</v>
      </c>
      <c r="C20" s="32">
        <v>222.0</v>
      </c>
      <c r="D20" s="32">
        <v>0.0</v>
      </c>
      <c r="E20" s="32">
        <v>0.0</v>
      </c>
      <c r="F20" s="32">
        <v>0.0</v>
      </c>
      <c r="G20" s="32">
        <v>0.0</v>
      </c>
      <c r="H20" s="32">
        <v>0.0</v>
      </c>
      <c r="I20" s="35"/>
      <c r="J20" s="36"/>
      <c r="K20" s="24"/>
    </row>
    <row r="21">
      <c r="A21" s="31" t="s">
        <v>45</v>
      </c>
      <c r="B21" s="32">
        <v>0.0</v>
      </c>
      <c r="C21" s="32">
        <v>9.0</v>
      </c>
      <c r="D21" s="32">
        <v>0.0</v>
      </c>
      <c r="E21" s="32">
        <v>0.0</v>
      </c>
      <c r="F21" s="32">
        <v>0.0</v>
      </c>
      <c r="G21" s="32">
        <v>0.0</v>
      </c>
      <c r="H21" s="32">
        <v>0.0</v>
      </c>
      <c r="I21" s="35"/>
      <c r="J21" s="36"/>
      <c r="K21" s="24"/>
    </row>
    <row r="22">
      <c r="A22" s="31" t="s">
        <v>46</v>
      </c>
      <c r="B22" s="32">
        <v>0.0</v>
      </c>
      <c r="C22" s="32">
        <v>9.0</v>
      </c>
      <c r="D22" s="32">
        <v>0.0</v>
      </c>
      <c r="E22" s="32">
        <v>0.0</v>
      </c>
      <c r="F22" s="32">
        <v>2.0</v>
      </c>
      <c r="G22" s="32">
        <v>3.0</v>
      </c>
      <c r="H22" s="32">
        <v>0.0</v>
      </c>
      <c r="I22" s="35"/>
      <c r="J22" s="36"/>
      <c r="K22" s="24"/>
    </row>
    <row r="23">
      <c r="A23" s="31" t="s">
        <v>47</v>
      </c>
      <c r="B23" s="32">
        <v>0.0</v>
      </c>
      <c r="C23" s="32">
        <v>116.0</v>
      </c>
      <c r="D23" s="32">
        <v>0.0</v>
      </c>
      <c r="E23" s="32">
        <v>0.0</v>
      </c>
      <c r="F23" s="32">
        <v>0.0</v>
      </c>
      <c r="G23" s="32">
        <v>0.0</v>
      </c>
      <c r="H23" s="32">
        <v>0.0</v>
      </c>
      <c r="I23" s="35"/>
      <c r="J23" s="36"/>
      <c r="K23" s="36"/>
    </row>
    <row r="24">
      <c r="A24" s="31" t="s">
        <v>48</v>
      </c>
      <c r="B24" s="32">
        <v>17.0</v>
      </c>
      <c r="C24" s="32">
        <v>14.0</v>
      </c>
      <c r="D24" s="32">
        <v>15.0</v>
      </c>
      <c r="E24" s="32">
        <v>8.0</v>
      </c>
      <c r="F24" s="32">
        <v>13.0</v>
      </c>
      <c r="G24" s="32">
        <v>16.0</v>
      </c>
      <c r="H24" s="32">
        <v>3.0</v>
      </c>
      <c r="I24" s="35"/>
      <c r="J24" s="36"/>
      <c r="K24" s="36"/>
    </row>
    <row r="25">
      <c r="A25" s="31" t="s">
        <v>49</v>
      </c>
      <c r="B25" s="32">
        <v>1.0</v>
      </c>
      <c r="C25" s="32">
        <v>0.0</v>
      </c>
      <c r="D25" s="32">
        <v>1.0</v>
      </c>
      <c r="E25" s="32">
        <v>1.0</v>
      </c>
      <c r="F25" s="32">
        <v>1.0</v>
      </c>
      <c r="G25" s="32">
        <v>0.0</v>
      </c>
      <c r="H25" s="32">
        <v>0.0</v>
      </c>
      <c r="I25" s="35"/>
      <c r="J25" s="36"/>
      <c r="K25" s="24"/>
    </row>
    <row r="26">
      <c r="A26" s="31" t="s">
        <v>50</v>
      </c>
      <c r="B26" s="32">
        <v>0.0</v>
      </c>
      <c r="C26" s="32">
        <v>213.0</v>
      </c>
      <c r="D26" s="32">
        <v>0.0</v>
      </c>
      <c r="E26" s="32">
        <v>0.0</v>
      </c>
      <c r="F26" s="32">
        <v>0.0</v>
      </c>
      <c r="G26" s="32">
        <v>1.0</v>
      </c>
      <c r="H26" s="32">
        <v>0.0</v>
      </c>
      <c r="I26" s="35"/>
      <c r="J26" s="36"/>
      <c r="K26" s="24"/>
    </row>
    <row r="27">
      <c r="A27" s="31" t="s">
        <v>51</v>
      </c>
      <c r="B27" s="32">
        <v>0.0</v>
      </c>
      <c r="C27" s="32">
        <v>0.0</v>
      </c>
      <c r="D27" s="32">
        <v>0.0</v>
      </c>
      <c r="E27" s="32">
        <v>0.0</v>
      </c>
      <c r="F27" s="32">
        <v>0.0</v>
      </c>
      <c r="G27" s="32">
        <v>0.0</v>
      </c>
      <c r="H27" s="32">
        <v>0.0</v>
      </c>
      <c r="I27" s="35"/>
      <c r="J27" s="36"/>
      <c r="K27" s="36"/>
      <c r="L27" s="45">
        <v>29.0</v>
      </c>
      <c r="M27" s="46">
        <v>0.0</v>
      </c>
      <c r="N27" s="46">
        <v>0.0</v>
      </c>
      <c r="O27" s="46">
        <v>0.0</v>
      </c>
      <c r="P27" s="46">
        <v>0.0</v>
      </c>
      <c r="Q27" s="46">
        <v>0.0</v>
      </c>
    </row>
    <row r="28">
      <c r="A28" s="31" t="s">
        <v>53</v>
      </c>
      <c r="B28" s="32">
        <v>0.0</v>
      </c>
      <c r="C28" s="32">
        <v>0.0</v>
      </c>
      <c r="D28" s="32">
        <v>0.0</v>
      </c>
      <c r="E28" s="32">
        <v>0.0</v>
      </c>
      <c r="F28" s="32">
        <v>0.0</v>
      </c>
      <c r="G28" s="32">
        <v>0.0</v>
      </c>
      <c r="H28" s="32">
        <v>0.0</v>
      </c>
      <c r="I28" s="35"/>
      <c r="J28" s="36"/>
      <c r="K28" s="24"/>
    </row>
    <row r="29">
      <c r="A29" s="31" t="s">
        <v>55</v>
      </c>
      <c r="B29" s="32">
        <v>0.0</v>
      </c>
      <c r="C29" s="32">
        <v>0.0</v>
      </c>
      <c r="D29" s="32">
        <v>0.0</v>
      </c>
      <c r="E29" s="32">
        <v>0.0</v>
      </c>
      <c r="F29" s="32">
        <v>0.0</v>
      </c>
      <c r="G29" s="32">
        <v>0.0</v>
      </c>
      <c r="H29" s="32">
        <v>0.0</v>
      </c>
      <c r="I29" s="35"/>
      <c r="J29" s="36"/>
      <c r="K29" s="24"/>
    </row>
    <row r="30">
      <c r="A30" s="31" t="s">
        <v>56</v>
      </c>
      <c r="B30" s="32">
        <v>0.0</v>
      </c>
      <c r="C30" s="32">
        <v>2.0</v>
      </c>
      <c r="D30" s="32">
        <v>0.0</v>
      </c>
      <c r="E30" s="32">
        <v>0.0</v>
      </c>
      <c r="F30" s="32">
        <v>107.0</v>
      </c>
      <c r="G30" s="32">
        <v>80.0</v>
      </c>
      <c r="H30" s="32">
        <v>0.0</v>
      </c>
      <c r="I30" s="35"/>
      <c r="J30" s="36"/>
      <c r="K30" s="24"/>
    </row>
    <row r="31">
      <c r="A31" s="31" t="s">
        <v>57</v>
      </c>
      <c r="B31" s="32">
        <v>0.0</v>
      </c>
      <c r="C31" s="32">
        <v>0.0</v>
      </c>
      <c r="D31" s="32">
        <v>0.0</v>
      </c>
      <c r="E31" s="32">
        <v>0.0</v>
      </c>
      <c r="F31" s="32">
        <v>0.0</v>
      </c>
      <c r="G31" s="32">
        <v>0.0</v>
      </c>
      <c r="H31" s="32">
        <v>0.0</v>
      </c>
      <c r="I31" s="35"/>
      <c r="J31" s="36"/>
      <c r="K31" s="24"/>
    </row>
    <row r="32">
      <c r="A32" s="31" t="s">
        <v>58</v>
      </c>
      <c r="B32" s="32">
        <v>177.0</v>
      </c>
      <c r="C32" s="32">
        <v>113.0</v>
      </c>
      <c r="D32" s="32">
        <v>192.0</v>
      </c>
      <c r="E32" s="32">
        <v>233.0</v>
      </c>
      <c r="F32" s="32">
        <v>104.0</v>
      </c>
      <c r="G32" s="32">
        <v>100.0</v>
      </c>
      <c r="H32" s="32">
        <v>19.0</v>
      </c>
      <c r="I32" s="35"/>
      <c r="J32" s="36"/>
      <c r="K32" s="24"/>
    </row>
    <row r="33">
      <c r="A33" s="31" t="s">
        <v>59</v>
      </c>
      <c r="B33" s="32">
        <v>0.0</v>
      </c>
      <c r="C33" s="32">
        <v>0.0</v>
      </c>
      <c r="D33" s="32">
        <v>50.0</v>
      </c>
      <c r="E33" s="32">
        <v>0.0</v>
      </c>
      <c r="F33" s="32">
        <v>31.0</v>
      </c>
      <c r="G33" s="32">
        <v>0.0</v>
      </c>
      <c r="H33" s="32">
        <v>0.0</v>
      </c>
      <c r="I33" s="35"/>
      <c r="J33" s="36"/>
      <c r="K33" s="24"/>
    </row>
    <row r="34">
      <c r="A34" s="31" t="s">
        <v>60</v>
      </c>
      <c r="B34" s="32">
        <v>0.0</v>
      </c>
      <c r="C34" s="32">
        <v>0.0</v>
      </c>
      <c r="D34" s="32">
        <v>0.0</v>
      </c>
      <c r="E34" s="32">
        <v>77.0</v>
      </c>
      <c r="F34" s="32">
        <v>0.0</v>
      </c>
      <c r="G34" s="32">
        <v>0.0</v>
      </c>
      <c r="H34" s="32">
        <v>0.0</v>
      </c>
      <c r="I34" s="35"/>
      <c r="J34" s="36"/>
      <c r="K34" s="24"/>
    </row>
    <row r="35">
      <c r="A35" s="31" t="s">
        <v>61</v>
      </c>
      <c r="B35" s="32">
        <v>1.0</v>
      </c>
      <c r="C35" s="32">
        <v>6.0</v>
      </c>
      <c r="D35" s="32">
        <v>6.0</v>
      </c>
      <c r="E35" s="32">
        <v>6.0</v>
      </c>
      <c r="F35" s="32">
        <v>53.0</v>
      </c>
      <c r="G35" s="32">
        <v>53.0</v>
      </c>
      <c r="H35" s="32">
        <v>0.0</v>
      </c>
      <c r="I35" s="35"/>
      <c r="J35" s="36"/>
      <c r="K35" s="24"/>
    </row>
    <row r="36">
      <c r="A36" s="31" t="s">
        <v>62</v>
      </c>
      <c r="B36" s="32">
        <v>0.0</v>
      </c>
      <c r="C36" s="32">
        <v>0.0</v>
      </c>
      <c r="D36" s="32">
        <v>0.0</v>
      </c>
      <c r="E36" s="32">
        <v>0.0</v>
      </c>
      <c r="F36" s="32">
        <v>0.0</v>
      </c>
      <c r="G36" s="32">
        <v>0.0</v>
      </c>
      <c r="H36" s="32">
        <v>0.0</v>
      </c>
      <c r="I36" s="35"/>
      <c r="J36" s="36"/>
      <c r="K36" s="24"/>
    </row>
    <row r="37">
      <c r="A37" s="31" t="s">
        <v>63</v>
      </c>
      <c r="B37" s="32">
        <v>0.0</v>
      </c>
      <c r="C37" s="32">
        <v>0.0</v>
      </c>
      <c r="D37" s="32">
        <v>0.0</v>
      </c>
      <c r="E37" s="32">
        <v>0.0</v>
      </c>
      <c r="F37" s="32">
        <v>0.0</v>
      </c>
      <c r="G37" s="32">
        <v>0.0</v>
      </c>
      <c r="H37" s="32">
        <v>0.0</v>
      </c>
      <c r="I37" s="35"/>
      <c r="J37" s="36"/>
      <c r="K37" s="24"/>
    </row>
    <row r="38">
      <c r="A38" s="31" t="s">
        <v>64</v>
      </c>
      <c r="B38" s="32">
        <v>16.0</v>
      </c>
      <c r="C38" s="32">
        <v>15.0</v>
      </c>
      <c r="D38" s="32">
        <v>23.0</v>
      </c>
      <c r="E38" s="32">
        <v>16.0</v>
      </c>
      <c r="F38" s="32">
        <v>17.0</v>
      </c>
      <c r="G38" s="32">
        <v>15.0</v>
      </c>
      <c r="H38" s="32">
        <v>0.0</v>
      </c>
      <c r="I38" s="35"/>
      <c r="J38" s="36"/>
      <c r="K38" s="24"/>
    </row>
    <row r="39">
      <c r="A39" s="31" t="s">
        <v>65</v>
      </c>
      <c r="B39" s="32">
        <v>3.0</v>
      </c>
      <c r="C39" s="32">
        <v>1.0</v>
      </c>
      <c r="D39" s="32">
        <v>2.0</v>
      </c>
      <c r="E39" s="32">
        <v>1.0</v>
      </c>
      <c r="F39" s="32">
        <v>0.0</v>
      </c>
      <c r="G39" s="32">
        <v>1.0</v>
      </c>
      <c r="H39" s="32">
        <v>0.0</v>
      </c>
      <c r="I39" s="35"/>
      <c r="J39" s="36"/>
      <c r="K39" s="24"/>
    </row>
    <row r="40">
      <c r="A40" s="31" t="s">
        <v>66</v>
      </c>
      <c r="B40" s="32">
        <v>0.0</v>
      </c>
      <c r="C40" s="32">
        <v>0.0</v>
      </c>
      <c r="D40" s="32">
        <v>0.0</v>
      </c>
      <c r="E40" s="32">
        <v>0.0</v>
      </c>
      <c r="F40" s="32">
        <v>0.0</v>
      </c>
      <c r="G40" s="32">
        <v>0.0</v>
      </c>
      <c r="H40" s="32">
        <v>0.0</v>
      </c>
      <c r="I40" s="35"/>
      <c r="J40" s="36"/>
      <c r="K40" s="24"/>
    </row>
    <row r="41">
      <c r="A41" s="31" t="s">
        <v>67</v>
      </c>
      <c r="B41" s="32">
        <v>0.0</v>
      </c>
      <c r="C41" s="32">
        <v>0.0</v>
      </c>
      <c r="D41" s="32">
        <v>0.0</v>
      </c>
      <c r="E41" s="32">
        <v>0.0</v>
      </c>
      <c r="F41" s="32">
        <v>0.0</v>
      </c>
      <c r="G41" s="32">
        <v>0.0</v>
      </c>
      <c r="H41" s="32">
        <v>0.0</v>
      </c>
      <c r="I41" s="35"/>
      <c r="J41" s="36"/>
      <c r="K41" s="24"/>
    </row>
    <row r="42">
      <c r="A42" s="31" t="s">
        <v>68</v>
      </c>
      <c r="B42" s="32">
        <v>8.0</v>
      </c>
      <c r="C42" s="32">
        <v>25.0</v>
      </c>
      <c r="D42" s="32">
        <v>15.0</v>
      </c>
      <c r="E42" s="32">
        <v>18.0</v>
      </c>
      <c r="F42" s="32">
        <v>22.0</v>
      </c>
      <c r="G42" s="32">
        <v>11.0</v>
      </c>
      <c r="H42" s="32">
        <v>0.0</v>
      </c>
      <c r="I42" s="35"/>
      <c r="J42" s="36"/>
      <c r="K42" s="24"/>
    </row>
    <row r="43">
      <c r="A43" s="31" t="s">
        <v>69</v>
      </c>
      <c r="B43" s="32">
        <v>1.0</v>
      </c>
      <c r="C43" s="32">
        <v>3.0</v>
      </c>
      <c r="D43" s="32">
        <v>8.0</v>
      </c>
      <c r="E43" s="32">
        <v>3.0</v>
      </c>
      <c r="F43" s="32">
        <v>2.0</v>
      </c>
      <c r="G43" s="32">
        <v>3.0</v>
      </c>
      <c r="H43" s="32">
        <v>0.0</v>
      </c>
      <c r="I43" s="35"/>
      <c r="J43" s="36"/>
    </row>
    <row r="44">
      <c r="A44" s="60" t="s">
        <v>70</v>
      </c>
      <c r="B44" s="61">
        <v>224.0</v>
      </c>
      <c r="C44" s="61">
        <v>748.0</v>
      </c>
      <c r="D44" s="61">
        <v>312.0</v>
      </c>
      <c r="E44" s="61">
        <v>363.0</v>
      </c>
      <c r="F44" s="61">
        <v>352.0</v>
      </c>
      <c r="G44" s="61">
        <v>283.0</v>
      </c>
      <c r="H44" s="61">
        <v>81.0</v>
      </c>
      <c r="I44" s="58"/>
      <c r="J44" s="62"/>
    </row>
    <row r="45">
      <c r="A45" s="55"/>
      <c r="B45" s="63"/>
      <c r="C45" s="63"/>
      <c r="D45" s="63"/>
      <c r="E45" s="63"/>
      <c r="F45" s="63"/>
      <c r="G45" s="63"/>
      <c r="H45" s="63"/>
    </row>
    <row r="46">
      <c r="A46" s="64"/>
      <c r="B46" s="64"/>
      <c r="C46" s="64"/>
      <c r="D46" s="64"/>
      <c r="E46" s="64"/>
      <c r="F46" s="64"/>
      <c r="G46" s="64"/>
      <c r="H46" s="64"/>
    </row>
    <row r="55">
      <c r="A55" s="65"/>
      <c r="B55" s="66"/>
      <c r="C55" s="66"/>
      <c r="D55" s="66"/>
      <c r="E55" s="66"/>
      <c r="F55" s="66"/>
      <c r="G55" s="67"/>
    </row>
    <row r="56">
      <c r="A56" s="68"/>
      <c r="B56" s="66"/>
      <c r="C56" s="66"/>
      <c r="D56" s="66"/>
      <c r="E56" s="66"/>
      <c r="F56" s="66"/>
      <c r="G56" s="67"/>
    </row>
    <row r="57">
      <c r="A57" s="69"/>
      <c r="G57" s="70"/>
    </row>
    <row r="58">
      <c r="A58" s="69"/>
      <c r="G58" s="70"/>
    </row>
    <row r="59">
      <c r="A59" s="69"/>
      <c r="G59" s="70"/>
    </row>
    <row r="60">
      <c r="A60" s="69"/>
      <c r="G60" s="70"/>
    </row>
    <row r="61">
      <c r="A61" s="69"/>
      <c r="G61" s="70"/>
    </row>
    <row r="62">
      <c r="A62" s="69"/>
      <c r="G62" s="70"/>
    </row>
    <row r="63">
      <c r="A63" s="71"/>
      <c r="B63" s="72"/>
      <c r="C63" s="72"/>
      <c r="D63" s="72"/>
      <c r="E63" s="72"/>
      <c r="F63" s="72"/>
      <c r="G63" s="73"/>
    </row>
    <row r="64">
      <c r="A64" s="74"/>
      <c r="B64" s="66"/>
      <c r="C64" s="66"/>
      <c r="D64" s="66"/>
      <c r="E64" s="66"/>
      <c r="F64" s="66"/>
      <c r="G64" s="67"/>
    </row>
    <row r="65">
      <c r="A65" s="71"/>
      <c r="B65" s="72"/>
      <c r="C65" s="72"/>
      <c r="D65" s="72"/>
      <c r="E65" s="72"/>
      <c r="F65" s="72"/>
      <c r="G65" s="73"/>
    </row>
  </sheetData>
  <mergeCells count="4">
    <mergeCell ref="C8:C10"/>
    <mergeCell ref="A55:G55"/>
    <mergeCell ref="A56:G63"/>
    <mergeCell ref="A64:G65"/>
  </mergeCells>
  <hyperlinks>
    <hyperlink r:id="rId1" ref="C2"/>
    <hyperlink r:id="rId2" ref="C8"/>
    <hyperlink r:id="rId3" ref="A17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9" max="9" width="13.88"/>
  </cols>
  <sheetData>
    <row r="2">
      <c r="A2" s="44" t="s">
        <v>52</v>
      </c>
      <c r="B2" s="37" t="s">
        <v>31</v>
      </c>
      <c r="C2" s="41"/>
      <c r="D2" s="41"/>
    </row>
    <row r="3">
      <c r="A3" s="47" t="s">
        <v>54</v>
      </c>
      <c r="B3" s="48" t="s">
        <v>47</v>
      </c>
      <c r="C3" s="48" t="s">
        <v>50</v>
      </c>
      <c r="D3" s="49"/>
      <c r="E3" s="50"/>
    </row>
    <row r="4">
      <c r="A4" s="51">
        <v>32.0</v>
      </c>
      <c r="B4" s="32">
        <v>73.0</v>
      </c>
      <c r="C4" s="32">
        <v>47.0</v>
      </c>
      <c r="D4" s="36"/>
      <c r="E4" s="52"/>
    </row>
    <row r="5">
      <c r="A5" s="51">
        <v>34.0</v>
      </c>
      <c r="B5" s="32">
        <v>1.0</v>
      </c>
      <c r="C5" s="32">
        <v>0.0</v>
      </c>
      <c r="D5" s="36"/>
      <c r="E5" s="52"/>
    </row>
    <row r="6">
      <c r="A6" s="51">
        <v>38.0</v>
      </c>
      <c r="B6" s="32">
        <v>30.0</v>
      </c>
      <c r="C6" s="32">
        <v>17.0</v>
      </c>
      <c r="D6" s="36"/>
      <c r="E6" s="53"/>
    </row>
    <row r="7">
      <c r="A7" s="51">
        <v>39.0</v>
      </c>
      <c r="B7" s="32">
        <v>2.0</v>
      </c>
      <c r="C7" s="32">
        <v>3.0</v>
      </c>
      <c r="D7" s="36"/>
      <c r="E7" s="52"/>
    </row>
    <row r="8">
      <c r="A8" s="51">
        <v>52.0</v>
      </c>
      <c r="B8" s="32">
        <v>3.0</v>
      </c>
      <c r="C8" s="32">
        <v>0.0</v>
      </c>
      <c r="D8" s="36"/>
      <c r="E8" s="53"/>
    </row>
    <row r="9">
      <c r="A9" s="51">
        <v>53.0</v>
      </c>
      <c r="B9" s="32">
        <v>6.0</v>
      </c>
      <c r="C9" s="32">
        <v>0.0</v>
      </c>
      <c r="D9" s="36"/>
      <c r="E9" s="54"/>
    </row>
    <row r="10">
      <c r="A10" s="51">
        <v>56.0</v>
      </c>
      <c r="B10" s="32">
        <v>1.0</v>
      </c>
      <c r="C10" s="32">
        <v>0.0</v>
      </c>
      <c r="D10" s="36"/>
    </row>
    <row r="11" ht="14.25" customHeight="1">
      <c r="A11" s="51">
        <v>63.0</v>
      </c>
      <c r="B11" s="32">
        <v>0.0</v>
      </c>
      <c r="C11" s="32">
        <v>7.0</v>
      </c>
      <c r="D11" s="36"/>
    </row>
    <row r="12">
      <c r="A12" s="51">
        <v>66.0</v>
      </c>
      <c r="B12" s="32">
        <v>0.0</v>
      </c>
      <c r="C12" s="32">
        <v>28.0</v>
      </c>
      <c r="D12" s="36"/>
    </row>
    <row r="13">
      <c r="A13" s="51">
        <v>67.0</v>
      </c>
      <c r="B13" s="32">
        <v>0.0</v>
      </c>
      <c r="C13" s="32">
        <v>38.0</v>
      </c>
      <c r="D13" s="36"/>
    </row>
    <row r="14">
      <c r="A14" s="51">
        <v>151.0</v>
      </c>
      <c r="B14" s="32">
        <v>0.0</v>
      </c>
      <c r="C14" s="32">
        <v>1.0</v>
      </c>
      <c r="D14" s="36"/>
    </row>
    <row r="15">
      <c r="A15" s="51">
        <v>186.0</v>
      </c>
      <c r="B15" s="32">
        <v>0.0</v>
      </c>
      <c r="C15" s="32">
        <v>1.0</v>
      </c>
      <c r="D15" s="36"/>
    </row>
    <row r="16">
      <c r="A16" s="51">
        <v>214.0</v>
      </c>
      <c r="B16" s="32">
        <v>0.0</v>
      </c>
      <c r="C16" s="32">
        <v>2.0</v>
      </c>
      <c r="D16" s="36"/>
    </row>
    <row r="17">
      <c r="A17" s="51">
        <v>222.0</v>
      </c>
      <c r="B17" s="32">
        <v>0.0</v>
      </c>
      <c r="C17" s="32">
        <v>1.0</v>
      </c>
      <c r="D17" s="36"/>
    </row>
    <row r="18">
      <c r="A18" s="51">
        <v>224.0</v>
      </c>
      <c r="B18" s="32">
        <v>0.0</v>
      </c>
      <c r="C18" s="32">
        <v>5.0</v>
      </c>
      <c r="D18" s="36"/>
    </row>
    <row r="19">
      <c r="A19" s="51">
        <v>227.0</v>
      </c>
      <c r="B19" s="32">
        <v>0.0</v>
      </c>
      <c r="C19" s="32">
        <v>36.0</v>
      </c>
      <c r="D19" s="36"/>
    </row>
    <row r="20">
      <c r="A20" s="51">
        <v>228.0</v>
      </c>
      <c r="B20" s="32">
        <v>0.0</v>
      </c>
      <c r="C20" s="32">
        <v>28.0</v>
      </c>
      <c r="D20" s="36"/>
    </row>
    <row r="21">
      <c r="A21" s="55"/>
      <c r="B21" s="35"/>
      <c r="C21" s="35"/>
      <c r="D21" s="36"/>
    </row>
    <row r="22">
      <c r="A22" s="56"/>
      <c r="B22" s="35"/>
      <c r="C22" s="35"/>
      <c r="D22" s="36"/>
    </row>
    <row r="23">
      <c r="A23" s="56"/>
      <c r="B23" s="35"/>
      <c r="C23" s="35"/>
      <c r="D23" s="36"/>
    </row>
    <row r="24">
      <c r="A24" s="56"/>
      <c r="B24" s="35"/>
      <c r="C24" s="35"/>
      <c r="D24" s="36"/>
    </row>
    <row r="25">
      <c r="A25" s="57"/>
      <c r="B25" s="58"/>
      <c r="C25" s="58"/>
      <c r="D25" s="55"/>
    </row>
    <row r="26">
      <c r="A26" s="55"/>
      <c r="B26" s="35"/>
      <c r="C26" s="35"/>
      <c r="D26" s="36"/>
    </row>
    <row r="27">
      <c r="A27" s="55"/>
      <c r="B27" s="30"/>
      <c r="C27" s="30"/>
      <c r="D27" s="30"/>
      <c r="M27" s="25"/>
    </row>
    <row r="28">
      <c r="A28" s="59"/>
      <c r="B28" s="30"/>
      <c r="C28" s="30"/>
      <c r="D28" s="30"/>
    </row>
    <row r="29">
      <c r="A29" s="59"/>
      <c r="B29" s="30"/>
      <c r="C29" s="30"/>
      <c r="D29" s="30"/>
    </row>
    <row r="30">
      <c r="A30" s="59"/>
      <c r="B30" s="30"/>
      <c r="C30" s="30"/>
      <c r="D30" s="30"/>
    </row>
    <row r="31">
      <c r="A31" s="59"/>
      <c r="B31" s="30"/>
      <c r="C31" s="30"/>
      <c r="D31" s="30"/>
    </row>
    <row r="32">
      <c r="A32" s="59"/>
      <c r="B32" s="30"/>
      <c r="C32" s="30"/>
      <c r="D32" s="30"/>
    </row>
    <row r="33">
      <c r="C33" s="12"/>
      <c r="D33" s="1"/>
    </row>
    <row r="34">
      <c r="A34" s="47" t="s">
        <v>54</v>
      </c>
      <c r="B34" s="48" t="s">
        <v>60</v>
      </c>
      <c r="C34" s="49"/>
      <c r="D34" s="37" t="s">
        <v>31</v>
      </c>
    </row>
    <row r="35">
      <c r="A35" s="51">
        <v>153.0</v>
      </c>
      <c r="B35" s="32">
        <v>1.0</v>
      </c>
      <c r="C35" s="36"/>
    </row>
    <row r="36">
      <c r="A36" s="51">
        <v>216.0</v>
      </c>
      <c r="B36" s="32">
        <v>2.0</v>
      </c>
      <c r="C36" s="36"/>
    </row>
    <row r="37">
      <c r="A37" s="51">
        <v>229.0</v>
      </c>
      <c r="B37" s="32">
        <v>36.0</v>
      </c>
      <c r="C37" s="36"/>
    </row>
    <row r="38">
      <c r="A38" s="51">
        <v>230.0</v>
      </c>
      <c r="B38" s="32">
        <v>26.0</v>
      </c>
      <c r="C38" s="36"/>
    </row>
    <row r="39">
      <c r="A39" s="51">
        <v>233.0</v>
      </c>
      <c r="B39" s="32">
        <v>8.0</v>
      </c>
      <c r="C39" s="36"/>
    </row>
    <row r="40">
      <c r="A40" s="51">
        <v>236.0</v>
      </c>
      <c r="B40" s="32">
        <v>1.0</v>
      </c>
      <c r="C40" s="36"/>
    </row>
    <row r="41">
      <c r="A41" s="51">
        <v>237.0</v>
      </c>
      <c r="B41" s="32">
        <v>1.0</v>
      </c>
      <c r="C41" s="36"/>
    </row>
    <row r="42">
      <c r="A42" s="51">
        <v>240.0</v>
      </c>
      <c r="B42" s="32">
        <v>1.0</v>
      </c>
      <c r="C42" s="36"/>
    </row>
    <row r="43">
      <c r="A43" s="51">
        <v>243.0</v>
      </c>
      <c r="B43" s="32">
        <v>1.0</v>
      </c>
      <c r="C43" s="36"/>
    </row>
    <row r="44">
      <c r="A44" s="55"/>
      <c r="B44" s="35"/>
      <c r="C44" s="36"/>
    </row>
    <row r="45">
      <c r="A45" s="55"/>
      <c r="B45" s="30"/>
      <c r="C45" s="30"/>
    </row>
    <row r="46">
      <c r="A46" s="59"/>
      <c r="B46" s="30"/>
      <c r="C46" s="30"/>
    </row>
    <row r="47">
      <c r="A47" s="59"/>
      <c r="B47" s="30"/>
      <c r="C47" s="30"/>
    </row>
    <row r="48">
      <c r="A48" s="59"/>
      <c r="B48" s="30"/>
      <c r="C48" s="30"/>
    </row>
    <row r="49">
      <c r="A49" s="59"/>
      <c r="B49" s="30"/>
      <c r="C49" s="30"/>
    </row>
    <row r="50">
      <c r="A50" s="59"/>
      <c r="B50" s="30"/>
      <c r="C50" s="30"/>
    </row>
    <row r="51">
      <c r="A51" s="59"/>
      <c r="B51" s="30"/>
    </row>
    <row r="52">
      <c r="A52" s="59"/>
      <c r="B52" s="30"/>
    </row>
    <row r="53">
      <c r="A53" s="59"/>
      <c r="B53" s="30"/>
    </row>
    <row r="54">
      <c r="A54" s="59"/>
      <c r="B54" s="30"/>
    </row>
    <row r="55">
      <c r="A55" s="59"/>
      <c r="B55" s="30"/>
    </row>
    <row r="56">
      <c r="A56" s="59"/>
      <c r="B56" s="30"/>
    </row>
    <row r="57">
      <c r="A57" s="59"/>
      <c r="B57" s="30"/>
    </row>
    <row r="58">
      <c r="A58" s="59"/>
      <c r="B58" s="30"/>
    </row>
    <row r="59">
      <c r="A59" s="59"/>
      <c r="B59" s="30"/>
    </row>
    <row r="60">
      <c r="A60" s="59"/>
      <c r="B60" s="30"/>
    </row>
    <row r="61">
      <c r="A61" s="59"/>
      <c r="B61" s="30"/>
    </row>
    <row r="62">
      <c r="A62" s="59"/>
      <c r="B62" s="30"/>
    </row>
    <row r="63">
      <c r="A63" s="59"/>
      <c r="B63" s="30"/>
    </row>
    <row r="64">
      <c r="A64" s="59"/>
      <c r="B64" s="30"/>
    </row>
    <row r="65">
      <c r="A65" s="59"/>
      <c r="B65" s="30"/>
    </row>
    <row r="66">
      <c r="A66" s="59"/>
      <c r="B66" s="30"/>
    </row>
    <row r="67">
      <c r="A67" s="59"/>
      <c r="B67" s="30"/>
    </row>
    <row r="68">
      <c r="A68" s="59"/>
      <c r="B68" s="30"/>
    </row>
    <row r="69">
      <c r="A69" s="59"/>
      <c r="B69" s="30"/>
    </row>
    <row r="70">
      <c r="A70" s="59"/>
      <c r="B70" s="30"/>
    </row>
    <row r="71">
      <c r="A71" s="59"/>
      <c r="B71" s="30"/>
    </row>
    <row r="72">
      <c r="A72" s="59"/>
    </row>
  </sheetData>
  <hyperlinks>
    <hyperlink r:id="rId1" ref="B2"/>
    <hyperlink r:id="rId2" ref="D34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41</v>
      </c>
      <c r="B1" s="34" t="s">
        <v>42</v>
      </c>
      <c r="C1" s="33" t="s">
        <v>43</v>
      </c>
      <c r="D1" s="37" t="s">
        <v>31</v>
      </c>
    </row>
    <row r="2">
      <c r="A2" s="38">
        <v>1479.0</v>
      </c>
      <c r="B2" s="39">
        <v>46248.0</v>
      </c>
      <c r="C2" s="40">
        <v>75.0</v>
      </c>
      <c r="D2" s="41"/>
    </row>
    <row r="3">
      <c r="A3" s="38">
        <v>4926.0</v>
      </c>
      <c r="B3" s="42">
        <v>46248.0</v>
      </c>
      <c r="C3" s="40">
        <v>73.0</v>
      </c>
      <c r="D3" s="41"/>
      <c r="L3" s="43"/>
    </row>
    <row r="4">
      <c r="A4" s="38">
        <v>6230.0</v>
      </c>
      <c r="B4" s="42">
        <v>46247.0</v>
      </c>
      <c r="C4" s="40">
        <v>72.0</v>
      </c>
      <c r="D4" s="41"/>
      <c r="L4" s="43"/>
      <c r="N4" s="43"/>
    </row>
    <row r="5">
      <c r="A5" s="38">
        <v>9061.0</v>
      </c>
      <c r="B5" s="42">
        <v>46248.0</v>
      </c>
      <c r="C5" s="40">
        <v>74.0</v>
      </c>
      <c r="D5" s="41"/>
      <c r="L5" s="43"/>
      <c r="N5" s="43"/>
    </row>
    <row r="6">
      <c r="A6" s="38">
        <v>10718.0</v>
      </c>
      <c r="B6" s="42">
        <v>46248.0</v>
      </c>
      <c r="C6" s="40">
        <v>75.0</v>
      </c>
      <c r="D6" s="41"/>
      <c r="L6" s="43"/>
      <c r="N6" s="43"/>
    </row>
    <row r="7">
      <c r="A7" s="38">
        <v>16541.0</v>
      </c>
      <c r="B7" s="42">
        <v>46247.0</v>
      </c>
      <c r="C7" s="40">
        <v>72.0</v>
      </c>
      <c r="D7" s="41"/>
      <c r="L7" s="43"/>
      <c r="N7" s="43"/>
    </row>
    <row r="8">
      <c r="A8" s="38">
        <v>17056.0</v>
      </c>
      <c r="B8" s="42">
        <v>46247.0</v>
      </c>
      <c r="C8" s="40">
        <v>102.0</v>
      </c>
      <c r="D8" s="41"/>
      <c r="L8" s="43"/>
      <c r="N8" s="43"/>
    </row>
    <row r="9">
      <c r="A9" s="38">
        <v>17801.0</v>
      </c>
      <c r="B9" s="42">
        <v>46248.0</v>
      </c>
      <c r="C9" s="40">
        <v>71.0</v>
      </c>
      <c r="D9" s="41"/>
      <c r="L9" s="43"/>
      <c r="N9" s="43"/>
    </row>
    <row r="10">
      <c r="A10" s="38">
        <v>32964.0</v>
      </c>
      <c r="B10" s="42">
        <v>46248.0</v>
      </c>
      <c r="C10" s="40">
        <v>73.0</v>
      </c>
      <c r="D10" s="41"/>
      <c r="L10" s="43"/>
      <c r="N10" s="43"/>
    </row>
    <row r="11">
      <c r="A11" s="38">
        <v>75466.0</v>
      </c>
      <c r="B11" s="42">
        <v>46248.0</v>
      </c>
      <c r="C11" s="40">
        <v>72.0</v>
      </c>
      <c r="D11" s="41"/>
      <c r="L11" s="43"/>
      <c r="N11" s="43"/>
    </row>
    <row r="12">
      <c r="A12" s="38">
        <v>80148.0</v>
      </c>
      <c r="B12" s="42">
        <v>46247.0</v>
      </c>
      <c r="C12" s="40">
        <v>76.0</v>
      </c>
      <c r="D12" s="41"/>
      <c r="L12" s="43"/>
      <c r="N12" s="43"/>
    </row>
    <row r="13">
      <c r="A13" s="38">
        <v>94487.0</v>
      </c>
      <c r="B13" s="42">
        <v>46248.0</v>
      </c>
      <c r="C13" s="40">
        <v>74.0</v>
      </c>
      <c r="D13" s="41"/>
      <c r="L13" s="43"/>
      <c r="N13" s="43"/>
    </row>
    <row r="14">
      <c r="A14" s="38">
        <v>100121.0</v>
      </c>
      <c r="B14" s="42">
        <v>46248.0</v>
      </c>
      <c r="C14" s="40">
        <v>75.0</v>
      </c>
      <c r="D14" s="41"/>
      <c r="L14" s="43"/>
      <c r="N14" s="43"/>
    </row>
    <row r="15">
      <c r="A15" s="38">
        <v>100206.0</v>
      </c>
      <c r="B15" s="42">
        <v>46248.0</v>
      </c>
      <c r="C15" s="40">
        <v>70.0</v>
      </c>
      <c r="D15" s="41"/>
      <c r="L15" s="43"/>
      <c r="N15" s="43"/>
    </row>
    <row r="16">
      <c r="A16" s="38">
        <v>100357.0</v>
      </c>
      <c r="B16" s="42">
        <v>46248.0</v>
      </c>
      <c r="C16" s="40">
        <v>71.0</v>
      </c>
      <c r="D16" s="41"/>
      <c r="L16" s="43"/>
      <c r="N16" s="43"/>
    </row>
    <row r="17">
      <c r="A17" s="38">
        <v>100380.0</v>
      </c>
      <c r="B17" s="42">
        <v>46248.0</v>
      </c>
      <c r="C17" s="40">
        <v>71.0</v>
      </c>
      <c r="D17" s="41"/>
      <c r="L17" s="43"/>
      <c r="N17" s="43"/>
    </row>
    <row r="18">
      <c r="A18" s="38">
        <v>100819.0</v>
      </c>
      <c r="B18" s="42">
        <v>46248.0</v>
      </c>
      <c r="C18" s="40">
        <v>71.0</v>
      </c>
      <c r="D18" s="41"/>
      <c r="L18" s="43"/>
      <c r="N18" s="43"/>
    </row>
    <row r="19">
      <c r="A19" s="38">
        <v>101940.0</v>
      </c>
      <c r="B19" s="42">
        <v>46248.0</v>
      </c>
      <c r="C19" s="40">
        <v>71.0</v>
      </c>
      <c r="D19" s="41"/>
      <c r="L19" s="43"/>
      <c r="N19" s="43"/>
    </row>
    <row r="20">
      <c r="A20" s="38">
        <v>102031.0</v>
      </c>
      <c r="B20" s="42">
        <v>46248.0</v>
      </c>
      <c r="C20" s="40">
        <v>76.0</v>
      </c>
      <c r="D20" s="41"/>
      <c r="L20" s="43"/>
      <c r="N20" s="43"/>
    </row>
    <row r="21">
      <c r="A21" s="38">
        <v>102171.0</v>
      </c>
      <c r="B21" s="42">
        <v>46248.0</v>
      </c>
      <c r="C21" s="40">
        <v>75.0</v>
      </c>
      <c r="D21" s="41"/>
      <c r="L21" s="43"/>
      <c r="N21" s="43"/>
    </row>
    <row r="22">
      <c r="A22" s="38">
        <v>102549.0</v>
      </c>
      <c r="B22" s="42">
        <v>46248.0</v>
      </c>
      <c r="C22" s="40">
        <v>73.0</v>
      </c>
      <c r="D22" s="41"/>
      <c r="L22" s="43"/>
      <c r="N22" s="43"/>
    </row>
    <row r="23">
      <c r="A23" s="38">
        <v>102658.0</v>
      </c>
      <c r="B23" s="42">
        <v>46248.0</v>
      </c>
      <c r="C23" s="40">
        <v>72.0</v>
      </c>
      <c r="D23" s="41"/>
      <c r="L23" s="43"/>
      <c r="N23" s="43"/>
    </row>
    <row r="24">
      <c r="A24" s="38">
        <v>104876.0</v>
      </c>
      <c r="B24" s="42">
        <v>46248.0</v>
      </c>
      <c r="C24" s="40">
        <v>70.0</v>
      </c>
      <c r="D24" s="41"/>
      <c r="L24" s="43"/>
      <c r="N24" s="43"/>
    </row>
    <row r="25">
      <c r="A25" s="38">
        <v>104907.0</v>
      </c>
      <c r="B25" s="42">
        <v>46248.0</v>
      </c>
      <c r="C25" s="40">
        <v>73.0</v>
      </c>
      <c r="D25" s="41"/>
      <c r="L25" s="43"/>
      <c r="N25" s="43"/>
    </row>
    <row r="26">
      <c r="A26" s="38">
        <v>104950.0</v>
      </c>
      <c r="B26" s="42">
        <v>46248.0</v>
      </c>
      <c r="C26" s="40">
        <v>74.0</v>
      </c>
      <c r="D26" s="41"/>
      <c r="L26" s="43"/>
    </row>
    <row r="27">
      <c r="A27" s="38">
        <v>104985.0</v>
      </c>
      <c r="B27" s="42">
        <v>46248.0</v>
      </c>
      <c r="C27" s="40">
        <v>71.0</v>
      </c>
      <c r="D27" s="41"/>
      <c r="L27" s="43"/>
    </row>
    <row r="28">
      <c r="A28" s="38">
        <v>105256.0</v>
      </c>
      <c r="B28" s="42">
        <v>46248.0</v>
      </c>
      <c r="C28" s="40">
        <v>74.0</v>
      </c>
      <c r="D28" s="41"/>
      <c r="L28" s="43"/>
    </row>
    <row r="29">
      <c r="A29" s="38">
        <v>105468.0</v>
      </c>
      <c r="B29" s="42">
        <v>46248.0</v>
      </c>
      <c r="C29" s="40">
        <v>74.0</v>
      </c>
      <c r="D29" s="41"/>
      <c r="M29" s="43"/>
    </row>
    <row r="30">
      <c r="A30" s="38">
        <v>105868.0</v>
      </c>
      <c r="B30" s="42">
        <v>46248.0</v>
      </c>
      <c r="C30" s="40">
        <v>72.0</v>
      </c>
      <c r="D30" s="41"/>
      <c r="M30" s="43"/>
    </row>
    <row r="31">
      <c r="A31" s="38">
        <v>105902.0</v>
      </c>
      <c r="B31" s="42">
        <v>46248.0</v>
      </c>
      <c r="C31" s="40">
        <v>71.0</v>
      </c>
      <c r="D31" s="41"/>
      <c r="M31" s="43"/>
    </row>
    <row r="32">
      <c r="A32" s="38">
        <v>105916.0</v>
      </c>
      <c r="B32" s="42">
        <v>46248.0</v>
      </c>
      <c r="C32" s="40">
        <v>71.0</v>
      </c>
      <c r="D32" s="41"/>
      <c r="M32" s="43"/>
    </row>
    <row r="33">
      <c r="A33" s="38">
        <v>105925.0</v>
      </c>
      <c r="B33" s="42">
        <v>46248.0</v>
      </c>
      <c r="C33" s="40">
        <v>72.0</v>
      </c>
      <c r="D33" s="41"/>
      <c r="M33" s="43"/>
    </row>
    <row r="34">
      <c r="A34" s="38">
        <v>105958.0</v>
      </c>
      <c r="B34" s="42">
        <v>46248.0</v>
      </c>
      <c r="C34" s="40">
        <v>72.0</v>
      </c>
      <c r="D34" s="41"/>
      <c r="M34" s="43"/>
    </row>
    <row r="35">
      <c r="A35" s="38">
        <v>106182.0</v>
      </c>
      <c r="B35" s="42">
        <v>46248.0</v>
      </c>
      <c r="C35" s="40">
        <v>74.0</v>
      </c>
      <c r="D35" s="41"/>
      <c r="M35" s="43"/>
    </row>
    <row r="36">
      <c r="A36" s="38">
        <v>106209.0</v>
      </c>
      <c r="B36" s="42">
        <v>46248.0</v>
      </c>
      <c r="C36" s="40">
        <v>75.0</v>
      </c>
      <c r="D36" s="41"/>
      <c r="G36" s="43"/>
      <c r="M36" s="43"/>
    </row>
    <row r="37">
      <c r="A37" s="38">
        <v>106236.0</v>
      </c>
      <c r="B37" s="42">
        <v>46248.0</v>
      </c>
      <c r="C37" s="40">
        <v>75.0</v>
      </c>
      <c r="G37" s="43"/>
      <c r="M37" s="43"/>
    </row>
    <row r="38">
      <c r="A38" s="38">
        <v>106507.0</v>
      </c>
      <c r="B38" s="42">
        <v>46248.0</v>
      </c>
      <c r="C38" s="40">
        <v>73.0</v>
      </c>
      <c r="G38" s="43"/>
      <c r="M38" s="43"/>
    </row>
    <row r="39">
      <c r="A39" s="38">
        <v>107227.0</v>
      </c>
      <c r="B39" s="42">
        <v>46248.0</v>
      </c>
      <c r="C39" s="40">
        <v>73.0</v>
      </c>
      <c r="G39" s="43"/>
      <c r="M39" s="43"/>
    </row>
    <row r="40">
      <c r="A40" s="38">
        <v>107469.0</v>
      </c>
      <c r="B40" s="42">
        <v>46248.0</v>
      </c>
      <c r="C40" s="40">
        <v>74.0</v>
      </c>
      <c r="M40" s="43"/>
    </row>
    <row r="41">
      <c r="A41" s="38">
        <v>108126.0</v>
      </c>
      <c r="B41" s="42">
        <v>46248.0</v>
      </c>
      <c r="C41" s="40">
        <v>71.0</v>
      </c>
    </row>
    <row r="42">
      <c r="A42" s="38">
        <v>108155.0</v>
      </c>
      <c r="B42" s="42">
        <v>46248.0</v>
      </c>
      <c r="C42" s="40">
        <v>71.0</v>
      </c>
    </row>
    <row r="43">
      <c r="A43" s="38">
        <v>108226.0</v>
      </c>
      <c r="B43" s="42">
        <v>46248.0</v>
      </c>
      <c r="C43" s="40">
        <v>75.0</v>
      </c>
    </row>
    <row r="44">
      <c r="A44" s="38">
        <v>108247.0</v>
      </c>
      <c r="B44" s="42">
        <v>46248.0</v>
      </c>
      <c r="C44" s="40">
        <v>75.0</v>
      </c>
    </row>
    <row r="45">
      <c r="A45" s="38">
        <v>108377.0</v>
      </c>
      <c r="B45" s="42">
        <v>46248.0</v>
      </c>
      <c r="C45" s="40">
        <v>72.0</v>
      </c>
    </row>
    <row r="46">
      <c r="A46" s="38">
        <v>108966.0</v>
      </c>
      <c r="B46" s="42">
        <v>46247.0</v>
      </c>
      <c r="C46" s="40">
        <v>86.0</v>
      </c>
    </row>
    <row r="47">
      <c r="A47" s="38">
        <v>109004.0</v>
      </c>
      <c r="B47" s="42">
        <v>46248.0</v>
      </c>
      <c r="C47" s="40">
        <v>74.0</v>
      </c>
    </row>
    <row r="48">
      <c r="A48" s="38">
        <v>109048.0</v>
      </c>
      <c r="B48" s="42">
        <v>46248.0</v>
      </c>
      <c r="C48" s="40">
        <v>76.0</v>
      </c>
    </row>
    <row r="49">
      <c r="A49" s="38">
        <v>111776.0</v>
      </c>
      <c r="B49" s="42">
        <v>46248.0</v>
      </c>
      <c r="C49" s="40">
        <v>76.0</v>
      </c>
    </row>
    <row r="50">
      <c r="A50" s="38">
        <v>111783.0</v>
      </c>
      <c r="B50" s="42">
        <v>46248.0</v>
      </c>
      <c r="C50" s="40">
        <v>74.0</v>
      </c>
    </row>
    <row r="51">
      <c r="A51" s="38">
        <v>111959.0</v>
      </c>
      <c r="B51" s="42">
        <v>46247.0</v>
      </c>
      <c r="C51" s="40">
        <v>87.0</v>
      </c>
    </row>
    <row r="52">
      <c r="A52" s="38">
        <v>112778.0</v>
      </c>
      <c r="B52" s="42">
        <v>46248.0</v>
      </c>
      <c r="C52" s="40">
        <v>70.0</v>
      </c>
    </row>
    <row r="53">
      <c r="A53" s="38">
        <v>112916.0</v>
      </c>
      <c r="B53" s="42">
        <v>46248.0</v>
      </c>
      <c r="C53" s="40">
        <v>71.0</v>
      </c>
    </row>
    <row r="54">
      <c r="A54" s="38">
        <v>113154.0</v>
      </c>
      <c r="B54" s="42">
        <v>46248.0</v>
      </c>
      <c r="C54" s="40">
        <v>74.0</v>
      </c>
    </row>
    <row r="55">
      <c r="A55" s="38">
        <v>113368.0</v>
      </c>
      <c r="B55" s="42">
        <v>46248.0</v>
      </c>
      <c r="C55" s="40">
        <v>75.0</v>
      </c>
    </row>
    <row r="56">
      <c r="A56" s="38">
        <v>113498.0</v>
      </c>
      <c r="B56" s="42">
        <v>46248.0</v>
      </c>
      <c r="C56" s="40">
        <v>71.0</v>
      </c>
    </row>
    <row r="57">
      <c r="A57" s="38">
        <v>113505.0</v>
      </c>
      <c r="B57" s="42">
        <v>46248.0</v>
      </c>
      <c r="C57" s="40">
        <v>71.0</v>
      </c>
    </row>
    <row r="58">
      <c r="A58" s="38">
        <v>113767.0</v>
      </c>
      <c r="B58" s="42">
        <v>46248.0</v>
      </c>
      <c r="C58" s="40">
        <v>71.0</v>
      </c>
    </row>
    <row r="59">
      <c r="A59" s="38">
        <v>113775.0</v>
      </c>
      <c r="B59" s="42">
        <v>46248.0</v>
      </c>
      <c r="C59" s="40">
        <v>75.0</v>
      </c>
    </row>
    <row r="60">
      <c r="A60" s="38">
        <v>113781.0</v>
      </c>
      <c r="B60" s="42">
        <v>46248.0</v>
      </c>
      <c r="C60" s="40">
        <v>76.0</v>
      </c>
    </row>
    <row r="61">
      <c r="A61" s="38">
        <v>113798.0</v>
      </c>
      <c r="B61" s="42">
        <v>46248.0</v>
      </c>
      <c r="C61" s="40">
        <v>71.0</v>
      </c>
    </row>
    <row r="62">
      <c r="A62" s="38">
        <v>113805.0</v>
      </c>
      <c r="B62" s="42">
        <v>46248.0</v>
      </c>
      <c r="C62" s="40">
        <v>76.0</v>
      </c>
    </row>
    <row r="63">
      <c r="A63" s="38">
        <v>113941.0</v>
      </c>
      <c r="B63" s="42">
        <v>46248.0</v>
      </c>
      <c r="C63" s="40">
        <v>71.0</v>
      </c>
    </row>
    <row r="64">
      <c r="A64" s="38">
        <v>113944.0</v>
      </c>
      <c r="B64" s="42">
        <v>46248.0</v>
      </c>
      <c r="C64" s="40">
        <v>71.0</v>
      </c>
    </row>
    <row r="65">
      <c r="A65" s="38">
        <v>113974.0</v>
      </c>
      <c r="B65" s="42">
        <v>46248.0</v>
      </c>
      <c r="C65" s="40">
        <v>71.0</v>
      </c>
    </row>
    <row r="66">
      <c r="A66" s="38">
        <v>114172.0</v>
      </c>
      <c r="B66" s="42">
        <v>46248.0</v>
      </c>
      <c r="C66" s="40">
        <v>74.0</v>
      </c>
    </row>
    <row r="67">
      <c r="A67" s="38">
        <v>114256.0</v>
      </c>
      <c r="B67" s="42">
        <v>46248.0</v>
      </c>
      <c r="C67" s="40">
        <v>75.0</v>
      </c>
    </row>
    <row r="68">
      <c r="A68" s="38">
        <v>114389.0</v>
      </c>
      <c r="B68" s="42">
        <v>46247.0</v>
      </c>
      <c r="C68" s="40">
        <v>88.0</v>
      </c>
    </row>
    <row r="69" ht="21.75" customHeight="1">
      <c r="A69" s="38">
        <v>114402.0</v>
      </c>
      <c r="B69" s="42">
        <v>46248.0</v>
      </c>
      <c r="C69" s="40">
        <v>74.0</v>
      </c>
    </row>
    <row r="70">
      <c r="A70" s="38">
        <v>114504.0</v>
      </c>
      <c r="B70" s="42">
        <v>46248.0</v>
      </c>
      <c r="C70" s="40">
        <v>75.0</v>
      </c>
    </row>
    <row r="71">
      <c r="A71" s="38">
        <v>114516.0</v>
      </c>
      <c r="B71" s="42">
        <v>46248.0</v>
      </c>
      <c r="C71" s="40">
        <v>74.0</v>
      </c>
    </row>
    <row r="72">
      <c r="A72" s="38">
        <v>116036.0</v>
      </c>
      <c r="B72" s="42">
        <v>46248.0</v>
      </c>
      <c r="C72" s="40">
        <v>74.0</v>
      </c>
    </row>
    <row r="73">
      <c r="A73" s="38">
        <v>116654.0</v>
      </c>
      <c r="B73" s="42">
        <v>46248.0</v>
      </c>
      <c r="C73" s="40">
        <v>70.0</v>
      </c>
    </row>
    <row r="74">
      <c r="A74" s="38">
        <v>116881.0</v>
      </c>
      <c r="B74" s="42">
        <v>46248.0</v>
      </c>
      <c r="C74" s="40">
        <v>75.0</v>
      </c>
    </row>
    <row r="75">
      <c r="A75" s="38">
        <v>116885.0</v>
      </c>
      <c r="B75" s="42">
        <v>46248.0</v>
      </c>
      <c r="C75" s="40">
        <v>75.0</v>
      </c>
    </row>
    <row r="76">
      <c r="A76" s="38">
        <v>116947.0</v>
      </c>
      <c r="B76" s="42">
        <v>46248.0</v>
      </c>
      <c r="C76" s="40">
        <v>72.0</v>
      </c>
    </row>
    <row r="77">
      <c r="A77" s="38">
        <v>116962.0</v>
      </c>
      <c r="B77" s="42">
        <v>46248.0</v>
      </c>
      <c r="C77" s="40">
        <v>70.0</v>
      </c>
    </row>
    <row r="78">
      <c r="A78" s="38">
        <v>116980.0</v>
      </c>
      <c r="B78" s="42">
        <v>46248.0</v>
      </c>
      <c r="C78" s="40">
        <v>75.0</v>
      </c>
    </row>
    <row r="79">
      <c r="A79" s="38">
        <v>116994.0</v>
      </c>
      <c r="B79" s="42">
        <v>46248.0</v>
      </c>
      <c r="C79" s="40">
        <v>76.0</v>
      </c>
    </row>
    <row r="80">
      <c r="A80" s="38">
        <v>116997.0</v>
      </c>
      <c r="B80" s="42">
        <v>46248.0</v>
      </c>
      <c r="C80" s="40">
        <v>72.0</v>
      </c>
    </row>
    <row r="81">
      <c r="A81" s="38">
        <v>117101.0</v>
      </c>
      <c r="B81" s="42">
        <v>46248.0</v>
      </c>
      <c r="C81" s="40">
        <v>71.0</v>
      </c>
    </row>
    <row r="82">
      <c r="A82" s="38">
        <v>166084.0</v>
      </c>
      <c r="B82" s="42">
        <v>46248.0</v>
      </c>
      <c r="C82" s="40">
        <v>74.0</v>
      </c>
    </row>
    <row r="83">
      <c r="A83" s="38">
        <v>167252.0</v>
      </c>
      <c r="B83" s="42">
        <v>46248.0</v>
      </c>
      <c r="C83" s="40">
        <v>76.0</v>
      </c>
    </row>
    <row r="84">
      <c r="A84" s="38">
        <v>296844.0</v>
      </c>
      <c r="B84" s="42">
        <v>46248.0</v>
      </c>
      <c r="C84" s="40">
        <v>71.0</v>
      </c>
    </row>
    <row r="85">
      <c r="A85" s="38">
        <v>401044.0</v>
      </c>
      <c r="B85" s="42">
        <v>46248.0</v>
      </c>
      <c r="C85" s="40">
        <v>74.0</v>
      </c>
    </row>
    <row r="86">
      <c r="A86" s="38">
        <v>418797.0</v>
      </c>
      <c r="B86" s="42">
        <v>46248.0</v>
      </c>
      <c r="C86" s="40">
        <v>75.0</v>
      </c>
    </row>
    <row r="87">
      <c r="A87" s="38">
        <v>636182.0</v>
      </c>
      <c r="B87" s="42">
        <v>46248.0</v>
      </c>
      <c r="C87" s="40">
        <v>70.0</v>
      </c>
    </row>
    <row r="88">
      <c r="A88" s="38">
        <v>720051.0</v>
      </c>
      <c r="B88" s="42">
        <v>46248.0</v>
      </c>
      <c r="C88" s="40">
        <v>76.0</v>
      </c>
    </row>
    <row r="89">
      <c r="A89" s="75"/>
      <c r="B89" s="76"/>
      <c r="C89" s="75"/>
    </row>
    <row r="90">
      <c r="A90" s="75"/>
      <c r="B90" s="76"/>
      <c r="C90" s="75"/>
    </row>
    <row r="91">
      <c r="A91" s="75"/>
      <c r="B91" s="76"/>
      <c r="C91" s="75"/>
    </row>
    <row r="92">
      <c r="A92" s="75"/>
      <c r="B92" s="76"/>
      <c r="C92" s="75"/>
    </row>
    <row r="93">
      <c r="A93" s="75"/>
      <c r="B93" s="76"/>
      <c r="C93" s="75"/>
    </row>
    <row r="94">
      <c r="A94" s="75"/>
      <c r="B94" s="76"/>
      <c r="C94" s="75"/>
    </row>
    <row r="95">
      <c r="A95" s="75"/>
      <c r="B95" s="76"/>
      <c r="C95" s="75"/>
    </row>
    <row r="96">
      <c r="B96" s="77"/>
    </row>
    <row r="97">
      <c r="B97" s="77"/>
    </row>
    <row r="98">
      <c r="B98" s="77"/>
    </row>
    <row r="99">
      <c r="B99" s="77"/>
    </row>
    <row r="100">
      <c r="B100" s="77"/>
    </row>
    <row r="101">
      <c r="B101" s="78"/>
    </row>
    <row r="102">
      <c r="B102" s="78"/>
    </row>
    <row r="103">
      <c r="B103" s="78"/>
    </row>
    <row r="104">
      <c r="B104" s="78"/>
    </row>
    <row r="105">
      <c r="B105" s="78"/>
    </row>
    <row r="106">
      <c r="B106" s="78"/>
    </row>
    <row r="107">
      <c r="B107" s="78"/>
    </row>
    <row r="108">
      <c r="B108" s="78"/>
    </row>
    <row r="109">
      <c r="B109" s="78"/>
    </row>
    <row r="110">
      <c r="B110" s="78"/>
    </row>
    <row r="111">
      <c r="B111" s="78"/>
    </row>
    <row r="112">
      <c r="B112" s="78"/>
    </row>
    <row r="113">
      <c r="B113" s="78"/>
    </row>
    <row r="114">
      <c r="B114" s="78"/>
    </row>
    <row r="115">
      <c r="B115" s="78"/>
    </row>
    <row r="116">
      <c r="B116" s="78"/>
    </row>
    <row r="117">
      <c r="B117" s="78"/>
    </row>
    <row r="118">
      <c r="B118" s="78"/>
    </row>
    <row r="119">
      <c r="B119" s="78"/>
    </row>
    <row r="120">
      <c r="B120" s="78"/>
    </row>
    <row r="121">
      <c r="B121" s="78"/>
    </row>
    <row r="122">
      <c r="B122" s="78"/>
    </row>
    <row r="123">
      <c r="B123" s="78"/>
    </row>
    <row r="124">
      <c r="B124" s="78"/>
    </row>
    <row r="125">
      <c r="B125" s="78"/>
    </row>
    <row r="126">
      <c r="B126" s="78"/>
    </row>
    <row r="127">
      <c r="B127" s="78"/>
    </row>
    <row r="128">
      <c r="B128" s="78"/>
    </row>
    <row r="129">
      <c r="B129" s="78"/>
    </row>
    <row r="130">
      <c r="B130" s="78"/>
    </row>
    <row r="131">
      <c r="B131" s="78"/>
    </row>
    <row r="132">
      <c r="B132" s="78"/>
    </row>
    <row r="133">
      <c r="B133" s="78"/>
    </row>
    <row r="134">
      <c r="B134" s="78"/>
    </row>
    <row r="135">
      <c r="B135" s="78"/>
    </row>
    <row r="136">
      <c r="B136" s="78"/>
    </row>
    <row r="137">
      <c r="B137" s="78"/>
    </row>
    <row r="138">
      <c r="B138" s="78"/>
    </row>
    <row r="139">
      <c r="B139" s="78"/>
    </row>
    <row r="140">
      <c r="B140" s="78"/>
    </row>
    <row r="141">
      <c r="B141" s="78"/>
    </row>
    <row r="142">
      <c r="B142" s="78"/>
    </row>
    <row r="143">
      <c r="B143" s="78"/>
    </row>
    <row r="144">
      <c r="B144" s="78"/>
    </row>
    <row r="145">
      <c r="B145" s="78"/>
    </row>
    <row r="146">
      <c r="B146" s="78"/>
    </row>
    <row r="147">
      <c r="B147" s="78"/>
    </row>
    <row r="148">
      <c r="B148" s="78"/>
    </row>
    <row r="149">
      <c r="B149" s="78"/>
    </row>
    <row r="150">
      <c r="B150" s="78"/>
    </row>
    <row r="151">
      <c r="B151" s="79"/>
    </row>
    <row r="152">
      <c r="B152" s="79"/>
    </row>
    <row r="153">
      <c r="B153" s="79"/>
    </row>
    <row r="154">
      <c r="B154" s="79"/>
    </row>
    <row r="155">
      <c r="B155" s="79"/>
    </row>
    <row r="156">
      <c r="B156" s="79"/>
    </row>
    <row r="157">
      <c r="B157" s="79"/>
    </row>
    <row r="158">
      <c r="B158" s="79"/>
    </row>
    <row r="159">
      <c r="B159" s="79"/>
    </row>
    <row r="160">
      <c r="B160" s="79"/>
    </row>
    <row r="161">
      <c r="B161" s="79"/>
    </row>
    <row r="162">
      <c r="B162" s="79"/>
    </row>
    <row r="163">
      <c r="B163" s="79"/>
    </row>
    <row r="164">
      <c r="B164" s="79"/>
    </row>
    <row r="165">
      <c r="B165" s="79"/>
    </row>
    <row r="166">
      <c r="B166" s="79"/>
    </row>
    <row r="167">
      <c r="B167" s="79"/>
    </row>
    <row r="168">
      <c r="B168" s="79"/>
    </row>
    <row r="169">
      <c r="B169" s="79"/>
    </row>
    <row r="170">
      <c r="B170" s="79"/>
    </row>
    <row r="171">
      <c r="B171" s="79"/>
    </row>
    <row r="172">
      <c r="B172" s="79"/>
    </row>
    <row r="173">
      <c r="B173" s="79"/>
    </row>
    <row r="174">
      <c r="B174" s="79"/>
    </row>
    <row r="175">
      <c r="B175" s="79"/>
    </row>
    <row r="176">
      <c r="B176" s="79"/>
    </row>
    <row r="177">
      <c r="B177" s="79"/>
    </row>
    <row r="178">
      <c r="B178" s="79"/>
    </row>
    <row r="179">
      <c r="B179" s="79"/>
    </row>
    <row r="180">
      <c r="B180" s="79"/>
    </row>
    <row r="181">
      <c r="B181" s="79"/>
    </row>
    <row r="182">
      <c r="B182" s="79"/>
    </row>
    <row r="183">
      <c r="B183" s="79"/>
    </row>
    <row r="184">
      <c r="B184" s="79"/>
    </row>
    <row r="185">
      <c r="B185" s="79"/>
    </row>
    <row r="186">
      <c r="B186" s="79"/>
    </row>
    <row r="187">
      <c r="B187" s="79"/>
    </row>
    <row r="188">
      <c r="B188" s="79"/>
    </row>
    <row r="189">
      <c r="B189" s="79"/>
    </row>
    <row r="190">
      <c r="B190" s="79"/>
    </row>
    <row r="191">
      <c r="B191" s="79"/>
    </row>
    <row r="192">
      <c r="B192" s="79"/>
    </row>
    <row r="193">
      <c r="B193" s="79"/>
    </row>
    <row r="194">
      <c r="B194" s="79"/>
    </row>
    <row r="195">
      <c r="B195" s="79"/>
    </row>
    <row r="196">
      <c r="B196" s="79"/>
    </row>
    <row r="197">
      <c r="B197" s="79"/>
    </row>
    <row r="198">
      <c r="B198" s="79"/>
    </row>
    <row r="199">
      <c r="B199" s="79"/>
    </row>
    <row r="200">
      <c r="B200" s="79"/>
    </row>
    <row r="201">
      <c r="B201" s="79"/>
    </row>
    <row r="202">
      <c r="B202" s="79"/>
    </row>
    <row r="203">
      <c r="B203" s="79"/>
    </row>
    <row r="204">
      <c r="B204" s="79"/>
    </row>
    <row r="205">
      <c r="B205" s="79"/>
    </row>
    <row r="206">
      <c r="B206" s="79"/>
    </row>
    <row r="207">
      <c r="B207" s="79"/>
    </row>
    <row r="208">
      <c r="B208" s="79"/>
    </row>
    <row r="209">
      <c r="B209" s="79"/>
    </row>
    <row r="210">
      <c r="B210" s="79"/>
    </row>
    <row r="211">
      <c r="B211" s="79"/>
    </row>
    <row r="212">
      <c r="B212" s="79"/>
    </row>
    <row r="213">
      <c r="B213" s="79"/>
    </row>
    <row r="214">
      <c r="B214" s="79"/>
    </row>
    <row r="215">
      <c r="B215" s="79"/>
    </row>
    <row r="216">
      <c r="B216" s="79"/>
    </row>
    <row r="217">
      <c r="B217" s="79"/>
    </row>
    <row r="218">
      <c r="B218" s="79"/>
    </row>
    <row r="219">
      <c r="B219" s="79"/>
    </row>
    <row r="220">
      <c r="B220" s="79"/>
    </row>
    <row r="221">
      <c r="B221" s="79"/>
    </row>
    <row r="222">
      <c r="B222" s="79"/>
    </row>
    <row r="223">
      <c r="B223" s="79"/>
    </row>
    <row r="224">
      <c r="B224" s="79"/>
    </row>
    <row r="225">
      <c r="B225" s="79"/>
    </row>
    <row r="226">
      <c r="B226" s="79"/>
    </row>
    <row r="227">
      <c r="B227" s="79"/>
    </row>
    <row r="228">
      <c r="B228" s="79"/>
    </row>
    <row r="229">
      <c r="B229" s="79"/>
    </row>
    <row r="230">
      <c r="B230" s="79"/>
    </row>
    <row r="231">
      <c r="B231" s="79"/>
    </row>
    <row r="232">
      <c r="B232" s="79"/>
    </row>
    <row r="233">
      <c r="B233" s="79"/>
    </row>
    <row r="234">
      <c r="B234" s="79"/>
    </row>
    <row r="235">
      <c r="B235" s="79"/>
    </row>
    <row r="236">
      <c r="B236" s="79"/>
    </row>
    <row r="237">
      <c r="B237" s="79"/>
    </row>
    <row r="238">
      <c r="B238" s="79"/>
    </row>
    <row r="239">
      <c r="B239" s="79"/>
    </row>
    <row r="240">
      <c r="B240" s="79"/>
    </row>
    <row r="241">
      <c r="B241" s="79"/>
    </row>
    <row r="242">
      <c r="B242" s="79"/>
    </row>
    <row r="243">
      <c r="B243" s="79"/>
    </row>
    <row r="244">
      <c r="B244" s="79"/>
    </row>
    <row r="245">
      <c r="B245" s="79"/>
    </row>
    <row r="246">
      <c r="B246" s="79"/>
    </row>
    <row r="247">
      <c r="B247" s="79"/>
    </row>
    <row r="248">
      <c r="B248" s="79"/>
    </row>
    <row r="249">
      <c r="B249" s="79"/>
    </row>
    <row r="250">
      <c r="B250" s="79"/>
    </row>
    <row r="251">
      <c r="B251" s="79"/>
    </row>
    <row r="252">
      <c r="B252" s="79"/>
    </row>
    <row r="253">
      <c r="B253" s="79"/>
    </row>
    <row r="254">
      <c r="B254" s="79"/>
    </row>
    <row r="255">
      <c r="B255" s="79"/>
    </row>
    <row r="256">
      <c r="B256" s="79"/>
    </row>
    <row r="257">
      <c r="B257" s="79"/>
    </row>
    <row r="258">
      <c r="B258" s="79"/>
    </row>
    <row r="259">
      <c r="B259" s="79"/>
    </row>
    <row r="260">
      <c r="B260" s="79"/>
    </row>
    <row r="261">
      <c r="B261" s="79"/>
    </row>
    <row r="262">
      <c r="B262" s="79"/>
    </row>
    <row r="263">
      <c r="B263" s="79"/>
    </row>
    <row r="264">
      <c r="B264" s="79"/>
    </row>
    <row r="265">
      <c r="B265" s="79"/>
    </row>
    <row r="266">
      <c r="B266" s="79"/>
    </row>
    <row r="267">
      <c r="B267" s="79"/>
    </row>
    <row r="268">
      <c r="B268" s="79"/>
    </row>
    <row r="269">
      <c r="B269" s="79"/>
    </row>
    <row r="270">
      <c r="B270" s="79"/>
    </row>
    <row r="271">
      <c r="B271" s="79"/>
    </row>
    <row r="272">
      <c r="B272" s="79"/>
    </row>
    <row r="273">
      <c r="B273" s="79"/>
    </row>
    <row r="274">
      <c r="B274" s="79"/>
    </row>
    <row r="275">
      <c r="B275" s="79"/>
    </row>
    <row r="276">
      <c r="B276" s="79"/>
    </row>
    <row r="277">
      <c r="B277" s="79"/>
    </row>
    <row r="278">
      <c r="B278" s="79"/>
    </row>
    <row r="279">
      <c r="B279" s="79"/>
    </row>
    <row r="280">
      <c r="B280" s="79"/>
    </row>
    <row r="281">
      <c r="B281" s="79"/>
    </row>
    <row r="282">
      <c r="B282" s="79"/>
    </row>
    <row r="283">
      <c r="B283" s="79"/>
    </row>
    <row r="284">
      <c r="B284" s="79"/>
    </row>
    <row r="285">
      <c r="B285" s="79"/>
    </row>
    <row r="286">
      <c r="B286" s="79"/>
    </row>
    <row r="287">
      <c r="B287" s="79"/>
    </row>
    <row r="288">
      <c r="B288" s="79"/>
    </row>
    <row r="289">
      <c r="B289" s="79"/>
    </row>
    <row r="290">
      <c r="B290" s="79"/>
    </row>
    <row r="291">
      <c r="B291" s="79"/>
    </row>
    <row r="292">
      <c r="B292" s="79"/>
    </row>
    <row r="293">
      <c r="B293" s="79"/>
    </row>
    <row r="294">
      <c r="B294" s="79"/>
    </row>
    <row r="295">
      <c r="B295" s="79"/>
    </row>
    <row r="296">
      <c r="B296" s="79"/>
    </row>
    <row r="297">
      <c r="B297" s="79"/>
    </row>
    <row r="298">
      <c r="B298" s="79"/>
    </row>
    <row r="299">
      <c r="B299" s="79"/>
    </row>
    <row r="300">
      <c r="B300" s="79"/>
    </row>
    <row r="301">
      <c r="B301" s="79"/>
    </row>
    <row r="302">
      <c r="B302" s="79"/>
    </row>
    <row r="303">
      <c r="B303" s="79"/>
    </row>
    <row r="304">
      <c r="B304" s="79"/>
    </row>
    <row r="305">
      <c r="B305" s="79"/>
    </row>
    <row r="306">
      <c r="B306" s="79"/>
    </row>
    <row r="307">
      <c r="B307" s="79"/>
    </row>
    <row r="308">
      <c r="B308" s="79"/>
    </row>
    <row r="309">
      <c r="B309" s="79"/>
    </row>
    <row r="310">
      <c r="B310" s="79"/>
    </row>
    <row r="311">
      <c r="B311" s="79"/>
    </row>
    <row r="312">
      <c r="B312" s="79"/>
    </row>
    <row r="313">
      <c r="B313" s="79"/>
    </row>
    <row r="314">
      <c r="B314" s="79"/>
    </row>
    <row r="315">
      <c r="B315" s="79"/>
    </row>
    <row r="316">
      <c r="B316" s="79"/>
    </row>
    <row r="317">
      <c r="B317" s="79"/>
    </row>
    <row r="318">
      <c r="B318" s="79"/>
    </row>
    <row r="319">
      <c r="B319" s="79"/>
    </row>
    <row r="320">
      <c r="B320" s="79"/>
    </row>
    <row r="321">
      <c r="B321" s="79"/>
    </row>
    <row r="322">
      <c r="B322" s="79"/>
    </row>
    <row r="323">
      <c r="B323" s="79"/>
    </row>
    <row r="324">
      <c r="B324" s="79"/>
    </row>
    <row r="325">
      <c r="B325" s="79"/>
    </row>
    <row r="326">
      <c r="B326" s="79"/>
    </row>
    <row r="327">
      <c r="B327" s="79"/>
    </row>
    <row r="328">
      <c r="B328" s="79"/>
    </row>
    <row r="329">
      <c r="B329" s="79"/>
    </row>
    <row r="330">
      <c r="B330" s="79"/>
    </row>
    <row r="331">
      <c r="B331" s="79"/>
    </row>
    <row r="332">
      <c r="B332" s="79"/>
    </row>
    <row r="333">
      <c r="B333" s="79"/>
    </row>
    <row r="334">
      <c r="B334" s="79"/>
    </row>
    <row r="335">
      <c r="B335" s="79"/>
    </row>
    <row r="336">
      <c r="B336" s="79"/>
    </row>
    <row r="337">
      <c r="B337" s="79"/>
    </row>
    <row r="338">
      <c r="B338" s="79"/>
    </row>
    <row r="339">
      <c r="B339" s="79"/>
    </row>
    <row r="340">
      <c r="B340" s="79"/>
    </row>
    <row r="341">
      <c r="B341" s="79"/>
    </row>
    <row r="342">
      <c r="B342" s="79"/>
    </row>
    <row r="343">
      <c r="B343" s="79"/>
    </row>
    <row r="344">
      <c r="B344" s="79"/>
    </row>
    <row r="345">
      <c r="B345" s="79"/>
    </row>
    <row r="346">
      <c r="B346" s="79"/>
    </row>
    <row r="347">
      <c r="B347" s="79"/>
    </row>
    <row r="348">
      <c r="B348" s="79"/>
    </row>
    <row r="349">
      <c r="B349" s="79"/>
    </row>
    <row r="350">
      <c r="B350" s="79"/>
    </row>
    <row r="351">
      <c r="B351" s="79"/>
    </row>
    <row r="352">
      <c r="B352" s="79"/>
    </row>
    <row r="353">
      <c r="B353" s="79"/>
    </row>
    <row r="354">
      <c r="B354" s="79"/>
    </row>
    <row r="355">
      <c r="B355" s="79"/>
    </row>
    <row r="356">
      <c r="B356" s="79"/>
    </row>
    <row r="357">
      <c r="B357" s="79"/>
    </row>
    <row r="358">
      <c r="B358" s="79"/>
    </row>
    <row r="359">
      <c r="B359" s="79"/>
    </row>
    <row r="360">
      <c r="B360" s="79"/>
    </row>
    <row r="361">
      <c r="B361" s="79"/>
    </row>
    <row r="362">
      <c r="B362" s="79"/>
    </row>
    <row r="363">
      <c r="B363" s="79"/>
    </row>
    <row r="364">
      <c r="B364" s="79"/>
    </row>
    <row r="365">
      <c r="B365" s="79"/>
    </row>
    <row r="366">
      <c r="B366" s="79"/>
    </row>
    <row r="367">
      <c r="B367" s="79"/>
    </row>
    <row r="368">
      <c r="B368" s="79"/>
    </row>
    <row r="369">
      <c r="B369" s="79"/>
    </row>
    <row r="370">
      <c r="B370" s="79"/>
    </row>
    <row r="371">
      <c r="B371" s="79"/>
    </row>
    <row r="372">
      <c r="B372" s="79"/>
    </row>
    <row r="373">
      <c r="B373" s="79"/>
    </row>
    <row r="374">
      <c r="B374" s="79"/>
    </row>
    <row r="375">
      <c r="B375" s="79"/>
    </row>
    <row r="376">
      <c r="B376" s="79"/>
    </row>
    <row r="377">
      <c r="B377" s="79"/>
    </row>
    <row r="378">
      <c r="B378" s="79"/>
    </row>
    <row r="379">
      <c r="B379" s="79"/>
    </row>
    <row r="380">
      <c r="B380" s="79"/>
    </row>
    <row r="381">
      <c r="B381" s="79"/>
    </row>
    <row r="382">
      <c r="B382" s="79"/>
    </row>
    <row r="383">
      <c r="B383" s="79"/>
    </row>
    <row r="384">
      <c r="B384" s="79"/>
    </row>
    <row r="385">
      <c r="B385" s="79"/>
    </row>
    <row r="386">
      <c r="B386" s="79"/>
    </row>
    <row r="387">
      <c r="B387" s="79"/>
    </row>
    <row r="388">
      <c r="B388" s="79"/>
    </row>
    <row r="389">
      <c r="B389" s="79"/>
    </row>
    <row r="390">
      <c r="B390" s="79"/>
    </row>
    <row r="391">
      <c r="B391" s="79"/>
    </row>
    <row r="392">
      <c r="B392" s="79"/>
    </row>
    <row r="393">
      <c r="B393" s="79"/>
    </row>
    <row r="394">
      <c r="B394" s="79"/>
    </row>
    <row r="395">
      <c r="B395" s="79"/>
    </row>
    <row r="396">
      <c r="B396" s="79"/>
    </row>
    <row r="397">
      <c r="B397" s="79"/>
    </row>
    <row r="398">
      <c r="B398" s="79"/>
    </row>
    <row r="399">
      <c r="B399" s="79"/>
    </row>
    <row r="400">
      <c r="B400" s="79"/>
    </row>
    <row r="401">
      <c r="B401" s="79"/>
    </row>
    <row r="402">
      <c r="B402" s="79"/>
    </row>
    <row r="403">
      <c r="B403" s="79"/>
    </row>
    <row r="404">
      <c r="B404" s="79"/>
    </row>
    <row r="405">
      <c r="B405" s="79"/>
    </row>
    <row r="406">
      <c r="B406" s="79"/>
    </row>
    <row r="407">
      <c r="B407" s="79"/>
    </row>
    <row r="408">
      <c r="B408" s="79"/>
    </row>
    <row r="409">
      <c r="B409" s="79"/>
    </row>
    <row r="410">
      <c r="B410" s="79"/>
    </row>
    <row r="411">
      <c r="B411" s="79"/>
    </row>
    <row r="412">
      <c r="B412" s="79"/>
    </row>
    <row r="413">
      <c r="B413" s="79"/>
    </row>
    <row r="414">
      <c r="B414" s="79"/>
    </row>
    <row r="415">
      <c r="B415" s="79"/>
    </row>
    <row r="416">
      <c r="B416" s="79"/>
    </row>
    <row r="417">
      <c r="B417" s="79"/>
    </row>
    <row r="418">
      <c r="B418" s="79"/>
    </row>
    <row r="419">
      <c r="B419" s="79"/>
    </row>
    <row r="420">
      <c r="B420" s="79"/>
    </row>
    <row r="421">
      <c r="B421" s="79"/>
    </row>
    <row r="422">
      <c r="B422" s="79"/>
    </row>
    <row r="423">
      <c r="B423" s="79"/>
    </row>
    <row r="424">
      <c r="B424" s="79"/>
    </row>
    <row r="425">
      <c r="B425" s="79"/>
    </row>
    <row r="426">
      <c r="B426" s="79"/>
    </row>
    <row r="427">
      <c r="B427" s="79"/>
    </row>
    <row r="428">
      <c r="B428" s="79"/>
    </row>
    <row r="429">
      <c r="B429" s="79"/>
    </row>
    <row r="430">
      <c r="B430" s="79"/>
    </row>
    <row r="431">
      <c r="B431" s="79"/>
    </row>
    <row r="432">
      <c r="B432" s="79"/>
    </row>
    <row r="433">
      <c r="B433" s="79"/>
    </row>
    <row r="434">
      <c r="B434" s="79"/>
    </row>
    <row r="435">
      <c r="B435" s="79"/>
    </row>
    <row r="436">
      <c r="B436" s="79"/>
    </row>
    <row r="437">
      <c r="B437" s="79"/>
    </row>
    <row r="438">
      <c r="B438" s="79"/>
    </row>
    <row r="439">
      <c r="B439" s="79"/>
    </row>
    <row r="440">
      <c r="B440" s="79"/>
    </row>
    <row r="441">
      <c r="B441" s="79"/>
    </row>
    <row r="442">
      <c r="B442" s="79"/>
    </row>
    <row r="443">
      <c r="B443" s="79"/>
    </row>
    <row r="444">
      <c r="B444" s="79"/>
    </row>
    <row r="445">
      <c r="B445" s="79"/>
    </row>
    <row r="446">
      <c r="B446" s="79"/>
    </row>
    <row r="447">
      <c r="B447" s="79"/>
    </row>
    <row r="448">
      <c r="B448" s="79"/>
    </row>
    <row r="449">
      <c r="B449" s="79"/>
    </row>
    <row r="450">
      <c r="B450" s="79"/>
    </row>
    <row r="451">
      <c r="B451" s="79"/>
    </row>
    <row r="452">
      <c r="B452" s="79"/>
    </row>
    <row r="453">
      <c r="B453" s="79"/>
    </row>
    <row r="454">
      <c r="B454" s="79"/>
    </row>
    <row r="455">
      <c r="B455" s="79"/>
    </row>
    <row r="456">
      <c r="B456" s="79"/>
    </row>
    <row r="457">
      <c r="B457" s="79"/>
    </row>
    <row r="458">
      <c r="B458" s="79"/>
    </row>
    <row r="459">
      <c r="B459" s="79"/>
    </row>
    <row r="460">
      <c r="B460" s="79"/>
    </row>
    <row r="461">
      <c r="B461" s="79"/>
    </row>
    <row r="462">
      <c r="B462" s="79"/>
    </row>
    <row r="463">
      <c r="B463" s="79"/>
    </row>
    <row r="464">
      <c r="B464" s="79"/>
    </row>
    <row r="465">
      <c r="B465" s="79"/>
    </row>
    <row r="466">
      <c r="B466" s="79"/>
    </row>
    <row r="467">
      <c r="B467" s="79"/>
    </row>
    <row r="468">
      <c r="B468" s="79"/>
    </row>
    <row r="469">
      <c r="B469" s="79"/>
    </row>
    <row r="470">
      <c r="B470" s="79"/>
    </row>
    <row r="471">
      <c r="B471" s="79"/>
    </row>
    <row r="472">
      <c r="B472" s="79"/>
    </row>
    <row r="473">
      <c r="B473" s="79"/>
    </row>
    <row r="474">
      <c r="B474" s="79"/>
    </row>
    <row r="475">
      <c r="B475" s="79"/>
    </row>
    <row r="476">
      <c r="B476" s="79"/>
    </row>
    <row r="477">
      <c r="B477" s="79"/>
    </row>
    <row r="478">
      <c r="B478" s="79"/>
    </row>
    <row r="479">
      <c r="B479" s="79"/>
    </row>
    <row r="480">
      <c r="B480" s="79"/>
    </row>
    <row r="481">
      <c r="B481" s="79"/>
    </row>
    <row r="482">
      <c r="B482" s="79"/>
    </row>
    <row r="483">
      <c r="B483" s="79"/>
    </row>
    <row r="484">
      <c r="B484" s="79"/>
    </row>
    <row r="485">
      <c r="B485" s="79"/>
    </row>
    <row r="486">
      <c r="B486" s="79"/>
    </row>
    <row r="487">
      <c r="B487" s="79"/>
    </row>
    <row r="488">
      <c r="B488" s="79"/>
    </row>
    <row r="489">
      <c r="B489" s="79"/>
    </row>
    <row r="490">
      <c r="B490" s="79"/>
    </row>
    <row r="491">
      <c r="B491" s="79"/>
    </row>
    <row r="492">
      <c r="B492" s="79"/>
    </row>
    <row r="493">
      <c r="B493" s="79"/>
    </row>
    <row r="494">
      <c r="B494" s="79"/>
    </row>
    <row r="495">
      <c r="B495" s="79"/>
    </row>
    <row r="496">
      <c r="B496" s="79"/>
    </row>
    <row r="497">
      <c r="B497" s="79"/>
    </row>
    <row r="498">
      <c r="B498" s="79"/>
    </row>
    <row r="499">
      <c r="B499" s="79"/>
    </row>
    <row r="500">
      <c r="B500" s="79"/>
    </row>
    <row r="501">
      <c r="B501" s="79"/>
    </row>
    <row r="502">
      <c r="B502" s="79"/>
    </row>
    <row r="503">
      <c r="B503" s="79"/>
    </row>
    <row r="504">
      <c r="B504" s="79"/>
    </row>
    <row r="505">
      <c r="B505" s="79"/>
    </row>
    <row r="506">
      <c r="B506" s="79"/>
    </row>
    <row r="507">
      <c r="B507" s="79"/>
    </row>
    <row r="508">
      <c r="B508" s="79"/>
    </row>
    <row r="509">
      <c r="B509" s="79"/>
    </row>
    <row r="510">
      <c r="B510" s="79"/>
    </row>
    <row r="511">
      <c r="B511" s="79"/>
    </row>
    <row r="512">
      <c r="B512" s="79"/>
    </row>
    <row r="513">
      <c r="B513" s="79"/>
    </row>
    <row r="514">
      <c r="B514" s="79"/>
    </row>
    <row r="515">
      <c r="B515" s="79"/>
    </row>
    <row r="516">
      <c r="B516" s="79"/>
    </row>
    <row r="517">
      <c r="B517" s="79"/>
    </row>
    <row r="518">
      <c r="B518" s="79"/>
    </row>
    <row r="519">
      <c r="B519" s="79"/>
    </row>
    <row r="520">
      <c r="B520" s="79"/>
    </row>
    <row r="521">
      <c r="B521" s="79"/>
    </row>
    <row r="522">
      <c r="B522" s="79"/>
    </row>
    <row r="523">
      <c r="B523" s="79"/>
    </row>
    <row r="524">
      <c r="B524" s="79"/>
    </row>
    <row r="525">
      <c r="B525" s="79"/>
    </row>
    <row r="526">
      <c r="B526" s="79"/>
    </row>
    <row r="527">
      <c r="B527" s="79"/>
    </row>
    <row r="528">
      <c r="B528" s="79"/>
    </row>
    <row r="529">
      <c r="B529" s="79"/>
    </row>
    <row r="530">
      <c r="B530" s="79"/>
    </row>
    <row r="531">
      <c r="B531" s="79"/>
    </row>
    <row r="532">
      <c r="B532" s="79"/>
    </row>
    <row r="533">
      <c r="B533" s="79"/>
    </row>
    <row r="534">
      <c r="B534" s="79"/>
    </row>
    <row r="535">
      <c r="B535" s="79"/>
    </row>
    <row r="536">
      <c r="B536" s="79"/>
    </row>
    <row r="537">
      <c r="B537" s="79"/>
    </row>
    <row r="538">
      <c r="B538" s="79"/>
    </row>
    <row r="539">
      <c r="B539" s="79"/>
    </row>
    <row r="540">
      <c r="B540" s="79"/>
    </row>
    <row r="541">
      <c r="B541" s="79"/>
    </row>
    <row r="542">
      <c r="B542" s="79"/>
    </row>
    <row r="543">
      <c r="B543" s="79"/>
    </row>
    <row r="544">
      <c r="B544" s="79"/>
    </row>
    <row r="545">
      <c r="B545" s="79"/>
    </row>
    <row r="546">
      <c r="B546" s="79"/>
    </row>
    <row r="547">
      <c r="B547" s="79"/>
    </row>
    <row r="548">
      <c r="B548" s="79"/>
    </row>
    <row r="549">
      <c r="B549" s="79"/>
    </row>
    <row r="550">
      <c r="B550" s="79"/>
    </row>
    <row r="551">
      <c r="B551" s="79"/>
    </row>
    <row r="552">
      <c r="B552" s="79"/>
    </row>
    <row r="553">
      <c r="B553" s="79"/>
    </row>
    <row r="554">
      <c r="B554" s="79"/>
    </row>
    <row r="555">
      <c r="B555" s="79"/>
    </row>
    <row r="556">
      <c r="B556" s="79"/>
    </row>
    <row r="557">
      <c r="B557" s="79"/>
    </row>
    <row r="558">
      <c r="B558" s="79"/>
    </row>
    <row r="559">
      <c r="B559" s="79"/>
    </row>
    <row r="560">
      <c r="B560" s="79"/>
    </row>
    <row r="561">
      <c r="B561" s="79"/>
    </row>
    <row r="562">
      <c r="B562" s="79"/>
    </row>
    <row r="563">
      <c r="B563" s="79"/>
    </row>
    <row r="564">
      <c r="B564" s="79"/>
    </row>
    <row r="565">
      <c r="B565" s="79"/>
    </row>
    <row r="566">
      <c r="B566" s="79"/>
    </row>
    <row r="567">
      <c r="B567" s="79"/>
    </row>
    <row r="568">
      <c r="B568" s="79"/>
    </row>
    <row r="569">
      <c r="B569" s="79"/>
    </row>
    <row r="570">
      <c r="B570" s="79"/>
    </row>
    <row r="571">
      <c r="B571" s="79"/>
    </row>
    <row r="572">
      <c r="B572" s="79"/>
    </row>
    <row r="573">
      <c r="B573" s="79"/>
    </row>
    <row r="574">
      <c r="B574" s="79"/>
    </row>
    <row r="575">
      <c r="B575" s="79"/>
    </row>
    <row r="576">
      <c r="B576" s="79"/>
    </row>
    <row r="577">
      <c r="B577" s="79"/>
    </row>
    <row r="578">
      <c r="B578" s="79"/>
    </row>
    <row r="579">
      <c r="B579" s="79"/>
    </row>
    <row r="580">
      <c r="B580" s="79"/>
    </row>
    <row r="581">
      <c r="B581" s="79"/>
    </row>
    <row r="582">
      <c r="B582" s="79"/>
    </row>
    <row r="583">
      <c r="B583" s="79"/>
    </row>
    <row r="584">
      <c r="B584" s="79"/>
    </row>
    <row r="585">
      <c r="B585" s="79"/>
    </row>
    <row r="586">
      <c r="B586" s="79"/>
    </row>
    <row r="587">
      <c r="B587" s="79"/>
    </row>
    <row r="588">
      <c r="B588" s="79"/>
    </row>
    <row r="589">
      <c r="B589" s="79"/>
    </row>
    <row r="590">
      <c r="B590" s="79"/>
    </row>
    <row r="591">
      <c r="B591" s="79"/>
    </row>
    <row r="592">
      <c r="B592" s="79"/>
    </row>
    <row r="593">
      <c r="B593" s="79"/>
    </row>
    <row r="594">
      <c r="B594" s="79"/>
    </row>
    <row r="595">
      <c r="B595" s="79"/>
    </row>
    <row r="596">
      <c r="B596" s="79"/>
    </row>
    <row r="597">
      <c r="B597" s="79"/>
    </row>
    <row r="598">
      <c r="B598" s="79"/>
    </row>
    <row r="599">
      <c r="B599" s="79"/>
    </row>
    <row r="600">
      <c r="B600" s="79"/>
    </row>
    <row r="601">
      <c r="B601" s="79"/>
    </row>
    <row r="602">
      <c r="B602" s="79"/>
    </row>
    <row r="603">
      <c r="B603" s="79"/>
    </row>
    <row r="604">
      <c r="B604" s="79"/>
    </row>
    <row r="605">
      <c r="B605" s="79"/>
    </row>
    <row r="606">
      <c r="B606" s="79"/>
    </row>
    <row r="607">
      <c r="B607" s="79"/>
    </row>
    <row r="608">
      <c r="B608" s="79"/>
    </row>
    <row r="609">
      <c r="B609" s="79"/>
    </row>
    <row r="610">
      <c r="B610" s="79"/>
    </row>
    <row r="611">
      <c r="B611" s="79"/>
    </row>
    <row r="612">
      <c r="B612" s="79"/>
    </row>
    <row r="613">
      <c r="B613" s="79"/>
    </row>
    <row r="614">
      <c r="B614" s="79"/>
    </row>
    <row r="615">
      <c r="B615" s="79"/>
    </row>
    <row r="616">
      <c r="B616" s="79"/>
    </row>
    <row r="617">
      <c r="B617" s="79"/>
    </row>
    <row r="618">
      <c r="B618" s="79"/>
    </row>
    <row r="619">
      <c r="B619" s="79"/>
    </row>
    <row r="620">
      <c r="B620" s="79"/>
    </row>
    <row r="621">
      <c r="B621" s="79"/>
    </row>
    <row r="622">
      <c r="B622" s="79"/>
    </row>
    <row r="623">
      <c r="B623" s="79"/>
    </row>
    <row r="624">
      <c r="B624" s="79"/>
    </row>
    <row r="625">
      <c r="B625" s="79"/>
    </row>
    <row r="626">
      <c r="B626" s="79"/>
    </row>
    <row r="627">
      <c r="B627" s="79"/>
    </row>
    <row r="628">
      <c r="B628" s="79"/>
    </row>
    <row r="629">
      <c r="B629" s="79"/>
    </row>
    <row r="630">
      <c r="B630" s="79"/>
    </row>
    <row r="631">
      <c r="B631" s="79"/>
    </row>
    <row r="632">
      <c r="B632" s="79"/>
    </row>
    <row r="633">
      <c r="B633" s="79"/>
    </row>
    <row r="634">
      <c r="B634" s="79"/>
    </row>
    <row r="635">
      <c r="B635" s="79"/>
    </row>
    <row r="636">
      <c r="B636" s="79"/>
    </row>
    <row r="637">
      <c r="B637" s="79"/>
    </row>
    <row r="638">
      <c r="B638" s="79"/>
    </row>
    <row r="639">
      <c r="B639" s="79"/>
    </row>
    <row r="640">
      <c r="B640" s="79"/>
    </row>
    <row r="641">
      <c r="B641" s="79"/>
    </row>
    <row r="642">
      <c r="B642" s="79"/>
    </row>
    <row r="643">
      <c r="B643" s="79"/>
    </row>
    <row r="644">
      <c r="B644" s="79"/>
    </row>
    <row r="645">
      <c r="B645" s="79"/>
    </row>
    <row r="646">
      <c r="B646" s="79"/>
    </row>
    <row r="647">
      <c r="B647" s="79"/>
    </row>
    <row r="648">
      <c r="B648" s="79"/>
    </row>
    <row r="649">
      <c r="B649" s="79"/>
    </row>
    <row r="650">
      <c r="B650" s="79"/>
    </row>
    <row r="651">
      <c r="B651" s="79"/>
    </row>
    <row r="652">
      <c r="B652" s="79"/>
    </row>
    <row r="653">
      <c r="B653" s="79"/>
    </row>
    <row r="654">
      <c r="B654" s="79"/>
    </row>
    <row r="655">
      <c r="B655" s="79"/>
    </row>
    <row r="656">
      <c r="B656" s="79"/>
    </row>
    <row r="657">
      <c r="B657" s="79"/>
    </row>
    <row r="658">
      <c r="B658" s="79"/>
    </row>
    <row r="659">
      <c r="B659" s="79"/>
    </row>
    <row r="660">
      <c r="B660" s="79"/>
    </row>
    <row r="661">
      <c r="B661" s="79"/>
    </row>
    <row r="662">
      <c r="B662" s="79"/>
    </row>
    <row r="663">
      <c r="B663" s="79"/>
    </row>
    <row r="664">
      <c r="B664" s="79"/>
    </row>
    <row r="665">
      <c r="B665" s="79"/>
    </row>
    <row r="666">
      <c r="B666" s="79"/>
    </row>
    <row r="667">
      <c r="B667" s="79"/>
    </row>
    <row r="668">
      <c r="B668" s="79"/>
    </row>
    <row r="669">
      <c r="B669" s="79"/>
    </row>
    <row r="670">
      <c r="B670" s="79"/>
    </row>
    <row r="671">
      <c r="B671" s="79"/>
    </row>
    <row r="672">
      <c r="B672" s="79"/>
    </row>
    <row r="673">
      <c r="B673" s="79"/>
    </row>
    <row r="674">
      <c r="B674" s="79"/>
    </row>
    <row r="675">
      <c r="B675" s="79"/>
    </row>
    <row r="676">
      <c r="B676" s="79"/>
    </row>
    <row r="677">
      <c r="B677" s="79"/>
    </row>
    <row r="678">
      <c r="B678" s="79"/>
    </row>
    <row r="679">
      <c r="B679" s="79"/>
    </row>
    <row r="680">
      <c r="B680" s="79"/>
    </row>
    <row r="681">
      <c r="B681" s="79"/>
    </row>
    <row r="682">
      <c r="B682" s="79"/>
    </row>
    <row r="683">
      <c r="B683" s="79"/>
    </row>
    <row r="684">
      <c r="B684" s="79"/>
    </row>
    <row r="685">
      <c r="B685" s="79"/>
    </row>
    <row r="686">
      <c r="B686" s="79"/>
    </row>
    <row r="687">
      <c r="B687" s="79"/>
    </row>
    <row r="688">
      <c r="B688" s="79"/>
    </row>
    <row r="689">
      <c r="B689" s="79"/>
    </row>
    <row r="690">
      <c r="B690" s="79"/>
    </row>
    <row r="691">
      <c r="B691" s="79"/>
    </row>
    <row r="692">
      <c r="B692" s="79"/>
    </row>
    <row r="693">
      <c r="B693" s="79"/>
    </row>
    <row r="694">
      <c r="B694" s="79"/>
    </row>
    <row r="695">
      <c r="B695" s="79"/>
    </row>
    <row r="696">
      <c r="B696" s="79"/>
    </row>
    <row r="697">
      <c r="B697" s="79"/>
    </row>
    <row r="698">
      <c r="B698" s="79"/>
    </row>
    <row r="699">
      <c r="B699" s="79"/>
    </row>
    <row r="700">
      <c r="B700" s="79"/>
    </row>
    <row r="701">
      <c r="B701" s="79"/>
    </row>
    <row r="702">
      <c r="B702" s="79"/>
    </row>
    <row r="703">
      <c r="B703" s="79"/>
    </row>
    <row r="704">
      <c r="B704" s="79"/>
    </row>
    <row r="705">
      <c r="B705" s="79"/>
    </row>
    <row r="706">
      <c r="B706" s="79"/>
    </row>
    <row r="707">
      <c r="B707" s="79"/>
    </row>
    <row r="708">
      <c r="B708" s="79"/>
    </row>
    <row r="709">
      <c r="B709" s="79"/>
    </row>
    <row r="710">
      <c r="B710" s="79"/>
    </row>
    <row r="711">
      <c r="B711" s="79"/>
    </row>
    <row r="712">
      <c r="B712" s="79"/>
    </row>
    <row r="713">
      <c r="B713" s="79"/>
    </row>
    <row r="714">
      <c r="B714" s="79"/>
    </row>
    <row r="715">
      <c r="B715" s="79"/>
    </row>
    <row r="716">
      <c r="B716" s="79"/>
    </row>
    <row r="717">
      <c r="B717" s="79"/>
    </row>
    <row r="718">
      <c r="B718" s="79"/>
    </row>
    <row r="719">
      <c r="B719" s="79"/>
    </row>
    <row r="720">
      <c r="B720" s="79"/>
    </row>
    <row r="721">
      <c r="B721" s="79"/>
    </row>
    <row r="722">
      <c r="B722" s="79"/>
    </row>
    <row r="723">
      <c r="B723" s="79"/>
    </row>
    <row r="724">
      <c r="B724" s="79"/>
    </row>
    <row r="725">
      <c r="B725" s="79"/>
    </row>
    <row r="726">
      <c r="B726" s="79"/>
    </row>
    <row r="727">
      <c r="B727" s="79"/>
    </row>
    <row r="728">
      <c r="B728" s="79"/>
    </row>
    <row r="729">
      <c r="B729" s="79"/>
    </row>
    <row r="730">
      <c r="B730" s="79"/>
    </row>
    <row r="731">
      <c r="B731" s="79"/>
    </row>
    <row r="732">
      <c r="B732" s="79"/>
    </row>
    <row r="733">
      <c r="B733" s="79"/>
    </row>
    <row r="734">
      <c r="B734" s="79"/>
    </row>
    <row r="735">
      <c r="B735" s="79"/>
    </row>
    <row r="736">
      <c r="B736" s="79"/>
    </row>
    <row r="737">
      <c r="B737" s="79"/>
    </row>
    <row r="738">
      <c r="B738" s="79"/>
    </row>
    <row r="739">
      <c r="B739" s="79"/>
    </row>
    <row r="740">
      <c r="B740" s="79"/>
    </row>
    <row r="741">
      <c r="B741" s="79"/>
    </row>
    <row r="742">
      <c r="B742" s="79"/>
    </row>
    <row r="743">
      <c r="B743" s="79"/>
    </row>
    <row r="744">
      <c r="B744" s="79"/>
    </row>
    <row r="745">
      <c r="B745" s="79"/>
    </row>
    <row r="746">
      <c r="B746" s="79"/>
    </row>
    <row r="747">
      <c r="B747" s="79"/>
    </row>
    <row r="748">
      <c r="B748" s="79"/>
    </row>
    <row r="749">
      <c r="B749" s="79"/>
    </row>
    <row r="750">
      <c r="B750" s="79"/>
    </row>
    <row r="751">
      <c r="B751" s="79"/>
    </row>
    <row r="752">
      <c r="B752" s="79"/>
    </row>
    <row r="753">
      <c r="B753" s="79"/>
    </row>
    <row r="754">
      <c r="B754" s="79"/>
    </row>
    <row r="755">
      <c r="B755" s="79"/>
    </row>
    <row r="756">
      <c r="B756" s="79"/>
    </row>
    <row r="757">
      <c r="B757" s="79"/>
    </row>
    <row r="758">
      <c r="B758" s="79"/>
    </row>
    <row r="759">
      <c r="B759" s="79"/>
    </row>
    <row r="760">
      <c r="B760" s="79"/>
    </row>
    <row r="761">
      <c r="B761" s="79"/>
    </row>
    <row r="762">
      <c r="B762" s="79"/>
    </row>
    <row r="763">
      <c r="B763" s="79"/>
    </row>
    <row r="764">
      <c r="B764" s="79"/>
    </row>
    <row r="765">
      <c r="B765" s="79"/>
    </row>
    <row r="766">
      <c r="B766" s="79"/>
    </row>
    <row r="767">
      <c r="B767" s="79"/>
    </row>
    <row r="768">
      <c r="B768" s="79"/>
    </row>
    <row r="769">
      <c r="B769" s="79"/>
    </row>
    <row r="770">
      <c r="B770" s="79"/>
    </row>
    <row r="771">
      <c r="B771" s="79"/>
    </row>
    <row r="772">
      <c r="B772" s="79"/>
    </row>
    <row r="773">
      <c r="B773" s="79"/>
    </row>
    <row r="774">
      <c r="B774" s="79"/>
    </row>
    <row r="775">
      <c r="B775" s="79"/>
    </row>
    <row r="776">
      <c r="B776" s="79"/>
    </row>
    <row r="777">
      <c r="B777" s="79"/>
    </row>
    <row r="778">
      <c r="B778" s="79"/>
    </row>
    <row r="779">
      <c r="B779" s="79"/>
    </row>
    <row r="780">
      <c r="B780" s="79"/>
    </row>
    <row r="781">
      <c r="B781" s="79"/>
    </row>
    <row r="782">
      <c r="B782" s="79"/>
    </row>
    <row r="783">
      <c r="B783" s="79"/>
    </row>
    <row r="784">
      <c r="B784" s="79"/>
    </row>
    <row r="785">
      <c r="B785" s="79"/>
    </row>
    <row r="786">
      <c r="B786" s="79"/>
    </row>
    <row r="787">
      <c r="B787" s="79"/>
    </row>
    <row r="788">
      <c r="B788" s="79"/>
    </row>
    <row r="789">
      <c r="B789" s="79"/>
    </row>
    <row r="790">
      <c r="B790" s="79"/>
    </row>
    <row r="791">
      <c r="B791" s="79"/>
    </row>
    <row r="792">
      <c r="B792" s="79"/>
    </row>
    <row r="793">
      <c r="B793" s="79"/>
    </row>
    <row r="794">
      <c r="B794" s="79"/>
    </row>
    <row r="795">
      <c r="B795" s="79"/>
    </row>
    <row r="796">
      <c r="B796" s="79"/>
    </row>
    <row r="797">
      <c r="B797" s="79"/>
    </row>
    <row r="798">
      <c r="B798" s="79"/>
    </row>
    <row r="799">
      <c r="B799" s="79"/>
    </row>
    <row r="800">
      <c r="B800" s="79"/>
    </row>
    <row r="801">
      <c r="B801" s="79"/>
    </row>
    <row r="802">
      <c r="B802" s="79"/>
    </row>
    <row r="803">
      <c r="B803" s="79"/>
    </row>
    <row r="804">
      <c r="B804" s="79"/>
    </row>
    <row r="805">
      <c r="B805" s="79"/>
    </row>
    <row r="806">
      <c r="B806" s="79"/>
    </row>
    <row r="807">
      <c r="B807" s="79"/>
    </row>
    <row r="808">
      <c r="B808" s="79"/>
    </row>
    <row r="809">
      <c r="B809" s="79"/>
    </row>
    <row r="810">
      <c r="B810" s="79"/>
    </row>
    <row r="811">
      <c r="B811" s="79"/>
    </row>
    <row r="812">
      <c r="B812" s="79"/>
    </row>
    <row r="813">
      <c r="B813" s="79"/>
    </row>
    <row r="814">
      <c r="B814" s="79"/>
    </row>
    <row r="815">
      <c r="B815" s="79"/>
    </row>
    <row r="816">
      <c r="B816" s="79"/>
    </row>
    <row r="817">
      <c r="B817" s="79"/>
    </row>
    <row r="818">
      <c r="B818" s="79"/>
    </row>
    <row r="819">
      <c r="B819" s="79"/>
    </row>
    <row r="820">
      <c r="B820" s="79"/>
    </row>
    <row r="821">
      <c r="B821" s="79"/>
    </row>
    <row r="822">
      <c r="B822" s="79"/>
    </row>
    <row r="823">
      <c r="B823" s="79"/>
    </row>
    <row r="824">
      <c r="B824" s="79"/>
    </row>
    <row r="825">
      <c r="B825" s="79"/>
    </row>
    <row r="826">
      <c r="B826" s="79"/>
    </row>
    <row r="827">
      <c r="B827" s="79"/>
    </row>
    <row r="828">
      <c r="B828" s="79"/>
    </row>
    <row r="829">
      <c r="B829" s="79"/>
    </row>
    <row r="830">
      <c r="B830" s="79"/>
    </row>
    <row r="831">
      <c r="B831" s="79"/>
    </row>
    <row r="832">
      <c r="B832" s="79"/>
    </row>
    <row r="833">
      <c r="B833" s="79"/>
    </row>
    <row r="834">
      <c r="B834" s="79"/>
    </row>
    <row r="835">
      <c r="B835" s="79"/>
    </row>
    <row r="836">
      <c r="B836" s="79"/>
    </row>
    <row r="837">
      <c r="B837" s="79"/>
    </row>
    <row r="838">
      <c r="B838" s="79"/>
    </row>
    <row r="839">
      <c r="B839" s="79"/>
    </row>
    <row r="840">
      <c r="B840" s="79"/>
    </row>
    <row r="841">
      <c r="B841" s="79"/>
    </row>
    <row r="842">
      <c r="B842" s="79"/>
    </row>
    <row r="843">
      <c r="B843" s="79"/>
    </row>
    <row r="844">
      <c r="B844" s="79"/>
    </row>
    <row r="845">
      <c r="B845" s="79"/>
    </row>
    <row r="846">
      <c r="B846" s="79"/>
    </row>
    <row r="847">
      <c r="B847" s="79"/>
    </row>
    <row r="848">
      <c r="B848" s="79"/>
    </row>
    <row r="849">
      <c r="B849" s="79"/>
    </row>
    <row r="850">
      <c r="B850" s="79"/>
    </row>
    <row r="851">
      <c r="B851" s="79"/>
    </row>
    <row r="852">
      <c r="B852" s="79"/>
    </row>
    <row r="853">
      <c r="B853" s="79"/>
    </row>
    <row r="854">
      <c r="B854" s="79"/>
    </row>
    <row r="855">
      <c r="B855" s="79"/>
    </row>
    <row r="856">
      <c r="B856" s="79"/>
    </row>
    <row r="857">
      <c r="B857" s="79"/>
    </row>
    <row r="858">
      <c r="B858" s="79"/>
    </row>
    <row r="859">
      <c r="B859" s="79"/>
    </row>
    <row r="860">
      <c r="B860" s="79"/>
    </row>
    <row r="861">
      <c r="B861" s="79"/>
    </row>
    <row r="862">
      <c r="B862" s="79"/>
    </row>
    <row r="863">
      <c r="B863" s="79"/>
    </row>
    <row r="864">
      <c r="B864" s="79"/>
    </row>
    <row r="865">
      <c r="B865" s="79"/>
    </row>
    <row r="866">
      <c r="B866" s="79"/>
    </row>
    <row r="867">
      <c r="B867" s="79"/>
    </row>
    <row r="868">
      <c r="B868" s="79"/>
    </row>
    <row r="869">
      <c r="B869" s="79"/>
    </row>
    <row r="870">
      <c r="B870" s="79"/>
    </row>
    <row r="871">
      <c r="B871" s="79"/>
    </row>
    <row r="872">
      <c r="B872" s="79"/>
    </row>
    <row r="873">
      <c r="B873" s="79"/>
    </row>
    <row r="874">
      <c r="B874" s="79"/>
    </row>
    <row r="875">
      <c r="B875" s="79"/>
    </row>
    <row r="876">
      <c r="B876" s="79"/>
    </row>
    <row r="877">
      <c r="B877" s="79"/>
    </row>
    <row r="878">
      <c r="B878" s="79"/>
    </row>
    <row r="879">
      <c r="B879" s="79"/>
    </row>
    <row r="880">
      <c r="B880" s="79"/>
    </row>
    <row r="881">
      <c r="B881" s="79"/>
    </row>
    <row r="882">
      <c r="B882" s="79"/>
    </row>
    <row r="883">
      <c r="B883" s="79"/>
    </row>
    <row r="884">
      <c r="B884" s="79"/>
    </row>
    <row r="885">
      <c r="B885" s="79"/>
    </row>
    <row r="886">
      <c r="B886" s="79"/>
    </row>
    <row r="887">
      <c r="B887" s="79"/>
    </row>
    <row r="888">
      <c r="B888" s="79"/>
    </row>
    <row r="889">
      <c r="B889" s="79"/>
    </row>
    <row r="890">
      <c r="B890" s="79"/>
    </row>
    <row r="891">
      <c r="B891" s="79"/>
    </row>
    <row r="892">
      <c r="B892" s="79"/>
    </row>
    <row r="893">
      <c r="B893" s="79"/>
    </row>
    <row r="894">
      <c r="B894" s="79"/>
    </row>
    <row r="895">
      <c r="B895" s="79"/>
    </row>
    <row r="896">
      <c r="B896" s="79"/>
    </row>
    <row r="897">
      <c r="B897" s="79"/>
    </row>
    <row r="898">
      <c r="B898" s="79"/>
    </row>
    <row r="899">
      <c r="B899" s="79"/>
    </row>
    <row r="900">
      <c r="B900" s="79"/>
    </row>
    <row r="901">
      <c r="B901" s="79"/>
    </row>
    <row r="902">
      <c r="B902" s="79"/>
    </row>
    <row r="903">
      <c r="B903" s="79"/>
    </row>
    <row r="904">
      <c r="B904" s="79"/>
    </row>
    <row r="905">
      <c r="B905" s="79"/>
    </row>
    <row r="906">
      <c r="B906" s="79"/>
    </row>
    <row r="907">
      <c r="B907" s="79"/>
    </row>
    <row r="908">
      <c r="B908" s="79"/>
    </row>
    <row r="909">
      <c r="B909" s="79"/>
    </row>
    <row r="910">
      <c r="B910" s="79"/>
    </row>
    <row r="911">
      <c r="B911" s="79"/>
    </row>
    <row r="912">
      <c r="B912" s="79"/>
    </row>
    <row r="913">
      <c r="B913" s="79"/>
    </row>
    <row r="914">
      <c r="B914" s="79"/>
    </row>
    <row r="915">
      <c r="B915" s="79"/>
    </row>
    <row r="916">
      <c r="B916" s="79"/>
    </row>
    <row r="917">
      <c r="B917" s="79"/>
    </row>
    <row r="918">
      <c r="B918" s="79"/>
    </row>
    <row r="919">
      <c r="B919" s="79"/>
    </row>
    <row r="920">
      <c r="B920" s="79"/>
    </row>
    <row r="921">
      <c r="B921" s="79"/>
    </row>
    <row r="922">
      <c r="B922" s="79"/>
    </row>
    <row r="923">
      <c r="B923" s="79"/>
    </row>
    <row r="924">
      <c r="B924" s="79"/>
    </row>
    <row r="925">
      <c r="B925" s="79"/>
    </row>
    <row r="926">
      <c r="B926" s="79"/>
    </row>
    <row r="927">
      <c r="B927" s="79"/>
    </row>
    <row r="928">
      <c r="B928" s="79"/>
    </row>
    <row r="929">
      <c r="B929" s="79"/>
    </row>
    <row r="930">
      <c r="B930" s="79"/>
    </row>
    <row r="931">
      <c r="B931" s="79"/>
    </row>
    <row r="932">
      <c r="B932" s="79"/>
    </row>
    <row r="933">
      <c r="B933" s="79"/>
    </row>
    <row r="934">
      <c r="B934" s="79"/>
    </row>
    <row r="935">
      <c r="B935" s="79"/>
    </row>
    <row r="936">
      <c r="B936" s="79"/>
    </row>
    <row r="937">
      <c r="B937" s="79"/>
    </row>
    <row r="938">
      <c r="B938" s="79"/>
    </row>
    <row r="939">
      <c r="B939" s="79"/>
    </row>
    <row r="940">
      <c r="B940" s="79"/>
    </row>
    <row r="941">
      <c r="B941" s="79"/>
    </row>
    <row r="942">
      <c r="B942" s="79"/>
    </row>
    <row r="943">
      <c r="B943" s="79"/>
    </row>
    <row r="944">
      <c r="B944" s="79"/>
    </row>
    <row r="945">
      <c r="B945" s="79"/>
    </row>
    <row r="946">
      <c r="B946" s="79"/>
    </row>
    <row r="947">
      <c r="B947" s="79"/>
    </row>
    <row r="948">
      <c r="B948" s="79"/>
    </row>
    <row r="949">
      <c r="B949" s="79"/>
    </row>
    <row r="950">
      <c r="B950" s="79"/>
    </row>
    <row r="951">
      <c r="B951" s="79"/>
    </row>
    <row r="952">
      <c r="B952" s="79"/>
    </row>
    <row r="953">
      <c r="B953" s="79"/>
    </row>
    <row r="954">
      <c r="B954" s="79"/>
    </row>
    <row r="955">
      <c r="B955" s="79"/>
    </row>
    <row r="956">
      <c r="B956" s="79"/>
    </row>
    <row r="957">
      <c r="B957" s="79"/>
    </row>
    <row r="958">
      <c r="B958" s="79"/>
    </row>
    <row r="959">
      <c r="B959" s="79"/>
    </row>
    <row r="960">
      <c r="B960" s="79"/>
    </row>
    <row r="961">
      <c r="B961" s="79"/>
    </row>
    <row r="962">
      <c r="B962" s="79"/>
    </row>
    <row r="963">
      <c r="B963" s="79"/>
    </row>
    <row r="964">
      <c r="B964" s="79"/>
    </row>
    <row r="965">
      <c r="B965" s="79"/>
    </row>
    <row r="966">
      <c r="B966" s="79"/>
    </row>
    <row r="967">
      <c r="B967" s="79"/>
    </row>
    <row r="968">
      <c r="B968" s="79"/>
    </row>
    <row r="969">
      <c r="B969" s="79"/>
    </row>
    <row r="970">
      <c r="B970" s="79"/>
    </row>
    <row r="971">
      <c r="B971" s="79"/>
    </row>
    <row r="972">
      <c r="B972" s="79"/>
    </row>
    <row r="973">
      <c r="B973" s="79"/>
    </row>
    <row r="974">
      <c r="B974" s="79"/>
    </row>
    <row r="975">
      <c r="B975" s="79"/>
    </row>
    <row r="976">
      <c r="B976" s="79"/>
    </row>
    <row r="977">
      <c r="B977" s="79"/>
    </row>
    <row r="978">
      <c r="B978" s="79"/>
    </row>
    <row r="979">
      <c r="B979" s="79"/>
    </row>
    <row r="980">
      <c r="B980" s="79"/>
    </row>
    <row r="981">
      <c r="B981" s="79"/>
    </row>
    <row r="982">
      <c r="B982" s="79"/>
    </row>
    <row r="983">
      <c r="B983" s="79"/>
    </row>
    <row r="984">
      <c r="B984" s="79"/>
    </row>
    <row r="985">
      <c r="B985" s="79"/>
    </row>
    <row r="986">
      <c r="B986" s="79"/>
    </row>
    <row r="987">
      <c r="B987" s="79"/>
    </row>
    <row r="988">
      <c r="B988" s="79"/>
    </row>
    <row r="989">
      <c r="B989" s="79"/>
    </row>
    <row r="990">
      <c r="B990" s="79"/>
    </row>
    <row r="991">
      <c r="B991" s="79"/>
    </row>
    <row r="992">
      <c r="B992" s="79"/>
    </row>
    <row r="993">
      <c r="B993" s="79"/>
    </row>
    <row r="994">
      <c r="B994" s="79"/>
    </row>
    <row r="995">
      <c r="B995" s="79"/>
    </row>
    <row r="996">
      <c r="B996" s="79"/>
    </row>
    <row r="997">
      <c r="B997" s="79"/>
    </row>
    <row r="998">
      <c r="B998" s="79"/>
    </row>
    <row r="999">
      <c r="B999" s="79"/>
    </row>
    <row r="1000">
      <c r="B1000" s="79"/>
    </row>
  </sheetData>
  <hyperlinks>
    <hyperlink r:id="rId1" ref="D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41</v>
      </c>
      <c r="B1" s="80" t="s">
        <v>42</v>
      </c>
      <c r="C1" s="33" t="s">
        <v>71</v>
      </c>
      <c r="D1" s="37" t="s">
        <v>31</v>
      </c>
    </row>
    <row r="2">
      <c r="A2" s="38">
        <v>9198.0</v>
      </c>
      <c r="B2" s="39">
        <v>46247.0</v>
      </c>
      <c r="C2" s="40">
        <v>113.0</v>
      </c>
      <c r="D2" s="41"/>
    </row>
    <row r="3">
      <c r="A3" s="38">
        <v>14368.0</v>
      </c>
      <c r="B3" s="39">
        <v>46247.0</v>
      </c>
      <c r="C3" s="40">
        <v>116.0</v>
      </c>
      <c r="D3" s="41"/>
      <c r="M3" s="81"/>
      <c r="O3" s="43"/>
    </row>
    <row r="4">
      <c r="A4" s="38">
        <v>16546.0</v>
      </c>
      <c r="B4" s="39">
        <v>46247.0</v>
      </c>
      <c r="C4" s="40">
        <v>116.0</v>
      </c>
      <c r="D4" s="41"/>
      <c r="M4" s="43"/>
      <c r="O4" s="43"/>
    </row>
    <row r="5">
      <c r="A5" s="38">
        <v>16743.0</v>
      </c>
      <c r="B5" s="39">
        <v>46247.0</v>
      </c>
      <c r="C5" s="40">
        <v>112.0</v>
      </c>
      <c r="D5" s="41"/>
      <c r="M5" s="43"/>
      <c r="O5" s="43"/>
    </row>
    <row r="6">
      <c r="A6" s="38">
        <v>17523.0</v>
      </c>
      <c r="B6" s="39">
        <v>46247.0</v>
      </c>
      <c r="C6" s="40">
        <v>125.0</v>
      </c>
      <c r="D6" s="41"/>
      <c r="M6" s="43"/>
      <c r="O6" s="43"/>
    </row>
    <row r="7">
      <c r="A7" s="38">
        <v>18038.0</v>
      </c>
      <c r="B7" s="39">
        <v>46247.0</v>
      </c>
      <c r="C7" s="40">
        <v>114.0</v>
      </c>
      <c r="D7" s="41"/>
      <c r="M7" s="43"/>
      <c r="O7" s="43"/>
    </row>
    <row r="8">
      <c r="A8" s="38">
        <v>52557.0</v>
      </c>
      <c r="B8" s="39">
        <v>46247.0</v>
      </c>
      <c r="C8" s="40">
        <v>116.0</v>
      </c>
      <c r="D8" s="41"/>
      <c r="M8" s="43"/>
      <c r="O8" s="43"/>
    </row>
    <row r="9">
      <c r="A9" s="38">
        <v>90390.0</v>
      </c>
      <c r="B9" s="39">
        <v>46247.0</v>
      </c>
      <c r="C9" s="40">
        <v>116.0</v>
      </c>
      <c r="D9" s="41"/>
      <c r="M9" s="43"/>
      <c r="O9" s="43"/>
    </row>
    <row r="10">
      <c r="A10" s="38">
        <v>100951.0</v>
      </c>
      <c r="B10" s="39">
        <v>46247.0</v>
      </c>
      <c r="C10" s="40">
        <v>152.0</v>
      </c>
      <c r="D10" s="41"/>
      <c r="M10" s="43"/>
      <c r="O10" s="43"/>
    </row>
    <row r="11">
      <c r="A11" s="38">
        <v>100968.0</v>
      </c>
      <c r="B11" s="39">
        <v>46247.0</v>
      </c>
      <c r="C11" s="40">
        <v>117.0</v>
      </c>
      <c r="D11" s="41"/>
      <c r="M11" s="43"/>
      <c r="O11" s="43"/>
    </row>
    <row r="12">
      <c r="A12" s="38">
        <v>102053.0</v>
      </c>
      <c r="B12" s="39">
        <v>46247.0</v>
      </c>
      <c r="C12" s="40">
        <v>111.0</v>
      </c>
      <c r="D12" s="41"/>
      <c r="M12" s="43"/>
      <c r="O12" s="43"/>
    </row>
    <row r="13">
      <c r="A13" s="38">
        <v>102665.0</v>
      </c>
      <c r="B13" s="39">
        <v>46247.0</v>
      </c>
      <c r="C13" s="40">
        <v>112.0</v>
      </c>
      <c r="D13" s="41"/>
      <c r="M13" s="43"/>
      <c r="O13" s="43"/>
    </row>
    <row r="14">
      <c r="A14" s="38">
        <v>102770.0</v>
      </c>
      <c r="B14" s="39">
        <v>46247.0</v>
      </c>
      <c r="C14" s="40">
        <v>126.0</v>
      </c>
      <c r="D14" s="41"/>
      <c r="M14" s="43"/>
      <c r="O14" s="43"/>
    </row>
    <row r="15">
      <c r="A15" s="38">
        <v>103866.0</v>
      </c>
      <c r="B15" s="39">
        <v>46247.0</v>
      </c>
      <c r="C15" s="40">
        <v>112.0</v>
      </c>
      <c r="D15" s="41"/>
      <c r="N15" s="43"/>
      <c r="P15" s="43"/>
    </row>
    <row r="16">
      <c r="A16" s="38">
        <v>103882.0</v>
      </c>
      <c r="B16" s="39">
        <v>46247.0</v>
      </c>
      <c r="C16" s="40">
        <v>113.0</v>
      </c>
      <c r="D16" s="41"/>
      <c r="N16" s="43"/>
      <c r="P16" s="43"/>
    </row>
    <row r="17">
      <c r="A17" s="38">
        <v>104928.0</v>
      </c>
      <c r="B17" s="39">
        <v>46247.0</v>
      </c>
      <c r="C17" s="40">
        <v>112.0</v>
      </c>
      <c r="D17" s="41"/>
      <c r="N17" s="43"/>
      <c r="P17" s="43"/>
    </row>
    <row r="18">
      <c r="A18" s="38">
        <v>105182.0</v>
      </c>
      <c r="B18" s="39">
        <v>46247.0</v>
      </c>
      <c r="C18" s="40">
        <v>112.0</v>
      </c>
      <c r="N18" s="81"/>
      <c r="P18" s="43"/>
    </row>
    <row r="19">
      <c r="A19" s="38">
        <v>105262.0</v>
      </c>
      <c r="B19" s="39">
        <v>46247.0</v>
      </c>
      <c r="C19" s="40">
        <v>115.0</v>
      </c>
      <c r="N19" s="43"/>
      <c r="P19" s="43"/>
    </row>
    <row r="20">
      <c r="A20" s="38">
        <v>105581.0</v>
      </c>
      <c r="B20" s="39">
        <v>46247.0</v>
      </c>
      <c r="C20" s="40">
        <v>111.0</v>
      </c>
      <c r="N20" s="43"/>
      <c r="P20" s="43"/>
    </row>
    <row r="21">
      <c r="A21" s="38">
        <v>105600.0</v>
      </c>
      <c r="B21" s="39">
        <v>46247.0</v>
      </c>
      <c r="C21" s="40">
        <v>116.0</v>
      </c>
      <c r="N21" s="43"/>
      <c r="P21" s="43"/>
    </row>
    <row r="22">
      <c r="A22" s="38">
        <v>105656.0</v>
      </c>
      <c r="B22" s="39">
        <v>46247.0</v>
      </c>
      <c r="C22" s="40">
        <v>117.0</v>
      </c>
      <c r="N22" s="43"/>
      <c r="P22" s="43"/>
    </row>
    <row r="23">
      <c r="A23" s="38">
        <v>105682.0</v>
      </c>
      <c r="B23" s="39">
        <v>46247.0</v>
      </c>
      <c r="C23" s="40">
        <v>117.0</v>
      </c>
      <c r="N23" s="43"/>
      <c r="P23" s="43"/>
    </row>
    <row r="24">
      <c r="A24" s="38">
        <v>105873.0</v>
      </c>
      <c r="B24" s="39">
        <v>46247.0</v>
      </c>
      <c r="C24" s="40">
        <v>112.0</v>
      </c>
      <c r="N24" s="43"/>
      <c r="P24" s="43"/>
    </row>
    <row r="25">
      <c r="A25" s="38">
        <v>108997.0</v>
      </c>
      <c r="B25" s="39">
        <v>46247.0</v>
      </c>
      <c r="C25" s="40">
        <v>115.0</v>
      </c>
      <c r="M25" s="81"/>
      <c r="O25" s="43"/>
    </row>
    <row r="26">
      <c r="A26" s="38">
        <v>112841.0</v>
      </c>
      <c r="B26" s="39">
        <v>46247.0</v>
      </c>
      <c r="C26" s="40">
        <v>116.0</v>
      </c>
    </row>
    <row r="27">
      <c r="A27" s="38">
        <v>332444.0</v>
      </c>
      <c r="B27" s="39">
        <v>46247.0</v>
      </c>
      <c r="C27" s="40">
        <v>113.0</v>
      </c>
    </row>
    <row r="28">
      <c r="A28" s="38">
        <v>402528.0</v>
      </c>
      <c r="B28" s="39">
        <v>46247.0</v>
      </c>
      <c r="C28" s="40">
        <v>117.0</v>
      </c>
    </row>
    <row r="29">
      <c r="A29" s="38">
        <v>678518.0</v>
      </c>
      <c r="B29" s="39">
        <v>46247.0</v>
      </c>
      <c r="C29" s="40">
        <v>116.0</v>
      </c>
    </row>
    <row r="30">
      <c r="A30" s="38">
        <v>896945.0</v>
      </c>
      <c r="B30" s="39">
        <v>46247.0</v>
      </c>
      <c r="C30" s="40">
        <v>114.0</v>
      </c>
    </row>
    <row r="31">
      <c r="A31" s="87"/>
      <c r="B31" s="88"/>
      <c r="C31" s="89"/>
    </row>
    <row r="32">
      <c r="A32" s="87"/>
      <c r="B32" s="88"/>
      <c r="C32" s="89"/>
    </row>
    <row r="33">
      <c r="A33" s="87"/>
      <c r="B33" s="88"/>
      <c r="C33" s="89"/>
    </row>
    <row r="34">
      <c r="A34" s="87"/>
      <c r="B34" s="88"/>
      <c r="C34" s="89"/>
    </row>
    <row r="35">
      <c r="A35" s="87"/>
      <c r="B35" s="88"/>
      <c r="C35" s="89"/>
    </row>
    <row r="36">
      <c r="A36" s="87"/>
      <c r="B36" s="88"/>
      <c r="C36" s="89"/>
    </row>
    <row r="37">
      <c r="A37" s="87"/>
      <c r="B37" s="88"/>
      <c r="C37" s="89"/>
    </row>
    <row r="38">
      <c r="A38" s="87"/>
      <c r="B38" s="88"/>
      <c r="C38" s="89"/>
    </row>
    <row r="39">
      <c r="A39" s="87"/>
      <c r="B39" s="88"/>
      <c r="C39" s="89"/>
    </row>
    <row r="40">
      <c r="A40" s="87"/>
      <c r="B40" s="88"/>
      <c r="C40" s="89"/>
    </row>
    <row r="41">
      <c r="A41" s="87"/>
      <c r="B41" s="88"/>
      <c r="C41" s="89"/>
    </row>
    <row r="42">
      <c r="A42" s="87"/>
      <c r="B42" s="88"/>
      <c r="C42" s="89"/>
    </row>
    <row r="43">
      <c r="A43" s="87"/>
      <c r="B43" s="88"/>
      <c r="C43" s="89"/>
    </row>
    <row r="44">
      <c r="A44" s="87"/>
      <c r="B44" s="88"/>
      <c r="C44" s="89"/>
    </row>
    <row r="45">
      <c r="A45" s="87"/>
      <c r="B45" s="88"/>
      <c r="C45" s="89"/>
    </row>
    <row r="46">
      <c r="A46" s="87"/>
      <c r="B46" s="88"/>
      <c r="C46" s="89"/>
    </row>
    <row r="47">
      <c r="A47" s="87"/>
      <c r="B47" s="88"/>
      <c r="C47" s="89"/>
    </row>
    <row r="48">
      <c r="A48" s="87"/>
      <c r="B48" s="88"/>
      <c r="C48" s="89"/>
    </row>
    <row r="49">
      <c r="A49" s="87"/>
      <c r="B49" s="88"/>
      <c r="C49" s="89"/>
    </row>
    <row r="50">
      <c r="A50" s="87"/>
      <c r="B50" s="88"/>
      <c r="C50" s="89"/>
    </row>
    <row r="51">
      <c r="A51" s="87"/>
      <c r="B51" s="88"/>
      <c r="C51" s="89"/>
    </row>
    <row r="52">
      <c r="A52" s="87"/>
      <c r="B52" s="88"/>
      <c r="C52" s="89"/>
    </row>
    <row r="53">
      <c r="A53" s="87"/>
      <c r="B53" s="88"/>
      <c r="C53" s="89"/>
    </row>
    <row r="54">
      <c r="A54" s="87"/>
      <c r="B54" s="88"/>
      <c r="C54" s="89"/>
    </row>
    <row r="55">
      <c r="A55" s="87"/>
      <c r="B55" s="88"/>
      <c r="C55" s="89"/>
    </row>
    <row r="56">
      <c r="A56" s="87"/>
      <c r="B56" s="88"/>
      <c r="C56" s="89"/>
    </row>
    <row r="57">
      <c r="A57" s="87"/>
      <c r="B57" s="88"/>
      <c r="C57" s="89"/>
    </row>
    <row r="58">
      <c r="A58" s="87"/>
      <c r="B58" s="88"/>
      <c r="C58" s="89"/>
    </row>
    <row r="59">
      <c r="A59" s="87"/>
      <c r="B59" s="88"/>
      <c r="C59" s="89"/>
    </row>
    <row r="60">
      <c r="A60" s="87"/>
      <c r="B60" s="88"/>
      <c r="C60" s="89"/>
    </row>
    <row r="61">
      <c r="A61" s="87"/>
      <c r="B61" s="88"/>
      <c r="C61" s="89"/>
    </row>
    <row r="62">
      <c r="A62" s="87"/>
      <c r="B62" s="88"/>
      <c r="C62" s="89"/>
    </row>
    <row r="63">
      <c r="A63" s="87"/>
      <c r="B63" s="97"/>
      <c r="C63" s="89"/>
    </row>
    <row r="64">
      <c r="A64" s="87"/>
      <c r="B64" s="97"/>
      <c r="C64" s="89"/>
    </row>
    <row r="65">
      <c r="A65" s="87"/>
      <c r="B65" s="97"/>
      <c r="C65" s="89"/>
    </row>
    <row r="66">
      <c r="A66" s="87"/>
      <c r="B66" s="97"/>
      <c r="C66" s="89"/>
    </row>
    <row r="67">
      <c r="A67" s="87"/>
      <c r="B67" s="97"/>
      <c r="C67" s="89"/>
    </row>
    <row r="68">
      <c r="A68" s="87"/>
      <c r="B68" s="97"/>
      <c r="C68" s="89"/>
    </row>
    <row r="69">
      <c r="A69" s="87"/>
      <c r="B69" s="97"/>
      <c r="C69" s="89"/>
    </row>
    <row r="70">
      <c r="A70" s="87"/>
      <c r="B70" s="97"/>
      <c r="C70" s="89"/>
    </row>
    <row r="71">
      <c r="A71" s="87"/>
      <c r="B71" s="97"/>
      <c r="C71" s="89"/>
    </row>
    <row r="72">
      <c r="A72" s="87"/>
      <c r="B72" s="97"/>
      <c r="C72" s="89"/>
    </row>
    <row r="73">
      <c r="A73" s="87"/>
      <c r="B73" s="97"/>
      <c r="C73" s="89"/>
    </row>
    <row r="74">
      <c r="A74" s="87"/>
      <c r="B74" s="97"/>
      <c r="C74" s="89"/>
    </row>
    <row r="75">
      <c r="A75" s="87"/>
      <c r="B75" s="97"/>
      <c r="C75" s="89"/>
    </row>
    <row r="76">
      <c r="A76" s="87"/>
      <c r="B76" s="97"/>
      <c r="C76" s="89"/>
    </row>
    <row r="77">
      <c r="A77" s="87"/>
      <c r="B77" s="97"/>
      <c r="C77" s="89"/>
    </row>
    <row r="78">
      <c r="A78" s="87"/>
      <c r="B78" s="97"/>
      <c r="C78" s="89"/>
    </row>
    <row r="79">
      <c r="A79" s="87"/>
      <c r="B79" s="97"/>
      <c r="C79" s="89"/>
    </row>
    <row r="80">
      <c r="B80" s="99"/>
    </row>
    <row r="81">
      <c r="B81" s="99"/>
    </row>
    <row r="82">
      <c r="B82" s="99"/>
    </row>
    <row r="83">
      <c r="B83" s="99"/>
    </row>
    <row r="84">
      <c r="B84" s="99"/>
    </row>
    <row r="85">
      <c r="B85" s="99"/>
    </row>
    <row r="86">
      <c r="B86" s="99"/>
    </row>
    <row r="87">
      <c r="B87" s="99"/>
    </row>
    <row r="88">
      <c r="B88" s="99"/>
    </row>
    <row r="89">
      <c r="B89" s="99"/>
    </row>
    <row r="90">
      <c r="B90" s="99"/>
    </row>
    <row r="91">
      <c r="B91" s="99"/>
    </row>
    <row r="92">
      <c r="B92" s="99"/>
    </row>
    <row r="93">
      <c r="B93" s="99"/>
    </row>
    <row r="94">
      <c r="B94" s="99"/>
    </row>
    <row r="95">
      <c r="B95" s="99"/>
    </row>
    <row r="96">
      <c r="B96" s="99"/>
    </row>
    <row r="97">
      <c r="B97" s="99"/>
    </row>
    <row r="98">
      <c r="B98" s="99"/>
    </row>
    <row r="99">
      <c r="B99" s="99"/>
    </row>
    <row r="100">
      <c r="B100" s="99"/>
    </row>
    <row r="101">
      <c r="B101" s="99"/>
    </row>
    <row r="102">
      <c r="B102" s="99"/>
    </row>
    <row r="103">
      <c r="B103" s="99"/>
    </row>
    <row r="104">
      <c r="B104" s="99"/>
    </row>
    <row r="105">
      <c r="B105" s="99"/>
    </row>
    <row r="106">
      <c r="B106" s="99"/>
    </row>
    <row r="107">
      <c r="B107" s="99"/>
    </row>
    <row r="108">
      <c r="B108" s="99"/>
    </row>
    <row r="109">
      <c r="B109" s="99"/>
    </row>
    <row r="110">
      <c r="B110" s="99"/>
    </row>
    <row r="111">
      <c r="B111" s="99"/>
    </row>
    <row r="112">
      <c r="B112" s="99"/>
    </row>
    <row r="113">
      <c r="B113" s="99"/>
    </row>
    <row r="114">
      <c r="B114" s="99"/>
    </row>
    <row r="115">
      <c r="B115" s="99"/>
    </row>
    <row r="116">
      <c r="B116" s="99"/>
    </row>
    <row r="117">
      <c r="B117" s="99"/>
    </row>
    <row r="118">
      <c r="B118" s="99"/>
    </row>
    <row r="119">
      <c r="B119" s="99"/>
    </row>
    <row r="120">
      <c r="B120" s="99"/>
    </row>
    <row r="121">
      <c r="B121" s="99"/>
    </row>
    <row r="122">
      <c r="B122" s="99"/>
    </row>
    <row r="123">
      <c r="B123" s="99"/>
    </row>
    <row r="124">
      <c r="B124" s="99"/>
    </row>
    <row r="125">
      <c r="B125" s="99"/>
    </row>
    <row r="126">
      <c r="B126" s="99"/>
    </row>
    <row r="127">
      <c r="B127" s="99"/>
    </row>
    <row r="128">
      <c r="B128" s="99"/>
    </row>
    <row r="129">
      <c r="B129" s="99"/>
    </row>
    <row r="130">
      <c r="B130" s="99"/>
    </row>
    <row r="131">
      <c r="B131" s="99"/>
    </row>
    <row r="132">
      <c r="B132" s="99"/>
    </row>
    <row r="133">
      <c r="B133" s="99"/>
    </row>
    <row r="134">
      <c r="B134" s="99"/>
    </row>
    <row r="135">
      <c r="B135" s="99"/>
    </row>
    <row r="136">
      <c r="B136" s="99"/>
    </row>
    <row r="137">
      <c r="B137" s="99"/>
    </row>
    <row r="138">
      <c r="B138" s="99"/>
    </row>
    <row r="139">
      <c r="B139" s="99"/>
    </row>
    <row r="140">
      <c r="B140" s="99"/>
    </row>
    <row r="141">
      <c r="B141" s="99"/>
    </row>
    <row r="142">
      <c r="B142" s="99"/>
    </row>
    <row r="143">
      <c r="B143" s="99"/>
    </row>
    <row r="144">
      <c r="B144" s="99"/>
    </row>
    <row r="145">
      <c r="B145" s="99"/>
    </row>
    <row r="146">
      <c r="B146" s="99"/>
    </row>
    <row r="147">
      <c r="B147" s="99"/>
    </row>
    <row r="148">
      <c r="B148" s="99"/>
    </row>
    <row r="149">
      <c r="B149" s="99"/>
    </row>
    <row r="150">
      <c r="B150" s="99"/>
    </row>
    <row r="151">
      <c r="B151" s="99"/>
    </row>
    <row r="152">
      <c r="B152" s="99"/>
    </row>
    <row r="153">
      <c r="B153" s="99"/>
    </row>
    <row r="154">
      <c r="B154" s="99"/>
    </row>
    <row r="155">
      <c r="B155" s="99"/>
    </row>
    <row r="156">
      <c r="B156" s="99"/>
    </row>
    <row r="157">
      <c r="B157" s="99"/>
    </row>
    <row r="158">
      <c r="B158" s="99"/>
    </row>
    <row r="159">
      <c r="B159" s="99"/>
    </row>
    <row r="160">
      <c r="B160" s="99"/>
    </row>
    <row r="161">
      <c r="B161" s="99"/>
    </row>
    <row r="162">
      <c r="B162" s="99"/>
    </row>
    <row r="163">
      <c r="B163" s="99"/>
    </row>
    <row r="164">
      <c r="B164" s="99"/>
    </row>
    <row r="165">
      <c r="B165" s="99"/>
    </row>
    <row r="166">
      <c r="B166" s="99"/>
    </row>
    <row r="167">
      <c r="B167" s="99"/>
    </row>
    <row r="168">
      <c r="B168" s="99"/>
    </row>
    <row r="169">
      <c r="B169" s="99"/>
    </row>
    <row r="170">
      <c r="B170" s="99"/>
    </row>
    <row r="171">
      <c r="B171" s="99"/>
    </row>
    <row r="172">
      <c r="B172" s="99"/>
    </row>
    <row r="173">
      <c r="B173" s="99"/>
    </row>
    <row r="174">
      <c r="B174" s="99"/>
    </row>
    <row r="175">
      <c r="B175" s="99"/>
    </row>
    <row r="176">
      <c r="B176" s="99"/>
    </row>
    <row r="177">
      <c r="B177" s="99"/>
    </row>
    <row r="178">
      <c r="B178" s="99"/>
    </row>
    <row r="179">
      <c r="B179" s="99"/>
    </row>
    <row r="180">
      <c r="B180" s="99"/>
    </row>
    <row r="181">
      <c r="B181" s="99"/>
    </row>
    <row r="182">
      <c r="B182" s="99"/>
    </row>
    <row r="183">
      <c r="B183" s="99"/>
    </row>
    <row r="184">
      <c r="B184" s="99"/>
    </row>
    <row r="185">
      <c r="B185" s="99"/>
    </row>
    <row r="186">
      <c r="B186" s="99"/>
    </row>
    <row r="187">
      <c r="B187" s="99"/>
    </row>
    <row r="188">
      <c r="B188" s="99"/>
    </row>
    <row r="189">
      <c r="B189" s="99"/>
    </row>
    <row r="190">
      <c r="B190" s="99"/>
    </row>
    <row r="191">
      <c r="B191" s="99"/>
    </row>
    <row r="192">
      <c r="B192" s="99"/>
    </row>
    <row r="193">
      <c r="B193" s="99"/>
    </row>
    <row r="194">
      <c r="B194" s="99"/>
    </row>
    <row r="195">
      <c r="B195" s="99"/>
    </row>
    <row r="196">
      <c r="B196" s="99"/>
    </row>
    <row r="197">
      <c r="B197" s="99"/>
    </row>
    <row r="198">
      <c r="B198" s="99"/>
    </row>
    <row r="199">
      <c r="B199" s="99"/>
    </row>
    <row r="200">
      <c r="B200" s="99"/>
    </row>
    <row r="201">
      <c r="B201" s="99"/>
    </row>
    <row r="202">
      <c r="B202" s="99"/>
    </row>
    <row r="203">
      <c r="B203" s="99"/>
    </row>
    <row r="204">
      <c r="B204" s="99"/>
    </row>
    <row r="205">
      <c r="B205" s="99"/>
    </row>
    <row r="206">
      <c r="B206" s="99"/>
    </row>
    <row r="207">
      <c r="B207" s="99"/>
    </row>
    <row r="208">
      <c r="B208" s="99"/>
    </row>
    <row r="209">
      <c r="B209" s="99"/>
    </row>
    <row r="210">
      <c r="B210" s="99"/>
    </row>
    <row r="211">
      <c r="B211" s="99"/>
    </row>
    <row r="212">
      <c r="B212" s="99"/>
    </row>
    <row r="213">
      <c r="B213" s="99"/>
    </row>
    <row r="214">
      <c r="B214" s="99"/>
    </row>
    <row r="215">
      <c r="B215" s="99"/>
    </row>
    <row r="216">
      <c r="B216" s="99"/>
    </row>
    <row r="217">
      <c r="B217" s="99"/>
    </row>
    <row r="218">
      <c r="B218" s="99"/>
    </row>
    <row r="219">
      <c r="B219" s="99"/>
    </row>
    <row r="220">
      <c r="B220" s="99"/>
    </row>
    <row r="221">
      <c r="B221" s="99"/>
    </row>
    <row r="222">
      <c r="B222" s="99"/>
    </row>
    <row r="223">
      <c r="B223" s="99"/>
    </row>
    <row r="224">
      <c r="B224" s="99"/>
    </row>
    <row r="225">
      <c r="B225" s="99"/>
    </row>
    <row r="226">
      <c r="B226" s="99"/>
    </row>
    <row r="227">
      <c r="B227" s="99"/>
    </row>
    <row r="228">
      <c r="B228" s="99"/>
    </row>
    <row r="229">
      <c r="B229" s="99"/>
    </row>
    <row r="230">
      <c r="B230" s="99"/>
    </row>
    <row r="231">
      <c r="B231" s="99"/>
    </row>
    <row r="232">
      <c r="B232" s="99"/>
    </row>
    <row r="233">
      <c r="B233" s="99"/>
    </row>
    <row r="234">
      <c r="B234" s="99"/>
    </row>
    <row r="235">
      <c r="B235" s="99"/>
    </row>
    <row r="236">
      <c r="B236" s="99"/>
    </row>
    <row r="237">
      <c r="B237" s="99"/>
    </row>
    <row r="238">
      <c r="B238" s="99"/>
    </row>
    <row r="239">
      <c r="B239" s="99"/>
    </row>
    <row r="240">
      <c r="B240" s="99"/>
    </row>
    <row r="241">
      <c r="B241" s="99"/>
    </row>
    <row r="242">
      <c r="B242" s="99"/>
    </row>
    <row r="243">
      <c r="B243" s="99"/>
    </row>
    <row r="244">
      <c r="B244" s="99"/>
    </row>
    <row r="245">
      <c r="B245" s="99"/>
    </row>
    <row r="246">
      <c r="B246" s="99"/>
    </row>
    <row r="247">
      <c r="B247" s="99"/>
    </row>
    <row r="248">
      <c r="B248" s="99"/>
    </row>
    <row r="249">
      <c r="B249" s="99"/>
    </row>
    <row r="250">
      <c r="B250" s="99"/>
    </row>
    <row r="251">
      <c r="B251" s="99"/>
    </row>
    <row r="252">
      <c r="B252" s="99"/>
    </row>
    <row r="253">
      <c r="B253" s="99"/>
    </row>
    <row r="254">
      <c r="B254" s="99"/>
    </row>
    <row r="255">
      <c r="B255" s="99"/>
    </row>
    <row r="256">
      <c r="B256" s="99"/>
    </row>
    <row r="257">
      <c r="B257" s="99"/>
    </row>
    <row r="258">
      <c r="B258" s="99"/>
    </row>
    <row r="259">
      <c r="B259" s="99"/>
    </row>
    <row r="260">
      <c r="B260" s="99"/>
    </row>
    <row r="261">
      <c r="B261" s="99"/>
    </row>
    <row r="262">
      <c r="B262" s="99"/>
    </row>
    <row r="263">
      <c r="B263" s="99"/>
    </row>
    <row r="264">
      <c r="B264" s="99"/>
    </row>
    <row r="265">
      <c r="B265" s="99"/>
    </row>
    <row r="266">
      <c r="B266" s="99"/>
    </row>
    <row r="267">
      <c r="B267" s="99"/>
    </row>
    <row r="268">
      <c r="B268" s="99"/>
    </row>
    <row r="269">
      <c r="B269" s="99"/>
    </row>
    <row r="270">
      <c r="B270" s="99"/>
    </row>
    <row r="271">
      <c r="B271" s="99"/>
    </row>
    <row r="272">
      <c r="B272" s="99"/>
    </row>
    <row r="273">
      <c r="B273" s="99"/>
    </row>
    <row r="274">
      <c r="B274" s="99"/>
    </row>
    <row r="275">
      <c r="B275" s="99"/>
    </row>
    <row r="276">
      <c r="B276" s="99"/>
    </row>
    <row r="277">
      <c r="B277" s="99"/>
    </row>
    <row r="278">
      <c r="B278" s="99"/>
    </row>
    <row r="279">
      <c r="B279" s="99"/>
    </row>
    <row r="280">
      <c r="B280" s="99"/>
    </row>
    <row r="281">
      <c r="B281" s="99"/>
    </row>
    <row r="282">
      <c r="B282" s="99"/>
    </row>
    <row r="283">
      <c r="B283" s="99"/>
    </row>
    <row r="284">
      <c r="B284" s="99"/>
    </row>
    <row r="285">
      <c r="B285" s="99"/>
    </row>
    <row r="286">
      <c r="B286" s="99"/>
    </row>
    <row r="287">
      <c r="B287" s="99"/>
    </row>
    <row r="288">
      <c r="B288" s="99"/>
    </row>
    <row r="289">
      <c r="B289" s="99"/>
    </row>
    <row r="290">
      <c r="B290" s="99"/>
    </row>
    <row r="291">
      <c r="B291" s="99"/>
    </row>
    <row r="292">
      <c r="B292" s="99"/>
    </row>
    <row r="293">
      <c r="B293" s="99"/>
    </row>
    <row r="294">
      <c r="B294" s="99"/>
    </row>
    <row r="295">
      <c r="B295" s="99"/>
    </row>
    <row r="296">
      <c r="B296" s="99"/>
    </row>
    <row r="297">
      <c r="B297" s="99"/>
    </row>
    <row r="298">
      <c r="B298" s="99"/>
    </row>
    <row r="299">
      <c r="B299" s="99"/>
    </row>
    <row r="300">
      <c r="B300" s="99"/>
    </row>
    <row r="301">
      <c r="B301" s="99"/>
    </row>
    <row r="302">
      <c r="B302" s="99"/>
    </row>
    <row r="303">
      <c r="B303" s="99"/>
    </row>
    <row r="304">
      <c r="B304" s="99"/>
    </row>
    <row r="305">
      <c r="B305" s="99"/>
    </row>
    <row r="306">
      <c r="B306" s="99"/>
    </row>
    <row r="307">
      <c r="B307" s="99"/>
    </row>
    <row r="308">
      <c r="B308" s="99"/>
    </row>
    <row r="309">
      <c r="B309" s="99"/>
    </row>
    <row r="310">
      <c r="B310" s="99"/>
    </row>
    <row r="311">
      <c r="B311" s="99"/>
    </row>
    <row r="312">
      <c r="B312" s="99"/>
    </row>
    <row r="313">
      <c r="B313" s="99"/>
    </row>
    <row r="314">
      <c r="B314" s="99"/>
    </row>
    <row r="315">
      <c r="B315" s="99"/>
    </row>
    <row r="316">
      <c r="B316" s="99"/>
    </row>
    <row r="317">
      <c r="B317" s="99"/>
    </row>
    <row r="318">
      <c r="B318" s="99"/>
    </row>
    <row r="319">
      <c r="B319" s="99"/>
    </row>
    <row r="320">
      <c r="B320" s="99"/>
    </row>
    <row r="321">
      <c r="B321" s="99"/>
    </row>
    <row r="322">
      <c r="B322" s="99"/>
    </row>
    <row r="323">
      <c r="B323" s="99"/>
    </row>
    <row r="324">
      <c r="B324" s="99"/>
    </row>
    <row r="325">
      <c r="B325" s="99"/>
    </row>
    <row r="326">
      <c r="B326" s="99"/>
    </row>
    <row r="327">
      <c r="B327" s="99"/>
    </row>
    <row r="328">
      <c r="B328" s="99"/>
    </row>
    <row r="329">
      <c r="B329" s="99"/>
    </row>
    <row r="330">
      <c r="B330" s="99"/>
    </row>
    <row r="331">
      <c r="B331" s="99"/>
    </row>
    <row r="332">
      <c r="B332" s="99"/>
    </row>
    <row r="333">
      <c r="B333" s="99"/>
    </row>
    <row r="334">
      <c r="B334" s="99"/>
    </row>
    <row r="335">
      <c r="B335" s="99"/>
    </row>
    <row r="336">
      <c r="B336" s="99"/>
    </row>
    <row r="337">
      <c r="B337" s="99"/>
    </row>
    <row r="338">
      <c r="B338" s="99"/>
    </row>
    <row r="339">
      <c r="B339" s="99"/>
    </row>
    <row r="340">
      <c r="B340" s="99"/>
    </row>
    <row r="341">
      <c r="B341" s="99"/>
    </row>
    <row r="342">
      <c r="B342" s="99"/>
    </row>
    <row r="343">
      <c r="B343" s="99"/>
    </row>
    <row r="344">
      <c r="B344" s="99"/>
    </row>
    <row r="345">
      <c r="B345" s="99"/>
    </row>
    <row r="346">
      <c r="B346" s="99"/>
    </row>
    <row r="347">
      <c r="B347" s="99"/>
    </row>
    <row r="348">
      <c r="B348" s="99"/>
    </row>
    <row r="349">
      <c r="B349" s="99"/>
    </row>
    <row r="350">
      <c r="B350" s="99"/>
    </row>
    <row r="351">
      <c r="B351" s="99"/>
    </row>
    <row r="352">
      <c r="B352" s="99"/>
    </row>
    <row r="353">
      <c r="B353" s="99"/>
    </row>
    <row r="354">
      <c r="B354" s="99"/>
    </row>
    <row r="355">
      <c r="B355" s="99"/>
    </row>
    <row r="356">
      <c r="B356" s="99"/>
    </row>
    <row r="357">
      <c r="B357" s="99"/>
    </row>
    <row r="358">
      <c r="B358" s="99"/>
    </row>
    <row r="359">
      <c r="B359" s="99"/>
    </row>
    <row r="360">
      <c r="B360" s="99"/>
    </row>
    <row r="361">
      <c r="B361" s="99"/>
    </row>
    <row r="362">
      <c r="B362" s="99"/>
    </row>
    <row r="363">
      <c r="B363" s="99"/>
    </row>
    <row r="364">
      <c r="B364" s="99"/>
    </row>
    <row r="365">
      <c r="B365" s="99"/>
    </row>
    <row r="366">
      <c r="B366" s="99"/>
    </row>
    <row r="367">
      <c r="B367" s="99"/>
    </row>
    <row r="368">
      <c r="B368" s="99"/>
    </row>
    <row r="369">
      <c r="B369" s="99"/>
    </row>
    <row r="370">
      <c r="B370" s="99"/>
    </row>
    <row r="371">
      <c r="B371" s="99"/>
    </row>
    <row r="372">
      <c r="B372" s="99"/>
    </row>
    <row r="373">
      <c r="B373" s="99"/>
    </row>
    <row r="374">
      <c r="B374" s="99"/>
    </row>
    <row r="375">
      <c r="B375" s="99"/>
    </row>
    <row r="376">
      <c r="B376" s="99"/>
    </row>
    <row r="377">
      <c r="B377" s="99"/>
    </row>
    <row r="378">
      <c r="B378" s="99"/>
    </row>
    <row r="379">
      <c r="B379" s="99"/>
    </row>
    <row r="380">
      <c r="B380" s="99"/>
    </row>
    <row r="381">
      <c r="B381" s="99"/>
    </row>
    <row r="382">
      <c r="B382" s="99"/>
    </row>
    <row r="383">
      <c r="B383" s="99"/>
    </row>
    <row r="384">
      <c r="B384" s="99"/>
    </row>
    <row r="385">
      <c r="B385" s="99"/>
    </row>
    <row r="386">
      <c r="B386" s="99"/>
    </row>
    <row r="387">
      <c r="B387" s="99"/>
    </row>
    <row r="388">
      <c r="B388" s="99"/>
    </row>
    <row r="389">
      <c r="B389" s="99"/>
    </row>
    <row r="390">
      <c r="B390" s="99"/>
    </row>
    <row r="391">
      <c r="B391" s="99"/>
    </row>
    <row r="392">
      <c r="B392" s="99"/>
    </row>
    <row r="393">
      <c r="B393" s="99"/>
    </row>
    <row r="394">
      <c r="B394" s="99"/>
    </row>
    <row r="395">
      <c r="B395" s="99"/>
    </row>
    <row r="396">
      <c r="B396" s="99"/>
    </row>
    <row r="397">
      <c r="B397" s="99"/>
    </row>
    <row r="398">
      <c r="B398" s="99"/>
    </row>
    <row r="399">
      <c r="B399" s="99"/>
    </row>
    <row r="400">
      <c r="B400" s="99"/>
    </row>
    <row r="401">
      <c r="B401" s="99"/>
    </row>
    <row r="402">
      <c r="B402" s="99"/>
    </row>
    <row r="403">
      <c r="B403" s="99"/>
    </row>
    <row r="404">
      <c r="B404" s="99"/>
    </row>
    <row r="405">
      <c r="B405" s="99"/>
    </row>
    <row r="406">
      <c r="B406" s="99"/>
    </row>
    <row r="407">
      <c r="B407" s="99"/>
    </row>
    <row r="408">
      <c r="B408" s="99"/>
    </row>
    <row r="409">
      <c r="B409" s="99"/>
    </row>
    <row r="410">
      <c r="B410" s="99"/>
    </row>
    <row r="411">
      <c r="B411" s="99"/>
    </row>
    <row r="412">
      <c r="B412" s="99"/>
    </row>
    <row r="413">
      <c r="B413" s="99"/>
    </row>
    <row r="414">
      <c r="B414" s="99"/>
    </row>
    <row r="415">
      <c r="B415" s="99"/>
    </row>
    <row r="416">
      <c r="B416" s="99"/>
    </row>
    <row r="417">
      <c r="B417" s="99"/>
    </row>
    <row r="418">
      <c r="B418" s="99"/>
    </row>
    <row r="419">
      <c r="B419" s="99"/>
    </row>
    <row r="420">
      <c r="B420" s="99"/>
    </row>
    <row r="421">
      <c r="B421" s="99"/>
    </row>
    <row r="422">
      <c r="B422" s="99"/>
    </row>
    <row r="423">
      <c r="B423" s="99"/>
    </row>
    <row r="424">
      <c r="B424" s="99"/>
    </row>
    <row r="425">
      <c r="B425" s="99"/>
    </row>
    <row r="426">
      <c r="B426" s="99"/>
    </row>
    <row r="427">
      <c r="B427" s="99"/>
    </row>
    <row r="428">
      <c r="B428" s="99"/>
    </row>
    <row r="429">
      <c r="B429" s="99"/>
    </row>
    <row r="430">
      <c r="B430" s="99"/>
    </row>
    <row r="431">
      <c r="B431" s="99"/>
    </row>
    <row r="432">
      <c r="B432" s="99"/>
    </row>
    <row r="433">
      <c r="B433" s="99"/>
    </row>
    <row r="434">
      <c r="B434" s="99"/>
    </row>
    <row r="435">
      <c r="B435" s="99"/>
    </row>
    <row r="436">
      <c r="B436" s="99"/>
    </row>
    <row r="437">
      <c r="B437" s="99"/>
    </row>
    <row r="438">
      <c r="B438" s="99"/>
    </row>
    <row r="439">
      <c r="B439" s="99"/>
    </row>
    <row r="440">
      <c r="B440" s="99"/>
    </row>
    <row r="441">
      <c r="B441" s="99"/>
    </row>
    <row r="442">
      <c r="B442" s="99"/>
    </row>
    <row r="443">
      <c r="B443" s="99"/>
    </row>
    <row r="444">
      <c r="B444" s="99"/>
    </row>
    <row r="445">
      <c r="B445" s="99"/>
    </row>
    <row r="446">
      <c r="B446" s="99"/>
    </row>
    <row r="447">
      <c r="B447" s="99"/>
    </row>
    <row r="448">
      <c r="B448" s="99"/>
    </row>
    <row r="449">
      <c r="B449" s="99"/>
    </row>
    <row r="450">
      <c r="B450" s="99"/>
    </row>
    <row r="451">
      <c r="B451" s="99"/>
    </row>
    <row r="452">
      <c r="B452" s="99"/>
    </row>
    <row r="453">
      <c r="B453" s="99"/>
    </row>
    <row r="454">
      <c r="B454" s="99"/>
    </row>
    <row r="455">
      <c r="B455" s="99"/>
    </row>
    <row r="456">
      <c r="B456" s="99"/>
    </row>
    <row r="457">
      <c r="B457" s="99"/>
    </row>
    <row r="458">
      <c r="B458" s="99"/>
    </row>
    <row r="459">
      <c r="B459" s="99"/>
    </row>
    <row r="460">
      <c r="B460" s="99"/>
    </row>
    <row r="461">
      <c r="B461" s="99"/>
    </row>
    <row r="462">
      <c r="B462" s="99"/>
    </row>
    <row r="463">
      <c r="B463" s="99"/>
    </row>
    <row r="464">
      <c r="B464" s="99"/>
    </row>
    <row r="465">
      <c r="B465" s="99"/>
    </row>
    <row r="466">
      <c r="B466" s="99"/>
    </row>
    <row r="467">
      <c r="B467" s="99"/>
    </row>
    <row r="468">
      <c r="B468" s="99"/>
    </row>
    <row r="469">
      <c r="B469" s="99"/>
    </row>
    <row r="470">
      <c r="B470" s="99"/>
    </row>
    <row r="471">
      <c r="B471" s="99"/>
    </row>
    <row r="472">
      <c r="B472" s="99"/>
    </row>
    <row r="473">
      <c r="B473" s="99"/>
    </row>
    <row r="474">
      <c r="B474" s="99"/>
    </row>
    <row r="475">
      <c r="B475" s="99"/>
    </row>
    <row r="476">
      <c r="B476" s="99"/>
    </row>
    <row r="477">
      <c r="B477" s="99"/>
    </row>
    <row r="478">
      <c r="B478" s="99"/>
    </row>
    <row r="479">
      <c r="B479" s="99"/>
    </row>
    <row r="480">
      <c r="B480" s="99"/>
    </row>
    <row r="481">
      <c r="B481" s="99"/>
    </row>
    <row r="482">
      <c r="B482" s="99"/>
    </row>
    <row r="483">
      <c r="B483" s="99"/>
    </row>
    <row r="484">
      <c r="B484" s="99"/>
    </row>
    <row r="485">
      <c r="B485" s="99"/>
    </row>
    <row r="486">
      <c r="B486" s="99"/>
    </row>
    <row r="487">
      <c r="B487" s="99"/>
    </row>
    <row r="488">
      <c r="B488" s="99"/>
    </row>
    <row r="489">
      <c r="B489" s="99"/>
    </row>
    <row r="490">
      <c r="B490" s="99"/>
    </row>
    <row r="491">
      <c r="B491" s="99"/>
    </row>
    <row r="492">
      <c r="B492" s="99"/>
    </row>
    <row r="493">
      <c r="B493" s="99"/>
    </row>
    <row r="494">
      <c r="B494" s="99"/>
    </row>
    <row r="495">
      <c r="B495" s="99"/>
    </row>
    <row r="496">
      <c r="B496" s="99"/>
    </row>
    <row r="497">
      <c r="B497" s="99"/>
    </row>
    <row r="498">
      <c r="B498" s="99"/>
    </row>
    <row r="499">
      <c r="B499" s="99"/>
    </row>
    <row r="500">
      <c r="B500" s="99"/>
    </row>
    <row r="501">
      <c r="B501" s="99"/>
    </row>
    <row r="502">
      <c r="B502" s="99"/>
    </row>
    <row r="503">
      <c r="B503" s="99"/>
    </row>
    <row r="504">
      <c r="B504" s="99"/>
    </row>
    <row r="505">
      <c r="B505" s="99"/>
    </row>
    <row r="506">
      <c r="B506" s="99"/>
    </row>
    <row r="507">
      <c r="B507" s="99"/>
    </row>
    <row r="508">
      <c r="B508" s="99"/>
    </row>
    <row r="509">
      <c r="B509" s="99"/>
    </row>
    <row r="510">
      <c r="B510" s="99"/>
    </row>
    <row r="511">
      <c r="B511" s="99"/>
    </row>
    <row r="512">
      <c r="B512" s="99"/>
    </row>
    <row r="513">
      <c r="B513" s="99"/>
    </row>
    <row r="514">
      <c r="B514" s="99"/>
    </row>
    <row r="515">
      <c r="B515" s="99"/>
    </row>
    <row r="516">
      <c r="B516" s="99"/>
    </row>
    <row r="517">
      <c r="B517" s="99"/>
    </row>
    <row r="518">
      <c r="B518" s="99"/>
    </row>
    <row r="519">
      <c r="B519" s="99"/>
    </row>
    <row r="520">
      <c r="B520" s="99"/>
    </row>
    <row r="521">
      <c r="B521" s="99"/>
    </row>
    <row r="522">
      <c r="B522" s="99"/>
    </row>
    <row r="523">
      <c r="B523" s="99"/>
    </row>
    <row r="524">
      <c r="B524" s="99"/>
    </row>
    <row r="525">
      <c r="B525" s="99"/>
    </row>
    <row r="526">
      <c r="B526" s="99"/>
    </row>
    <row r="527">
      <c r="B527" s="99"/>
    </row>
    <row r="528">
      <c r="B528" s="99"/>
    </row>
    <row r="529">
      <c r="B529" s="99"/>
    </row>
    <row r="530">
      <c r="B530" s="99"/>
    </row>
    <row r="531">
      <c r="B531" s="99"/>
    </row>
    <row r="532">
      <c r="B532" s="99"/>
    </row>
    <row r="533">
      <c r="B533" s="99"/>
    </row>
    <row r="534">
      <c r="B534" s="99"/>
    </row>
    <row r="535">
      <c r="B535" s="99"/>
    </row>
    <row r="536">
      <c r="B536" s="99"/>
    </row>
    <row r="537">
      <c r="B537" s="99"/>
    </row>
    <row r="538">
      <c r="B538" s="99"/>
    </row>
    <row r="539">
      <c r="B539" s="99"/>
    </row>
    <row r="540">
      <c r="B540" s="99"/>
    </row>
    <row r="541">
      <c r="B541" s="99"/>
    </row>
    <row r="542">
      <c r="B542" s="99"/>
    </row>
    <row r="543">
      <c r="B543" s="99"/>
    </row>
    <row r="544">
      <c r="B544" s="99"/>
    </row>
    <row r="545">
      <c r="B545" s="99"/>
    </row>
    <row r="546">
      <c r="B546" s="99"/>
    </row>
    <row r="547">
      <c r="B547" s="99"/>
    </row>
    <row r="548">
      <c r="B548" s="99"/>
    </row>
    <row r="549">
      <c r="B549" s="99"/>
    </row>
    <row r="550">
      <c r="B550" s="99"/>
    </row>
    <row r="551">
      <c r="B551" s="99"/>
    </row>
    <row r="552">
      <c r="B552" s="99"/>
    </row>
    <row r="553">
      <c r="B553" s="99"/>
    </row>
    <row r="554">
      <c r="B554" s="99"/>
    </row>
    <row r="555">
      <c r="B555" s="99"/>
    </row>
    <row r="556">
      <c r="B556" s="99"/>
    </row>
    <row r="557">
      <c r="B557" s="99"/>
    </row>
    <row r="558">
      <c r="B558" s="99"/>
    </row>
    <row r="559">
      <c r="B559" s="99"/>
    </row>
    <row r="560">
      <c r="B560" s="99"/>
    </row>
    <row r="561">
      <c r="B561" s="99"/>
    </row>
    <row r="562">
      <c r="B562" s="99"/>
    </row>
    <row r="563">
      <c r="B563" s="99"/>
    </row>
    <row r="564">
      <c r="B564" s="99"/>
    </row>
    <row r="565">
      <c r="B565" s="99"/>
    </row>
    <row r="566">
      <c r="B566" s="99"/>
    </row>
    <row r="567">
      <c r="B567" s="99"/>
    </row>
    <row r="568">
      <c r="B568" s="99"/>
    </row>
    <row r="569">
      <c r="B569" s="99"/>
    </row>
    <row r="570">
      <c r="B570" s="99"/>
    </row>
    <row r="571">
      <c r="B571" s="99"/>
    </row>
    <row r="572">
      <c r="B572" s="99"/>
    </row>
    <row r="573">
      <c r="B573" s="99"/>
    </row>
    <row r="574">
      <c r="B574" s="99"/>
    </row>
    <row r="575">
      <c r="B575" s="99"/>
    </row>
    <row r="576">
      <c r="B576" s="99"/>
    </row>
    <row r="577">
      <c r="B577" s="99"/>
    </row>
    <row r="578">
      <c r="B578" s="99"/>
    </row>
    <row r="579">
      <c r="B579" s="99"/>
    </row>
    <row r="580">
      <c r="B580" s="99"/>
    </row>
    <row r="581">
      <c r="B581" s="99"/>
    </row>
    <row r="582">
      <c r="B582" s="99"/>
    </row>
    <row r="583">
      <c r="B583" s="99"/>
    </row>
    <row r="584">
      <c r="B584" s="99"/>
    </row>
    <row r="585">
      <c r="B585" s="99"/>
    </row>
    <row r="586">
      <c r="B586" s="99"/>
    </row>
    <row r="587">
      <c r="B587" s="99"/>
    </row>
    <row r="588">
      <c r="B588" s="99"/>
    </row>
    <row r="589">
      <c r="B589" s="99"/>
    </row>
    <row r="590">
      <c r="B590" s="99"/>
    </row>
    <row r="591">
      <c r="B591" s="99"/>
    </row>
    <row r="592">
      <c r="B592" s="99"/>
    </row>
    <row r="593">
      <c r="B593" s="99"/>
    </row>
    <row r="594">
      <c r="B594" s="99"/>
    </row>
    <row r="595">
      <c r="B595" s="99"/>
    </row>
    <row r="596">
      <c r="B596" s="99"/>
    </row>
    <row r="597">
      <c r="B597" s="99"/>
    </row>
    <row r="598">
      <c r="B598" s="99"/>
    </row>
    <row r="599">
      <c r="B599" s="99"/>
    </row>
    <row r="600">
      <c r="B600" s="99"/>
    </row>
    <row r="601">
      <c r="B601" s="99"/>
    </row>
    <row r="602">
      <c r="B602" s="99"/>
    </row>
    <row r="603">
      <c r="B603" s="99"/>
    </row>
    <row r="604">
      <c r="B604" s="99"/>
    </row>
    <row r="605">
      <c r="B605" s="99"/>
    </row>
    <row r="606">
      <c r="B606" s="99"/>
    </row>
    <row r="607">
      <c r="B607" s="99"/>
    </row>
    <row r="608">
      <c r="B608" s="99"/>
    </row>
    <row r="609">
      <c r="B609" s="99"/>
    </row>
    <row r="610">
      <c r="B610" s="99"/>
    </row>
    <row r="611">
      <c r="B611" s="99"/>
    </row>
    <row r="612">
      <c r="B612" s="99"/>
    </row>
    <row r="613">
      <c r="B613" s="99"/>
    </row>
    <row r="614">
      <c r="B614" s="99"/>
    </row>
    <row r="615">
      <c r="B615" s="99"/>
    </row>
    <row r="616">
      <c r="B616" s="99"/>
    </row>
    <row r="617">
      <c r="B617" s="99"/>
    </row>
    <row r="618">
      <c r="B618" s="99"/>
    </row>
    <row r="619">
      <c r="B619" s="99"/>
    </row>
    <row r="620">
      <c r="B620" s="99"/>
    </row>
    <row r="621">
      <c r="B621" s="99"/>
    </row>
    <row r="622">
      <c r="B622" s="99"/>
    </row>
    <row r="623">
      <c r="B623" s="99"/>
    </row>
    <row r="624">
      <c r="B624" s="99"/>
    </row>
    <row r="625">
      <c r="B625" s="99"/>
    </row>
    <row r="626">
      <c r="B626" s="99"/>
    </row>
    <row r="627">
      <c r="B627" s="99"/>
    </row>
    <row r="628">
      <c r="B628" s="99"/>
    </row>
    <row r="629">
      <c r="B629" s="99"/>
    </row>
    <row r="630">
      <c r="B630" s="99"/>
    </row>
    <row r="631">
      <c r="B631" s="99"/>
    </row>
    <row r="632">
      <c r="B632" s="99"/>
    </row>
    <row r="633">
      <c r="B633" s="99"/>
    </row>
    <row r="634">
      <c r="B634" s="99"/>
    </row>
    <row r="635">
      <c r="B635" s="99"/>
    </row>
    <row r="636">
      <c r="B636" s="99"/>
    </row>
    <row r="637">
      <c r="B637" s="99"/>
    </row>
    <row r="638">
      <c r="B638" s="99"/>
    </row>
    <row r="639">
      <c r="B639" s="99"/>
    </row>
    <row r="640">
      <c r="B640" s="99"/>
    </row>
    <row r="641">
      <c r="B641" s="99"/>
    </row>
    <row r="642">
      <c r="B642" s="99"/>
    </row>
    <row r="643">
      <c r="B643" s="99"/>
    </row>
    <row r="644">
      <c r="B644" s="99"/>
    </row>
    <row r="645">
      <c r="B645" s="99"/>
    </row>
    <row r="646">
      <c r="B646" s="99"/>
    </row>
    <row r="647">
      <c r="B647" s="99"/>
    </row>
    <row r="648">
      <c r="B648" s="99"/>
    </row>
    <row r="649">
      <c r="B649" s="99"/>
    </row>
    <row r="650">
      <c r="B650" s="99"/>
    </row>
    <row r="651">
      <c r="B651" s="99"/>
    </row>
    <row r="652">
      <c r="B652" s="99"/>
    </row>
    <row r="653">
      <c r="B653" s="99"/>
    </row>
    <row r="654">
      <c r="B654" s="99"/>
    </row>
    <row r="655">
      <c r="B655" s="99"/>
    </row>
    <row r="656">
      <c r="B656" s="99"/>
    </row>
    <row r="657">
      <c r="B657" s="99"/>
    </row>
    <row r="658">
      <c r="B658" s="99"/>
    </row>
    <row r="659">
      <c r="B659" s="99"/>
    </row>
    <row r="660">
      <c r="B660" s="99"/>
    </row>
    <row r="661">
      <c r="B661" s="99"/>
    </row>
    <row r="662">
      <c r="B662" s="99"/>
    </row>
    <row r="663">
      <c r="B663" s="99"/>
    </row>
    <row r="664">
      <c r="B664" s="99"/>
    </row>
    <row r="665">
      <c r="B665" s="99"/>
    </row>
    <row r="666">
      <c r="B666" s="99"/>
    </row>
    <row r="667">
      <c r="B667" s="99"/>
    </row>
    <row r="668">
      <c r="B668" s="99"/>
    </row>
    <row r="669">
      <c r="B669" s="99"/>
    </row>
    <row r="670">
      <c r="B670" s="99"/>
    </row>
    <row r="671">
      <c r="B671" s="99"/>
    </row>
    <row r="672">
      <c r="B672" s="99"/>
    </row>
    <row r="673">
      <c r="B673" s="99"/>
    </row>
    <row r="674">
      <c r="B674" s="99"/>
    </row>
    <row r="675">
      <c r="B675" s="99"/>
    </row>
    <row r="676">
      <c r="B676" s="99"/>
    </row>
    <row r="677">
      <c r="B677" s="99"/>
    </row>
    <row r="678">
      <c r="B678" s="99"/>
    </row>
    <row r="679">
      <c r="B679" s="99"/>
    </row>
    <row r="680">
      <c r="B680" s="99"/>
    </row>
    <row r="681">
      <c r="B681" s="99"/>
    </row>
    <row r="682">
      <c r="B682" s="99"/>
    </row>
    <row r="683">
      <c r="B683" s="99"/>
    </row>
    <row r="684">
      <c r="B684" s="99"/>
    </row>
    <row r="685">
      <c r="B685" s="99"/>
    </row>
    <row r="686">
      <c r="B686" s="99"/>
    </row>
    <row r="687">
      <c r="B687" s="99"/>
    </row>
    <row r="688">
      <c r="B688" s="99"/>
    </row>
    <row r="689">
      <c r="B689" s="99"/>
    </row>
    <row r="690">
      <c r="B690" s="99"/>
    </row>
    <row r="691">
      <c r="B691" s="99"/>
    </row>
    <row r="692">
      <c r="B692" s="99"/>
    </row>
    <row r="693">
      <c r="B693" s="99"/>
    </row>
    <row r="694">
      <c r="B694" s="99"/>
    </row>
    <row r="695">
      <c r="B695" s="99"/>
    </row>
    <row r="696">
      <c r="B696" s="99"/>
    </row>
    <row r="697">
      <c r="B697" s="99"/>
    </row>
    <row r="698">
      <c r="B698" s="99"/>
    </row>
    <row r="699">
      <c r="B699" s="99"/>
    </row>
    <row r="700">
      <c r="B700" s="99"/>
    </row>
    <row r="701">
      <c r="B701" s="99"/>
    </row>
    <row r="702">
      <c r="B702" s="99"/>
    </row>
    <row r="703">
      <c r="B703" s="99"/>
    </row>
    <row r="704">
      <c r="B704" s="99"/>
    </row>
    <row r="705">
      <c r="B705" s="99"/>
    </row>
    <row r="706">
      <c r="B706" s="99"/>
    </row>
    <row r="707">
      <c r="B707" s="99"/>
    </row>
    <row r="708">
      <c r="B708" s="99"/>
    </row>
    <row r="709">
      <c r="B709" s="99"/>
    </row>
    <row r="710">
      <c r="B710" s="99"/>
    </row>
    <row r="711">
      <c r="B711" s="99"/>
    </row>
    <row r="712">
      <c r="B712" s="99"/>
    </row>
    <row r="713">
      <c r="B713" s="99"/>
    </row>
    <row r="714">
      <c r="B714" s="99"/>
    </row>
    <row r="715">
      <c r="B715" s="99"/>
    </row>
    <row r="716">
      <c r="B716" s="99"/>
    </row>
    <row r="717">
      <c r="B717" s="99"/>
    </row>
    <row r="718">
      <c r="B718" s="99"/>
    </row>
    <row r="719">
      <c r="B719" s="99"/>
    </row>
    <row r="720">
      <c r="B720" s="99"/>
    </row>
    <row r="721">
      <c r="B721" s="99"/>
    </row>
    <row r="722">
      <c r="B722" s="99"/>
    </row>
    <row r="723">
      <c r="B723" s="99"/>
    </row>
    <row r="724">
      <c r="B724" s="99"/>
    </row>
    <row r="725">
      <c r="B725" s="99"/>
    </row>
    <row r="726">
      <c r="B726" s="99"/>
    </row>
    <row r="727">
      <c r="B727" s="99"/>
    </row>
    <row r="728">
      <c r="B728" s="99"/>
    </row>
    <row r="729">
      <c r="B729" s="99"/>
    </row>
    <row r="730">
      <c r="B730" s="99"/>
    </row>
    <row r="731">
      <c r="B731" s="99"/>
    </row>
    <row r="732">
      <c r="B732" s="99"/>
    </row>
    <row r="733">
      <c r="B733" s="99"/>
    </row>
    <row r="734">
      <c r="B734" s="99"/>
    </row>
    <row r="735">
      <c r="B735" s="99"/>
    </row>
    <row r="736">
      <c r="B736" s="99"/>
    </row>
    <row r="737">
      <c r="B737" s="99"/>
    </row>
    <row r="738">
      <c r="B738" s="99"/>
    </row>
    <row r="739">
      <c r="B739" s="99"/>
    </row>
    <row r="740">
      <c r="B740" s="99"/>
    </row>
    <row r="741">
      <c r="B741" s="99"/>
    </row>
    <row r="742">
      <c r="B742" s="99"/>
    </row>
    <row r="743">
      <c r="B743" s="99"/>
    </row>
    <row r="744">
      <c r="B744" s="99"/>
    </row>
    <row r="745">
      <c r="B745" s="99"/>
    </row>
    <row r="746">
      <c r="B746" s="99"/>
    </row>
    <row r="747">
      <c r="B747" s="99"/>
    </row>
    <row r="748">
      <c r="B748" s="99"/>
    </row>
    <row r="749">
      <c r="B749" s="99"/>
    </row>
    <row r="750">
      <c r="B750" s="99"/>
    </row>
    <row r="751">
      <c r="B751" s="99"/>
    </row>
    <row r="752">
      <c r="B752" s="99"/>
    </row>
    <row r="753">
      <c r="B753" s="99"/>
    </row>
    <row r="754">
      <c r="B754" s="99"/>
    </row>
    <row r="755">
      <c r="B755" s="99"/>
    </row>
    <row r="756">
      <c r="B756" s="99"/>
    </row>
    <row r="757">
      <c r="B757" s="99"/>
    </row>
    <row r="758">
      <c r="B758" s="99"/>
    </row>
    <row r="759">
      <c r="B759" s="99"/>
    </row>
    <row r="760">
      <c r="B760" s="99"/>
    </row>
    <row r="761">
      <c r="B761" s="99"/>
    </row>
    <row r="762">
      <c r="B762" s="99"/>
    </row>
    <row r="763">
      <c r="B763" s="99"/>
    </row>
    <row r="764">
      <c r="B764" s="99"/>
    </row>
    <row r="765">
      <c r="B765" s="99"/>
    </row>
    <row r="766">
      <c r="B766" s="99"/>
    </row>
    <row r="767">
      <c r="B767" s="99"/>
    </row>
    <row r="768">
      <c r="B768" s="99"/>
    </row>
    <row r="769">
      <c r="B769" s="99"/>
    </row>
    <row r="770">
      <c r="B770" s="99"/>
    </row>
    <row r="771">
      <c r="B771" s="99"/>
    </row>
    <row r="772">
      <c r="B772" s="99"/>
    </row>
    <row r="773">
      <c r="B773" s="99"/>
    </row>
    <row r="774">
      <c r="B774" s="99"/>
    </row>
    <row r="775">
      <c r="B775" s="99"/>
    </row>
    <row r="776">
      <c r="B776" s="99"/>
    </row>
    <row r="777">
      <c r="B777" s="99"/>
    </row>
    <row r="778">
      <c r="B778" s="99"/>
    </row>
    <row r="779">
      <c r="B779" s="99"/>
    </row>
    <row r="780">
      <c r="B780" s="99"/>
    </row>
    <row r="781">
      <c r="B781" s="99"/>
    </row>
    <row r="782">
      <c r="B782" s="99"/>
    </row>
    <row r="783">
      <c r="B783" s="99"/>
    </row>
    <row r="784">
      <c r="B784" s="99"/>
    </row>
    <row r="785">
      <c r="B785" s="99"/>
    </row>
    <row r="786">
      <c r="B786" s="99"/>
    </row>
    <row r="787">
      <c r="B787" s="99"/>
    </row>
    <row r="788">
      <c r="B788" s="99"/>
    </row>
    <row r="789">
      <c r="B789" s="99"/>
    </row>
    <row r="790">
      <c r="B790" s="99"/>
    </row>
    <row r="791">
      <c r="B791" s="99"/>
    </row>
    <row r="792">
      <c r="B792" s="99"/>
    </row>
    <row r="793">
      <c r="B793" s="99"/>
    </row>
    <row r="794">
      <c r="B794" s="99"/>
    </row>
    <row r="795">
      <c r="B795" s="99"/>
    </row>
    <row r="796">
      <c r="B796" s="99"/>
    </row>
    <row r="797">
      <c r="B797" s="99"/>
    </row>
    <row r="798">
      <c r="B798" s="99"/>
    </row>
    <row r="799">
      <c r="B799" s="99"/>
    </row>
    <row r="800">
      <c r="B800" s="99"/>
    </row>
    <row r="801">
      <c r="B801" s="99"/>
    </row>
    <row r="802">
      <c r="B802" s="99"/>
    </row>
    <row r="803">
      <c r="B803" s="99"/>
    </row>
    <row r="804">
      <c r="B804" s="99"/>
    </row>
    <row r="805">
      <c r="B805" s="99"/>
    </row>
    <row r="806">
      <c r="B806" s="99"/>
    </row>
    <row r="807">
      <c r="B807" s="99"/>
    </row>
    <row r="808">
      <c r="B808" s="99"/>
    </row>
    <row r="809">
      <c r="B809" s="99"/>
    </row>
    <row r="810">
      <c r="B810" s="99"/>
    </row>
    <row r="811">
      <c r="B811" s="99"/>
    </row>
    <row r="812">
      <c r="B812" s="99"/>
    </row>
    <row r="813">
      <c r="B813" s="99"/>
    </row>
    <row r="814">
      <c r="B814" s="99"/>
    </row>
    <row r="815">
      <c r="B815" s="99"/>
    </row>
    <row r="816">
      <c r="B816" s="99"/>
    </row>
    <row r="817">
      <c r="B817" s="99"/>
    </row>
    <row r="818">
      <c r="B818" s="99"/>
    </row>
    <row r="819">
      <c r="B819" s="99"/>
    </row>
    <row r="820">
      <c r="B820" s="99"/>
    </row>
    <row r="821">
      <c r="B821" s="99"/>
    </row>
    <row r="822">
      <c r="B822" s="99"/>
    </row>
    <row r="823">
      <c r="B823" s="99"/>
    </row>
    <row r="824">
      <c r="B824" s="99"/>
    </row>
    <row r="825">
      <c r="B825" s="99"/>
    </row>
    <row r="826">
      <c r="B826" s="99"/>
    </row>
    <row r="827">
      <c r="B827" s="99"/>
    </row>
    <row r="828">
      <c r="B828" s="99"/>
    </row>
    <row r="829">
      <c r="B829" s="99"/>
    </row>
    <row r="830">
      <c r="B830" s="99"/>
    </row>
    <row r="831">
      <c r="B831" s="99"/>
    </row>
    <row r="832">
      <c r="B832" s="99"/>
    </row>
    <row r="833">
      <c r="B833" s="99"/>
    </row>
    <row r="834">
      <c r="B834" s="99"/>
    </row>
    <row r="835">
      <c r="B835" s="99"/>
    </row>
    <row r="836">
      <c r="B836" s="99"/>
    </row>
    <row r="837">
      <c r="B837" s="99"/>
    </row>
    <row r="838">
      <c r="B838" s="99"/>
    </row>
    <row r="839">
      <c r="B839" s="99"/>
    </row>
    <row r="840">
      <c r="B840" s="99"/>
    </row>
    <row r="841">
      <c r="B841" s="99"/>
    </row>
    <row r="842">
      <c r="B842" s="99"/>
    </row>
    <row r="843">
      <c r="B843" s="99"/>
    </row>
    <row r="844">
      <c r="B844" s="99"/>
    </row>
    <row r="845">
      <c r="B845" s="99"/>
    </row>
    <row r="846">
      <c r="B846" s="99"/>
    </row>
    <row r="847">
      <c r="B847" s="99"/>
    </row>
    <row r="848">
      <c r="B848" s="99"/>
    </row>
    <row r="849">
      <c r="B849" s="99"/>
    </row>
    <row r="850">
      <c r="B850" s="99"/>
    </row>
    <row r="851">
      <c r="B851" s="99"/>
    </row>
    <row r="852">
      <c r="B852" s="99"/>
    </row>
    <row r="853">
      <c r="B853" s="99"/>
    </row>
    <row r="854">
      <c r="B854" s="99"/>
    </row>
    <row r="855">
      <c r="B855" s="99"/>
    </row>
    <row r="856">
      <c r="B856" s="99"/>
    </row>
    <row r="857">
      <c r="B857" s="99"/>
    </row>
    <row r="858">
      <c r="B858" s="99"/>
    </row>
    <row r="859">
      <c r="B859" s="99"/>
    </row>
    <row r="860">
      <c r="B860" s="99"/>
    </row>
    <row r="861">
      <c r="B861" s="99"/>
    </row>
    <row r="862">
      <c r="B862" s="99"/>
    </row>
    <row r="863">
      <c r="B863" s="99"/>
    </row>
    <row r="864">
      <c r="B864" s="99"/>
    </row>
    <row r="865">
      <c r="B865" s="99"/>
    </row>
    <row r="866">
      <c r="B866" s="99"/>
    </row>
    <row r="867">
      <c r="B867" s="99"/>
    </row>
    <row r="868">
      <c r="B868" s="99"/>
    </row>
    <row r="869">
      <c r="B869" s="99"/>
    </row>
    <row r="870">
      <c r="B870" s="99"/>
    </row>
    <row r="871">
      <c r="B871" s="99"/>
    </row>
    <row r="872">
      <c r="B872" s="99"/>
    </row>
    <row r="873">
      <c r="B873" s="99"/>
    </row>
    <row r="874">
      <c r="B874" s="99"/>
    </row>
    <row r="875">
      <c r="B875" s="99"/>
    </row>
    <row r="876">
      <c r="B876" s="99"/>
    </row>
    <row r="877">
      <c r="B877" s="99"/>
    </row>
    <row r="878">
      <c r="B878" s="99"/>
    </row>
    <row r="879">
      <c r="B879" s="99"/>
    </row>
    <row r="880">
      <c r="B880" s="99"/>
    </row>
    <row r="881">
      <c r="B881" s="99"/>
    </row>
    <row r="882">
      <c r="B882" s="99"/>
    </row>
    <row r="883">
      <c r="B883" s="99"/>
    </row>
    <row r="884">
      <c r="B884" s="99"/>
    </row>
    <row r="885">
      <c r="B885" s="99"/>
    </row>
    <row r="886">
      <c r="B886" s="99"/>
    </row>
    <row r="887">
      <c r="B887" s="99"/>
    </row>
    <row r="888">
      <c r="B888" s="99"/>
    </row>
    <row r="889">
      <c r="B889" s="99"/>
    </row>
    <row r="890">
      <c r="B890" s="99"/>
    </row>
    <row r="891">
      <c r="B891" s="99"/>
    </row>
    <row r="892">
      <c r="B892" s="99"/>
    </row>
    <row r="893">
      <c r="B893" s="99"/>
    </row>
    <row r="894">
      <c r="B894" s="99"/>
    </row>
    <row r="895">
      <c r="B895" s="99"/>
    </row>
    <row r="896">
      <c r="B896" s="99"/>
    </row>
    <row r="897">
      <c r="B897" s="99"/>
    </row>
    <row r="898">
      <c r="B898" s="99"/>
    </row>
    <row r="899">
      <c r="B899" s="99"/>
    </row>
    <row r="900">
      <c r="B900" s="99"/>
    </row>
    <row r="901">
      <c r="B901" s="99"/>
    </row>
    <row r="902">
      <c r="B902" s="99"/>
    </row>
    <row r="903">
      <c r="B903" s="99"/>
    </row>
    <row r="904">
      <c r="B904" s="99"/>
    </row>
    <row r="905">
      <c r="B905" s="99"/>
    </row>
    <row r="906">
      <c r="B906" s="99"/>
    </row>
    <row r="907">
      <c r="B907" s="99"/>
    </row>
    <row r="908">
      <c r="B908" s="99"/>
    </row>
    <row r="909">
      <c r="B909" s="99"/>
    </row>
    <row r="910">
      <c r="B910" s="99"/>
    </row>
    <row r="911">
      <c r="B911" s="99"/>
    </row>
    <row r="912">
      <c r="B912" s="99"/>
    </row>
    <row r="913">
      <c r="B913" s="99"/>
    </row>
    <row r="914">
      <c r="B914" s="99"/>
    </row>
    <row r="915">
      <c r="B915" s="99"/>
    </row>
    <row r="916">
      <c r="B916" s="99"/>
    </row>
    <row r="917">
      <c r="B917" s="99"/>
    </row>
    <row r="918">
      <c r="B918" s="99"/>
    </row>
    <row r="919">
      <c r="B919" s="99"/>
    </row>
    <row r="920">
      <c r="B920" s="99"/>
    </row>
    <row r="921">
      <c r="B921" s="99"/>
    </row>
    <row r="922">
      <c r="B922" s="99"/>
    </row>
    <row r="923">
      <c r="B923" s="99"/>
    </row>
    <row r="924">
      <c r="B924" s="99"/>
    </row>
    <row r="925">
      <c r="B925" s="99"/>
    </row>
    <row r="926">
      <c r="B926" s="99"/>
    </row>
    <row r="927">
      <c r="B927" s="99"/>
    </row>
    <row r="928">
      <c r="B928" s="99"/>
    </row>
    <row r="929">
      <c r="B929" s="99"/>
    </row>
    <row r="930">
      <c r="B930" s="99"/>
    </row>
    <row r="931">
      <c r="B931" s="99"/>
    </row>
    <row r="932">
      <c r="B932" s="99"/>
    </row>
    <row r="933">
      <c r="B933" s="99"/>
    </row>
    <row r="934">
      <c r="B934" s="99"/>
    </row>
    <row r="935">
      <c r="B935" s="99"/>
    </row>
    <row r="936">
      <c r="B936" s="99"/>
    </row>
    <row r="937">
      <c r="B937" s="99"/>
    </row>
    <row r="938">
      <c r="B938" s="99"/>
    </row>
    <row r="939">
      <c r="B939" s="99"/>
    </row>
    <row r="940">
      <c r="B940" s="99"/>
    </row>
    <row r="941">
      <c r="B941" s="99"/>
    </row>
    <row r="942">
      <c r="B942" s="99"/>
    </row>
    <row r="943">
      <c r="B943" s="99"/>
    </row>
    <row r="944">
      <c r="B944" s="99"/>
    </row>
    <row r="945">
      <c r="B945" s="99"/>
    </row>
    <row r="946">
      <c r="B946" s="99"/>
    </row>
    <row r="947">
      <c r="B947" s="99"/>
    </row>
    <row r="948">
      <c r="B948" s="99"/>
    </row>
    <row r="949">
      <c r="B949" s="99"/>
    </row>
    <row r="950">
      <c r="B950" s="99"/>
    </row>
    <row r="951">
      <c r="B951" s="99"/>
    </row>
    <row r="952">
      <c r="B952" s="99"/>
    </row>
    <row r="953">
      <c r="B953" s="99"/>
    </row>
    <row r="954">
      <c r="B954" s="99"/>
    </row>
    <row r="955">
      <c r="B955" s="99"/>
    </row>
    <row r="956">
      <c r="B956" s="99"/>
    </row>
    <row r="957">
      <c r="B957" s="99"/>
    </row>
    <row r="958">
      <c r="B958" s="99"/>
    </row>
    <row r="959">
      <c r="B959" s="99"/>
    </row>
    <row r="960">
      <c r="B960" s="99"/>
    </row>
    <row r="961">
      <c r="B961" s="99"/>
    </row>
    <row r="962">
      <c r="B962" s="99"/>
    </row>
    <row r="963">
      <c r="B963" s="99"/>
    </row>
    <row r="964">
      <c r="B964" s="99"/>
    </row>
    <row r="965">
      <c r="B965" s="99"/>
    </row>
    <row r="966">
      <c r="B966" s="99"/>
    </row>
    <row r="967">
      <c r="B967" s="99"/>
    </row>
    <row r="968">
      <c r="B968" s="99"/>
    </row>
    <row r="969">
      <c r="B969" s="99"/>
    </row>
    <row r="970">
      <c r="B970" s="99"/>
    </row>
    <row r="971">
      <c r="B971" s="99"/>
    </row>
    <row r="972">
      <c r="B972" s="99"/>
    </row>
    <row r="973">
      <c r="B973" s="99"/>
    </row>
    <row r="974">
      <c r="B974" s="99"/>
    </row>
    <row r="975">
      <c r="B975" s="99"/>
    </row>
    <row r="976">
      <c r="B976" s="99"/>
    </row>
    <row r="977">
      <c r="B977" s="99"/>
    </row>
    <row r="978">
      <c r="B978" s="99"/>
    </row>
    <row r="979">
      <c r="B979" s="99"/>
    </row>
    <row r="980">
      <c r="B980" s="99"/>
    </row>
    <row r="981">
      <c r="B981" s="99"/>
    </row>
    <row r="982">
      <c r="B982" s="99"/>
    </row>
    <row r="983">
      <c r="B983" s="99"/>
    </row>
    <row r="984">
      <c r="B984" s="99"/>
    </row>
    <row r="985">
      <c r="B985" s="99"/>
    </row>
    <row r="986">
      <c r="B986" s="99"/>
    </row>
    <row r="987">
      <c r="B987" s="99"/>
    </row>
    <row r="988">
      <c r="B988" s="99"/>
    </row>
    <row r="989">
      <c r="B989" s="99"/>
    </row>
    <row r="990">
      <c r="B990" s="99"/>
    </row>
    <row r="991">
      <c r="B991" s="99"/>
    </row>
    <row r="992">
      <c r="B992" s="99"/>
    </row>
    <row r="993">
      <c r="B993" s="99"/>
    </row>
    <row r="994">
      <c r="B994" s="99"/>
    </row>
    <row r="995">
      <c r="B995" s="99"/>
    </row>
    <row r="996">
      <c r="B996" s="99"/>
    </row>
    <row r="997">
      <c r="B997" s="99"/>
    </row>
    <row r="998">
      <c r="B998" s="99"/>
    </row>
    <row r="999">
      <c r="B999" s="99"/>
    </row>
    <row r="1000">
      <c r="B1000" s="99"/>
    </row>
  </sheetData>
  <hyperlinks>
    <hyperlink r:id="rId1" ref="D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2" t="s">
        <v>72</v>
      </c>
      <c r="B1" s="83" t="s">
        <v>73</v>
      </c>
      <c r="C1" s="83" t="s">
        <v>74</v>
      </c>
      <c r="D1" s="83" t="s">
        <v>75</v>
      </c>
      <c r="E1" s="83" t="s">
        <v>76</v>
      </c>
      <c r="M1" s="1" t="s">
        <v>77</v>
      </c>
    </row>
    <row r="2">
      <c r="A2" s="84">
        <f t="shared" ref="A2:A9" si="2">M5</f>
        <v>46243</v>
      </c>
      <c r="B2" s="85">
        <v>0.0</v>
      </c>
      <c r="C2" s="85">
        <v>0.0</v>
      </c>
      <c r="D2" s="30">
        <f t="shared" ref="D2:E2" si="1">O5</f>
        <v>12</v>
      </c>
      <c r="E2" s="30">
        <f t="shared" si="1"/>
        <v>5</v>
      </c>
    </row>
    <row r="3">
      <c r="A3" s="84">
        <f t="shared" si="2"/>
        <v>46244</v>
      </c>
      <c r="B3" s="86"/>
      <c r="C3" s="86"/>
      <c r="D3" s="30">
        <f t="shared" ref="D3:E3" si="3">O6</f>
        <v>9</v>
      </c>
      <c r="E3" s="30">
        <f t="shared" si="3"/>
        <v>5</v>
      </c>
    </row>
    <row r="4">
      <c r="A4" s="84">
        <f t="shared" si="2"/>
        <v>46245</v>
      </c>
      <c r="B4" s="85"/>
      <c r="C4" s="85"/>
      <c r="D4" s="30">
        <f t="shared" ref="D4:E4" si="4">O7</f>
        <v>11</v>
      </c>
      <c r="E4" s="30">
        <f t="shared" si="4"/>
        <v>4</v>
      </c>
      <c r="M4" s="47" t="s">
        <v>78</v>
      </c>
      <c r="N4" s="48" t="s">
        <v>79</v>
      </c>
      <c r="O4" s="48" t="s">
        <v>80</v>
      </c>
      <c r="P4" s="48" t="s">
        <v>81</v>
      </c>
      <c r="Q4" s="90"/>
    </row>
    <row r="5">
      <c r="A5" s="84">
        <f t="shared" si="2"/>
        <v>46246</v>
      </c>
      <c r="B5" s="85"/>
      <c r="C5" s="91"/>
      <c r="D5" s="30">
        <f t="shared" ref="D5:E5" si="5">O8</f>
        <v>5</v>
      </c>
      <c r="E5" s="30">
        <f t="shared" si="5"/>
        <v>3</v>
      </c>
      <c r="M5" s="92">
        <v>46243.0</v>
      </c>
      <c r="N5" s="32">
        <v>17.0</v>
      </c>
      <c r="O5" s="32">
        <v>12.0</v>
      </c>
      <c r="P5" s="32">
        <v>5.0</v>
      </c>
      <c r="Q5" s="24"/>
    </row>
    <row r="6">
      <c r="A6" s="84">
        <f t="shared" si="2"/>
        <v>46247</v>
      </c>
      <c r="B6" s="85"/>
      <c r="C6" s="91"/>
      <c r="D6" s="30">
        <f t="shared" ref="D6:E6" si="6">O9</f>
        <v>11</v>
      </c>
      <c r="E6" s="30">
        <f t="shared" si="6"/>
        <v>2</v>
      </c>
      <c r="M6" s="92">
        <v>46244.0</v>
      </c>
      <c r="N6" s="32">
        <v>14.0</v>
      </c>
      <c r="O6" s="32">
        <v>9.0</v>
      </c>
      <c r="P6" s="32">
        <v>5.0</v>
      </c>
      <c r="Q6" s="24"/>
    </row>
    <row r="7">
      <c r="A7" s="84">
        <f t="shared" si="2"/>
        <v>46248</v>
      </c>
      <c r="B7" s="85"/>
      <c r="D7" s="30">
        <f t="shared" ref="D7:E7" si="7">O10</f>
        <v>12</v>
      </c>
      <c r="E7" s="30">
        <f t="shared" si="7"/>
        <v>4</v>
      </c>
      <c r="M7" s="92">
        <v>46245.0</v>
      </c>
      <c r="N7" s="32">
        <v>15.0</v>
      </c>
      <c r="O7" s="32">
        <v>11.0</v>
      </c>
      <c r="P7" s="32">
        <v>4.0</v>
      </c>
      <c r="Q7" s="24"/>
    </row>
    <row r="8">
      <c r="A8" s="84">
        <f t="shared" si="2"/>
        <v>46249</v>
      </c>
      <c r="B8" s="85"/>
      <c r="C8" s="91"/>
      <c r="D8" s="30">
        <f t="shared" ref="D8:E8" si="8">O11</f>
        <v>3</v>
      </c>
      <c r="E8" s="30">
        <f t="shared" si="8"/>
        <v>0</v>
      </c>
      <c r="M8" s="92">
        <v>46246.0</v>
      </c>
      <c r="N8" s="32">
        <v>8.0</v>
      </c>
      <c r="O8" s="32">
        <v>5.0</v>
      </c>
      <c r="P8" s="32">
        <v>3.0</v>
      </c>
      <c r="Q8" s="24"/>
    </row>
    <row r="9">
      <c r="A9" s="84" t="str">
        <f t="shared" si="2"/>
        <v/>
      </c>
      <c r="B9" s="75"/>
      <c r="C9" s="75"/>
      <c r="D9" s="30" t="str">
        <f t="shared" ref="D9:E9" si="9">O12</f>
        <v/>
      </c>
      <c r="E9" s="30" t="str">
        <f t="shared" si="9"/>
        <v/>
      </c>
      <c r="M9" s="92">
        <v>46247.0</v>
      </c>
      <c r="N9" s="32">
        <v>13.0</v>
      </c>
      <c r="O9" s="32">
        <v>11.0</v>
      </c>
      <c r="P9" s="32">
        <v>2.0</v>
      </c>
      <c r="Q9" s="24"/>
    </row>
    <row r="10">
      <c r="A10" s="93"/>
      <c r="B10" s="44"/>
      <c r="C10" s="44"/>
      <c r="D10" s="30"/>
      <c r="E10" s="30"/>
      <c r="M10" s="92">
        <v>46248.0</v>
      </c>
      <c r="N10" s="32">
        <v>16.0</v>
      </c>
      <c r="O10" s="32">
        <v>12.0</v>
      </c>
      <c r="P10" s="32">
        <v>4.0</v>
      </c>
      <c r="Q10" s="24"/>
    </row>
    <row r="11">
      <c r="A11" s="94"/>
      <c r="B11" s="41"/>
      <c r="C11" s="41"/>
      <c r="D11" s="41"/>
      <c r="E11" s="41"/>
      <c r="M11" s="92">
        <v>46249.0</v>
      </c>
      <c r="N11" s="32">
        <v>3.0</v>
      </c>
      <c r="O11" s="32">
        <v>3.0</v>
      </c>
      <c r="P11" s="32">
        <v>0.0</v>
      </c>
      <c r="Q11" s="24"/>
    </row>
    <row r="12">
      <c r="A12" s="12"/>
      <c r="M12" s="95"/>
      <c r="N12" s="96"/>
      <c r="O12" s="96"/>
      <c r="P12" s="96"/>
      <c r="Q12" s="24"/>
    </row>
    <row r="13">
      <c r="A13" s="98" t="s">
        <v>82</v>
      </c>
      <c r="M13" s="25"/>
    </row>
    <row r="14">
      <c r="A14" s="99"/>
    </row>
    <row r="15">
      <c r="A15" s="99"/>
    </row>
    <row r="16">
      <c r="A16" s="99"/>
    </row>
    <row r="17">
      <c r="A17" s="99"/>
    </row>
    <row r="18">
      <c r="A18" s="99"/>
    </row>
    <row r="19">
      <c r="A19" s="99"/>
    </row>
    <row r="20">
      <c r="A20" s="99"/>
      <c r="E20" s="100"/>
    </row>
    <row r="21">
      <c r="A21" s="99"/>
    </row>
    <row r="22">
      <c r="A22" s="99"/>
    </row>
    <row r="23">
      <c r="A23" s="99"/>
    </row>
    <row r="24">
      <c r="A24" s="99"/>
    </row>
    <row r="25">
      <c r="A25" s="99"/>
    </row>
    <row r="26">
      <c r="A26" s="99"/>
    </row>
    <row r="27">
      <c r="A27" s="99"/>
    </row>
    <row r="28">
      <c r="A28" s="99"/>
    </row>
    <row r="29">
      <c r="A29" s="99"/>
    </row>
    <row r="30">
      <c r="A30" s="99"/>
    </row>
    <row r="31">
      <c r="A31" s="99"/>
    </row>
    <row r="32">
      <c r="A32" s="99"/>
    </row>
    <row r="33">
      <c r="A33" s="99"/>
    </row>
    <row r="34">
      <c r="A34" s="99"/>
    </row>
    <row r="35">
      <c r="A35" s="99"/>
    </row>
    <row r="36">
      <c r="A36" s="99"/>
    </row>
    <row r="37">
      <c r="A37" s="99"/>
    </row>
    <row r="38">
      <c r="A38" s="99"/>
    </row>
    <row r="39">
      <c r="A39" s="99"/>
    </row>
    <row r="40">
      <c r="A40" s="99"/>
    </row>
    <row r="41">
      <c r="A41" s="99"/>
    </row>
    <row r="42">
      <c r="A42" s="99"/>
    </row>
    <row r="43">
      <c r="A43" s="99"/>
    </row>
    <row r="44">
      <c r="A44" s="99"/>
    </row>
    <row r="45">
      <c r="A45" s="99"/>
    </row>
    <row r="46">
      <c r="A46" s="99"/>
    </row>
    <row r="47">
      <c r="A47" s="99"/>
    </row>
    <row r="48">
      <c r="A48" s="99"/>
    </row>
    <row r="49">
      <c r="A49" s="99"/>
    </row>
    <row r="50">
      <c r="A50" s="99"/>
    </row>
    <row r="51">
      <c r="A51" s="99"/>
    </row>
    <row r="52">
      <c r="A52" s="99"/>
    </row>
    <row r="53">
      <c r="A53" s="99"/>
    </row>
    <row r="54">
      <c r="A54" s="99"/>
    </row>
    <row r="55">
      <c r="A55" s="99"/>
    </row>
    <row r="56">
      <c r="A56" s="99"/>
    </row>
    <row r="57">
      <c r="A57" s="99"/>
    </row>
    <row r="58">
      <c r="A58" s="99"/>
    </row>
    <row r="59">
      <c r="A59" s="99"/>
    </row>
    <row r="60">
      <c r="A60" s="99"/>
    </row>
    <row r="61">
      <c r="A61" s="99"/>
    </row>
    <row r="62">
      <c r="A62" s="99"/>
    </row>
    <row r="63">
      <c r="A63" s="99"/>
    </row>
    <row r="64">
      <c r="A64" s="99"/>
    </row>
    <row r="65">
      <c r="A65" s="99"/>
    </row>
    <row r="66">
      <c r="A66" s="99"/>
    </row>
    <row r="67">
      <c r="A67" s="99"/>
    </row>
    <row r="68">
      <c r="A68" s="99"/>
    </row>
    <row r="69">
      <c r="A69" s="99"/>
    </row>
    <row r="70">
      <c r="A70" s="99"/>
    </row>
    <row r="71">
      <c r="A71" s="99"/>
    </row>
    <row r="72">
      <c r="A72" s="99"/>
    </row>
    <row r="73">
      <c r="A73" s="99"/>
    </row>
    <row r="74">
      <c r="A74" s="99"/>
    </row>
    <row r="75">
      <c r="A75" s="99"/>
    </row>
    <row r="76">
      <c r="A76" s="99"/>
    </row>
    <row r="77">
      <c r="A77" s="99"/>
    </row>
    <row r="78">
      <c r="A78" s="99"/>
    </row>
    <row r="79">
      <c r="A79" s="99"/>
    </row>
    <row r="80">
      <c r="A80" s="99"/>
    </row>
    <row r="81">
      <c r="A81" s="99"/>
    </row>
    <row r="82">
      <c r="A82" s="99"/>
    </row>
    <row r="83">
      <c r="A83" s="99"/>
    </row>
    <row r="84">
      <c r="A84" s="99"/>
    </row>
    <row r="85">
      <c r="A85" s="99"/>
    </row>
    <row r="86">
      <c r="A86" s="99"/>
    </row>
    <row r="87">
      <c r="A87" s="99"/>
    </row>
    <row r="88">
      <c r="A88" s="99"/>
    </row>
    <row r="89">
      <c r="A89" s="99"/>
    </row>
    <row r="90">
      <c r="A90" s="99"/>
    </row>
    <row r="91">
      <c r="A91" s="99"/>
    </row>
    <row r="92">
      <c r="A92" s="99"/>
    </row>
    <row r="93">
      <c r="A93" s="99"/>
    </row>
    <row r="94">
      <c r="A94" s="99"/>
    </row>
    <row r="95">
      <c r="A95" s="99"/>
    </row>
    <row r="96">
      <c r="A96" s="99"/>
    </row>
    <row r="97">
      <c r="A97" s="99"/>
    </row>
    <row r="98">
      <c r="A98" s="99"/>
    </row>
    <row r="99">
      <c r="A99" s="99"/>
    </row>
    <row r="100">
      <c r="A100" s="99"/>
    </row>
    <row r="101">
      <c r="A101" s="99"/>
    </row>
    <row r="102">
      <c r="A102" s="99"/>
    </row>
    <row r="103">
      <c r="A103" s="99"/>
    </row>
    <row r="104">
      <c r="A104" s="99"/>
    </row>
    <row r="105">
      <c r="A105" s="99"/>
    </row>
    <row r="106">
      <c r="A106" s="99"/>
    </row>
    <row r="107">
      <c r="A107" s="99"/>
    </row>
    <row r="108">
      <c r="A108" s="99"/>
    </row>
    <row r="109">
      <c r="A109" s="99"/>
    </row>
    <row r="110">
      <c r="A110" s="99"/>
    </row>
    <row r="111">
      <c r="A111" s="99"/>
    </row>
    <row r="112">
      <c r="A112" s="99"/>
    </row>
    <row r="113">
      <c r="A113" s="99"/>
    </row>
    <row r="114">
      <c r="A114" s="99"/>
    </row>
    <row r="115">
      <c r="A115" s="99"/>
    </row>
    <row r="116">
      <c r="A116" s="99"/>
    </row>
    <row r="117">
      <c r="A117" s="99"/>
    </row>
    <row r="118">
      <c r="A118" s="99"/>
    </row>
    <row r="119">
      <c r="A119" s="99"/>
    </row>
    <row r="120">
      <c r="A120" s="99"/>
    </row>
    <row r="121">
      <c r="A121" s="99"/>
    </row>
    <row r="122">
      <c r="A122" s="99"/>
    </row>
    <row r="123">
      <c r="A123" s="99"/>
    </row>
    <row r="124">
      <c r="A124" s="99"/>
    </row>
    <row r="125">
      <c r="A125" s="99"/>
    </row>
    <row r="126">
      <c r="A126" s="99"/>
    </row>
    <row r="127">
      <c r="A127" s="99"/>
    </row>
    <row r="128">
      <c r="A128" s="99"/>
    </row>
    <row r="129">
      <c r="A129" s="99"/>
    </row>
    <row r="130">
      <c r="A130" s="99"/>
    </row>
    <row r="131">
      <c r="A131" s="99"/>
    </row>
    <row r="132">
      <c r="A132" s="99"/>
    </row>
    <row r="133">
      <c r="A133" s="99"/>
    </row>
    <row r="134">
      <c r="A134" s="99"/>
    </row>
    <row r="135">
      <c r="A135" s="99"/>
    </row>
    <row r="136">
      <c r="A136" s="99"/>
    </row>
    <row r="137">
      <c r="A137" s="99"/>
    </row>
    <row r="138">
      <c r="A138" s="99"/>
    </row>
    <row r="139">
      <c r="A139" s="99"/>
    </row>
    <row r="140">
      <c r="A140" s="99"/>
    </row>
    <row r="141">
      <c r="A141" s="99"/>
    </row>
    <row r="142">
      <c r="A142" s="99"/>
    </row>
    <row r="143">
      <c r="A143" s="99"/>
    </row>
    <row r="144">
      <c r="A144" s="99"/>
    </row>
    <row r="145">
      <c r="A145" s="99"/>
    </row>
    <row r="146">
      <c r="A146" s="99"/>
    </row>
    <row r="147">
      <c r="A147" s="99"/>
    </row>
    <row r="148">
      <c r="A148" s="99"/>
    </row>
    <row r="149">
      <c r="A149" s="99"/>
    </row>
    <row r="150">
      <c r="A150" s="99"/>
    </row>
    <row r="151">
      <c r="A151" s="99"/>
    </row>
    <row r="152">
      <c r="A152" s="99"/>
    </row>
    <row r="153">
      <c r="A153" s="99"/>
    </row>
    <row r="154">
      <c r="A154" s="99"/>
    </row>
    <row r="155">
      <c r="A155" s="99"/>
    </row>
    <row r="156">
      <c r="A156" s="99"/>
    </row>
    <row r="157">
      <c r="A157" s="99"/>
    </row>
    <row r="158">
      <c r="A158" s="99"/>
    </row>
    <row r="159">
      <c r="A159" s="99"/>
    </row>
    <row r="160">
      <c r="A160" s="99"/>
    </row>
    <row r="161">
      <c r="A161" s="99"/>
    </row>
    <row r="162">
      <c r="A162" s="99"/>
    </row>
    <row r="163">
      <c r="A163" s="99"/>
    </row>
    <row r="164">
      <c r="A164" s="99"/>
    </row>
    <row r="165">
      <c r="A165" s="99"/>
    </row>
    <row r="166">
      <c r="A166" s="99"/>
    </row>
    <row r="167">
      <c r="A167" s="99"/>
    </row>
    <row r="168">
      <c r="A168" s="99"/>
    </row>
    <row r="169">
      <c r="A169" s="99"/>
    </row>
    <row r="170">
      <c r="A170" s="99"/>
    </row>
    <row r="171">
      <c r="A171" s="99"/>
    </row>
    <row r="172">
      <c r="A172" s="99"/>
    </row>
    <row r="173">
      <c r="A173" s="99"/>
    </row>
    <row r="174">
      <c r="A174" s="99"/>
    </row>
    <row r="175">
      <c r="A175" s="99"/>
    </row>
    <row r="176">
      <c r="A176" s="99"/>
    </row>
    <row r="177">
      <c r="A177" s="99"/>
    </row>
    <row r="178">
      <c r="A178" s="99"/>
    </row>
    <row r="179">
      <c r="A179" s="99"/>
    </row>
    <row r="180">
      <c r="A180" s="99"/>
    </row>
    <row r="181">
      <c r="A181" s="99"/>
    </row>
    <row r="182">
      <c r="A182" s="99"/>
    </row>
    <row r="183">
      <c r="A183" s="99"/>
    </row>
    <row r="184">
      <c r="A184" s="99"/>
    </row>
    <row r="185">
      <c r="A185" s="99"/>
    </row>
    <row r="186">
      <c r="A186" s="99"/>
    </row>
    <row r="187">
      <c r="A187" s="99"/>
    </row>
    <row r="188">
      <c r="A188" s="99"/>
    </row>
    <row r="189">
      <c r="A189" s="99"/>
    </row>
    <row r="190">
      <c r="A190" s="99"/>
    </row>
    <row r="191">
      <c r="A191" s="99"/>
    </row>
    <row r="192">
      <c r="A192" s="99"/>
    </row>
    <row r="193">
      <c r="A193" s="99"/>
    </row>
    <row r="194">
      <c r="A194" s="99"/>
    </row>
    <row r="195">
      <c r="A195" s="99"/>
    </row>
    <row r="196">
      <c r="A196" s="99"/>
    </row>
    <row r="197">
      <c r="A197" s="99"/>
    </row>
    <row r="198">
      <c r="A198" s="99"/>
    </row>
    <row r="199">
      <c r="A199" s="99"/>
    </row>
    <row r="200">
      <c r="A200" s="99"/>
    </row>
    <row r="201">
      <c r="A201" s="99"/>
    </row>
    <row r="202">
      <c r="A202" s="99"/>
    </row>
    <row r="203">
      <c r="A203" s="99"/>
    </row>
    <row r="204">
      <c r="A204" s="99"/>
    </row>
    <row r="205">
      <c r="A205" s="99"/>
    </row>
    <row r="206">
      <c r="A206" s="99"/>
    </row>
    <row r="207">
      <c r="A207" s="99"/>
    </row>
    <row r="208">
      <c r="A208" s="99"/>
    </row>
    <row r="209">
      <c r="A209" s="99"/>
    </row>
    <row r="210">
      <c r="A210" s="99"/>
    </row>
    <row r="211">
      <c r="A211" s="99"/>
    </row>
    <row r="212">
      <c r="A212" s="99"/>
    </row>
    <row r="213">
      <c r="A213" s="99"/>
    </row>
    <row r="214">
      <c r="A214" s="99"/>
    </row>
    <row r="215">
      <c r="A215" s="99"/>
    </row>
    <row r="216">
      <c r="A216" s="99"/>
    </row>
    <row r="217">
      <c r="A217" s="99"/>
    </row>
    <row r="218">
      <c r="A218" s="99"/>
    </row>
    <row r="219">
      <c r="A219" s="99"/>
    </row>
    <row r="220">
      <c r="A220" s="99"/>
    </row>
    <row r="221">
      <c r="A221" s="99"/>
    </row>
    <row r="222">
      <c r="A222" s="99"/>
    </row>
    <row r="223">
      <c r="A223" s="99"/>
    </row>
    <row r="224">
      <c r="A224" s="99"/>
    </row>
    <row r="225">
      <c r="A225" s="99"/>
    </row>
    <row r="226">
      <c r="A226" s="99"/>
    </row>
    <row r="227">
      <c r="A227" s="99"/>
    </row>
    <row r="228">
      <c r="A228" s="99"/>
    </row>
    <row r="229">
      <c r="A229" s="99"/>
    </row>
    <row r="230">
      <c r="A230" s="99"/>
    </row>
    <row r="231">
      <c r="A231" s="99"/>
    </row>
    <row r="232">
      <c r="A232" s="99"/>
    </row>
    <row r="233">
      <c r="A233" s="99"/>
    </row>
    <row r="234">
      <c r="A234" s="99"/>
    </row>
    <row r="235">
      <c r="A235" s="99"/>
    </row>
    <row r="236">
      <c r="A236" s="99"/>
    </row>
    <row r="237">
      <c r="A237" s="99"/>
    </row>
    <row r="238">
      <c r="A238" s="99"/>
    </row>
    <row r="239">
      <c r="A239" s="99"/>
    </row>
    <row r="240">
      <c r="A240" s="99"/>
    </row>
    <row r="241">
      <c r="A241" s="99"/>
    </row>
    <row r="242">
      <c r="A242" s="99"/>
    </row>
    <row r="243">
      <c r="A243" s="99"/>
    </row>
    <row r="244">
      <c r="A244" s="99"/>
    </row>
    <row r="245">
      <c r="A245" s="99"/>
    </row>
    <row r="246">
      <c r="A246" s="99"/>
    </row>
    <row r="247">
      <c r="A247" s="99"/>
    </row>
    <row r="248">
      <c r="A248" s="99"/>
    </row>
    <row r="249">
      <c r="A249" s="99"/>
    </row>
    <row r="250">
      <c r="A250" s="99"/>
    </row>
    <row r="251">
      <c r="A251" s="99"/>
    </row>
    <row r="252">
      <c r="A252" s="99"/>
    </row>
    <row r="253">
      <c r="A253" s="99"/>
    </row>
    <row r="254">
      <c r="A254" s="99"/>
    </row>
    <row r="255">
      <c r="A255" s="99"/>
    </row>
    <row r="256">
      <c r="A256" s="99"/>
    </row>
    <row r="257">
      <c r="A257" s="99"/>
    </row>
    <row r="258">
      <c r="A258" s="99"/>
    </row>
    <row r="259">
      <c r="A259" s="99"/>
    </row>
    <row r="260">
      <c r="A260" s="99"/>
    </row>
    <row r="261">
      <c r="A261" s="99"/>
    </row>
    <row r="262">
      <c r="A262" s="99"/>
    </row>
    <row r="263">
      <c r="A263" s="99"/>
    </row>
    <row r="264">
      <c r="A264" s="99"/>
    </row>
    <row r="265">
      <c r="A265" s="99"/>
    </row>
    <row r="266">
      <c r="A266" s="99"/>
    </row>
    <row r="267">
      <c r="A267" s="99"/>
    </row>
    <row r="268">
      <c r="A268" s="99"/>
    </row>
    <row r="269">
      <c r="A269" s="99"/>
    </row>
    <row r="270">
      <c r="A270" s="99"/>
    </row>
    <row r="271">
      <c r="A271" s="99"/>
    </row>
    <row r="272">
      <c r="A272" s="99"/>
    </row>
    <row r="273">
      <c r="A273" s="99"/>
    </row>
    <row r="274">
      <c r="A274" s="99"/>
    </row>
    <row r="275">
      <c r="A275" s="99"/>
    </row>
    <row r="276">
      <c r="A276" s="99"/>
    </row>
    <row r="277">
      <c r="A277" s="99"/>
    </row>
    <row r="278">
      <c r="A278" s="99"/>
    </row>
    <row r="279">
      <c r="A279" s="99"/>
    </row>
    <row r="280">
      <c r="A280" s="99"/>
    </row>
    <row r="281">
      <c r="A281" s="99"/>
    </row>
    <row r="282">
      <c r="A282" s="99"/>
    </row>
    <row r="283">
      <c r="A283" s="99"/>
    </row>
    <row r="284">
      <c r="A284" s="99"/>
    </row>
    <row r="285">
      <c r="A285" s="99"/>
    </row>
    <row r="286">
      <c r="A286" s="99"/>
    </row>
    <row r="287">
      <c r="A287" s="99"/>
    </row>
    <row r="288">
      <c r="A288" s="99"/>
    </row>
    <row r="289">
      <c r="A289" s="99"/>
    </row>
    <row r="290">
      <c r="A290" s="99"/>
    </row>
    <row r="291">
      <c r="A291" s="99"/>
    </row>
    <row r="292">
      <c r="A292" s="99"/>
    </row>
    <row r="293">
      <c r="A293" s="99"/>
    </row>
    <row r="294">
      <c r="A294" s="99"/>
    </row>
    <row r="295">
      <c r="A295" s="99"/>
    </row>
    <row r="296">
      <c r="A296" s="99"/>
    </row>
    <row r="297">
      <c r="A297" s="99"/>
    </row>
    <row r="298">
      <c r="A298" s="99"/>
    </row>
    <row r="299">
      <c r="A299" s="99"/>
    </row>
    <row r="300">
      <c r="A300" s="99"/>
    </row>
    <row r="301">
      <c r="A301" s="99"/>
    </row>
    <row r="302">
      <c r="A302" s="99"/>
    </row>
    <row r="303">
      <c r="A303" s="99"/>
    </row>
    <row r="304">
      <c r="A304" s="99"/>
    </row>
    <row r="305">
      <c r="A305" s="99"/>
    </row>
    <row r="306">
      <c r="A306" s="99"/>
    </row>
    <row r="307">
      <c r="A307" s="99"/>
    </row>
    <row r="308">
      <c r="A308" s="99"/>
    </row>
    <row r="309">
      <c r="A309" s="99"/>
    </row>
    <row r="310">
      <c r="A310" s="99"/>
    </row>
    <row r="311">
      <c r="A311" s="99"/>
    </row>
    <row r="312">
      <c r="A312" s="99"/>
    </row>
    <row r="313">
      <c r="A313" s="99"/>
    </row>
    <row r="314">
      <c r="A314" s="99"/>
    </row>
    <row r="315">
      <c r="A315" s="99"/>
    </row>
    <row r="316">
      <c r="A316" s="99"/>
    </row>
    <row r="317">
      <c r="A317" s="99"/>
    </row>
    <row r="318">
      <c r="A318" s="99"/>
    </row>
    <row r="319">
      <c r="A319" s="99"/>
    </row>
    <row r="320">
      <c r="A320" s="99"/>
    </row>
    <row r="321">
      <c r="A321" s="99"/>
    </row>
    <row r="322">
      <c r="A322" s="99"/>
    </row>
    <row r="323">
      <c r="A323" s="99"/>
    </row>
    <row r="324">
      <c r="A324" s="99"/>
    </row>
    <row r="325">
      <c r="A325" s="99"/>
    </row>
    <row r="326">
      <c r="A326" s="99"/>
    </row>
    <row r="327">
      <c r="A327" s="99"/>
    </row>
    <row r="328">
      <c r="A328" s="99"/>
    </row>
    <row r="329">
      <c r="A329" s="99"/>
    </row>
    <row r="330">
      <c r="A330" s="99"/>
    </row>
    <row r="331">
      <c r="A331" s="99"/>
    </row>
    <row r="332">
      <c r="A332" s="99"/>
    </row>
    <row r="333">
      <c r="A333" s="99"/>
    </row>
    <row r="334">
      <c r="A334" s="99"/>
    </row>
    <row r="335">
      <c r="A335" s="99"/>
    </row>
    <row r="336">
      <c r="A336" s="99"/>
    </row>
    <row r="337">
      <c r="A337" s="99"/>
    </row>
    <row r="338">
      <c r="A338" s="99"/>
    </row>
    <row r="339">
      <c r="A339" s="99"/>
    </row>
    <row r="340">
      <c r="A340" s="99"/>
    </row>
    <row r="341">
      <c r="A341" s="99"/>
    </row>
    <row r="342">
      <c r="A342" s="99"/>
    </row>
    <row r="343">
      <c r="A343" s="99"/>
    </row>
    <row r="344">
      <c r="A344" s="99"/>
    </row>
    <row r="345">
      <c r="A345" s="99"/>
    </row>
    <row r="346">
      <c r="A346" s="99"/>
    </row>
    <row r="347">
      <c r="A347" s="99"/>
    </row>
    <row r="348">
      <c r="A348" s="99"/>
    </row>
    <row r="349">
      <c r="A349" s="99"/>
    </row>
    <row r="350">
      <c r="A350" s="99"/>
    </row>
    <row r="351">
      <c r="A351" s="99"/>
    </row>
    <row r="352">
      <c r="A352" s="99"/>
    </row>
    <row r="353">
      <c r="A353" s="99"/>
    </row>
    <row r="354">
      <c r="A354" s="99"/>
    </row>
    <row r="355">
      <c r="A355" s="99"/>
    </row>
    <row r="356">
      <c r="A356" s="99"/>
    </row>
    <row r="357">
      <c r="A357" s="99"/>
    </row>
    <row r="358">
      <c r="A358" s="99"/>
    </row>
    <row r="359">
      <c r="A359" s="99"/>
    </row>
    <row r="360">
      <c r="A360" s="99"/>
    </row>
    <row r="361">
      <c r="A361" s="99"/>
    </row>
    <row r="362">
      <c r="A362" s="99"/>
    </row>
    <row r="363">
      <c r="A363" s="99"/>
    </row>
    <row r="364">
      <c r="A364" s="99"/>
    </row>
    <row r="365">
      <c r="A365" s="99"/>
    </row>
    <row r="366">
      <c r="A366" s="99"/>
    </row>
    <row r="367">
      <c r="A367" s="99"/>
    </row>
    <row r="368">
      <c r="A368" s="99"/>
    </row>
    <row r="369">
      <c r="A369" s="99"/>
    </row>
    <row r="370">
      <c r="A370" s="99"/>
    </row>
    <row r="371">
      <c r="A371" s="99"/>
    </row>
    <row r="372">
      <c r="A372" s="99"/>
    </row>
    <row r="373">
      <c r="A373" s="99"/>
    </row>
    <row r="374">
      <c r="A374" s="99"/>
    </row>
    <row r="375">
      <c r="A375" s="99"/>
    </row>
    <row r="376">
      <c r="A376" s="99"/>
    </row>
    <row r="377">
      <c r="A377" s="99"/>
    </row>
    <row r="378">
      <c r="A378" s="99"/>
    </row>
    <row r="379">
      <c r="A379" s="99"/>
    </row>
    <row r="380">
      <c r="A380" s="99"/>
    </row>
    <row r="381">
      <c r="A381" s="99"/>
    </row>
    <row r="382">
      <c r="A382" s="99"/>
    </row>
    <row r="383">
      <c r="A383" s="99"/>
    </row>
    <row r="384">
      <c r="A384" s="99"/>
    </row>
    <row r="385">
      <c r="A385" s="99"/>
    </row>
    <row r="386">
      <c r="A386" s="99"/>
    </row>
    <row r="387">
      <c r="A387" s="99"/>
    </row>
    <row r="388">
      <c r="A388" s="99"/>
    </row>
    <row r="389">
      <c r="A389" s="99"/>
    </row>
    <row r="390">
      <c r="A390" s="99"/>
    </row>
    <row r="391">
      <c r="A391" s="99"/>
    </row>
    <row r="392">
      <c r="A392" s="99"/>
    </row>
    <row r="393">
      <c r="A393" s="99"/>
    </row>
    <row r="394">
      <c r="A394" s="99"/>
    </row>
    <row r="395">
      <c r="A395" s="99"/>
    </row>
    <row r="396">
      <c r="A396" s="99"/>
    </row>
    <row r="397">
      <c r="A397" s="99"/>
    </row>
    <row r="398">
      <c r="A398" s="99"/>
    </row>
    <row r="399">
      <c r="A399" s="99"/>
    </row>
    <row r="400">
      <c r="A400" s="99"/>
    </row>
    <row r="401">
      <c r="A401" s="99"/>
    </row>
    <row r="402">
      <c r="A402" s="99"/>
    </row>
    <row r="403">
      <c r="A403" s="99"/>
    </row>
    <row r="404">
      <c r="A404" s="99"/>
    </row>
    <row r="405">
      <c r="A405" s="99"/>
    </row>
    <row r="406">
      <c r="A406" s="99"/>
    </row>
    <row r="407">
      <c r="A407" s="99"/>
    </row>
    <row r="408">
      <c r="A408" s="99"/>
    </row>
    <row r="409">
      <c r="A409" s="99"/>
    </row>
    <row r="410">
      <c r="A410" s="99"/>
    </row>
    <row r="411">
      <c r="A411" s="99"/>
    </row>
    <row r="412">
      <c r="A412" s="99"/>
    </row>
    <row r="413">
      <c r="A413" s="99"/>
    </row>
    <row r="414">
      <c r="A414" s="99"/>
    </row>
    <row r="415">
      <c r="A415" s="99"/>
    </row>
    <row r="416">
      <c r="A416" s="99"/>
    </row>
    <row r="417">
      <c r="A417" s="99"/>
    </row>
    <row r="418">
      <c r="A418" s="99"/>
    </row>
    <row r="419">
      <c r="A419" s="99"/>
    </row>
    <row r="420">
      <c r="A420" s="99"/>
    </row>
    <row r="421">
      <c r="A421" s="99"/>
    </row>
    <row r="422">
      <c r="A422" s="99"/>
    </row>
    <row r="423">
      <c r="A423" s="99"/>
    </row>
    <row r="424">
      <c r="A424" s="99"/>
    </row>
    <row r="425">
      <c r="A425" s="99"/>
    </row>
    <row r="426">
      <c r="A426" s="99"/>
    </row>
    <row r="427">
      <c r="A427" s="99"/>
    </row>
    <row r="428">
      <c r="A428" s="99"/>
    </row>
    <row r="429">
      <c r="A429" s="99"/>
    </row>
    <row r="430">
      <c r="A430" s="99"/>
    </row>
    <row r="431">
      <c r="A431" s="99"/>
    </row>
    <row r="432">
      <c r="A432" s="99"/>
    </row>
    <row r="433">
      <c r="A433" s="99"/>
    </row>
    <row r="434">
      <c r="A434" s="99"/>
    </row>
    <row r="435">
      <c r="A435" s="99"/>
    </row>
    <row r="436">
      <c r="A436" s="99"/>
    </row>
    <row r="437">
      <c r="A437" s="99"/>
    </row>
    <row r="438">
      <c r="A438" s="99"/>
    </row>
    <row r="439">
      <c r="A439" s="99"/>
    </row>
    <row r="440">
      <c r="A440" s="99"/>
    </row>
    <row r="441">
      <c r="A441" s="99"/>
    </row>
    <row r="442">
      <c r="A442" s="99"/>
    </row>
    <row r="443">
      <c r="A443" s="99"/>
    </row>
    <row r="444">
      <c r="A444" s="99"/>
    </row>
    <row r="445">
      <c r="A445" s="99"/>
    </row>
    <row r="446">
      <c r="A446" s="99"/>
    </row>
    <row r="447">
      <c r="A447" s="99"/>
    </row>
    <row r="448">
      <c r="A448" s="99"/>
    </row>
    <row r="449">
      <c r="A449" s="99"/>
    </row>
    <row r="450">
      <c r="A450" s="99"/>
    </row>
    <row r="451">
      <c r="A451" s="99"/>
    </row>
    <row r="452">
      <c r="A452" s="99"/>
    </row>
    <row r="453">
      <c r="A453" s="99"/>
    </row>
    <row r="454">
      <c r="A454" s="99"/>
    </row>
    <row r="455">
      <c r="A455" s="99"/>
    </row>
    <row r="456">
      <c r="A456" s="99"/>
    </row>
    <row r="457">
      <c r="A457" s="99"/>
    </row>
    <row r="458">
      <c r="A458" s="99"/>
    </row>
    <row r="459">
      <c r="A459" s="99"/>
    </row>
    <row r="460">
      <c r="A460" s="99"/>
    </row>
    <row r="461">
      <c r="A461" s="99"/>
    </row>
    <row r="462">
      <c r="A462" s="99"/>
    </row>
    <row r="463">
      <c r="A463" s="99"/>
    </row>
    <row r="464">
      <c r="A464" s="99"/>
    </row>
    <row r="465">
      <c r="A465" s="99"/>
    </row>
    <row r="466">
      <c r="A466" s="99"/>
    </row>
    <row r="467">
      <c r="A467" s="99"/>
    </row>
    <row r="468">
      <c r="A468" s="99"/>
    </row>
    <row r="469">
      <c r="A469" s="99"/>
    </row>
    <row r="470">
      <c r="A470" s="99"/>
    </row>
    <row r="471">
      <c r="A471" s="99"/>
    </row>
    <row r="472">
      <c r="A472" s="99"/>
    </row>
    <row r="473">
      <c r="A473" s="99"/>
    </row>
    <row r="474">
      <c r="A474" s="99"/>
    </row>
    <row r="475">
      <c r="A475" s="99"/>
    </row>
    <row r="476">
      <c r="A476" s="99"/>
    </row>
    <row r="477">
      <c r="A477" s="99"/>
    </row>
    <row r="478">
      <c r="A478" s="99"/>
    </row>
    <row r="479">
      <c r="A479" s="99"/>
    </row>
    <row r="480">
      <c r="A480" s="99"/>
    </row>
    <row r="481">
      <c r="A481" s="99"/>
    </row>
    <row r="482">
      <c r="A482" s="99"/>
    </row>
    <row r="483">
      <c r="A483" s="99"/>
    </row>
    <row r="484">
      <c r="A484" s="99"/>
    </row>
    <row r="485">
      <c r="A485" s="99"/>
    </row>
    <row r="486">
      <c r="A486" s="99"/>
    </row>
    <row r="487">
      <c r="A487" s="99"/>
    </row>
    <row r="488">
      <c r="A488" s="99"/>
    </row>
    <row r="489">
      <c r="A489" s="99"/>
    </row>
    <row r="490">
      <c r="A490" s="99"/>
    </row>
    <row r="491">
      <c r="A491" s="99"/>
    </row>
    <row r="492">
      <c r="A492" s="99"/>
    </row>
    <row r="493">
      <c r="A493" s="99"/>
    </row>
    <row r="494">
      <c r="A494" s="99"/>
    </row>
    <row r="495">
      <c r="A495" s="99"/>
    </row>
    <row r="496">
      <c r="A496" s="99"/>
    </row>
    <row r="497">
      <c r="A497" s="99"/>
    </row>
    <row r="498">
      <c r="A498" s="99"/>
    </row>
    <row r="499">
      <c r="A499" s="99"/>
    </row>
    <row r="500">
      <c r="A500" s="99"/>
    </row>
    <row r="501">
      <c r="A501" s="99"/>
    </row>
    <row r="502">
      <c r="A502" s="99"/>
    </row>
    <row r="503">
      <c r="A503" s="99"/>
    </row>
    <row r="504">
      <c r="A504" s="99"/>
    </row>
    <row r="505">
      <c r="A505" s="99"/>
    </row>
    <row r="506">
      <c r="A506" s="99"/>
    </row>
    <row r="507">
      <c r="A507" s="99"/>
    </row>
    <row r="508">
      <c r="A508" s="99"/>
    </row>
    <row r="509">
      <c r="A509" s="99"/>
    </row>
    <row r="510">
      <c r="A510" s="99"/>
    </row>
    <row r="511">
      <c r="A511" s="99"/>
    </row>
    <row r="512">
      <c r="A512" s="99"/>
    </row>
    <row r="513">
      <c r="A513" s="99"/>
    </row>
    <row r="514">
      <c r="A514" s="99"/>
    </row>
    <row r="515">
      <c r="A515" s="99"/>
    </row>
    <row r="516">
      <c r="A516" s="99"/>
    </row>
    <row r="517">
      <c r="A517" s="99"/>
    </row>
    <row r="518">
      <c r="A518" s="99"/>
    </row>
    <row r="519">
      <c r="A519" s="99"/>
    </row>
    <row r="520">
      <c r="A520" s="99"/>
    </row>
    <row r="521">
      <c r="A521" s="99"/>
    </row>
    <row r="522">
      <c r="A522" s="99"/>
    </row>
    <row r="523">
      <c r="A523" s="99"/>
    </row>
    <row r="524">
      <c r="A524" s="99"/>
    </row>
    <row r="525">
      <c r="A525" s="99"/>
    </row>
    <row r="526">
      <c r="A526" s="99"/>
    </row>
    <row r="527">
      <c r="A527" s="99"/>
    </row>
    <row r="528">
      <c r="A528" s="99"/>
    </row>
    <row r="529">
      <c r="A529" s="99"/>
    </row>
    <row r="530">
      <c r="A530" s="99"/>
    </row>
    <row r="531">
      <c r="A531" s="99"/>
    </row>
    <row r="532">
      <c r="A532" s="99"/>
    </row>
    <row r="533">
      <c r="A533" s="99"/>
    </row>
    <row r="534">
      <c r="A534" s="99"/>
    </row>
    <row r="535">
      <c r="A535" s="99"/>
    </row>
    <row r="536">
      <c r="A536" s="99"/>
    </row>
    <row r="537">
      <c r="A537" s="99"/>
    </row>
    <row r="538">
      <c r="A538" s="99"/>
    </row>
    <row r="539">
      <c r="A539" s="99"/>
    </row>
    <row r="540">
      <c r="A540" s="99"/>
    </row>
    <row r="541">
      <c r="A541" s="99"/>
    </row>
    <row r="542">
      <c r="A542" s="99"/>
    </row>
    <row r="543">
      <c r="A543" s="99"/>
    </row>
    <row r="544">
      <c r="A544" s="99"/>
    </row>
    <row r="545">
      <c r="A545" s="99"/>
    </row>
    <row r="546">
      <c r="A546" s="99"/>
    </row>
    <row r="547">
      <c r="A547" s="99"/>
    </row>
    <row r="548">
      <c r="A548" s="99"/>
    </row>
    <row r="549">
      <c r="A549" s="99"/>
    </row>
    <row r="550">
      <c r="A550" s="99"/>
    </row>
    <row r="551">
      <c r="A551" s="99"/>
    </row>
    <row r="552">
      <c r="A552" s="99"/>
    </row>
    <row r="553">
      <c r="A553" s="99"/>
    </row>
    <row r="554">
      <c r="A554" s="99"/>
    </row>
    <row r="555">
      <c r="A555" s="99"/>
    </row>
    <row r="556">
      <c r="A556" s="99"/>
    </row>
    <row r="557">
      <c r="A557" s="99"/>
    </row>
    <row r="558">
      <c r="A558" s="99"/>
    </row>
    <row r="559">
      <c r="A559" s="99"/>
    </row>
    <row r="560">
      <c r="A560" s="99"/>
    </row>
    <row r="561">
      <c r="A561" s="99"/>
    </row>
    <row r="562">
      <c r="A562" s="99"/>
    </row>
    <row r="563">
      <c r="A563" s="99"/>
    </row>
    <row r="564">
      <c r="A564" s="99"/>
    </row>
    <row r="565">
      <c r="A565" s="99"/>
    </row>
    <row r="566">
      <c r="A566" s="99"/>
    </row>
    <row r="567">
      <c r="A567" s="99"/>
    </row>
    <row r="568">
      <c r="A568" s="99"/>
    </row>
    <row r="569">
      <c r="A569" s="99"/>
    </row>
    <row r="570">
      <c r="A570" s="99"/>
    </row>
    <row r="571">
      <c r="A571" s="99"/>
    </row>
    <row r="572">
      <c r="A572" s="99"/>
    </row>
    <row r="573">
      <c r="A573" s="99"/>
    </row>
    <row r="574">
      <c r="A574" s="99"/>
    </row>
    <row r="575">
      <c r="A575" s="99"/>
    </row>
    <row r="576">
      <c r="A576" s="99"/>
    </row>
    <row r="577">
      <c r="A577" s="99"/>
    </row>
    <row r="578">
      <c r="A578" s="99"/>
    </row>
    <row r="579">
      <c r="A579" s="99"/>
    </row>
    <row r="580">
      <c r="A580" s="99"/>
    </row>
    <row r="581">
      <c r="A581" s="99"/>
    </row>
    <row r="582">
      <c r="A582" s="99"/>
    </row>
    <row r="583">
      <c r="A583" s="99"/>
    </row>
    <row r="584">
      <c r="A584" s="99"/>
    </row>
    <row r="585">
      <c r="A585" s="99"/>
    </row>
    <row r="586">
      <c r="A586" s="99"/>
    </row>
    <row r="587">
      <c r="A587" s="99"/>
    </row>
    <row r="588">
      <c r="A588" s="99"/>
    </row>
    <row r="589">
      <c r="A589" s="99"/>
    </row>
    <row r="590">
      <c r="A590" s="99"/>
    </row>
    <row r="591">
      <c r="A591" s="99"/>
    </row>
    <row r="592">
      <c r="A592" s="99"/>
    </row>
    <row r="593">
      <c r="A593" s="99"/>
    </row>
    <row r="594">
      <c r="A594" s="99"/>
    </row>
    <row r="595">
      <c r="A595" s="99"/>
    </row>
    <row r="596">
      <c r="A596" s="99"/>
    </row>
    <row r="597">
      <c r="A597" s="99"/>
    </row>
    <row r="598">
      <c r="A598" s="99"/>
    </row>
    <row r="599">
      <c r="A599" s="99"/>
    </row>
    <row r="600">
      <c r="A600" s="99"/>
    </row>
    <row r="601">
      <c r="A601" s="99"/>
    </row>
    <row r="602">
      <c r="A602" s="99"/>
    </row>
    <row r="603">
      <c r="A603" s="99"/>
    </row>
    <row r="604">
      <c r="A604" s="99"/>
    </row>
    <row r="605">
      <c r="A605" s="99"/>
    </row>
    <row r="606">
      <c r="A606" s="99"/>
    </row>
    <row r="607">
      <c r="A607" s="99"/>
    </row>
    <row r="608">
      <c r="A608" s="99"/>
    </row>
    <row r="609">
      <c r="A609" s="99"/>
    </row>
    <row r="610">
      <c r="A610" s="99"/>
    </row>
    <row r="611">
      <c r="A611" s="99"/>
    </row>
    <row r="612">
      <c r="A612" s="99"/>
    </row>
    <row r="613">
      <c r="A613" s="99"/>
    </row>
    <row r="614">
      <c r="A614" s="99"/>
    </row>
    <row r="615">
      <c r="A615" s="99"/>
    </row>
    <row r="616">
      <c r="A616" s="99"/>
    </row>
    <row r="617">
      <c r="A617" s="99"/>
    </row>
    <row r="618">
      <c r="A618" s="99"/>
    </row>
    <row r="619">
      <c r="A619" s="99"/>
    </row>
    <row r="620">
      <c r="A620" s="99"/>
    </row>
    <row r="621">
      <c r="A621" s="99"/>
    </row>
    <row r="622">
      <c r="A622" s="99"/>
    </row>
    <row r="623">
      <c r="A623" s="99"/>
    </row>
    <row r="624">
      <c r="A624" s="99"/>
    </row>
    <row r="625">
      <c r="A625" s="99"/>
    </row>
    <row r="626">
      <c r="A626" s="99"/>
    </row>
    <row r="627">
      <c r="A627" s="99"/>
    </row>
    <row r="628">
      <c r="A628" s="99"/>
    </row>
    <row r="629">
      <c r="A629" s="99"/>
    </row>
    <row r="630">
      <c r="A630" s="99"/>
    </row>
    <row r="631">
      <c r="A631" s="99"/>
    </row>
    <row r="632">
      <c r="A632" s="99"/>
    </row>
    <row r="633">
      <c r="A633" s="99"/>
    </row>
    <row r="634">
      <c r="A634" s="99"/>
    </row>
    <row r="635">
      <c r="A635" s="99"/>
    </row>
    <row r="636">
      <c r="A636" s="99"/>
    </row>
    <row r="637">
      <c r="A637" s="99"/>
    </row>
    <row r="638">
      <c r="A638" s="99"/>
    </row>
    <row r="639">
      <c r="A639" s="99"/>
    </row>
    <row r="640">
      <c r="A640" s="99"/>
    </row>
    <row r="641">
      <c r="A641" s="99"/>
    </row>
    <row r="642">
      <c r="A642" s="99"/>
    </row>
    <row r="643">
      <c r="A643" s="99"/>
    </row>
    <row r="644">
      <c r="A644" s="99"/>
    </row>
    <row r="645">
      <c r="A645" s="99"/>
    </row>
    <row r="646">
      <c r="A646" s="99"/>
    </row>
    <row r="647">
      <c r="A647" s="99"/>
    </row>
    <row r="648">
      <c r="A648" s="99"/>
    </row>
    <row r="649">
      <c r="A649" s="99"/>
    </row>
    <row r="650">
      <c r="A650" s="99"/>
    </row>
    <row r="651">
      <c r="A651" s="99"/>
    </row>
    <row r="652">
      <c r="A652" s="99"/>
    </row>
    <row r="653">
      <c r="A653" s="99"/>
    </row>
    <row r="654">
      <c r="A654" s="99"/>
    </row>
    <row r="655">
      <c r="A655" s="99"/>
    </row>
    <row r="656">
      <c r="A656" s="99"/>
    </row>
    <row r="657">
      <c r="A657" s="99"/>
    </row>
    <row r="658">
      <c r="A658" s="99"/>
    </row>
    <row r="659">
      <c r="A659" s="99"/>
    </row>
    <row r="660">
      <c r="A660" s="99"/>
    </row>
    <row r="661">
      <c r="A661" s="99"/>
    </row>
    <row r="662">
      <c r="A662" s="99"/>
    </row>
    <row r="663">
      <c r="A663" s="99"/>
    </row>
    <row r="664">
      <c r="A664" s="99"/>
    </row>
    <row r="665">
      <c r="A665" s="99"/>
    </row>
    <row r="666">
      <c r="A666" s="99"/>
    </row>
    <row r="667">
      <c r="A667" s="99"/>
    </row>
    <row r="668">
      <c r="A668" s="99"/>
    </row>
    <row r="669">
      <c r="A669" s="99"/>
    </row>
    <row r="670">
      <c r="A670" s="99"/>
    </row>
    <row r="671">
      <c r="A671" s="99"/>
    </row>
    <row r="672">
      <c r="A672" s="99"/>
    </row>
    <row r="673">
      <c r="A673" s="99"/>
    </row>
    <row r="674">
      <c r="A674" s="99"/>
    </row>
    <row r="675">
      <c r="A675" s="99"/>
    </row>
    <row r="676">
      <c r="A676" s="99"/>
    </row>
    <row r="677">
      <c r="A677" s="99"/>
    </row>
    <row r="678">
      <c r="A678" s="99"/>
    </row>
    <row r="679">
      <c r="A679" s="99"/>
    </row>
    <row r="680">
      <c r="A680" s="99"/>
    </row>
    <row r="681">
      <c r="A681" s="99"/>
    </row>
    <row r="682">
      <c r="A682" s="99"/>
    </row>
    <row r="683">
      <c r="A683" s="99"/>
    </row>
    <row r="684">
      <c r="A684" s="99"/>
    </row>
    <row r="685">
      <c r="A685" s="99"/>
    </row>
    <row r="686">
      <c r="A686" s="99"/>
    </row>
    <row r="687">
      <c r="A687" s="99"/>
    </row>
    <row r="688">
      <c r="A688" s="99"/>
    </row>
    <row r="689">
      <c r="A689" s="99"/>
    </row>
    <row r="690">
      <c r="A690" s="99"/>
    </row>
    <row r="691">
      <c r="A691" s="99"/>
    </row>
    <row r="692">
      <c r="A692" s="99"/>
    </row>
    <row r="693">
      <c r="A693" s="99"/>
    </row>
    <row r="694">
      <c r="A694" s="99"/>
    </row>
    <row r="695">
      <c r="A695" s="99"/>
    </row>
    <row r="696">
      <c r="A696" s="99"/>
    </row>
    <row r="697">
      <c r="A697" s="99"/>
    </row>
    <row r="698">
      <c r="A698" s="99"/>
    </row>
    <row r="699">
      <c r="A699" s="99"/>
    </row>
    <row r="700">
      <c r="A700" s="99"/>
    </row>
    <row r="701">
      <c r="A701" s="99"/>
    </row>
    <row r="702">
      <c r="A702" s="99"/>
    </row>
    <row r="703">
      <c r="A703" s="99"/>
    </row>
    <row r="704">
      <c r="A704" s="99"/>
    </row>
    <row r="705">
      <c r="A705" s="99"/>
    </row>
    <row r="706">
      <c r="A706" s="99"/>
    </row>
    <row r="707">
      <c r="A707" s="99"/>
    </row>
    <row r="708">
      <c r="A708" s="99"/>
    </row>
    <row r="709">
      <c r="A709" s="99"/>
    </row>
    <row r="710">
      <c r="A710" s="99"/>
    </row>
    <row r="711">
      <c r="A711" s="99"/>
    </row>
    <row r="712">
      <c r="A712" s="99"/>
    </row>
    <row r="713">
      <c r="A713" s="99"/>
    </row>
    <row r="714">
      <c r="A714" s="99"/>
    </row>
    <row r="715">
      <c r="A715" s="99"/>
    </row>
    <row r="716">
      <c r="A716" s="99"/>
    </row>
    <row r="717">
      <c r="A717" s="99"/>
    </row>
    <row r="718">
      <c r="A718" s="99"/>
    </row>
    <row r="719">
      <c r="A719" s="99"/>
    </row>
    <row r="720">
      <c r="A720" s="99"/>
    </row>
    <row r="721">
      <c r="A721" s="99"/>
    </row>
    <row r="722">
      <c r="A722" s="99"/>
    </row>
    <row r="723">
      <c r="A723" s="99"/>
    </row>
    <row r="724">
      <c r="A724" s="99"/>
    </row>
    <row r="725">
      <c r="A725" s="99"/>
    </row>
    <row r="726">
      <c r="A726" s="99"/>
    </row>
    <row r="727">
      <c r="A727" s="99"/>
    </row>
    <row r="728">
      <c r="A728" s="99"/>
    </row>
    <row r="729">
      <c r="A729" s="99"/>
    </row>
    <row r="730">
      <c r="A730" s="99"/>
    </row>
    <row r="731">
      <c r="A731" s="99"/>
    </row>
    <row r="732">
      <c r="A732" s="99"/>
    </row>
    <row r="733">
      <c r="A733" s="99"/>
    </row>
    <row r="734">
      <c r="A734" s="99"/>
    </row>
    <row r="735">
      <c r="A735" s="99"/>
    </row>
    <row r="736">
      <c r="A736" s="99"/>
    </row>
    <row r="737">
      <c r="A737" s="99"/>
    </row>
    <row r="738">
      <c r="A738" s="99"/>
    </row>
    <row r="739">
      <c r="A739" s="99"/>
    </row>
    <row r="740">
      <c r="A740" s="99"/>
    </row>
    <row r="741">
      <c r="A741" s="99"/>
    </row>
    <row r="742">
      <c r="A742" s="99"/>
    </row>
    <row r="743">
      <c r="A743" s="99"/>
    </row>
    <row r="744">
      <c r="A744" s="99"/>
    </row>
    <row r="745">
      <c r="A745" s="99"/>
    </row>
    <row r="746">
      <c r="A746" s="99"/>
    </row>
    <row r="747">
      <c r="A747" s="99"/>
    </row>
    <row r="748">
      <c r="A748" s="99"/>
    </row>
    <row r="749">
      <c r="A749" s="99"/>
    </row>
    <row r="750">
      <c r="A750" s="99"/>
    </row>
    <row r="751">
      <c r="A751" s="99"/>
    </row>
    <row r="752">
      <c r="A752" s="99"/>
    </row>
    <row r="753">
      <c r="A753" s="99"/>
    </row>
    <row r="754">
      <c r="A754" s="99"/>
    </row>
    <row r="755">
      <c r="A755" s="99"/>
    </row>
    <row r="756">
      <c r="A756" s="99"/>
    </row>
    <row r="757">
      <c r="A757" s="99"/>
    </row>
    <row r="758">
      <c r="A758" s="99"/>
    </row>
    <row r="759">
      <c r="A759" s="99"/>
    </row>
    <row r="760">
      <c r="A760" s="99"/>
    </row>
    <row r="761">
      <c r="A761" s="99"/>
    </row>
    <row r="762">
      <c r="A762" s="99"/>
    </row>
    <row r="763">
      <c r="A763" s="99"/>
    </row>
    <row r="764">
      <c r="A764" s="99"/>
    </row>
    <row r="765">
      <c r="A765" s="99"/>
    </row>
    <row r="766">
      <c r="A766" s="99"/>
    </row>
    <row r="767">
      <c r="A767" s="99"/>
    </row>
    <row r="768">
      <c r="A768" s="99"/>
    </row>
    <row r="769">
      <c r="A769" s="99"/>
    </row>
    <row r="770">
      <c r="A770" s="99"/>
    </row>
    <row r="771">
      <c r="A771" s="99"/>
    </row>
    <row r="772">
      <c r="A772" s="99"/>
    </row>
    <row r="773">
      <c r="A773" s="99"/>
    </row>
    <row r="774">
      <c r="A774" s="99"/>
    </row>
    <row r="775">
      <c r="A775" s="99"/>
    </row>
    <row r="776">
      <c r="A776" s="99"/>
    </row>
    <row r="777">
      <c r="A777" s="99"/>
    </row>
    <row r="778">
      <c r="A778" s="99"/>
    </row>
    <row r="779">
      <c r="A779" s="99"/>
    </row>
    <row r="780">
      <c r="A780" s="99"/>
    </row>
    <row r="781">
      <c r="A781" s="99"/>
    </row>
    <row r="782">
      <c r="A782" s="99"/>
    </row>
    <row r="783">
      <c r="A783" s="99"/>
    </row>
    <row r="784">
      <c r="A784" s="99"/>
    </row>
    <row r="785">
      <c r="A785" s="99"/>
    </row>
    <row r="786">
      <c r="A786" s="99"/>
    </row>
    <row r="787">
      <c r="A787" s="99"/>
    </row>
    <row r="788">
      <c r="A788" s="99"/>
    </row>
    <row r="789">
      <c r="A789" s="99"/>
    </row>
    <row r="790">
      <c r="A790" s="99"/>
    </row>
    <row r="791">
      <c r="A791" s="99"/>
    </row>
    <row r="792">
      <c r="A792" s="99"/>
    </row>
    <row r="793">
      <c r="A793" s="99"/>
    </row>
    <row r="794">
      <c r="A794" s="99"/>
    </row>
    <row r="795">
      <c r="A795" s="99"/>
    </row>
    <row r="796">
      <c r="A796" s="99"/>
    </row>
    <row r="797">
      <c r="A797" s="99"/>
    </row>
    <row r="798">
      <c r="A798" s="99"/>
    </row>
    <row r="799">
      <c r="A799" s="99"/>
    </row>
    <row r="800">
      <c r="A800" s="99"/>
    </row>
    <row r="801">
      <c r="A801" s="99"/>
    </row>
    <row r="802">
      <c r="A802" s="99"/>
    </row>
    <row r="803">
      <c r="A803" s="99"/>
    </row>
    <row r="804">
      <c r="A804" s="99"/>
    </row>
    <row r="805">
      <c r="A805" s="99"/>
    </row>
    <row r="806">
      <c r="A806" s="99"/>
    </row>
    <row r="807">
      <c r="A807" s="99"/>
    </row>
    <row r="808">
      <c r="A808" s="99"/>
    </row>
    <row r="809">
      <c r="A809" s="99"/>
    </row>
    <row r="810">
      <c r="A810" s="99"/>
    </row>
    <row r="811">
      <c r="A811" s="99"/>
    </row>
    <row r="812">
      <c r="A812" s="99"/>
    </row>
    <row r="813">
      <c r="A813" s="99"/>
    </row>
    <row r="814">
      <c r="A814" s="99"/>
    </row>
    <row r="815">
      <c r="A815" s="99"/>
    </row>
    <row r="816">
      <c r="A816" s="99"/>
    </row>
    <row r="817">
      <c r="A817" s="99"/>
    </row>
    <row r="818">
      <c r="A818" s="99"/>
    </row>
    <row r="819">
      <c r="A819" s="99"/>
    </row>
    <row r="820">
      <c r="A820" s="99"/>
    </row>
    <row r="821">
      <c r="A821" s="99"/>
    </row>
    <row r="822">
      <c r="A822" s="99"/>
    </row>
    <row r="823">
      <c r="A823" s="99"/>
    </row>
    <row r="824">
      <c r="A824" s="99"/>
    </row>
    <row r="825">
      <c r="A825" s="99"/>
    </row>
    <row r="826">
      <c r="A826" s="99"/>
    </row>
    <row r="827">
      <c r="A827" s="99"/>
    </row>
    <row r="828">
      <c r="A828" s="99"/>
    </row>
    <row r="829">
      <c r="A829" s="99"/>
    </row>
    <row r="830">
      <c r="A830" s="99"/>
    </row>
    <row r="831">
      <c r="A831" s="99"/>
    </row>
    <row r="832">
      <c r="A832" s="99"/>
    </row>
    <row r="833">
      <c r="A833" s="99"/>
    </row>
    <row r="834">
      <c r="A834" s="99"/>
    </row>
    <row r="835">
      <c r="A835" s="99"/>
    </row>
    <row r="836">
      <c r="A836" s="99"/>
    </row>
    <row r="837">
      <c r="A837" s="99"/>
    </row>
    <row r="838">
      <c r="A838" s="99"/>
    </row>
    <row r="839">
      <c r="A839" s="99"/>
    </row>
    <row r="840">
      <c r="A840" s="99"/>
    </row>
    <row r="841">
      <c r="A841" s="99"/>
    </row>
    <row r="842">
      <c r="A842" s="99"/>
    </row>
    <row r="843">
      <c r="A843" s="99"/>
    </row>
    <row r="844">
      <c r="A844" s="99"/>
    </row>
    <row r="845">
      <c r="A845" s="99"/>
    </row>
    <row r="846">
      <c r="A846" s="99"/>
    </row>
    <row r="847">
      <c r="A847" s="99"/>
    </row>
    <row r="848">
      <c r="A848" s="99"/>
    </row>
    <row r="849">
      <c r="A849" s="99"/>
    </row>
    <row r="850">
      <c r="A850" s="99"/>
    </row>
    <row r="851">
      <c r="A851" s="99"/>
    </row>
    <row r="852">
      <c r="A852" s="99"/>
    </row>
    <row r="853">
      <c r="A853" s="99"/>
    </row>
    <row r="854">
      <c r="A854" s="99"/>
    </row>
    <row r="855">
      <c r="A855" s="99"/>
    </row>
    <row r="856">
      <c r="A856" s="99"/>
    </row>
    <row r="857">
      <c r="A857" s="99"/>
    </row>
    <row r="858">
      <c r="A858" s="99"/>
    </row>
    <row r="859">
      <c r="A859" s="99"/>
    </row>
    <row r="860">
      <c r="A860" s="99"/>
    </row>
    <row r="861">
      <c r="A861" s="99"/>
    </row>
    <row r="862">
      <c r="A862" s="99"/>
    </row>
    <row r="863">
      <c r="A863" s="99"/>
    </row>
    <row r="864">
      <c r="A864" s="99"/>
    </row>
    <row r="865">
      <c r="A865" s="99"/>
    </row>
    <row r="866">
      <c r="A866" s="99"/>
    </row>
    <row r="867">
      <c r="A867" s="99"/>
    </row>
    <row r="868">
      <c r="A868" s="99"/>
    </row>
    <row r="869">
      <c r="A869" s="99"/>
    </row>
    <row r="870">
      <c r="A870" s="99"/>
    </row>
    <row r="871">
      <c r="A871" s="99"/>
    </row>
    <row r="872">
      <c r="A872" s="99"/>
    </row>
    <row r="873">
      <c r="A873" s="99"/>
    </row>
    <row r="874">
      <c r="A874" s="99"/>
    </row>
    <row r="875">
      <c r="A875" s="99"/>
    </row>
    <row r="876">
      <c r="A876" s="99"/>
    </row>
    <row r="877">
      <c r="A877" s="99"/>
    </row>
    <row r="878">
      <c r="A878" s="99"/>
    </row>
    <row r="879">
      <c r="A879" s="99"/>
    </row>
    <row r="880">
      <c r="A880" s="99"/>
    </row>
    <row r="881">
      <c r="A881" s="99"/>
    </row>
    <row r="882">
      <c r="A882" s="99"/>
    </row>
    <row r="883">
      <c r="A883" s="99"/>
    </row>
    <row r="884">
      <c r="A884" s="99"/>
    </row>
    <row r="885">
      <c r="A885" s="99"/>
    </row>
    <row r="886">
      <c r="A886" s="99"/>
    </row>
    <row r="887">
      <c r="A887" s="99"/>
    </row>
    <row r="888">
      <c r="A888" s="99"/>
    </row>
    <row r="889">
      <c r="A889" s="99"/>
    </row>
    <row r="890">
      <c r="A890" s="99"/>
    </row>
    <row r="891">
      <c r="A891" s="99"/>
    </row>
    <row r="892">
      <c r="A892" s="99"/>
    </row>
    <row r="893">
      <c r="A893" s="99"/>
    </row>
    <row r="894">
      <c r="A894" s="99"/>
    </row>
    <row r="895">
      <c r="A895" s="99"/>
    </row>
    <row r="896">
      <c r="A896" s="99"/>
    </row>
    <row r="897">
      <c r="A897" s="99"/>
    </row>
    <row r="898">
      <c r="A898" s="99"/>
    </row>
    <row r="899">
      <c r="A899" s="99"/>
    </row>
    <row r="900">
      <c r="A900" s="99"/>
    </row>
    <row r="901">
      <c r="A901" s="99"/>
    </row>
    <row r="902">
      <c r="A902" s="99"/>
    </row>
    <row r="903">
      <c r="A903" s="99"/>
    </row>
    <row r="904">
      <c r="A904" s="99"/>
    </row>
    <row r="905">
      <c r="A905" s="99"/>
    </row>
    <row r="906">
      <c r="A906" s="99"/>
    </row>
    <row r="907">
      <c r="A907" s="99"/>
    </row>
    <row r="908">
      <c r="A908" s="99"/>
    </row>
    <row r="909">
      <c r="A909" s="99"/>
    </row>
    <row r="910">
      <c r="A910" s="99"/>
    </row>
    <row r="911">
      <c r="A911" s="99"/>
    </row>
    <row r="912">
      <c r="A912" s="99"/>
    </row>
    <row r="913">
      <c r="A913" s="99"/>
    </row>
    <row r="914">
      <c r="A914" s="99"/>
    </row>
    <row r="915">
      <c r="A915" s="99"/>
    </row>
    <row r="916">
      <c r="A916" s="99"/>
    </row>
    <row r="917">
      <c r="A917" s="99"/>
    </row>
    <row r="918">
      <c r="A918" s="99"/>
    </row>
    <row r="919">
      <c r="A919" s="99"/>
    </row>
    <row r="920">
      <c r="A920" s="99"/>
    </row>
    <row r="921">
      <c r="A921" s="99"/>
    </row>
    <row r="922">
      <c r="A922" s="99"/>
    </row>
    <row r="923">
      <c r="A923" s="99"/>
    </row>
    <row r="924">
      <c r="A924" s="99"/>
    </row>
    <row r="925">
      <c r="A925" s="99"/>
    </row>
    <row r="926">
      <c r="A926" s="99"/>
    </row>
    <row r="927">
      <c r="A927" s="99"/>
    </row>
    <row r="928">
      <c r="A928" s="99"/>
    </row>
    <row r="929">
      <c r="A929" s="99"/>
    </row>
    <row r="930">
      <c r="A930" s="99"/>
    </row>
    <row r="931">
      <c r="A931" s="99"/>
    </row>
    <row r="932">
      <c r="A932" s="99"/>
    </row>
    <row r="933">
      <c r="A933" s="99"/>
    </row>
    <row r="934">
      <c r="A934" s="99"/>
    </row>
    <row r="935">
      <c r="A935" s="99"/>
    </row>
    <row r="936">
      <c r="A936" s="99"/>
    </row>
    <row r="937">
      <c r="A937" s="99"/>
    </row>
    <row r="938">
      <c r="A938" s="99"/>
    </row>
    <row r="939">
      <c r="A939" s="99"/>
    </row>
    <row r="940">
      <c r="A940" s="99"/>
    </row>
    <row r="941">
      <c r="A941" s="99"/>
    </row>
    <row r="942">
      <c r="A942" s="99"/>
    </row>
    <row r="943">
      <c r="A943" s="99"/>
    </row>
    <row r="944">
      <c r="A944" s="99"/>
    </row>
    <row r="945">
      <c r="A945" s="99"/>
    </row>
    <row r="946">
      <c r="A946" s="99"/>
    </row>
    <row r="947">
      <c r="A947" s="99"/>
    </row>
    <row r="948">
      <c r="A948" s="99"/>
    </row>
    <row r="949">
      <c r="A949" s="99"/>
    </row>
    <row r="950">
      <c r="A950" s="99"/>
    </row>
    <row r="951">
      <c r="A951" s="99"/>
    </row>
    <row r="952">
      <c r="A952" s="99"/>
    </row>
    <row r="953">
      <c r="A953" s="99"/>
    </row>
    <row r="954">
      <c r="A954" s="99"/>
    </row>
    <row r="955">
      <c r="A955" s="99"/>
    </row>
    <row r="956">
      <c r="A956" s="99"/>
    </row>
    <row r="957">
      <c r="A957" s="99"/>
    </row>
    <row r="958">
      <c r="A958" s="99"/>
    </row>
    <row r="959">
      <c r="A959" s="99"/>
    </row>
    <row r="960">
      <c r="A960" s="99"/>
    </row>
    <row r="961">
      <c r="A961" s="99"/>
    </row>
    <row r="962">
      <c r="A962" s="99"/>
    </row>
    <row r="963">
      <c r="A963" s="99"/>
    </row>
    <row r="964">
      <c r="A964" s="99"/>
    </row>
    <row r="965">
      <c r="A965" s="99"/>
    </row>
    <row r="966">
      <c r="A966" s="99"/>
    </row>
    <row r="967">
      <c r="A967" s="99"/>
    </row>
    <row r="968">
      <c r="A968" s="99"/>
    </row>
    <row r="969">
      <c r="A969" s="99"/>
    </row>
    <row r="970">
      <c r="A970" s="99"/>
    </row>
    <row r="971">
      <c r="A971" s="99"/>
    </row>
    <row r="972">
      <c r="A972" s="99"/>
    </row>
    <row r="973">
      <c r="A973" s="99"/>
    </row>
    <row r="974">
      <c r="A974" s="99"/>
    </row>
    <row r="975">
      <c r="A975" s="99"/>
    </row>
    <row r="976">
      <c r="A976" s="99"/>
    </row>
    <row r="977">
      <c r="A977" s="99"/>
    </row>
    <row r="978">
      <c r="A978" s="99"/>
    </row>
    <row r="979">
      <c r="A979" s="99"/>
    </row>
    <row r="980">
      <c r="A980" s="99"/>
    </row>
    <row r="981">
      <c r="A981" s="99"/>
    </row>
    <row r="982">
      <c r="A982" s="99"/>
    </row>
    <row r="983">
      <c r="A983" s="99"/>
    </row>
    <row r="984">
      <c r="A984" s="99"/>
    </row>
    <row r="985">
      <c r="A985" s="99"/>
    </row>
    <row r="986">
      <c r="A986" s="99"/>
    </row>
    <row r="987">
      <c r="A987" s="99"/>
    </row>
    <row r="988">
      <c r="A988" s="99"/>
    </row>
    <row r="989">
      <c r="A989" s="99"/>
    </row>
    <row r="990">
      <c r="A990" s="99"/>
    </row>
    <row r="991">
      <c r="A991" s="99"/>
    </row>
    <row r="992">
      <c r="A992" s="99"/>
    </row>
    <row r="993">
      <c r="A993" s="9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4">
        <v>0.0</v>
      </c>
      <c r="B1" s="54" t="s">
        <v>83</v>
      </c>
      <c r="C1" s="54" t="s">
        <v>84</v>
      </c>
      <c r="D1" s="54" t="s">
        <v>85</v>
      </c>
      <c r="E1" s="54" t="s">
        <v>34</v>
      </c>
      <c r="F1" s="54" t="s">
        <v>35</v>
      </c>
      <c r="G1" s="54" t="s">
        <v>36</v>
      </c>
      <c r="H1" s="54" t="s">
        <v>37</v>
      </c>
      <c r="I1" s="54" t="s">
        <v>38</v>
      </c>
      <c r="J1" s="54" t="s">
        <v>39</v>
      </c>
      <c r="K1" s="54" t="s">
        <v>33</v>
      </c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</row>
    <row r="2">
      <c r="A2" s="54" t="s">
        <v>86</v>
      </c>
      <c r="B2" s="101">
        <f>IFERROR(D2/D4,0)</f>
        <v>0.6428571429</v>
      </c>
      <c r="C2" s="54" t="s">
        <v>87</v>
      </c>
      <c r="D2" s="102">
        <v>252.0</v>
      </c>
      <c r="E2" s="102"/>
      <c r="F2" s="102"/>
      <c r="G2" s="102"/>
      <c r="H2" s="102"/>
      <c r="I2" s="102"/>
      <c r="J2" s="102"/>
      <c r="K2" s="102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</row>
    <row r="3">
      <c r="A3" s="54" t="s">
        <v>88</v>
      </c>
      <c r="B3" s="101">
        <f>IFERROR(D3/D4,0)</f>
        <v>0.3571428571</v>
      </c>
      <c r="C3" s="54" t="s">
        <v>89</v>
      </c>
      <c r="D3" s="102">
        <v>140.0</v>
      </c>
      <c r="E3" s="102"/>
      <c r="F3" s="102"/>
      <c r="G3" s="102"/>
      <c r="H3" s="102"/>
      <c r="I3" s="102"/>
      <c r="J3" s="102"/>
      <c r="K3" s="102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</row>
    <row r="4">
      <c r="A4" s="54" t="s">
        <v>90</v>
      </c>
      <c r="B4" s="54"/>
      <c r="C4" s="54" t="s">
        <v>90</v>
      </c>
      <c r="D4" s="102">
        <f>SUM(D2:D3)</f>
        <v>392</v>
      </c>
      <c r="E4" s="102"/>
      <c r="F4" s="102"/>
      <c r="G4" s="102"/>
      <c r="H4" s="102"/>
      <c r="I4" s="102"/>
      <c r="J4" s="102"/>
      <c r="K4" s="102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</row>
    <row r="5">
      <c r="A5" s="103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</row>
    <row r="6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</row>
    <row r="7">
      <c r="A7" s="104" t="s">
        <v>91</v>
      </c>
      <c r="B7" s="105">
        <v>46228.0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</row>
    <row r="8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</row>
    <row r="9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</row>
    <row r="10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</row>
    <row r="1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</row>
    <row r="12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</row>
    <row r="13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</row>
    <row r="14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</row>
    <row r="15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</row>
    <row r="16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</row>
    <row r="17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</row>
    <row r="18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</row>
    <row r="19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</row>
    <row r="20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</row>
    <row r="2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</row>
    <row r="22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</row>
    <row r="23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</row>
    <row r="2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</row>
    <row r="26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</row>
    <row r="28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</row>
    <row r="29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</row>
    <row r="30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</row>
    <row r="3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</row>
    <row r="32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</row>
    <row r="33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</row>
    <row r="34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</row>
    <row r="35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</row>
    <row r="36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</row>
    <row r="37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</row>
    <row r="38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</row>
    <row r="39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</row>
    <row r="40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</row>
    <row r="4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</row>
    <row r="42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</row>
    <row r="4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</row>
    <row r="44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</row>
    <row r="4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</row>
    <row r="46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</row>
    <row r="47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</row>
    <row r="48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</row>
    <row r="49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</row>
    <row r="50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</row>
    <row r="5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</row>
    <row r="52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</row>
    <row r="53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</row>
    <row r="54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</row>
    <row r="55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</row>
    <row r="56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</row>
    <row r="57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</row>
    <row r="58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</row>
    <row r="59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</row>
    <row r="60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</row>
    <row r="6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</row>
    <row r="62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</row>
    <row r="63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</row>
    <row r="64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</row>
    <row r="65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</row>
    <row r="66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</row>
    <row r="67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</row>
    <row r="68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</row>
    <row r="69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</row>
    <row r="70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</row>
    <row r="7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</row>
    <row r="72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</row>
    <row r="73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</row>
    <row r="74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</row>
    <row r="75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</row>
    <row r="76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</row>
    <row r="77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</row>
    <row r="78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</row>
    <row r="79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</row>
    <row r="80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</row>
    <row r="8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</row>
    <row r="82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</row>
    <row r="83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</row>
    <row r="84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</row>
    <row r="85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</row>
    <row r="86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</row>
    <row r="87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</row>
    <row r="88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</row>
    <row r="89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</row>
    <row r="90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</row>
    <row r="9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</row>
    <row r="92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</row>
    <row r="93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</row>
    <row r="94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</row>
    <row r="95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</row>
    <row r="96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</row>
    <row r="97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</row>
    <row r="98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</row>
    <row r="99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</row>
    <row r="100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</row>
    <row r="10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</row>
    <row r="102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</row>
    <row r="103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</row>
    <row r="104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</row>
    <row r="10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</row>
    <row r="106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</row>
    <row r="107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</row>
    <row r="108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</row>
    <row r="109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</row>
    <row r="110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</row>
    <row r="11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</row>
    <row r="112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</row>
    <row r="113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</row>
    <row r="114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</row>
    <row r="115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</row>
    <row r="116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</row>
    <row r="117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</row>
    <row r="118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</row>
    <row r="119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</row>
    <row r="120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</row>
    <row r="12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</row>
    <row r="122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</row>
    <row r="123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</row>
    <row r="124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</row>
    <row r="125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</row>
    <row r="126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</row>
    <row r="127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</row>
    <row r="128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</row>
    <row r="129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</row>
    <row r="130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</row>
    <row r="13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</row>
    <row r="132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</row>
    <row r="133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</row>
    <row r="134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</row>
    <row r="13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</row>
    <row r="136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</row>
    <row r="137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</row>
    <row r="138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</row>
    <row r="139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</row>
    <row r="140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</row>
    <row r="14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</row>
    <row r="142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</row>
    <row r="143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</row>
    <row r="144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</row>
    <row r="145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</row>
    <row r="146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</row>
    <row r="147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</row>
    <row r="148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</row>
    <row r="149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</row>
    <row r="150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</row>
    <row r="15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</row>
    <row r="152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</row>
    <row r="153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</row>
    <row r="154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</row>
    <row r="15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</row>
    <row r="156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</row>
    <row r="157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</row>
    <row r="158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</row>
    <row r="159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</row>
    <row r="160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</row>
    <row r="16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</row>
    <row r="162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</row>
    <row r="163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</row>
    <row r="164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</row>
    <row r="165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</row>
    <row r="166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</row>
    <row r="167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</row>
    <row r="168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</row>
    <row r="169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</row>
    <row r="170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</row>
    <row r="17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</row>
    <row r="172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</row>
    <row r="173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</row>
    <row r="174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</row>
    <row r="175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</row>
    <row r="176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</row>
    <row r="177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</row>
    <row r="178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</row>
    <row r="179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</row>
    <row r="180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</row>
    <row r="18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</row>
    <row r="182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</row>
    <row r="183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</row>
    <row r="184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</row>
    <row r="185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</row>
    <row r="186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</row>
    <row r="187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</row>
    <row r="188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</row>
    <row r="189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</row>
    <row r="190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</row>
    <row r="19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</row>
    <row r="192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</row>
    <row r="193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</row>
    <row r="194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</row>
    <row r="195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</row>
    <row r="196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</row>
    <row r="197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</row>
    <row r="198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</row>
    <row r="199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</row>
    <row r="200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</row>
    <row r="20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</row>
    <row r="202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</row>
    <row r="203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</row>
    <row r="204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</row>
    <row r="205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</row>
    <row r="206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</row>
    <row r="207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</row>
    <row r="208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</row>
    <row r="209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</row>
    <row r="210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</row>
    <row r="21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</row>
    <row r="212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</row>
    <row r="213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</row>
    <row r="214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</row>
    <row r="215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</row>
    <row r="216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</row>
    <row r="217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</row>
    <row r="218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</row>
    <row r="219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</row>
    <row r="220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</row>
    <row r="22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</row>
    <row r="222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</row>
    <row r="223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</row>
    <row r="224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</row>
    <row r="225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</row>
    <row r="226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</row>
    <row r="227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</row>
    <row r="228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</row>
    <row r="229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</row>
    <row r="230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</row>
    <row r="23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</row>
    <row r="232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</row>
    <row r="233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</row>
    <row r="234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</row>
    <row r="235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</row>
    <row r="236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</row>
    <row r="237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</row>
    <row r="238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</row>
    <row r="239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</row>
    <row r="240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</row>
    <row r="24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</row>
    <row r="242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</row>
    <row r="243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</row>
    <row r="244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</row>
    <row r="245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</row>
    <row r="246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</row>
    <row r="247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</row>
    <row r="248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</row>
    <row r="249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</row>
    <row r="250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</row>
    <row r="25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</row>
    <row r="252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</row>
    <row r="253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</row>
    <row r="254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</row>
    <row r="255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</row>
    <row r="256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</row>
    <row r="257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</row>
    <row r="258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</row>
    <row r="259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</row>
    <row r="260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</row>
    <row r="26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</row>
    <row r="262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</row>
    <row r="263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</row>
    <row r="264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</row>
    <row r="265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</row>
    <row r="266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</row>
    <row r="267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</row>
    <row r="268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</row>
    <row r="269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</row>
    <row r="270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</row>
    <row r="27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</row>
    <row r="272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</row>
    <row r="273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</row>
    <row r="274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</row>
    <row r="275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</row>
    <row r="276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</row>
    <row r="277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</row>
    <row r="278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</row>
    <row r="279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</row>
    <row r="280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</row>
    <row r="28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</row>
    <row r="282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</row>
    <row r="283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</row>
    <row r="284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</row>
    <row r="285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</row>
    <row r="286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</row>
    <row r="287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</row>
    <row r="288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</row>
    <row r="289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</row>
    <row r="290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</row>
    <row r="29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</row>
    <row r="292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</row>
    <row r="293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</row>
    <row r="294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</row>
    <row r="295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</row>
    <row r="296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</row>
    <row r="297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</row>
    <row r="298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</row>
    <row r="299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</row>
    <row r="300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</row>
    <row r="30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</row>
    <row r="302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</row>
    <row r="303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</row>
    <row r="304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</row>
    <row r="305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</row>
    <row r="306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</row>
    <row r="307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</row>
    <row r="308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</row>
    <row r="309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</row>
    <row r="310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</row>
    <row r="31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</row>
    <row r="312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</row>
    <row r="313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</row>
    <row r="314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</row>
    <row r="315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</row>
    <row r="316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</row>
    <row r="317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</row>
    <row r="318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</row>
    <row r="319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</row>
    <row r="320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</row>
    <row r="32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</row>
    <row r="322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</row>
    <row r="323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</row>
    <row r="324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</row>
    <row r="325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</row>
    <row r="326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</row>
    <row r="327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</row>
    <row r="328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</row>
    <row r="329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</row>
    <row r="330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</row>
    <row r="33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</row>
    <row r="332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</row>
    <row r="333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</row>
    <row r="334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</row>
    <row r="335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</row>
    <row r="336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</row>
    <row r="337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</row>
    <row r="338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</row>
    <row r="339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</row>
    <row r="340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</row>
    <row r="34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</row>
    <row r="342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</row>
    <row r="343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</row>
    <row r="344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</row>
    <row r="345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</row>
    <row r="346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</row>
    <row r="347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</row>
    <row r="348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</row>
    <row r="349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</row>
    <row r="350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</row>
    <row r="35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</row>
    <row r="352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</row>
    <row r="353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</row>
    <row r="354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</row>
    <row r="355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</row>
    <row r="356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</row>
    <row r="357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</row>
    <row r="358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</row>
    <row r="359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</row>
    <row r="360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</row>
    <row r="36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</row>
    <row r="362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</row>
    <row r="363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</row>
    <row r="364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</row>
    <row r="365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</row>
    <row r="366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</row>
    <row r="367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</row>
    <row r="368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</row>
    <row r="369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</row>
    <row r="370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</row>
    <row r="37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</row>
    <row r="372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</row>
    <row r="373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</row>
    <row r="374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</row>
    <row r="375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</row>
    <row r="376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</row>
    <row r="377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</row>
    <row r="378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</row>
    <row r="379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</row>
    <row r="380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</row>
    <row r="38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</row>
    <row r="382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</row>
    <row r="383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</row>
    <row r="384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</row>
    <row r="385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</row>
    <row r="386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</row>
    <row r="387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</row>
    <row r="388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</row>
    <row r="389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</row>
    <row r="390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</row>
    <row r="39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</row>
    <row r="392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</row>
    <row r="393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</row>
    <row r="394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</row>
    <row r="395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</row>
    <row r="396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</row>
    <row r="397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</row>
    <row r="398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</row>
    <row r="399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</row>
    <row r="400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</row>
    <row r="40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</row>
    <row r="402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</row>
    <row r="403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</row>
    <row r="404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</row>
    <row r="405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</row>
    <row r="406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</row>
    <row r="407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</row>
    <row r="408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</row>
    <row r="409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</row>
    <row r="410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</row>
    <row r="41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</row>
    <row r="412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</row>
    <row r="413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</row>
    <row r="414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</row>
    <row r="415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</row>
    <row r="416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</row>
    <row r="417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</row>
    <row r="418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</row>
    <row r="419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</row>
    <row r="420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</row>
    <row r="42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</row>
    <row r="422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</row>
    <row r="423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</row>
    <row r="424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</row>
    <row r="425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</row>
    <row r="426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</row>
    <row r="427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</row>
    <row r="428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</row>
    <row r="429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</row>
    <row r="430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</row>
    <row r="43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</row>
    <row r="432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</row>
    <row r="433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</row>
    <row r="434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</row>
    <row r="435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</row>
    <row r="436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</row>
    <row r="437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</row>
    <row r="438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</row>
    <row r="439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</row>
    <row r="440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</row>
    <row r="44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</row>
    <row r="442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</row>
    <row r="443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</row>
    <row r="444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</row>
    <row r="445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</row>
    <row r="446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</row>
    <row r="447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</row>
    <row r="448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</row>
    <row r="449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</row>
    <row r="450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</row>
    <row r="45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</row>
    <row r="452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</row>
    <row r="453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</row>
    <row r="454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</row>
    <row r="455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</row>
    <row r="456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</row>
    <row r="457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</row>
    <row r="458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</row>
    <row r="459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</row>
    <row r="460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</row>
    <row r="46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</row>
    <row r="462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</row>
    <row r="463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</row>
    <row r="464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</row>
    <row r="465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</row>
    <row r="466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</row>
    <row r="467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</row>
    <row r="468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</row>
    <row r="469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</row>
    <row r="470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</row>
    <row r="47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</row>
    <row r="472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</row>
    <row r="473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</row>
    <row r="474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</row>
    <row r="475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</row>
    <row r="476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</row>
    <row r="477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</row>
    <row r="478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</row>
    <row r="479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</row>
    <row r="480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</row>
    <row r="48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</row>
    <row r="482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</row>
    <row r="483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</row>
    <row r="484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</row>
    <row r="485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</row>
    <row r="486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</row>
    <row r="487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</row>
    <row r="488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</row>
    <row r="489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</row>
    <row r="490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</row>
    <row r="49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</row>
    <row r="492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</row>
    <row r="493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</row>
    <row r="494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</row>
    <row r="495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</row>
    <row r="496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</row>
    <row r="497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</row>
    <row r="498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</row>
    <row r="499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</row>
    <row r="500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</row>
    <row r="50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</row>
    <row r="502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</row>
    <row r="503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</row>
    <row r="504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</row>
    <row r="505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</row>
    <row r="506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</row>
    <row r="507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</row>
    <row r="508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</row>
    <row r="509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</row>
    <row r="510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</row>
    <row r="51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</row>
    <row r="512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</row>
    <row r="513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</row>
    <row r="514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</row>
    <row r="515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</row>
    <row r="516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</row>
    <row r="517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</row>
    <row r="518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</row>
    <row r="519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</row>
    <row r="520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</row>
    <row r="52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</row>
    <row r="522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</row>
    <row r="523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</row>
    <row r="524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</row>
    <row r="525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</row>
    <row r="526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</row>
    <row r="527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</row>
    <row r="528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</row>
    <row r="529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</row>
    <row r="530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</row>
    <row r="53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</row>
    <row r="532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</row>
    <row r="533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</row>
    <row r="534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</row>
    <row r="535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</row>
    <row r="536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</row>
    <row r="537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</row>
    <row r="538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</row>
    <row r="539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</row>
    <row r="540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</row>
    <row r="54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</row>
    <row r="542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</row>
    <row r="543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</row>
    <row r="544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</row>
    <row r="545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</row>
    <row r="546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</row>
    <row r="547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</row>
    <row r="548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</row>
    <row r="549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</row>
    <row r="550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</row>
    <row r="55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</row>
    <row r="552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</row>
    <row r="553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</row>
    <row r="554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</row>
    <row r="555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</row>
    <row r="556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</row>
    <row r="557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</row>
    <row r="558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</row>
    <row r="559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</row>
    <row r="560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</row>
    <row r="56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</row>
    <row r="562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</row>
    <row r="563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</row>
    <row r="564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</row>
    <row r="565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</row>
    <row r="566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</row>
    <row r="567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</row>
    <row r="568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</row>
    <row r="569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</row>
    <row r="570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</row>
    <row r="57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</row>
    <row r="572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</row>
    <row r="573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</row>
    <row r="574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</row>
    <row r="575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</row>
    <row r="576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</row>
    <row r="577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</row>
    <row r="578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</row>
    <row r="579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</row>
    <row r="580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</row>
    <row r="58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</row>
    <row r="582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</row>
    <row r="583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</row>
    <row r="584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</row>
    <row r="585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</row>
    <row r="586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</row>
    <row r="587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</row>
    <row r="588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</row>
    <row r="589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</row>
    <row r="590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</row>
    <row r="59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</row>
    <row r="592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</row>
    <row r="593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</row>
    <row r="594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</row>
    <row r="595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</row>
    <row r="596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</row>
    <row r="597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</row>
    <row r="598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</row>
    <row r="599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</row>
    <row r="600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</row>
    <row r="60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</row>
    <row r="602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</row>
    <row r="603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</row>
    <row r="604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</row>
    <row r="605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</row>
    <row r="606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</row>
    <row r="607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</row>
    <row r="608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</row>
    <row r="609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</row>
    <row r="610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</row>
    <row r="61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</row>
    <row r="612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</row>
    <row r="613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</row>
    <row r="614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</row>
    <row r="615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</row>
    <row r="616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</row>
    <row r="617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</row>
    <row r="618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</row>
    <row r="619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</row>
    <row r="620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</row>
    <row r="62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</row>
    <row r="622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</row>
    <row r="623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</row>
    <row r="624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</row>
    <row r="625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</row>
    <row r="626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</row>
    <row r="627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</row>
    <row r="628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</row>
    <row r="629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</row>
    <row r="630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</row>
    <row r="63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</row>
    <row r="632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</row>
    <row r="633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</row>
    <row r="634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</row>
    <row r="635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</row>
    <row r="636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</row>
    <row r="637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</row>
    <row r="638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</row>
    <row r="639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</row>
    <row r="640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</row>
    <row r="64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</row>
    <row r="642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</row>
    <row r="643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</row>
    <row r="644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</row>
    <row r="645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</row>
    <row r="646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</row>
    <row r="647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</row>
    <row r="648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</row>
    <row r="649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</row>
    <row r="650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</row>
    <row r="65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</row>
    <row r="652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</row>
    <row r="653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</row>
    <row r="654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</row>
    <row r="655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</row>
    <row r="656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</row>
    <row r="657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</row>
    <row r="658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</row>
    <row r="659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</row>
    <row r="660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</row>
    <row r="66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</row>
    <row r="662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</row>
    <row r="663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</row>
    <row r="664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</row>
    <row r="665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</row>
    <row r="666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</row>
    <row r="667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</row>
    <row r="668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</row>
    <row r="669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</row>
    <row r="670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</row>
    <row r="67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</row>
    <row r="672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</row>
    <row r="673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</row>
    <row r="674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</row>
    <row r="675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</row>
    <row r="676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</row>
    <row r="677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</row>
    <row r="678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</row>
    <row r="679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</row>
    <row r="680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</row>
    <row r="68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</row>
    <row r="682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</row>
    <row r="683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</row>
    <row r="684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</row>
    <row r="685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</row>
    <row r="686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</row>
    <row r="687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</row>
    <row r="688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</row>
    <row r="689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</row>
    <row r="690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</row>
    <row r="69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</row>
    <row r="692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</row>
    <row r="693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</row>
    <row r="694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</row>
    <row r="695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</row>
    <row r="696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</row>
    <row r="697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</row>
    <row r="698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</row>
    <row r="699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</row>
    <row r="700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</row>
    <row r="70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</row>
    <row r="702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</row>
    <row r="703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</row>
    <row r="704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</row>
    <row r="705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</row>
    <row r="706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</row>
    <row r="707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</row>
    <row r="708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</row>
    <row r="709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</row>
    <row r="710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</row>
    <row r="71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</row>
    <row r="712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</row>
    <row r="713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</row>
    <row r="714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</row>
    <row r="715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</row>
    <row r="716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</row>
    <row r="717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</row>
    <row r="718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</row>
    <row r="719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</row>
    <row r="720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</row>
    <row r="72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</row>
    <row r="722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</row>
    <row r="723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</row>
    <row r="724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</row>
    <row r="725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</row>
    <row r="726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</row>
    <row r="727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</row>
    <row r="728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</row>
    <row r="729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</row>
    <row r="730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</row>
    <row r="73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</row>
    <row r="732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</row>
    <row r="733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</row>
    <row r="734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</row>
    <row r="735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</row>
    <row r="736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</row>
    <row r="737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</row>
    <row r="738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</row>
    <row r="739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</row>
    <row r="740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</row>
    <row r="74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</row>
    <row r="742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</row>
    <row r="743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</row>
    <row r="744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</row>
    <row r="745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</row>
    <row r="746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</row>
    <row r="747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</row>
    <row r="748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</row>
    <row r="749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</row>
    <row r="750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</row>
    <row r="75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</row>
    <row r="752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</row>
    <row r="753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</row>
    <row r="754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</row>
    <row r="75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</row>
    <row r="756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</row>
    <row r="757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</row>
    <row r="758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</row>
    <row r="759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</row>
    <row r="760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</row>
    <row r="76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</row>
    <row r="762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</row>
    <row r="763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</row>
    <row r="764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</row>
    <row r="765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</row>
    <row r="766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</row>
    <row r="767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</row>
    <row r="768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</row>
    <row r="769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</row>
    <row r="770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</row>
    <row r="77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</row>
    <row r="772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</row>
    <row r="773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</row>
    <row r="774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</row>
    <row r="775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</row>
    <row r="776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</row>
    <row r="777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</row>
    <row r="778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</row>
    <row r="779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</row>
    <row r="780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</row>
    <row r="78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</row>
    <row r="782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</row>
    <row r="783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</row>
    <row r="784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</row>
    <row r="785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</row>
    <row r="786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</row>
    <row r="787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</row>
    <row r="788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</row>
    <row r="789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</row>
    <row r="790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</row>
    <row r="79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</row>
    <row r="792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</row>
    <row r="793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</row>
    <row r="794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</row>
    <row r="795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</row>
    <row r="796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</row>
    <row r="797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</row>
    <row r="798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</row>
    <row r="799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</row>
    <row r="800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</row>
    <row r="80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</row>
    <row r="802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</row>
    <row r="803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</row>
    <row r="804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</row>
    <row r="805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</row>
    <row r="806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</row>
    <row r="807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</row>
    <row r="808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</row>
    <row r="809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</row>
    <row r="810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</row>
    <row r="81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</row>
    <row r="812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</row>
    <row r="813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</row>
    <row r="814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</row>
    <row r="815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</row>
    <row r="816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</row>
    <row r="817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</row>
    <row r="818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</row>
    <row r="819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</row>
    <row r="820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</row>
    <row r="82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</row>
    <row r="822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</row>
    <row r="823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</row>
    <row r="824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</row>
    <row r="825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</row>
    <row r="826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</row>
    <row r="827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</row>
    <row r="828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</row>
    <row r="829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</row>
    <row r="830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</row>
    <row r="83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</row>
    <row r="832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</row>
    <row r="833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</row>
    <row r="834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</row>
    <row r="835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</row>
    <row r="836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</row>
    <row r="837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</row>
    <row r="838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</row>
    <row r="839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</row>
    <row r="840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</row>
    <row r="84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</row>
    <row r="842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</row>
    <row r="843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</row>
    <row r="844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</row>
    <row r="845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</row>
    <row r="846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</row>
    <row r="847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</row>
    <row r="848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</row>
    <row r="849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</row>
    <row r="850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</row>
    <row r="85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</row>
    <row r="852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</row>
    <row r="853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</row>
    <row r="854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</row>
    <row r="85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</row>
    <row r="85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</row>
    <row r="85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</row>
    <row r="858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</row>
    <row r="859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</row>
    <row r="860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</row>
    <row r="86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</row>
    <row r="862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</row>
    <row r="863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</row>
    <row r="86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</row>
    <row r="86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</row>
    <row r="86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</row>
    <row r="86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</row>
    <row r="868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</row>
    <row r="869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</row>
    <row r="870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</row>
    <row r="87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</row>
    <row r="872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</row>
    <row r="873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</row>
    <row r="87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</row>
    <row r="87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</row>
    <row r="87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</row>
    <row r="87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</row>
    <row r="878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</row>
    <row r="879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</row>
    <row r="880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</row>
    <row r="88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</row>
    <row r="882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</row>
    <row r="883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</row>
    <row r="88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</row>
    <row r="88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</row>
    <row r="88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</row>
    <row r="88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</row>
    <row r="888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</row>
    <row r="889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</row>
    <row r="890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</row>
    <row r="89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</row>
    <row r="892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</row>
    <row r="893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</row>
    <row r="89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</row>
    <row r="89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</row>
    <row r="89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</row>
    <row r="89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</row>
    <row r="898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</row>
    <row r="899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</row>
    <row r="900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</row>
    <row r="90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</row>
    <row r="902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</row>
    <row r="903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</row>
    <row r="90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</row>
    <row r="90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</row>
    <row r="90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</row>
    <row r="90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</row>
    <row r="908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</row>
    <row r="909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</row>
    <row r="910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</row>
    <row r="91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</row>
    <row r="912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</row>
    <row r="913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</row>
    <row r="91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</row>
    <row r="91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</row>
    <row r="91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</row>
    <row r="9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</row>
    <row r="918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</row>
    <row r="919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</row>
    <row r="920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</row>
    <row r="92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</row>
    <row r="922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</row>
    <row r="923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</row>
    <row r="92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</row>
    <row r="92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</row>
    <row r="92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</row>
    <row r="92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</row>
    <row r="928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</row>
    <row r="929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</row>
    <row r="930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</row>
    <row r="93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</row>
    <row r="932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</row>
    <row r="933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</row>
    <row r="93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</row>
    <row r="93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</row>
    <row r="93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</row>
    <row r="93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</row>
    <row r="938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</row>
    <row r="939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</row>
    <row r="940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</row>
    <row r="94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</row>
    <row r="942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</row>
    <row r="943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</row>
    <row r="94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</row>
    <row r="94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</row>
    <row r="94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</row>
    <row r="94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</row>
    <row r="948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</row>
    <row r="949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</row>
    <row r="950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</row>
    <row r="95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</row>
    <row r="952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</row>
    <row r="953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</row>
    <row r="95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</row>
    <row r="95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</row>
    <row r="95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</row>
    <row r="95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</row>
    <row r="958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</row>
    <row r="959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</row>
    <row r="960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</row>
    <row r="96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</row>
    <row r="962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</row>
    <row r="963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</row>
    <row r="96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</row>
    <row r="96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</row>
    <row r="96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</row>
    <row r="96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</row>
    <row r="968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</row>
    <row r="969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</row>
    <row r="970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</row>
    <row r="97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</row>
    <row r="972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</row>
    <row r="973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</row>
    <row r="974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</row>
    <row r="975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</row>
    <row r="976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</row>
    <row r="97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</row>
    <row r="978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</row>
    <row r="979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</row>
    <row r="980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</row>
    <row r="98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</row>
    <row r="982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</row>
    <row r="983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</row>
    <row r="984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</row>
    <row r="985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</row>
    <row r="986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</row>
    <row r="98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</row>
    <row r="988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</row>
    <row r="989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</row>
    <row r="990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</row>
    <row r="99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</row>
    <row r="992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</row>
    <row r="993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</row>
    <row r="994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</row>
    <row r="995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</row>
    <row r="996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</row>
    <row r="997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</row>
    <row r="998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</row>
    <row r="999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</row>
    <row r="1000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</cols>
  <sheetData>
    <row r="1">
      <c r="A1" s="37" t="s">
        <v>31</v>
      </c>
      <c r="L1" s="47" t="s">
        <v>107</v>
      </c>
      <c r="M1" s="135" t="s">
        <v>61</v>
      </c>
      <c r="N1" s="48" t="s">
        <v>49</v>
      </c>
      <c r="O1" s="135"/>
      <c r="P1" s="1" t="s">
        <v>108</v>
      </c>
    </row>
    <row r="2">
      <c r="A2" s="82" t="s">
        <v>107</v>
      </c>
      <c r="B2" s="83" t="s">
        <v>73</v>
      </c>
      <c r="C2" s="83" t="s">
        <v>74</v>
      </c>
      <c r="L2" s="136">
        <v>46237.0</v>
      </c>
      <c r="M2" s="137">
        <v>0.0</v>
      </c>
      <c r="N2" s="137">
        <v>1.0</v>
      </c>
      <c r="O2" s="36"/>
      <c r="P2" s="15">
        <f t="shared" ref="P2:P21" si="1">M2+N2</f>
        <v>1</v>
      </c>
    </row>
    <row r="3">
      <c r="A3" s="99">
        <f t="shared" ref="A3:A33" si="2">A4-1</f>
        <v>46218</v>
      </c>
      <c r="B3" s="1">
        <v>0.0</v>
      </c>
      <c r="C3" s="15">
        <f t="shared" ref="C3:C34" si="3">IFERROR(XLOOKUP(A3,$L$2:$L$21,$P$2:$P$21),0)</f>
        <v>0</v>
      </c>
      <c r="L3" s="138"/>
      <c r="M3" s="35"/>
      <c r="N3" s="35"/>
      <c r="O3" s="36"/>
      <c r="P3" s="15">
        <f t="shared" si="1"/>
        <v>0</v>
      </c>
    </row>
    <row r="4">
      <c r="A4" s="99">
        <f t="shared" si="2"/>
        <v>46219</v>
      </c>
      <c r="B4" s="1">
        <v>0.0</v>
      </c>
      <c r="C4" s="15">
        <f t="shared" si="3"/>
        <v>0</v>
      </c>
      <c r="K4" s="99"/>
      <c r="L4" s="139"/>
      <c r="M4" s="35"/>
      <c r="N4" s="35"/>
      <c r="O4" s="36"/>
      <c r="P4" s="15">
        <f t="shared" si="1"/>
        <v>0</v>
      </c>
    </row>
    <row r="5">
      <c r="A5" s="99">
        <f t="shared" si="2"/>
        <v>46220</v>
      </c>
      <c r="B5" s="1">
        <v>0.0</v>
      </c>
      <c r="C5" s="15">
        <f t="shared" si="3"/>
        <v>0</v>
      </c>
      <c r="K5" s="99"/>
      <c r="L5" s="25"/>
      <c r="O5" s="135"/>
      <c r="P5" s="15">
        <f t="shared" si="1"/>
        <v>0</v>
      </c>
    </row>
    <row r="6">
      <c r="A6" s="99">
        <f t="shared" si="2"/>
        <v>46221</v>
      </c>
      <c r="B6" s="1">
        <v>0.0</v>
      </c>
      <c r="C6" s="15">
        <f t="shared" si="3"/>
        <v>0</v>
      </c>
      <c r="K6" s="99"/>
      <c r="O6" s="135"/>
      <c r="P6" s="15">
        <f t="shared" si="1"/>
        <v>0</v>
      </c>
    </row>
    <row r="7">
      <c r="A7" s="99">
        <f t="shared" si="2"/>
        <v>46222</v>
      </c>
      <c r="B7" s="1">
        <v>0.0</v>
      </c>
      <c r="C7" s="15">
        <f t="shared" si="3"/>
        <v>0</v>
      </c>
      <c r="K7" s="99"/>
      <c r="L7" s="99"/>
      <c r="O7" s="135"/>
      <c r="P7" s="15">
        <f t="shared" si="1"/>
        <v>0</v>
      </c>
    </row>
    <row r="8">
      <c r="A8" s="99">
        <f t="shared" si="2"/>
        <v>46223</v>
      </c>
      <c r="B8" s="1">
        <v>0.0</v>
      </c>
      <c r="C8" s="15">
        <f t="shared" si="3"/>
        <v>0</v>
      </c>
      <c r="K8" s="99"/>
      <c r="L8" s="99"/>
      <c r="O8" s="135"/>
      <c r="P8" s="15">
        <f t="shared" si="1"/>
        <v>0</v>
      </c>
    </row>
    <row r="9">
      <c r="A9" s="99">
        <f t="shared" si="2"/>
        <v>46224</v>
      </c>
      <c r="B9" s="1">
        <v>0.0</v>
      </c>
      <c r="C9" s="15">
        <f t="shared" si="3"/>
        <v>0</v>
      </c>
      <c r="K9" s="99"/>
      <c r="L9" s="99"/>
      <c r="O9" s="135"/>
      <c r="P9" s="15">
        <f t="shared" si="1"/>
        <v>0</v>
      </c>
    </row>
    <row r="10">
      <c r="A10" s="99">
        <f t="shared" si="2"/>
        <v>46225</v>
      </c>
      <c r="B10" s="1">
        <v>0.0</v>
      </c>
      <c r="C10" s="15">
        <f t="shared" si="3"/>
        <v>0</v>
      </c>
      <c r="K10" s="99"/>
      <c r="L10" s="99"/>
      <c r="O10" s="135"/>
      <c r="P10" s="15">
        <f t="shared" si="1"/>
        <v>0</v>
      </c>
    </row>
    <row r="11">
      <c r="A11" s="99">
        <f t="shared" si="2"/>
        <v>46226</v>
      </c>
      <c r="B11" s="1">
        <v>0.0</v>
      </c>
      <c r="C11" s="15">
        <f t="shared" si="3"/>
        <v>0</v>
      </c>
      <c r="K11" s="99"/>
      <c r="L11" s="99"/>
      <c r="O11" s="135"/>
      <c r="P11" s="15">
        <f t="shared" si="1"/>
        <v>0</v>
      </c>
    </row>
    <row r="12">
      <c r="A12" s="99">
        <f t="shared" si="2"/>
        <v>46227</v>
      </c>
      <c r="B12" s="1">
        <v>0.0</v>
      </c>
      <c r="C12" s="15">
        <f t="shared" si="3"/>
        <v>0</v>
      </c>
      <c r="K12" s="99"/>
      <c r="L12" s="99"/>
      <c r="O12" s="135"/>
      <c r="P12" s="15">
        <f t="shared" si="1"/>
        <v>0</v>
      </c>
    </row>
    <row r="13">
      <c r="A13" s="99">
        <f t="shared" si="2"/>
        <v>46228</v>
      </c>
      <c r="B13" s="1">
        <v>0.0</v>
      </c>
      <c r="C13" s="15">
        <f t="shared" si="3"/>
        <v>0</v>
      </c>
      <c r="K13" s="99"/>
      <c r="L13" s="99"/>
      <c r="O13" s="135"/>
      <c r="P13" s="15">
        <f t="shared" si="1"/>
        <v>0</v>
      </c>
    </row>
    <row r="14">
      <c r="A14" s="99">
        <f t="shared" si="2"/>
        <v>46229</v>
      </c>
      <c r="B14" s="1">
        <v>0.0</v>
      </c>
      <c r="C14" s="15">
        <f t="shared" si="3"/>
        <v>0</v>
      </c>
      <c r="K14" s="99"/>
      <c r="L14" s="99"/>
      <c r="O14" s="135"/>
      <c r="P14" s="15">
        <f t="shared" si="1"/>
        <v>0</v>
      </c>
    </row>
    <row r="15">
      <c r="A15" s="99">
        <f t="shared" si="2"/>
        <v>46230</v>
      </c>
      <c r="B15" s="1">
        <v>0.0</v>
      </c>
      <c r="C15" s="15">
        <f t="shared" si="3"/>
        <v>0</v>
      </c>
      <c r="K15" s="99"/>
      <c r="L15" s="99"/>
      <c r="O15" s="135"/>
      <c r="P15" s="15">
        <f t="shared" si="1"/>
        <v>0</v>
      </c>
    </row>
    <row r="16">
      <c r="A16" s="99">
        <f t="shared" si="2"/>
        <v>46231</v>
      </c>
      <c r="B16" s="1">
        <v>0.0</v>
      </c>
      <c r="C16" s="15">
        <f t="shared" si="3"/>
        <v>0</v>
      </c>
      <c r="K16" s="99"/>
      <c r="L16" s="99"/>
      <c r="O16" s="135"/>
      <c r="P16" s="15">
        <f t="shared" si="1"/>
        <v>0</v>
      </c>
    </row>
    <row r="17">
      <c r="A17" s="99">
        <f t="shared" si="2"/>
        <v>46232</v>
      </c>
      <c r="B17" s="1">
        <v>0.0</v>
      </c>
      <c r="C17" s="15">
        <f t="shared" si="3"/>
        <v>0</v>
      </c>
      <c r="K17" s="99"/>
      <c r="L17" s="99"/>
      <c r="O17" s="135"/>
      <c r="P17" s="15">
        <f t="shared" si="1"/>
        <v>0</v>
      </c>
    </row>
    <row r="18">
      <c r="A18" s="99">
        <f t="shared" si="2"/>
        <v>46233</v>
      </c>
      <c r="B18" s="1">
        <v>0.0</v>
      </c>
      <c r="C18" s="15">
        <f t="shared" si="3"/>
        <v>0</v>
      </c>
      <c r="K18" s="99"/>
      <c r="L18" s="99"/>
      <c r="O18" s="135"/>
      <c r="P18" s="15">
        <f t="shared" si="1"/>
        <v>0</v>
      </c>
    </row>
    <row r="19">
      <c r="A19" s="99">
        <f t="shared" si="2"/>
        <v>46234</v>
      </c>
      <c r="B19" s="1">
        <v>0.0</v>
      </c>
      <c r="C19" s="15">
        <f t="shared" si="3"/>
        <v>0</v>
      </c>
      <c r="K19" s="99"/>
      <c r="L19" s="99"/>
      <c r="O19" s="135"/>
      <c r="P19" s="15">
        <f t="shared" si="1"/>
        <v>0</v>
      </c>
    </row>
    <row r="20">
      <c r="A20" s="99">
        <f t="shared" si="2"/>
        <v>46235</v>
      </c>
      <c r="B20" s="1">
        <v>0.0</v>
      </c>
      <c r="C20" s="15">
        <f t="shared" si="3"/>
        <v>0</v>
      </c>
      <c r="K20" s="99"/>
      <c r="O20" s="135"/>
      <c r="P20" s="15">
        <f t="shared" si="1"/>
        <v>0</v>
      </c>
    </row>
    <row r="21">
      <c r="A21" s="99">
        <f t="shared" si="2"/>
        <v>46236</v>
      </c>
      <c r="B21" s="1">
        <v>0.0</v>
      </c>
      <c r="C21" s="15">
        <f t="shared" si="3"/>
        <v>0</v>
      </c>
      <c r="K21" s="99"/>
      <c r="O21" s="135"/>
      <c r="P21" s="15">
        <f t="shared" si="1"/>
        <v>0</v>
      </c>
    </row>
    <row r="22">
      <c r="A22" s="99">
        <f t="shared" si="2"/>
        <v>46237</v>
      </c>
      <c r="B22" s="1">
        <v>0.0</v>
      </c>
      <c r="C22" s="15">
        <f t="shared" si="3"/>
        <v>1</v>
      </c>
      <c r="K22" s="99"/>
    </row>
    <row r="23">
      <c r="A23" s="99">
        <f t="shared" si="2"/>
        <v>46238</v>
      </c>
      <c r="B23" s="1">
        <v>0.0</v>
      </c>
      <c r="C23" s="15">
        <f t="shared" si="3"/>
        <v>0</v>
      </c>
      <c r="K23" s="99"/>
    </row>
    <row r="24">
      <c r="A24" s="99">
        <f t="shared" si="2"/>
        <v>46239</v>
      </c>
      <c r="B24" s="1">
        <v>0.0</v>
      </c>
      <c r="C24" s="15">
        <f t="shared" si="3"/>
        <v>0</v>
      </c>
      <c r="K24" s="99"/>
    </row>
    <row r="25">
      <c r="A25" s="99">
        <f t="shared" si="2"/>
        <v>46240</v>
      </c>
      <c r="B25" s="1">
        <v>0.0</v>
      </c>
      <c r="C25" s="15">
        <f t="shared" si="3"/>
        <v>0</v>
      </c>
      <c r="K25" s="99"/>
    </row>
    <row r="26">
      <c r="A26" s="99">
        <f t="shared" si="2"/>
        <v>46241</v>
      </c>
      <c r="B26" s="1">
        <v>0.0</v>
      </c>
      <c r="C26" s="15">
        <f t="shared" si="3"/>
        <v>0</v>
      </c>
      <c r="K26" s="99"/>
    </row>
    <row r="27">
      <c r="A27" s="99">
        <f t="shared" si="2"/>
        <v>46242</v>
      </c>
      <c r="B27" s="1">
        <v>0.0</v>
      </c>
      <c r="C27" s="15">
        <f t="shared" si="3"/>
        <v>0</v>
      </c>
    </row>
    <row r="28">
      <c r="A28" s="99">
        <f t="shared" si="2"/>
        <v>46243</v>
      </c>
      <c r="B28" s="1">
        <v>0.0</v>
      </c>
      <c r="C28" s="15">
        <f t="shared" si="3"/>
        <v>0</v>
      </c>
    </row>
    <row r="29">
      <c r="A29" s="99">
        <f t="shared" si="2"/>
        <v>46244</v>
      </c>
      <c r="B29" s="1">
        <v>0.0</v>
      </c>
      <c r="C29" s="15">
        <f t="shared" si="3"/>
        <v>0</v>
      </c>
    </row>
    <row r="30">
      <c r="A30" s="99">
        <f t="shared" si="2"/>
        <v>46245</v>
      </c>
      <c r="B30" s="1">
        <v>0.0</v>
      </c>
      <c r="C30" s="15">
        <f t="shared" si="3"/>
        <v>0</v>
      </c>
    </row>
    <row r="31">
      <c r="A31" s="99">
        <f t="shared" si="2"/>
        <v>46246</v>
      </c>
      <c r="B31" s="1">
        <v>0.0</v>
      </c>
      <c r="C31" s="15">
        <f t="shared" si="3"/>
        <v>0</v>
      </c>
    </row>
    <row r="32">
      <c r="A32" s="99">
        <f t="shared" si="2"/>
        <v>46247</v>
      </c>
      <c r="B32" s="1">
        <v>0.0</v>
      </c>
      <c r="C32" s="15">
        <f t="shared" si="3"/>
        <v>0</v>
      </c>
    </row>
    <row r="33">
      <c r="A33" s="99">
        <f t="shared" si="2"/>
        <v>46248</v>
      </c>
      <c r="B33" s="1">
        <v>0.0</v>
      </c>
      <c r="C33" s="15">
        <f t="shared" si="3"/>
        <v>0</v>
      </c>
    </row>
    <row r="34">
      <c r="A34" s="149">
        <v>46249.0</v>
      </c>
      <c r="B34" s="1">
        <v>0.0</v>
      </c>
      <c r="C34" s="15">
        <f t="shared" si="3"/>
        <v>0</v>
      </c>
    </row>
    <row r="35">
      <c r="A35" s="99"/>
    </row>
    <row r="36">
      <c r="A36" s="99"/>
    </row>
    <row r="37">
      <c r="A37" s="99"/>
    </row>
    <row r="38">
      <c r="A38" s="99"/>
    </row>
    <row r="39">
      <c r="A39" s="99"/>
    </row>
    <row r="40">
      <c r="A40" s="99"/>
    </row>
    <row r="41">
      <c r="A41" s="99"/>
    </row>
    <row r="42">
      <c r="A42" s="99"/>
    </row>
    <row r="43">
      <c r="A43" s="99"/>
    </row>
    <row r="44">
      <c r="A44" s="99"/>
    </row>
    <row r="45">
      <c r="A45" s="99"/>
    </row>
    <row r="46">
      <c r="A46" s="99"/>
    </row>
    <row r="47">
      <c r="A47" s="99"/>
    </row>
    <row r="48">
      <c r="A48" s="99"/>
    </row>
    <row r="49">
      <c r="A49" s="99"/>
    </row>
    <row r="50">
      <c r="A50" s="99"/>
    </row>
    <row r="51">
      <c r="A51" s="99"/>
    </row>
    <row r="52">
      <c r="A52" s="99"/>
    </row>
    <row r="53">
      <c r="A53" s="99"/>
    </row>
    <row r="54">
      <c r="A54" s="99"/>
    </row>
    <row r="55">
      <c r="A55" s="99"/>
    </row>
    <row r="56">
      <c r="A56" s="99"/>
    </row>
    <row r="57">
      <c r="A57" s="99"/>
    </row>
    <row r="58">
      <c r="A58" s="99"/>
    </row>
    <row r="59">
      <c r="A59" s="99"/>
    </row>
    <row r="60">
      <c r="A60" s="99"/>
    </row>
    <row r="61">
      <c r="A61" s="99"/>
    </row>
    <row r="62">
      <c r="A62" s="99"/>
    </row>
    <row r="63">
      <c r="A63" s="99"/>
    </row>
    <row r="64">
      <c r="A64" s="99"/>
    </row>
    <row r="65">
      <c r="A65" s="99"/>
    </row>
    <row r="66">
      <c r="A66" s="99"/>
    </row>
    <row r="67">
      <c r="A67" s="99"/>
    </row>
    <row r="68">
      <c r="A68" s="99"/>
    </row>
    <row r="69">
      <c r="A69" s="99"/>
    </row>
    <row r="70">
      <c r="A70" s="99"/>
    </row>
    <row r="71">
      <c r="A71" s="99"/>
    </row>
    <row r="72">
      <c r="A72" s="99"/>
    </row>
    <row r="73">
      <c r="A73" s="99"/>
    </row>
    <row r="74">
      <c r="A74" s="99"/>
    </row>
    <row r="75">
      <c r="A75" s="99"/>
    </row>
    <row r="76">
      <c r="A76" s="99"/>
    </row>
    <row r="77">
      <c r="A77" s="99"/>
    </row>
    <row r="78">
      <c r="A78" s="99"/>
    </row>
    <row r="79">
      <c r="A79" s="99"/>
    </row>
    <row r="80">
      <c r="A80" s="99"/>
    </row>
    <row r="81">
      <c r="A81" s="99"/>
    </row>
    <row r="82">
      <c r="A82" s="99"/>
    </row>
    <row r="83">
      <c r="A83" s="99"/>
    </row>
    <row r="84">
      <c r="A84" s="99"/>
    </row>
    <row r="85">
      <c r="A85" s="99"/>
    </row>
    <row r="86">
      <c r="A86" s="99"/>
    </row>
    <row r="87">
      <c r="A87" s="99"/>
    </row>
    <row r="88">
      <c r="A88" s="99"/>
    </row>
    <row r="89">
      <c r="A89" s="99"/>
    </row>
    <row r="90">
      <c r="A90" s="99"/>
    </row>
    <row r="91">
      <c r="A91" s="99"/>
    </row>
    <row r="92">
      <c r="A92" s="99"/>
    </row>
    <row r="93">
      <c r="A93" s="99"/>
    </row>
    <row r="94">
      <c r="A94" s="99"/>
    </row>
    <row r="95">
      <c r="A95" s="99"/>
    </row>
    <row r="96">
      <c r="A96" s="99"/>
    </row>
    <row r="97">
      <c r="A97" s="99"/>
    </row>
    <row r="98">
      <c r="A98" s="99"/>
    </row>
    <row r="99">
      <c r="A99" s="99"/>
    </row>
    <row r="100">
      <c r="A100" s="99"/>
    </row>
    <row r="101">
      <c r="A101" s="99"/>
    </row>
    <row r="102">
      <c r="A102" s="99"/>
    </row>
    <row r="103">
      <c r="A103" s="99"/>
    </row>
    <row r="104">
      <c r="A104" s="99"/>
    </row>
    <row r="105">
      <c r="A105" s="99"/>
    </row>
    <row r="106">
      <c r="A106" s="99"/>
    </row>
    <row r="107">
      <c r="A107" s="99"/>
    </row>
    <row r="108">
      <c r="A108" s="99"/>
    </row>
    <row r="109">
      <c r="A109" s="99"/>
    </row>
    <row r="110">
      <c r="A110" s="99"/>
    </row>
    <row r="111">
      <c r="A111" s="99"/>
    </row>
    <row r="112">
      <c r="A112" s="99"/>
    </row>
    <row r="113">
      <c r="A113" s="99"/>
    </row>
    <row r="114">
      <c r="A114" s="99"/>
    </row>
    <row r="115">
      <c r="A115" s="99"/>
    </row>
    <row r="116">
      <c r="A116" s="99"/>
    </row>
    <row r="117">
      <c r="A117" s="99"/>
    </row>
    <row r="118">
      <c r="A118" s="99"/>
    </row>
    <row r="119">
      <c r="A119" s="99"/>
    </row>
    <row r="120">
      <c r="A120" s="99"/>
    </row>
    <row r="121">
      <c r="A121" s="99"/>
    </row>
    <row r="122">
      <c r="A122" s="99"/>
    </row>
    <row r="123">
      <c r="A123" s="99"/>
    </row>
    <row r="124">
      <c r="A124" s="99"/>
    </row>
    <row r="125">
      <c r="A125" s="99"/>
    </row>
    <row r="126">
      <c r="A126" s="99"/>
    </row>
    <row r="127">
      <c r="A127" s="99"/>
    </row>
    <row r="128">
      <c r="A128" s="99"/>
    </row>
    <row r="129">
      <c r="A129" s="99"/>
    </row>
    <row r="130">
      <c r="A130" s="99"/>
    </row>
    <row r="131">
      <c r="A131" s="99"/>
    </row>
    <row r="132">
      <c r="A132" s="99"/>
    </row>
    <row r="133">
      <c r="A133" s="99"/>
    </row>
    <row r="134">
      <c r="A134" s="99"/>
    </row>
    <row r="135">
      <c r="A135" s="99"/>
    </row>
    <row r="136">
      <c r="A136" s="99"/>
    </row>
    <row r="137">
      <c r="A137" s="99"/>
    </row>
    <row r="138">
      <c r="A138" s="99"/>
    </row>
    <row r="139">
      <c r="A139" s="99"/>
    </row>
    <row r="140">
      <c r="A140" s="99"/>
    </row>
    <row r="141">
      <c r="A141" s="99"/>
    </row>
    <row r="142">
      <c r="A142" s="99"/>
    </row>
    <row r="143">
      <c r="A143" s="99"/>
    </row>
    <row r="144">
      <c r="A144" s="99"/>
    </row>
    <row r="145">
      <c r="A145" s="99"/>
    </row>
    <row r="146">
      <c r="A146" s="99"/>
    </row>
    <row r="147">
      <c r="A147" s="99"/>
    </row>
    <row r="148">
      <c r="A148" s="99"/>
    </row>
    <row r="149">
      <c r="A149" s="99"/>
    </row>
    <row r="150">
      <c r="A150" s="99"/>
    </row>
    <row r="151">
      <c r="A151" s="99"/>
    </row>
    <row r="152">
      <c r="A152" s="99"/>
    </row>
    <row r="153">
      <c r="A153" s="99"/>
    </row>
    <row r="154">
      <c r="A154" s="99"/>
    </row>
    <row r="155">
      <c r="A155" s="99"/>
    </row>
    <row r="156">
      <c r="A156" s="99"/>
    </row>
    <row r="157">
      <c r="A157" s="99"/>
    </row>
    <row r="158">
      <c r="A158" s="99"/>
    </row>
    <row r="159">
      <c r="A159" s="99"/>
    </row>
    <row r="160">
      <c r="A160" s="99"/>
    </row>
    <row r="161">
      <c r="A161" s="99"/>
    </row>
    <row r="162">
      <c r="A162" s="99"/>
    </row>
    <row r="163">
      <c r="A163" s="99"/>
    </row>
    <row r="164">
      <c r="A164" s="99"/>
    </row>
    <row r="165">
      <c r="A165" s="99"/>
    </row>
    <row r="166">
      <c r="A166" s="99"/>
    </row>
    <row r="167">
      <c r="A167" s="99"/>
    </row>
    <row r="168">
      <c r="A168" s="99"/>
    </row>
    <row r="169">
      <c r="A169" s="99"/>
    </row>
    <row r="170">
      <c r="A170" s="99"/>
    </row>
    <row r="171">
      <c r="A171" s="99"/>
    </row>
    <row r="172">
      <c r="A172" s="99"/>
    </row>
    <row r="173">
      <c r="A173" s="99"/>
    </row>
    <row r="174">
      <c r="A174" s="99"/>
    </row>
    <row r="175">
      <c r="A175" s="99"/>
    </row>
    <row r="176">
      <c r="A176" s="99"/>
    </row>
    <row r="177">
      <c r="A177" s="99"/>
    </row>
    <row r="178">
      <c r="A178" s="99"/>
    </row>
    <row r="179">
      <c r="A179" s="99"/>
    </row>
    <row r="180">
      <c r="A180" s="99"/>
    </row>
    <row r="181">
      <c r="A181" s="99"/>
    </row>
    <row r="182">
      <c r="A182" s="99"/>
    </row>
    <row r="183">
      <c r="A183" s="99"/>
    </row>
    <row r="184">
      <c r="A184" s="99"/>
    </row>
    <row r="185">
      <c r="A185" s="99"/>
    </row>
    <row r="186">
      <c r="A186" s="99"/>
    </row>
    <row r="187">
      <c r="A187" s="99"/>
    </row>
    <row r="188">
      <c r="A188" s="99"/>
    </row>
    <row r="189">
      <c r="A189" s="99"/>
    </row>
    <row r="190">
      <c r="A190" s="99"/>
    </row>
    <row r="191">
      <c r="A191" s="99"/>
    </row>
    <row r="192">
      <c r="A192" s="99"/>
    </row>
    <row r="193">
      <c r="A193" s="99"/>
    </row>
    <row r="194">
      <c r="A194" s="99"/>
    </row>
    <row r="195">
      <c r="A195" s="99"/>
    </row>
    <row r="196">
      <c r="A196" s="99"/>
    </row>
    <row r="197">
      <c r="A197" s="99"/>
    </row>
    <row r="198">
      <c r="A198" s="99"/>
    </row>
    <row r="199">
      <c r="A199" s="99"/>
    </row>
    <row r="200">
      <c r="A200" s="99"/>
    </row>
    <row r="201">
      <c r="A201" s="99"/>
    </row>
    <row r="202">
      <c r="A202" s="99"/>
    </row>
    <row r="203">
      <c r="A203" s="99"/>
    </row>
    <row r="204">
      <c r="A204" s="99"/>
    </row>
    <row r="205">
      <c r="A205" s="99"/>
    </row>
    <row r="206">
      <c r="A206" s="99"/>
    </row>
    <row r="207">
      <c r="A207" s="99"/>
    </row>
    <row r="208">
      <c r="A208" s="99"/>
    </row>
    <row r="209">
      <c r="A209" s="99"/>
    </row>
    <row r="210">
      <c r="A210" s="99"/>
    </row>
    <row r="211">
      <c r="A211" s="99"/>
    </row>
    <row r="212">
      <c r="A212" s="99"/>
    </row>
    <row r="213">
      <c r="A213" s="99"/>
    </row>
    <row r="214">
      <c r="A214" s="99"/>
    </row>
    <row r="215">
      <c r="A215" s="99"/>
    </row>
    <row r="216">
      <c r="A216" s="99"/>
    </row>
    <row r="217">
      <c r="A217" s="99"/>
    </row>
    <row r="218">
      <c r="A218" s="99"/>
    </row>
    <row r="219">
      <c r="A219" s="99"/>
    </row>
    <row r="220">
      <c r="A220" s="99"/>
    </row>
    <row r="221">
      <c r="A221" s="99"/>
    </row>
    <row r="222">
      <c r="A222" s="99"/>
    </row>
    <row r="223">
      <c r="A223" s="99"/>
    </row>
    <row r="224">
      <c r="A224" s="99"/>
    </row>
    <row r="225">
      <c r="A225" s="99"/>
    </row>
    <row r="226">
      <c r="A226" s="99"/>
    </row>
    <row r="227">
      <c r="A227" s="99"/>
    </row>
    <row r="228">
      <c r="A228" s="99"/>
    </row>
    <row r="229">
      <c r="A229" s="99"/>
    </row>
    <row r="230">
      <c r="A230" s="99"/>
    </row>
    <row r="231">
      <c r="A231" s="99"/>
    </row>
    <row r="232">
      <c r="A232" s="99"/>
    </row>
    <row r="233">
      <c r="A233" s="99"/>
    </row>
    <row r="234">
      <c r="A234" s="99"/>
    </row>
    <row r="235">
      <c r="A235" s="99"/>
    </row>
    <row r="236">
      <c r="A236" s="99"/>
    </row>
    <row r="237">
      <c r="A237" s="99"/>
    </row>
    <row r="238">
      <c r="A238" s="99"/>
    </row>
    <row r="239">
      <c r="A239" s="99"/>
    </row>
    <row r="240">
      <c r="A240" s="99"/>
    </row>
    <row r="241">
      <c r="A241" s="99"/>
    </row>
    <row r="242">
      <c r="A242" s="99"/>
    </row>
    <row r="243">
      <c r="A243" s="99"/>
    </row>
    <row r="244">
      <c r="A244" s="99"/>
    </row>
    <row r="245">
      <c r="A245" s="99"/>
    </row>
    <row r="246">
      <c r="A246" s="99"/>
    </row>
    <row r="247">
      <c r="A247" s="99"/>
    </row>
    <row r="248">
      <c r="A248" s="99"/>
    </row>
    <row r="249">
      <c r="A249" s="99"/>
    </row>
    <row r="250">
      <c r="A250" s="99"/>
    </row>
    <row r="251">
      <c r="A251" s="99"/>
    </row>
    <row r="252">
      <c r="A252" s="99"/>
    </row>
    <row r="253">
      <c r="A253" s="99"/>
    </row>
    <row r="254">
      <c r="A254" s="99"/>
    </row>
    <row r="255">
      <c r="A255" s="99"/>
    </row>
    <row r="256">
      <c r="A256" s="99"/>
    </row>
    <row r="257">
      <c r="A257" s="99"/>
    </row>
    <row r="258">
      <c r="A258" s="99"/>
    </row>
    <row r="259">
      <c r="A259" s="99"/>
    </row>
    <row r="260">
      <c r="A260" s="99"/>
    </row>
    <row r="261">
      <c r="A261" s="99"/>
    </row>
    <row r="262">
      <c r="A262" s="99"/>
    </row>
    <row r="263">
      <c r="A263" s="99"/>
    </row>
    <row r="264">
      <c r="A264" s="99"/>
    </row>
    <row r="265">
      <c r="A265" s="99"/>
    </row>
    <row r="266">
      <c r="A266" s="99"/>
    </row>
    <row r="267">
      <c r="A267" s="99"/>
    </row>
    <row r="268">
      <c r="A268" s="99"/>
    </row>
    <row r="269">
      <c r="A269" s="99"/>
    </row>
    <row r="270">
      <c r="A270" s="99"/>
    </row>
    <row r="271">
      <c r="A271" s="99"/>
    </row>
    <row r="272">
      <c r="A272" s="99"/>
    </row>
    <row r="273">
      <c r="A273" s="99"/>
    </row>
    <row r="274">
      <c r="A274" s="99"/>
    </row>
    <row r="275">
      <c r="A275" s="99"/>
    </row>
    <row r="276">
      <c r="A276" s="99"/>
    </row>
    <row r="277">
      <c r="A277" s="99"/>
    </row>
    <row r="278">
      <c r="A278" s="99"/>
    </row>
    <row r="279">
      <c r="A279" s="99"/>
    </row>
    <row r="280">
      <c r="A280" s="99"/>
    </row>
    <row r="281">
      <c r="A281" s="99"/>
    </row>
    <row r="282">
      <c r="A282" s="99"/>
    </row>
    <row r="283">
      <c r="A283" s="99"/>
    </row>
    <row r="284">
      <c r="A284" s="99"/>
    </row>
    <row r="285">
      <c r="A285" s="99"/>
    </row>
    <row r="286">
      <c r="A286" s="99"/>
    </row>
    <row r="287">
      <c r="A287" s="99"/>
    </row>
    <row r="288">
      <c r="A288" s="99"/>
    </row>
    <row r="289">
      <c r="A289" s="99"/>
    </row>
    <row r="290">
      <c r="A290" s="99"/>
    </row>
    <row r="291">
      <c r="A291" s="99"/>
    </row>
    <row r="292">
      <c r="A292" s="99"/>
    </row>
    <row r="293">
      <c r="A293" s="99"/>
    </row>
    <row r="294">
      <c r="A294" s="99"/>
    </row>
    <row r="295">
      <c r="A295" s="99"/>
    </row>
    <row r="296">
      <c r="A296" s="99"/>
    </row>
    <row r="297">
      <c r="A297" s="99"/>
    </row>
    <row r="298">
      <c r="A298" s="99"/>
    </row>
    <row r="299">
      <c r="A299" s="99"/>
    </row>
    <row r="300">
      <c r="A300" s="99"/>
    </row>
    <row r="301">
      <c r="A301" s="99"/>
    </row>
    <row r="302">
      <c r="A302" s="99"/>
    </row>
    <row r="303">
      <c r="A303" s="99"/>
    </row>
    <row r="304">
      <c r="A304" s="99"/>
    </row>
    <row r="305">
      <c r="A305" s="99"/>
    </row>
    <row r="306">
      <c r="A306" s="99"/>
    </row>
    <row r="307">
      <c r="A307" s="99"/>
    </row>
    <row r="308">
      <c r="A308" s="99"/>
    </row>
    <row r="309">
      <c r="A309" s="99"/>
    </row>
    <row r="310">
      <c r="A310" s="99"/>
    </row>
    <row r="311">
      <c r="A311" s="99"/>
    </row>
    <row r="312">
      <c r="A312" s="99"/>
    </row>
    <row r="313">
      <c r="A313" s="99"/>
    </row>
    <row r="314">
      <c r="A314" s="99"/>
    </row>
    <row r="315">
      <c r="A315" s="99"/>
    </row>
    <row r="316">
      <c r="A316" s="99"/>
    </row>
    <row r="317">
      <c r="A317" s="99"/>
    </row>
    <row r="318">
      <c r="A318" s="99"/>
    </row>
    <row r="319">
      <c r="A319" s="99"/>
    </row>
    <row r="320">
      <c r="A320" s="99"/>
    </row>
    <row r="321">
      <c r="A321" s="99"/>
    </row>
    <row r="322">
      <c r="A322" s="99"/>
    </row>
    <row r="323">
      <c r="A323" s="99"/>
    </row>
    <row r="324">
      <c r="A324" s="99"/>
    </row>
    <row r="325">
      <c r="A325" s="99"/>
    </row>
    <row r="326">
      <c r="A326" s="99"/>
    </row>
    <row r="327">
      <c r="A327" s="99"/>
    </row>
    <row r="328">
      <c r="A328" s="99"/>
    </row>
    <row r="329">
      <c r="A329" s="99"/>
    </row>
    <row r="330">
      <c r="A330" s="99"/>
    </row>
    <row r="331">
      <c r="A331" s="99"/>
    </row>
    <row r="332">
      <c r="A332" s="99"/>
    </row>
    <row r="333">
      <c r="A333" s="99"/>
    </row>
    <row r="334">
      <c r="A334" s="99"/>
    </row>
    <row r="335">
      <c r="A335" s="99"/>
    </row>
    <row r="336">
      <c r="A336" s="99"/>
    </row>
    <row r="337">
      <c r="A337" s="99"/>
    </row>
    <row r="338">
      <c r="A338" s="99"/>
    </row>
    <row r="339">
      <c r="A339" s="99"/>
    </row>
    <row r="340">
      <c r="A340" s="99"/>
    </row>
    <row r="341">
      <c r="A341" s="99"/>
    </row>
    <row r="342">
      <c r="A342" s="99"/>
    </row>
    <row r="343">
      <c r="A343" s="99"/>
    </row>
    <row r="344">
      <c r="A344" s="99"/>
    </row>
    <row r="345">
      <c r="A345" s="99"/>
    </row>
    <row r="346">
      <c r="A346" s="99"/>
    </row>
    <row r="347">
      <c r="A347" s="99"/>
    </row>
    <row r="348">
      <c r="A348" s="99"/>
    </row>
    <row r="349">
      <c r="A349" s="99"/>
    </row>
    <row r="350">
      <c r="A350" s="99"/>
    </row>
    <row r="351">
      <c r="A351" s="99"/>
    </row>
    <row r="352">
      <c r="A352" s="99"/>
    </row>
    <row r="353">
      <c r="A353" s="99"/>
    </row>
    <row r="354">
      <c r="A354" s="99"/>
    </row>
    <row r="355">
      <c r="A355" s="99"/>
    </row>
    <row r="356">
      <c r="A356" s="99"/>
    </row>
    <row r="357">
      <c r="A357" s="99"/>
    </row>
    <row r="358">
      <c r="A358" s="99"/>
    </row>
    <row r="359">
      <c r="A359" s="99"/>
    </row>
    <row r="360">
      <c r="A360" s="99"/>
    </row>
    <row r="361">
      <c r="A361" s="99"/>
    </row>
    <row r="362">
      <c r="A362" s="99"/>
    </row>
    <row r="363">
      <c r="A363" s="99"/>
    </row>
    <row r="364">
      <c r="A364" s="99"/>
    </row>
    <row r="365">
      <c r="A365" s="99"/>
    </row>
    <row r="366">
      <c r="A366" s="99"/>
    </row>
    <row r="367">
      <c r="A367" s="99"/>
    </row>
    <row r="368">
      <c r="A368" s="99"/>
    </row>
    <row r="369">
      <c r="A369" s="99"/>
    </row>
    <row r="370">
      <c r="A370" s="99"/>
    </row>
    <row r="371">
      <c r="A371" s="99"/>
    </row>
    <row r="372">
      <c r="A372" s="99"/>
    </row>
    <row r="373">
      <c r="A373" s="99"/>
    </row>
    <row r="374">
      <c r="A374" s="99"/>
    </row>
    <row r="375">
      <c r="A375" s="99"/>
    </row>
    <row r="376">
      <c r="A376" s="99"/>
    </row>
    <row r="377">
      <c r="A377" s="99"/>
    </row>
    <row r="378">
      <c r="A378" s="99"/>
    </row>
    <row r="379">
      <c r="A379" s="99"/>
    </row>
    <row r="380">
      <c r="A380" s="99"/>
    </row>
    <row r="381">
      <c r="A381" s="99"/>
    </row>
    <row r="382">
      <c r="A382" s="99"/>
    </row>
    <row r="383">
      <c r="A383" s="99"/>
    </row>
    <row r="384">
      <c r="A384" s="99"/>
    </row>
    <row r="385">
      <c r="A385" s="99"/>
    </row>
    <row r="386">
      <c r="A386" s="99"/>
    </row>
    <row r="387">
      <c r="A387" s="99"/>
    </row>
    <row r="388">
      <c r="A388" s="99"/>
    </row>
    <row r="389">
      <c r="A389" s="99"/>
    </row>
    <row r="390">
      <c r="A390" s="99"/>
    </row>
    <row r="391">
      <c r="A391" s="99"/>
    </row>
    <row r="392">
      <c r="A392" s="99"/>
    </row>
    <row r="393">
      <c r="A393" s="99"/>
    </row>
    <row r="394">
      <c r="A394" s="99"/>
    </row>
    <row r="395">
      <c r="A395" s="99"/>
    </row>
    <row r="396">
      <c r="A396" s="99"/>
    </row>
    <row r="397">
      <c r="A397" s="99"/>
    </row>
    <row r="398">
      <c r="A398" s="99"/>
    </row>
    <row r="399">
      <c r="A399" s="99"/>
    </row>
    <row r="400">
      <c r="A400" s="99"/>
    </row>
    <row r="401">
      <c r="A401" s="99"/>
    </row>
    <row r="402">
      <c r="A402" s="99"/>
    </row>
    <row r="403">
      <c r="A403" s="99"/>
    </row>
    <row r="404">
      <c r="A404" s="99"/>
    </row>
    <row r="405">
      <c r="A405" s="99"/>
    </row>
    <row r="406">
      <c r="A406" s="99"/>
    </row>
    <row r="407">
      <c r="A407" s="99"/>
    </row>
    <row r="408">
      <c r="A408" s="99"/>
    </row>
    <row r="409">
      <c r="A409" s="99"/>
    </row>
    <row r="410">
      <c r="A410" s="99"/>
    </row>
    <row r="411">
      <c r="A411" s="99"/>
    </row>
    <row r="412">
      <c r="A412" s="99"/>
    </row>
    <row r="413">
      <c r="A413" s="99"/>
    </row>
    <row r="414">
      <c r="A414" s="99"/>
    </row>
    <row r="415">
      <c r="A415" s="99"/>
    </row>
    <row r="416">
      <c r="A416" s="99"/>
    </row>
    <row r="417">
      <c r="A417" s="99"/>
    </row>
    <row r="418">
      <c r="A418" s="99"/>
    </row>
    <row r="419">
      <c r="A419" s="99"/>
    </row>
    <row r="420">
      <c r="A420" s="99"/>
    </row>
    <row r="421">
      <c r="A421" s="99"/>
    </row>
    <row r="422">
      <c r="A422" s="99"/>
    </row>
    <row r="423">
      <c r="A423" s="99"/>
    </row>
    <row r="424">
      <c r="A424" s="99"/>
    </row>
    <row r="425">
      <c r="A425" s="99"/>
    </row>
    <row r="426">
      <c r="A426" s="99"/>
    </row>
    <row r="427">
      <c r="A427" s="99"/>
    </row>
    <row r="428">
      <c r="A428" s="99"/>
    </row>
    <row r="429">
      <c r="A429" s="99"/>
    </row>
    <row r="430">
      <c r="A430" s="99"/>
    </row>
    <row r="431">
      <c r="A431" s="99"/>
    </row>
    <row r="432">
      <c r="A432" s="99"/>
    </row>
    <row r="433">
      <c r="A433" s="99"/>
    </row>
    <row r="434">
      <c r="A434" s="99"/>
    </row>
    <row r="435">
      <c r="A435" s="99"/>
    </row>
    <row r="436">
      <c r="A436" s="99"/>
    </row>
    <row r="437">
      <c r="A437" s="99"/>
    </row>
    <row r="438">
      <c r="A438" s="99"/>
    </row>
    <row r="439">
      <c r="A439" s="99"/>
    </row>
    <row r="440">
      <c r="A440" s="99"/>
    </row>
    <row r="441">
      <c r="A441" s="99"/>
    </row>
    <row r="442">
      <c r="A442" s="99"/>
    </row>
    <row r="443">
      <c r="A443" s="99"/>
    </row>
    <row r="444">
      <c r="A444" s="99"/>
    </row>
    <row r="445">
      <c r="A445" s="99"/>
    </row>
    <row r="446">
      <c r="A446" s="99"/>
    </row>
    <row r="447">
      <c r="A447" s="99"/>
    </row>
    <row r="448">
      <c r="A448" s="99"/>
    </row>
    <row r="449">
      <c r="A449" s="99"/>
    </row>
    <row r="450">
      <c r="A450" s="99"/>
    </row>
    <row r="451">
      <c r="A451" s="99"/>
    </row>
    <row r="452">
      <c r="A452" s="99"/>
    </row>
    <row r="453">
      <c r="A453" s="99"/>
    </row>
    <row r="454">
      <c r="A454" s="99"/>
    </row>
    <row r="455">
      <c r="A455" s="99"/>
    </row>
    <row r="456">
      <c r="A456" s="99"/>
    </row>
    <row r="457">
      <c r="A457" s="99"/>
    </row>
    <row r="458">
      <c r="A458" s="99"/>
    </row>
    <row r="459">
      <c r="A459" s="99"/>
    </row>
    <row r="460">
      <c r="A460" s="99"/>
    </row>
    <row r="461">
      <c r="A461" s="99"/>
    </row>
    <row r="462">
      <c r="A462" s="99"/>
    </row>
    <row r="463">
      <c r="A463" s="99"/>
    </row>
    <row r="464">
      <c r="A464" s="99"/>
    </row>
    <row r="465">
      <c r="A465" s="99"/>
    </row>
    <row r="466">
      <c r="A466" s="99"/>
    </row>
    <row r="467">
      <c r="A467" s="99"/>
    </row>
    <row r="468">
      <c r="A468" s="99"/>
    </row>
    <row r="469">
      <c r="A469" s="99"/>
    </row>
    <row r="470">
      <c r="A470" s="99"/>
    </row>
    <row r="471">
      <c r="A471" s="99"/>
    </row>
    <row r="472">
      <c r="A472" s="99"/>
    </row>
    <row r="473">
      <c r="A473" s="99"/>
    </row>
    <row r="474">
      <c r="A474" s="99"/>
    </row>
    <row r="475">
      <c r="A475" s="99"/>
    </row>
    <row r="476">
      <c r="A476" s="99"/>
    </row>
    <row r="477">
      <c r="A477" s="99"/>
    </row>
    <row r="478">
      <c r="A478" s="99"/>
    </row>
    <row r="479">
      <c r="A479" s="99"/>
    </row>
    <row r="480">
      <c r="A480" s="99"/>
    </row>
    <row r="481">
      <c r="A481" s="99"/>
    </row>
    <row r="482">
      <c r="A482" s="99"/>
    </row>
    <row r="483">
      <c r="A483" s="99"/>
    </row>
    <row r="484">
      <c r="A484" s="99"/>
    </row>
    <row r="485">
      <c r="A485" s="99"/>
    </row>
    <row r="486">
      <c r="A486" s="99"/>
    </row>
    <row r="487">
      <c r="A487" s="99"/>
    </row>
    <row r="488">
      <c r="A488" s="99"/>
    </row>
    <row r="489">
      <c r="A489" s="99"/>
    </row>
    <row r="490">
      <c r="A490" s="99"/>
    </row>
    <row r="491">
      <c r="A491" s="99"/>
    </row>
    <row r="492">
      <c r="A492" s="99"/>
    </row>
    <row r="493">
      <c r="A493" s="99"/>
    </row>
    <row r="494">
      <c r="A494" s="99"/>
    </row>
    <row r="495">
      <c r="A495" s="99"/>
    </row>
    <row r="496">
      <c r="A496" s="99"/>
    </row>
    <row r="497">
      <c r="A497" s="99"/>
    </row>
    <row r="498">
      <c r="A498" s="99"/>
    </row>
    <row r="499">
      <c r="A499" s="99"/>
    </row>
    <row r="500">
      <c r="A500" s="99"/>
    </row>
    <row r="501">
      <c r="A501" s="99"/>
    </row>
    <row r="502">
      <c r="A502" s="99"/>
    </row>
    <row r="503">
      <c r="A503" s="99"/>
    </row>
    <row r="504">
      <c r="A504" s="99"/>
    </row>
    <row r="505">
      <c r="A505" s="99"/>
    </row>
    <row r="506">
      <c r="A506" s="99"/>
    </row>
    <row r="507">
      <c r="A507" s="99"/>
    </row>
    <row r="508">
      <c r="A508" s="99"/>
    </row>
    <row r="509">
      <c r="A509" s="99"/>
    </row>
    <row r="510">
      <c r="A510" s="99"/>
    </row>
    <row r="511">
      <c r="A511" s="99"/>
    </row>
    <row r="512">
      <c r="A512" s="99"/>
    </row>
    <row r="513">
      <c r="A513" s="99"/>
    </row>
    <row r="514">
      <c r="A514" s="99"/>
    </row>
    <row r="515">
      <c r="A515" s="99"/>
    </row>
    <row r="516">
      <c r="A516" s="99"/>
    </row>
    <row r="517">
      <c r="A517" s="99"/>
    </row>
    <row r="518">
      <c r="A518" s="99"/>
    </row>
    <row r="519">
      <c r="A519" s="99"/>
    </row>
    <row r="520">
      <c r="A520" s="99"/>
    </row>
    <row r="521">
      <c r="A521" s="99"/>
    </row>
    <row r="522">
      <c r="A522" s="99"/>
    </row>
    <row r="523">
      <c r="A523" s="99"/>
    </row>
    <row r="524">
      <c r="A524" s="99"/>
    </row>
    <row r="525">
      <c r="A525" s="99"/>
    </row>
    <row r="526">
      <c r="A526" s="99"/>
    </row>
    <row r="527">
      <c r="A527" s="99"/>
    </row>
    <row r="528">
      <c r="A528" s="99"/>
    </row>
    <row r="529">
      <c r="A529" s="99"/>
    </row>
    <row r="530">
      <c r="A530" s="99"/>
    </row>
    <row r="531">
      <c r="A531" s="99"/>
    </row>
    <row r="532">
      <c r="A532" s="99"/>
    </row>
    <row r="533">
      <c r="A533" s="99"/>
    </row>
    <row r="534">
      <c r="A534" s="99"/>
    </row>
    <row r="535">
      <c r="A535" s="99"/>
    </row>
    <row r="536">
      <c r="A536" s="99"/>
    </row>
    <row r="537">
      <c r="A537" s="99"/>
    </row>
    <row r="538">
      <c r="A538" s="99"/>
    </row>
    <row r="539">
      <c r="A539" s="99"/>
    </row>
    <row r="540">
      <c r="A540" s="99"/>
    </row>
    <row r="541">
      <c r="A541" s="99"/>
    </row>
    <row r="542">
      <c r="A542" s="99"/>
    </row>
    <row r="543">
      <c r="A543" s="99"/>
    </row>
    <row r="544">
      <c r="A544" s="99"/>
    </row>
    <row r="545">
      <c r="A545" s="99"/>
    </row>
    <row r="546">
      <c r="A546" s="99"/>
    </row>
    <row r="547">
      <c r="A547" s="99"/>
    </row>
    <row r="548">
      <c r="A548" s="99"/>
    </row>
    <row r="549">
      <c r="A549" s="99"/>
    </row>
    <row r="550">
      <c r="A550" s="99"/>
    </row>
    <row r="551">
      <c r="A551" s="99"/>
    </row>
    <row r="552">
      <c r="A552" s="99"/>
    </row>
    <row r="553">
      <c r="A553" s="99"/>
    </row>
    <row r="554">
      <c r="A554" s="99"/>
    </row>
    <row r="555">
      <c r="A555" s="99"/>
    </row>
    <row r="556">
      <c r="A556" s="99"/>
    </row>
    <row r="557">
      <c r="A557" s="99"/>
    </row>
    <row r="558">
      <c r="A558" s="99"/>
    </row>
    <row r="559">
      <c r="A559" s="99"/>
    </row>
    <row r="560">
      <c r="A560" s="99"/>
    </row>
    <row r="561">
      <c r="A561" s="99"/>
    </row>
    <row r="562">
      <c r="A562" s="99"/>
    </row>
    <row r="563">
      <c r="A563" s="99"/>
    </row>
    <row r="564">
      <c r="A564" s="99"/>
    </row>
    <row r="565">
      <c r="A565" s="99"/>
    </row>
    <row r="566">
      <c r="A566" s="99"/>
    </row>
    <row r="567">
      <c r="A567" s="99"/>
    </row>
    <row r="568">
      <c r="A568" s="99"/>
    </row>
    <row r="569">
      <c r="A569" s="99"/>
    </row>
    <row r="570">
      <c r="A570" s="99"/>
    </row>
    <row r="571">
      <c r="A571" s="99"/>
    </row>
    <row r="572">
      <c r="A572" s="99"/>
    </row>
    <row r="573">
      <c r="A573" s="99"/>
    </row>
    <row r="574">
      <c r="A574" s="99"/>
    </row>
    <row r="575">
      <c r="A575" s="99"/>
    </row>
    <row r="576">
      <c r="A576" s="99"/>
    </row>
    <row r="577">
      <c r="A577" s="99"/>
    </row>
    <row r="578">
      <c r="A578" s="99"/>
    </row>
    <row r="579">
      <c r="A579" s="99"/>
    </row>
    <row r="580">
      <c r="A580" s="99"/>
    </row>
    <row r="581">
      <c r="A581" s="99"/>
    </row>
    <row r="582">
      <c r="A582" s="99"/>
    </row>
    <row r="583">
      <c r="A583" s="99"/>
    </row>
    <row r="584">
      <c r="A584" s="99"/>
    </row>
    <row r="585">
      <c r="A585" s="99"/>
    </row>
    <row r="586">
      <c r="A586" s="99"/>
    </row>
    <row r="587">
      <c r="A587" s="99"/>
    </row>
    <row r="588">
      <c r="A588" s="99"/>
    </row>
    <row r="589">
      <c r="A589" s="99"/>
    </row>
    <row r="590">
      <c r="A590" s="99"/>
    </row>
    <row r="591">
      <c r="A591" s="99"/>
    </row>
    <row r="592">
      <c r="A592" s="99"/>
    </row>
    <row r="593">
      <c r="A593" s="99"/>
    </row>
    <row r="594">
      <c r="A594" s="99"/>
    </row>
    <row r="595">
      <c r="A595" s="99"/>
    </row>
    <row r="596">
      <c r="A596" s="99"/>
    </row>
    <row r="597">
      <c r="A597" s="99"/>
    </row>
    <row r="598">
      <c r="A598" s="99"/>
    </row>
    <row r="599">
      <c r="A599" s="99"/>
    </row>
    <row r="600">
      <c r="A600" s="99"/>
    </row>
    <row r="601">
      <c r="A601" s="99"/>
    </row>
    <row r="602">
      <c r="A602" s="99"/>
    </row>
    <row r="603">
      <c r="A603" s="99"/>
    </row>
    <row r="604">
      <c r="A604" s="99"/>
    </row>
    <row r="605">
      <c r="A605" s="99"/>
    </row>
    <row r="606">
      <c r="A606" s="99"/>
    </row>
    <row r="607">
      <c r="A607" s="99"/>
    </row>
    <row r="608">
      <c r="A608" s="99"/>
    </row>
    <row r="609">
      <c r="A609" s="99"/>
    </row>
    <row r="610">
      <c r="A610" s="99"/>
    </row>
    <row r="611">
      <c r="A611" s="99"/>
    </row>
    <row r="612">
      <c r="A612" s="99"/>
    </row>
    <row r="613">
      <c r="A613" s="99"/>
    </row>
    <row r="614">
      <c r="A614" s="99"/>
    </row>
    <row r="615">
      <c r="A615" s="99"/>
    </row>
    <row r="616">
      <c r="A616" s="99"/>
    </row>
    <row r="617">
      <c r="A617" s="99"/>
    </row>
    <row r="618">
      <c r="A618" s="99"/>
    </row>
    <row r="619">
      <c r="A619" s="99"/>
    </row>
    <row r="620">
      <c r="A620" s="99"/>
    </row>
    <row r="621">
      <c r="A621" s="99"/>
    </row>
    <row r="622">
      <c r="A622" s="99"/>
    </row>
    <row r="623">
      <c r="A623" s="99"/>
    </row>
    <row r="624">
      <c r="A624" s="99"/>
    </row>
    <row r="625">
      <c r="A625" s="99"/>
    </row>
    <row r="626">
      <c r="A626" s="99"/>
    </row>
    <row r="627">
      <c r="A627" s="99"/>
    </row>
    <row r="628">
      <c r="A628" s="99"/>
    </row>
    <row r="629">
      <c r="A629" s="99"/>
    </row>
    <row r="630">
      <c r="A630" s="99"/>
    </row>
    <row r="631">
      <c r="A631" s="99"/>
    </row>
    <row r="632">
      <c r="A632" s="99"/>
    </row>
    <row r="633">
      <c r="A633" s="99"/>
    </row>
    <row r="634">
      <c r="A634" s="99"/>
    </row>
    <row r="635">
      <c r="A635" s="99"/>
    </row>
    <row r="636">
      <c r="A636" s="99"/>
    </row>
    <row r="637">
      <c r="A637" s="99"/>
    </row>
    <row r="638">
      <c r="A638" s="99"/>
    </row>
    <row r="639">
      <c r="A639" s="99"/>
    </row>
    <row r="640">
      <c r="A640" s="99"/>
    </row>
    <row r="641">
      <c r="A641" s="99"/>
    </row>
    <row r="642">
      <c r="A642" s="99"/>
    </row>
    <row r="643">
      <c r="A643" s="99"/>
    </row>
    <row r="644">
      <c r="A644" s="99"/>
    </row>
    <row r="645">
      <c r="A645" s="99"/>
    </row>
    <row r="646">
      <c r="A646" s="99"/>
    </row>
    <row r="647">
      <c r="A647" s="99"/>
    </row>
    <row r="648">
      <c r="A648" s="99"/>
    </row>
    <row r="649">
      <c r="A649" s="99"/>
    </row>
    <row r="650">
      <c r="A650" s="99"/>
    </row>
    <row r="651">
      <c r="A651" s="99"/>
    </row>
    <row r="652">
      <c r="A652" s="99"/>
    </row>
    <row r="653">
      <c r="A653" s="99"/>
    </row>
    <row r="654">
      <c r="A654" s="99"/>
    </row>
    <row r="655">
      <c r="A655" s="99"/>
    </row>
    <row r="656">
      <c r="A656" s="99"/>
    </row>
    <row r="657">
      <c r="A657" s="99"/>
    </row>
    <row r="658">
      <c r="A658" s="99"/>
    </row>
    <row r="659">
      <c r="A659" s="99"/>
    </row>
    <row r="660">
      <c r="A660" s="99"/>
    </row>
    <row r="661">
      <c r="A661" s="99"/>
    </row>
    <row r="662">
      <c r="A662" s="99"/>
    </row>
    <row r="663">
      <c r="A663" s="99"/>
    </row>
    <row r="664">
      <c r="A664" s="99"/>
    </row>
    <row r="665">
      <c r="A665" s="99"/>
    </row>
    <row r="666">
      <c r="A666" s="99"/>
    </row>
    <row r="667">
      <c r="A667" s="99"/>
    </row>
    <row r="668">
      <c r="A668" s="99"/>
    </row>
    <row r="669">
      <c r="A669" s="99"/>
    </row>
    <row r="670">
      <c r="A670" s="99"/>
    </row>
    <row r="671">
      <c r="A671" s="99"/>
    </row>
    <row r="672">
      <c r="A672" s="99"/>
    </row>
    <row r="673">
      <c r="A673" s="99"/>
    </row>
    <row r="674">
      <c r="A674" s="99"/>
    </row>
    <row r="675">
      <c r="A675" s="99"/>
    </row>
    <row r="676">
      <c r="A676" s="99"/>
    </row>
    <row r="677">
      <c r="A677" s="99"/>
    </row>
    <row r="678">
      <c r="A678" s="99"/>
    </row>
    <row r="679">
      <c r="A679" s="99"/>
    </row>
    <row r="680">
      <c r="A680" s="99"/>
    </row>
    <row r="681">
      <c r="A681" s="99"/>
    </row>
    <row r="682">
      <c r="A682" s="99"/>
    </row>
    <row r="683">
      <c r="A683" s="99"/>
    </row>
    <row r="684">
      <c r="A684" s="99"/>
    </row>
    <row r="685">
      <c r="A685" s="99"/>
    </row>
    <row r="686">
      <c r="A686" s="99"/>
    </row>
    <row r="687">
      <c r="A687" s="99"/>
    </row>
    <row r="688">
      <c r="A688" s="99"/>
    </row>
    <row r="689">
      <c r="A689" s="99"/>
    </row>
    <row r="690">
      <c r="A690" s="99"/>
    </row>
    <row r="691">
      <c r="A691" s="99"/>
    </row>
    <row r="692">
      <c r="A692" s="99"/>
    </row>
    <row r="693">
      <c r="A693" s="99"/>
    </row>
    <row r="694">
      <c r="A694" s="99"/>
    </row>
    <row r="695">
      <c r="A695" s="99"/>
    </row>
    <row r="696">
      <c r="A696" s="99"/>
    </row>
    <row r="697">
      <c r="A697" s="99"/>
    </row>
    <row r="698">
      <c r="A698" s="99"/>
    </row>
    <row r="699">
      <c r="A699" s="99"/>
    </row>
    <row r="700">
      <c r="A700" s="99"/>
    </row>
    <row r="701">
      <c r="A701" s="99"/>
    </row>
    <row r="702">
      <c r="A702" s="99"/>
    </row>
    <row r="703">
      <c r="A703" s="99"/>
    </row>
    <row r="704">
      <c r="A704" s="99"/>
    </row>
    <row r="705">
      <c r="A705" s="99"/>
    </row>
    <row r="706">
      <c r="A706" s="99"/>
    </row>
    <row r="707">
      <c r="A707" s="99"/>
    </row>
    <row r="708">
      <c r="A708" s="99"/>
    </row>
    <row r="709">
      <c r="A709" s="99"/>
    </row>
    <row r="710">
      <c r="A710" s="99"/>
    </row>
    <row r="711">
      <c r="A711" s="99"/>
    </row>
    <row r="712">
      <c r="A712" s="99"/>
    </row>
    <row r="713">
      <c r="A713" s="99"/>
    </row>
    <row r="714">
      <c r="A714" s="99"/>
    </row>
    <row r="715">
      <c r="A715" s="99"/>
    </row>
    <row r="716">
      <c r="A716" s="99"/>
    </row>
    <row r="717">
      <c r="A717" s="99"/>
    </row>
    <row r="718">
      <c r="A718" s="99"/>
    </row>
    <row r="719">
      <c r="A719" s="99"/>
    </row>
    <row r="720">
      <c r="A720" s="99"/>
    </row>
    <row r="721">
      <c r="A721" s="99"/>
    </row>
    <row r="722">
      <c r="A722" s="99"/>
    </row>
    <row r="723">
      <c r="A723" s="99"/>
    </row>
    <row r="724">
      <c r="A724" s="99"/>
    </row>
    <row r="725">
      <c r="A725" s="99"/>
    </row>
    <row r="726">
      <c r="A726" s="99"/>
    </row>
    <row r="727">
      <c r="A727" s="99"/>
    </row>
    <row r="728">
      <c r="A728" s="99"/>
    </row>
    <row r="729">
      <c r="A729" s="99"/>
    </row>
    <row r="730">
      <c r="A730" s="99"/>
    </row>
    <row r="731">
      <c r="A731" s="99"/>
    </row>
    <row r="732">
      <c r="A732" s="99"/>
    </row>
    <row r="733">
      <c r="A733" s="99"/>
    </row>
    <row r="734">
      <c r="A734" s="99"/>
    </row>
    <row r="735">
      <c r="A735" s="99"/>
    </row>
    <row r="736">
      <c r="A736" s="99"/>
    </row>
    <row r="737">
      <c r="A737" s="99"/>
    </row>
    <row r="738">
      <c r="A738" s="99"/>
    </row>
    <row r="739">
      <c r="A739" s="99"/>
    </row>
    <row r="740">
      <c r="A740" s="99"/>
    </row>
    <row r="741">
      <c r="A741" s="99"/>
    </row>
    <row r="742">
      <c r="A742" s="99"/>
    </row>
    <row r="743">
      <c r="A743" s="99"/>
    </row>
    <row r="744">
      <c r="A744" s="99"/>
    </row>
    <row r="745">
      <c r="A745" s="99"/>
    </row>
    <row r="746">
      <c r="A746" s="99"/>
    </row>
    <row r="747">
      <c r="A747" s="99"/>
    </row>
    <row r="748">
      <c r="A748" s="99"/>
    </row>
    <row r="749">
      <c r="A749" s="99"/>
    </row>
    <row r="750">
      <c r="A750" s="99"/>
    </row>
    <row r="751">
      <c r="A751" s="99"/>
    </row>
    <row r="752">
      <c r="A752" s="99"/>
    </row>
    <row r="753">
      <c r="A753" s="99"/>
    </row>
    <row r="754">
      <c r="A754" s="99"/>
    </row>
    <row r="755">
      <c r="A755" s="99"/>
    </row>
    <row r="756">
      <c r="A756" s="99"/>
    </row>
    <row r="757">
      <c r="A757" s="99"/>
    </row>
    <row r="758">
      <c r="A758" s="99"/>
    </row>
    <row r="759">
      <c r="A759" s="99"/>
    </row>
    <row r="760">
      <c r="A760" s="99"/>
    </row>
    <row r="761">
      <c r="A761" s="99"/>
    </row>
    <row r="762">
      <c r="A762" s="99"/>
    </row>
    <row r="763">
      <c r="A763" s="99"/>
    </row>
    <row r="764">
      <c r="A764" s="99"/>
    </row>
    <row r="765">
      <c r="A765" s="99"/>
    </row>
    <row r="766">
      <c r="A766" s="99"/>
    </row>
    <row r="767">
      <c r="A767" s="99"/>
    </row>
    <row r="768">
      <c r="A768" s="99"/>
    </row>
    <row r="769">
      <c r="A769" s="99"/>
    </row>
    <row r="770">
      <c r="A770" s="99"/>
    </row>
    <row r="771">
      <c r="A771" s="99"/>
    </row>
    <row r="772">
      <c r="A772" s="99"/>
    </row>
    <row r="773">
      <c r="A773" s="99"/>
    </row>
    <row r="774">
      <c r="A774" s="99"/>
    </row>
    <row r="775">
      <c r="A775" s="99"/>
    </row>
    <row r="776">
      <c r="A776" s="99"/>
    </row>
    <row r="777">
      <c r="A777" s="99"/>
    </row>
    <row r="778">
      <c r="A778" s="99"/>
    </row>
    <row r="779">
      <c r="A779" s="99"/>
    </row>
    <row r="780">
      <c r="A780" s="99"/>
    </row>
    <row r="781">
      <c r="A781" s="99"/>
    </row>
    <row r="782">
      <c r="A782" s="99"/>
    </row>
    <row r="783">
      <c r="A783" s="99"/>
    </row>
    <row r="784">
      <c r="A784" s="99"/>
    </row>
    <row r="785">
      <c r="A785" s="99"/>
    </row>
    <row r="786">
      <c r="A786" s="99"/>
    </row>
    <row r="787">
      <c r="A787" s="99"/>
    </row>
    <row r="788">
      <c r="A788" s="99"/>
    </row>
    <row r="789">
      <c r="A789" s="99"/>
    </row>
    <row r="790">
      <c r="A790" s="99"/>
    </row>
    <row r="791">
      <c r="A791" s="99"/>
    </row>
    <row r="792">
      <c r="A792" s="99"/>
    </row>
    <row r="793">
      <c r="A793" s="99"/>
    </row>
    <row r="794">
      <c r="A794" s="99"/>
    </row>
    <row r="795">
      <c r="A795" s="99"/>
    </row>
    <row r="796">
      <c r="A796" s="99"/>
    </row>
    <row r="797">
      <c r="A797" s="99"/>
    </row>
    <row r="798">
      <c r="A798" s="99"/>
    </row>
    <row r="799">
      <c r="A799" s="99"/>
    </row>
    <row r="800">
      <c r="A800" s="99"/>
    </row>
    <row r="801">
      <c r="A801" s="99"/>
    </row>
    <row r="802">
      <c r="A802" s="99"/>
    </row>
    <row r="803">
      <c r="A803" s="99"/>
    </row>
    <row r="804">
      <c r="A804" s="99"/>
    </row>
    <row r="805">
      <c r="A805" s="99"/>
    </row>
    <row r="806">
      <c r="A806" s="99"/>
    </row>
    <row r="807">
      <c r="A807" s="99"/>
    </row>
    <row r="808">
      <c r="A808" s="99"/>
    </row>
    <row r="809">
      <c r="A809" s="99"/>
    </row>
    <row r="810">
      <c r="A810" s="99"/>
    </row>
    <row r="811">
      <c r="A811" s="99"/>
    </row>
    <row r="812">
      <c r="A812" s="99"/>
    </row>
    <row r="813">
      <c r="A813" s="99"/>
    </row>
    <row r="814">
      <c r="A814" s="99"/>
    </row>
    <row r="815">
      <c r="A815" s="99"/>
    </row>
    <row r="816">
      <c r="A816" s="99"/>
    </row>
    <row r="817">
      <c r="A817" s="99"/>
    </row>
    <row r="818">
      <c r="A818" s="99"/>
    </row>
    <row r="819">
      <c r="A819" s="99"/>
    </row>
    <row r="820">
      <c r="A820" s="99"/>
    </row>
    <row r="821">
      <c r="A821" s="99"/>
    </row>
    <row r="822">
      <c r="A822" s="99"/>
    </row>
    <row r="823">
      <c r="A823" s="99"/>
    </row>
    <row r="824">
      <c r="A824" s="99"/>
    </row>
    <row r="825">
      <c r="A825" s="99"/>
    </row>
    <row r="826">
      <c r="A826" s="99"/>
    </row>
    <row r="827">
      <c r="A827" s="99"/>
    </row>
    <row r="828">
      <c r="A828" s="99"/>
    </row>
    <row r="829">
      <c r="A829" s="99"/>
    </row>
    <row r="830">
      <c r="A830" s="99"/>
    </row>
    <row r="831">
      <c r="A831" s="99"/>
    </row>
    <row r="832">
      <c r="A832" s="99"/>
    </row>
    <row r="833">
      <c r="A833" s="99"/>
    </row>
    <row r="834">
      <c r="A834" s="99"/>
    </row>
    <row r="835">
      <c r="A835" s="99"/>
    </row>
    <row r="836">
      <c r="A836" s="99"/>
    </row>
    <row r="837">
      <c r="A837" s="99"/>
    </row>
    <row r="838">
      <c r="A838" s="99"/>
    </row>
    <row r="839">
      <c r="A839" s="99"/>
    </row>
    <row r="840">
      <c r="A840" s="99"/>
    </row>
    <row r="841">
      <c r="A841" s="99"/>
    </row>
    <row r="842">
      <c r="A842" s="99"/>
    </row>
    <row r="843">
      <c r="A843" s="99"/>
    </row>
    <row r="844">
      <c r="A844" s="99"/>
    </row>
    <row r="845">
      <c r="A845" s="99"/>
    </row>
    <row r="846">
      <c r="A846" s="99"/>
    </row>
    <row r="847">
      <c r="A847" s="99"/>
    </row>
    <row r="848">
      <c r="A848" s="99"/>
    </row>
    <row r="849">
      <c r="A849" s="99"/>
    </row>
    <row r="850">
      <c r="A850" s="99"/>
    </row>
    <row r="851">
      <c r="A851" s="99"/>
    </row>
    <row r="852">
      <c r="A852" s="99"/>
    </row>
    <row r="853">
      <c r="A853" s="99"/>
    </row>
    <row r="854">
      <c r="A854" s="99"/>
    </row>
    <row r="855">
      <c r="A855" s="99"/>
    </row>
    <row r="856">
      <c r="A856" s="99"/>
    </row>
    <row r="857">
      <c r="A857" s="99"/>
    </row>
    <row r="858">
      <c r="A858" s="99"/>
    </row>
    <row r="859">
      <c r="A859" s="99"/>
    </row>
    <row r="860">
      <c r="A860" s="99"/>
    </row>
    <row r="861">
      <c r="A861" s="99"/>
    </row>
    <row r="862">
      <c r="A862" s="99"/>
    </row>
    <row r="863">
      <c r="A863" s="99"/>
    </row>
    <row r="864">
      <c r="A864" s="99"/>
    </row>
    <row r="865">
      <c r="A865" s="99"/>
    </row>
    <row r="866">
      <c r="A866" s="99"/>
    </row>
    <row r="867">
      <c r="A867" s="99"/>
    </row>
    <row r="868">
      <c r="A868" s="99"/>
    </row>
    <row r="869">
      <c r="A869" s="99"/>
    </row>
    <row r="870">
      <c r="A870" s="99"/>
    </row>
    <row r="871">
      <c r="A871" s="99"/>
    </row>
    <row r="872">
      <c r="A872" s="99"/>
    </row>
    <row r="873">
      <c r="A873" s="99"/>
    </row>
    <row r="874">
      <c r="A874" s="99"/>
    </row>
    <row r="875">
      <c r="A875" s="99"/>
    </row>
    <row r="876">
      <c r="A876" s="99"/>
    </row>
    <row r="877">
      <c r="A877" s="99"/>
    </row>
    <row r="878">
      <c r="A878" s="99"/>
    </row>
    <row r="879">
      <c r="A879" s="99"/>
    </row>
    <row r="880">
      <c r="A880" s="99"/>
    </row>
    <row r="881">
      <c r="A881" s="99"/>
    </row>
    <row r="882">
      <c r="A882" s="99"/>
    </row>
    <row r="883">
      <c r="A883" s="99"/>
    </row>
    <row r="884">
      <c r="A884" s="99"/>
    </row>
    <row r="885">
      <c r="A885" s="99"/>
    </row>
    <row r="886">
      <c r="A886" s="99"/>
    </row>
    <row r="887">
      <c r="A887" s="99"/>
    </row>
    <row r="888">
      <c r="A888" s="99"/>
    </row>
    <row r="889">
      <c r="A889" s="99"/>
    </row>
    <row r="890">
      <c r="A890" s="99"/>
    </row>
    <row r="891">
      <c r="A891" s="99"/>
    </row>
    <row r="892">
      <c r="A892" s="99"/>
    </row>
    <row r="893">
      <c r="A893" s="99"/>
    </row>
    <row r="894">
      <c r="A894" s="99"/>
    </row>
    <row r="895">
      <c r="A895" s="99"/>
    </row>
    <row r="896">
      <c r="A896" s="99"/>
    </row>
    <row r="897">
      <c r="A897" s="99"/>
    </row>
    <row r="898">
      <c r="A898" s="99"/>
    </row>
    <row r="899">
      <c r="A899" s="99"/>
    </row>
    <row r="900">
      <c r="A900" s="99"/>
    </row>
    <row r="901">
      <c r="A901" s="99"/>
    </row>
    <row r="902">
      <c r="A902" s="99"/>
    </row>
    <row r="903">
      <c r="A903" s="99"/>
    </row>
    <row r="904">
      <c r="A904" s="99"/>
    </row>
    <row r="905">
      <c r="A905" s="99"/>
    </row>
    <row r="906">
      <c r="A906" s="99"/>
    </row>
    <row r="907">
      <c r="A907" s="99"/>
    </row>
    <row r="908">
      <c r="A908" s="99"/>
    </row>
    <row r="909">
      <c r="A909" s="99"/>
    </row>
    <row r="910">
      <c r="A910" s="99"/>
    </row>
    <row r="911">
      <c r="A911" s="99"/>
    </row>
    <row r="912">
      <c r="A912" s="99"/>
    </row>
    <row r="913">
      <c r="A913" s="99"/>
    </row>
    <row r="914">
      <c r="A914" s="99"/>
    </row>
    <row r="915">
      <c r="A915" s="99"/>
    </row>
    <row r="916">
      <c r="A916" s="99"/>
    </row>
    <row r="917">
      <c r="A917" s="99"/>
    </row>
    <row r="918">
      <c r="A918" s="99"/>
    </row>
    <row r="919">
      <c r="A919" s="99"/>
    </row>
    <row r="920">
      <c r="A920" s="99"/>
    </row>
    <row r="921">
      <c r="A921" s="99"/>
    </row>
    <row r="922">
      <c r="A922" s="99"/>
    </row>
    <row r="923">
      <c r="A923" s="99"/>
    </row>
    <row r="924">
      <c r="A924" s="99"/>
    </row>
    <row r="925">
      <c r="A925" s="99"/>
    </row>
    <row r="926">
      <c r="A926" s="99"/>
    </row>
    <row r="927">
      <c r="A927" s="99"/>
    </row>
    <row r="928">
      <c r="A928" s="99"/>
    </row>
    <row r="929">
      <c r="A929" s="99"/>
    </row>
    <row r="930">
      <c r="A930" s="99"/>
    </row>
    <row r="931">
      <c r="A931" s="99"/>
    </row>
    <row r="932">
      <c r="A932" s="99"/>
    </row>
    <row r="933">
      <c r="A933" s="99"/>
    </row>
    <row r="934">
      <c r="A934" s="99"/>
    </row>
    <row r="935">
      <c r="A935" s="99"/>
    </row>
    <row r="936">
      <c r="A936" s="99"/>
    </row>
    <row r="937">
      <c r="A937" s="99"/>
    </row>
    <row r="938">
      <c r="A938" s="99"/>
    </row>
    <row r="939">
      <c r="A939" s="99"/>
    </row>
    <row r="940">
      <c r="A940" s="99"/>
    </row>
    <row r="941">
      <c r="A941" s="99"/>
    </row>
    <row r="942">
      <c r="A942" s="99"/>
    </row>
    <row r="943">
      <c r="A943" s="99"/>
    </row>
    <row r="944">
      <c r="A944" s="99"/>
    </row>
    <row r="945">
      <c r="A945" s="99"/>
    </row>
    <row r="946">
      <c r="A946" s="99"/>
    </row>
    <row r="947">
      <c r="A947" s="99"/>
    </row>
    <row r="948">
      <c r="A948" s="99"/>
    </row>
    <row r="949">
      <c r="A949" s="99"/>
    </row>
    <row r="950">
      <c r="A950" s="99"/>
    </row>
    <row r="951">
      <c r="A951" s="99"/>
    </row>
    <row r="952">
      <c r="A952" s="99"/>
    </row>
    <row r="953">
      <c r="A953" s="99"/>
    </row>
    <row r="954">
      <c r="A954" s="99"/>
    </row>
    <row r="955">
      <c r="A955" s="99"/>
    </row>
    <row r="956">
      <c r="A956" s="99"/>
    </row>
    <row r="957">
      <c r="A957" s="99"/>
    </row>
    <row r="958">
      <c r="A958" s="99"/>
    </row>
    <row r="959">
      <c r="A959" s="99"/>
    </row>
    <row r="960">
      <c r="A960" s="99"/>
    </row>
    <row r="961">
      <c r="A961" s="99"/>
    </row>
    <row r="962">
      <c r="A962" s="99"/>
    </row>
    <row r="963">
      <c r="A963" s="99"/>
    </row>
    <row r="964">
      <c r="A964" s="99"/>
    </row>
    <row r="965">
      <c r="A965" s="99"/>
    </row>
    <row r="966">
      <c r="A966" s="99"/>
    </row>
    <row r="967">
      <c r="A967" s="99"/>
    </row>
    <row r="968">
      <c r="A968" s="99"/>
    </row>
    <row r="969">
      <c r="A969" s="99"/>
    </row>
    <row r="970">
      <c r="A970" s="99"/>
    </row>
    <row r="971">
      <c r="A971" s="99"/>
    </row>
    <row r="972">
      <c r="A972" s="99"/>
    </row>
    <row r="973">
      <c r="A973" s="99"/>
    </row>
    <row r="974">
      <c r="A974" s="99"/>
    </row>
    <row r="975">
      <c r="A975" s="99"/>
    </row>
    <row r="976">
      <c r="A976" s="99"/>
    </row>
    <row r="977">
      <c r="A977" s="99"/>
    </row>
    <row r="978">
      <c r="A978" s="99"/>
    </row>
    <row r="979">
      <c r="A979" s="99"/>
    </row>
    <row r="980">
      <c r="A980" s="99"/>
    </row>
    <row r="981">
      <c r="A981" s="99"/>
    </row>
    <row r="982">
      <c r="A982" s="99"/>
    </row>
  </sheetData>
  <hyperlinks>
    <hyperlink r:id="rId1" ref="A1"/>
    <hyperlink r:id="rId2" ref="L2"/>
    <hyperlink r:id="rId3" ref="M2"/>
    <hyperlink r:id="rId4" ref="N2"/>
  </hyperlinks>
  <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38"/>
  </cols>
  <sheetData>
    <row r="1">
      <c r="A1" s="140" t="s">
        <v>109</v>
      </c>
      <c r="B1" s="141" t="s">
        <v>110</v>
      </c>
      <c r="C1" s="141" t="s">
        <v>111</v>
      </c>
      <c r="D1" s="141" t="s">
        <v>112</v>
      </c>
      <c r="E1" s="141" t="s">
        <v>113</v>
      </c>
      <c r="F1" s="142"/>
    </row>
    <row r="2">
      <c r="A2" s="143" t="str">
        <f t="shared" ref="A2:A13" si="2">M3</f>
        <v>сен 2025</v>
      </c>
      <c r="B2" s="30">
        <f t="shared" ref="B2:C2" si="1">N3+P3</f>
        <v>462</v>
      </c>
      <c r="C2" s="30">
        <f t="shared" si="1"/>
        <v>70</v>
      </c>
      <c r="D2" s="144">
        <f t="shared" ref="D2:D13" si="4">IFERROR((B2-C2)/B2,0)</f>
        <v>0.8484848485</v>
      </c>
      <c r="E2" s="145">
        <f t="shared" ref="E2:E13" si="5">IFERROR(C2/B2,0)</f>
        <v>0.1515151515</v>
      </c>
      <c r="F2" s="146"/>
      <c r="M2" s="47" t="s">
        <v>114</v>
      </c>
      <c r="N2" s="48" t="s">
        <v>48</v>
      </c>
      <c r="O2" s="48" t="s">
        <v>49</v>
      </c>
      <c r="P2" s="48" t="s">
        <v>45</v>
      </c>
      <c r="Q2" s="48" t="s">
        <v>61</v>
      </c>
      <c r="R2" s="90"/>
    </row>
    <row r="3">
      <c r="A3" s="147">
        <f t="shared" si="2"/>
        <v>45931</v>
      </c>
      <c r="B3" s="30">
        <f t="shared" ref="B3:C3" si="3">N4+P4</f>
        <v>460</v>
      </c>
      <c r="C3" s="30">
        <f t="shared" si="3"/>
        <v>46</v>
      </c>
      <c r="D3" s="144">
        <f t="shared" si="4"/>
        <v>0.9</v>
      </c>
      <c r="E3" s="145">
        <f t="shared" si="5"/>
        <v>0.1</v>
      </c>
      <c r="F3" s="146"/>
      <c r="M3" s="148" t="s">
        <v>115</v>
      </c>
      <c r="N3" s="137">
        <v>455.0</v>
      </c>
      <c r="O3" s="137">
        <v>14.0</v>
      </c>
      <c r="P3" s="137">
        <v>7.0</v>
      </c>
      <c r="Q3" s="137">
        <v>56.0</v>
      </c>
      <c r="R3" s="24"/>
    </row>
    <row r="4">
      <c r="A4" s="143" t="str">
        <f t="shared" si="2"/>
        <v>ноя 2025</v>
      </c>
      <c r="B4" s="30">
        <f t="shared" ref="B4:C4" si="6">N5+P5</f>
        <v>314</v>
      </c>
      <c r="C4" s="30">
        <f t="shared" si="6"/>
        <v>37</v>
      </c>
      <c r="D4" s="144">
        <f t="shared" si="4"/>
        <v>0.8821656051</v>
      </c>
      <c r="E4" s="145">
        <f t="shared" si="5"/>
        <v>0.1178343949</v>
      </c>
      <c r="F4" s="146"/>
      <c r="M4" s="150">
        <v>45931.0</v>
      </c>
      <c r="N4" s="137">
        <v>454.0</v>
      </c>
      <c r="O4" s="137">
        <v>9.0</v>
      </c>
      <c r="P4" s="137">
        <v>6.0</v>
      </c>
      <c r="Q4" s="137">
        <v>37.0</v>
      </c>
      <c r="R4" s="24"/>
    </row>
    <row r="5">
      <c r="A5" s="147">
        <f t="shared" si="2"/>
        <v>45992</v>
      </c>
      <c r="B5" s="30">
        <f t="shared" ref="B5:C5" si="7">N6+P6</f>
        <v>477</v>
      </c>
      <c r="C5" s="30">
        <f t="shared" si="7"/>
        <v>78</v>
      </c>
      <c r="D5" s="144">
        <f t="shared" si="4"/>
        <v>0.8364779874</v>
      </c>
      <c r="E5" s="145">
        <f t="shared" si="5"/>
        <v>0.1635220126</v>
      </c>
      <c r="F5" s="146"/>
      <c r="M5" s="148" t="s">
        <v>117</v>
      </c>
      <c r="N5" s="137">
        <v>310.0</v>
      </c>
      <c r="O5" s="137">
        <v>8.0</v>
      </c>
      <c r="P5" s="137">
        <v>4.0</v>
      </c>
      <c r="Q5" s="137">
        <v>29.0</v>
      </c>
      <c r="R5" s="24"/>
    </row>
    <row r="6">
      <c r="A6" s="147">
        <f t="shared" si="2"/>
        <v>46023</v>
      </c>
      <c r="B6" s="30">
        <f t="shared" ref="B6:C6" si="8">N7+P7</f>
        <v>467</v>
      </c>
      <c r="C6" s="30">
        <f t="shared" si="8"/>
        <v>75</v>
      </c>
      <c r="D6" s="144">
        <f t="shared" si="4"/>
        <v>0.8394004283</v>
      </c>
      <c r="E6" s="145">
        <f t="shared" si="5"/>
        <v>0.1605995717</v>
      </c>
      <c r="F6" s="146"/>
      <c r="M6" s="150">
        <v>45992.0</v>
      </c>
      <c r="N6" s="137">
        <v>470.0</v>
      </c>
      <c r="O6" s="137">
        <v>14.0</v>
      </c>
      <c r="P6" s="137">
        <v>7.0</v>
      </c>
      <c r="Q6" s="137">
        <v>64.0</v>
      </c>
      <c r="R6" s="24"/>
    </row>
    <row r="7">
      <c r="A7" s="143" t="str">
        <f t="shared" si="2"/>
        <v>фев 2026</v>
      </c>
      <c r="B7" s="30">
        <f t="shared" ref="B7:C7" si="9">N8+P8</f>
        <v>446</v>
      </c>
      <c r="C7" s="30">
        <f t="shared" si="9"/>
        <v>61</v>
      </c>
      <c r="D7" s="144">
        <f t="shared" si="4"/>
        <v>0.8632286996</v>
      </c>
      <c r="E7" s="145">
        <f t="shared" si="5"/>
        <v>0.1367713004</v>
      </c>
      <c r="F7" s="146"/>
      <c r="M7" s="150">
        <v>46023.0</v>
      </c>
      <c r="N7" s="137">
        <v>463.0</v>
      </c>
      <c r="O7" s="137">
        <v>10.0</v>
      </c>
      <c r="P7" s="137">
        <v>4.0</v>
      </c>
      <c r="Q7" s="137">
        <v>65.0</v>
      </c>
      <c r="R7" s="24"/>
    </row>
    <row r="8">
      <c r="A8" s="147">
        <f t="shared" si="2"/>
        <v>46082</v>
      </c>
      <c r="B8" s="30">
        <f t="shared" ref="B8:C8" si="10">N9+P9</f>
        <v>461</v>
      </c>
      <c r="C8" s="30">
        <f t="shared" si="10"/>
        <v>64</v>
      </c>
      <c r="D8" s="144">
        <f t="shared" si="4"/>
        <v>0.8611713666</v>
      </c>
      <c r="E8" s="145">
        <f t="shared" si="5"/>
        <v>0.1388286334</v>
      </c>
      <c r="F8" s="146"/>
      <c r="M8" s="148" t="s">
        <v>118</v>
      </c>
      <c r="N8" s="137">
        <v>444.0</v>
      </c>
      <c r="O8" s="137">
        <v>6.0</v>
      </c>
      <c r="P8" s="137">
        <v>2.0</v>
      </c>
      <c r="Q8" s="137">
        <v>55.0</v>
      </c>
      <c r="R8" s="24"/>
    </row>
    <row r="9">
      <c r="A9" s="147">
        <f t="shared" si="2"/>
        <v>46113</v>
      </c>
      <c r="B9" s="30">
        <f t="shared" ref="B9:C9" si="11">N10+P10</f>
        <v>317</v>
      </c>
      <c r="C9" s="30">
        <f t="shared" si="11"/>
        <v>50</v>
      </c>
      <c r="D9" s="144">
        <f t="shared" si="4"/>
        <v>0.8422712934</v>
      </c>
      <c r="E9" s="145">
        <f t="shared" si="5"/>
        <v>0.1577287066</v>
      </c>
      <c r="F9" s="146"/>
      <c r="M9" s="150">
        <v>46082.0</v>
      </c>
      <c r="N9" s="137">
        <v>456.0</v>
      </c>
      <c r="O9" s="137">
        <v>12.0</v>
      </c>
      <c r="P9" s="137">
        <v>5.0</v>
      </c>
      <c r="Q9" s="137">
        <v>52.0</v>
      </c>
      <c r="R9" s="24"/>
    </row>
    <row r="10">
      <c r="A10" s="143" t="str">
        <f t="shared" si="2"/>
        <v>май 2026</v>
      </c>
      <c r="B10" s="30">
        <f t="shared" ref="B10:C10" si="12">N11+P11</f>
        <v>434</v>
      </c>
      <c r="C10" s="30">
        <f t="shared" si="12"/>
        <v>97</v>
      </c>
      <c r="D10" s="144">
        <f t="shared" si="4"/>
        <v>0.7764976959</v>
      </c>
      <c r="E10" s="145">
        <f t="shared" si="5"/>
        <v>0.2235023041</v>
      </c>
      <c r="F10" s="146"/>
      <c r="M10" s="150">
        <v>46113.0</v>
      </c>
      <c r="N10" s="137">
        <v>313.0</v>
      </c>
      <c r="O10" s="137">
        <v>11.0</v>
      </c>
      <c r="P10" s="137">
        <v>4.0</v>
      </c>
      <c r="Q10" s="137">
        <v>39.0</v>
      </c>
      <c r="R10" s="24"/>
    </row>
    <row r="11">
      <c r="A11" s="147">
        <f t="shared" si="2"/>
        <v>46174</v>
      </c>
      <c r="B11" s="30">
        <f t="shared" ref="B11:C11" si="13">N12+P12</f>
        <v>370</v>
      </c>
      <c r="C11" s="30">
        <f t="shared" si="13"/>
        <v>69</v>
      </c>
      <c r="D11" s="144">
        <f t="shared" si="4"/>
        <v>0.8135135135</v>
      </c>
      <c r="E11" s="145">
        <f t="shared" si="5"/>
        <v>0.1864864865</v>
      </c>
      <c r="F11" s="146"/>
      <c r="M11" s="148" t="s">
        <v>121</v>
      </c>
      <c r="N11" s="137">
        <v>431.0</v>
      </c>
      <c r="O11" s="137">
        <v>21.0</v>
      </c>
      <c r="P11" s="137">
        <v>3.0</v>
      </c>
      <c r="Q11" s="137">
        <v>76.0</v>
      </c>
      <c r="R11" s="24"/>
    </row>
    <row r="12">
      <c r="A12" s="147">
        <f t="shared" si="2"/>
        <v>46204</v>
      </c>
      <c r="B12" s="30">
        <f t="shared" ref="B12:C12" si="14">N13+P13</f>
        <v>384</v>
      </c>
      <c r="C12" s="30">
        <f t="shared" si="14"/>
        <v>35</v>
      </c>
      <c r="D12" s="144">
        <f t="shared" si="4"/>
        <v>0.9088541667</v>
      </c>
      <c r="E12" s="145">
        <f t="shared" si="5"/>
        <v>0.09114583333</v>
      </c>
      <c r="F12" s="146"/>
      <c r="M12" s="150">
        <v>46174.0</v>
      </c>
      <c r="N12" s="137">
        <v>363.0</v>
      </c>
      <c r="O12" s="137">
        <v>13.0</v>
      </c>
      <c r="P12" s="137">
        <v>7.0</v>
      </c>
      <c r="Q12" s="137">
        <v>56.0</v>
      </c>
      <c r="R12" s="24"/>
    </row>
    <row r="13">
      <c r="A13" s="147">
        <f t="shared" si="2"/>
        <v>46235</v>
      </c>
      <c r="B13" s="30">
        <f t="shared" ref="B13:C13" si="15">N14+P14</f>
        <v>253</v>
      </c>
      <c r="C13" s="30">
        <f t="shared" si="15"/>
        <v>13</v>
      </c>
      <c r="D13" s="144">
        <f t="shared" si="4"/>
        <v>0.9486166008</v>
      </c>
      <c r="E13" s="145">
        <f t="shared" si="5"/>
        <v>0.05138339921</v>
      </c>
      <c r="F13" s="146"/>
      <c r="M13" s="150">
        <v>46204.0</v>
      </c>
      <c r="N13" s="137">
        <v>380.0</v>
      </c>
      <c r="O13" s="137">
        <v>7.0</v>
      </c>
      <c r="P13" s="137">
        <v>4.0</v>
      </c>
      <c r="Q13" s="137">
        <v>28.0</v>
      </c>
      <c r="R13" s="24"/>
    </row>
    <row r="14">
      <c r="A14" s="157" t="s">
        <v>90</v>
      </c>
      <c r="B14" s="158">
        <f t="shared" ref="B14:C14" si="16">SUM(B2:B13)</f>
        <v>4845</v>
      </c>
      <c r="C14" s="158">
        <f t="shared" si="16"/>
        <v>695</v>
      </c>
      <c r="D14" s="161">
        <f>1-(C14/B14)</f>
        <v>0.8565531476</v>
      </c>
      <c r="E14" s="162">
        <f>C14/B14</f>
        <v>0.1434468524</v>
      </c>
      <c r="F14" s="146"/>
      <c r="M14" s="150">
        <v>46235.0</v>
      </c>
      <c r="N14" s="137">
        <v>252.0</v>
      </c>
      <c r="O14" s="137">
        <v>2.0</v>
      </c>
      <c r="P14" s="137">
        <v>1.0</v>
      </c>
      <c r="Q14" s="137">
        <v>11.0</v>
      </c>
      <c r="R14" s="24"/>
    </row>
    <row r="15">
      <c r="B15" s="163" t="s">
        <v>126</v>
      </c>
      <c r="C15" s="163" t="s">
        <v>127</v>
      </c>
      <c r="M15" s="164"/>
      <c r="N15" s="96"/>
      <c r="O15" s="96"/>
      <c r="P15" s="96"/>
      <c r="Q15" s="96"/>
      <c r="R15" s="24"/>
    </row>
    <row r="16">
      <c r="M16" s="165"/>
      <c r="N16" s="96"/>
      <c r="O16" s="96"/>
      <c r="P16" s="96"/>
      <c r="Q16" s="96"/>
      <c r="R16" s="24"/>
    </row>
    <row r="17">
      <c r="A17" s="37" t="s">
        <v>31</v>
      </c>
      <c r="M17" s="164"/>
      <c r="N17" s="35"/>
      <c r="O17" s="35"/>
      <c r="P17" s="35"/>
      <c r="Q17" s="35"/>
      <c r="R17" s="24"/>
    </row>
    <row r="18">
      <c r="M18" s="25"/>
    </row>
    <row r="23">
      <c r="C23" s="166"/>
      <c r="D23" s="167"/>
      <c r="E23" s="100"/>
    </row>
    <row r="24">
      <c r="C24" s="167"/>
      <c r="D24" s="167"/>
      <c r="E24" s="100"/>
    </row>
    <row r="25">
      <c r="C25" s="167"/>
      <c r="D25" s="167"/>
      <c r="E25" s="100"/>
    </row>
    <row r="26">
      <c r="C26" s="167"/>
      <c r="D26" s="167"/>
      <c r="E26" s="100"/>
    </row>
    <row r="27">
      <c r="C27" s="167"/>
      <c r="D27" s="167"/>
      <c r="E27" s="100"/>
    </row>
    <row r="28">
      <c r="A28" s="168"/>
      <c r="C28" s="167"/>
      <c r="D28" s="167"/>
      <c r="E28" s="100"/>
    </row>
    <row r="29">
      <c r="A29" s="168"/>
      <c r="C29" s="167"/>
      <c r="D29" s="167"/>
      <c r="E29" s="100"/>
    </row>
    <row r="30">
      <c r="B30" s="169"/>
      <c r="C30" s="167"/>
      <c r="D30" s="167"/>
      <c r="E30" s="100"/>
    </row>
    <row r="31">
      <c r="B31" s="169"/>
      <c r="C31" s="167"/>
      <c r="D31" s="167"/>
      <c r="E31" s="100"/>
    </row>
    <row r="32">
      <c r="B32" s="169"/>
      <c r="C32" s="167"/>
      <c r="D32" s="167"/>
      <c r="E32" s="100"/>
    </row>
    <row r="33">
      <c r="B33" s="170"/>
      <c r="C33" s="167"/>
      <c r="D33" s="167"/>
      <c r="E33" s="100"/>
    </row>
    <row r="34">
      <c r="B34" s="170"/>
      <c r="C34" s="167"/>
      <c r="D34" s="167"/>
      <c r="E34" s="100"/>
    </row>
    <row r="35">
      <c r="B35" s="170"/>
      <c r="C35" s="167"/>
      <c r="D35" s="167"/>
      <c r="E35" s="100"/>
    </row>
    <row r="36">
      <c r="B36" s="100"/>
    </row>
    <row r="37">
      <c r="B37" s="100"/>
    </row>
  </sheetData>
  <conditionalFormatting sqref="D2:D13">
    <cfRule type="colorScale" priority="1">
      <colorScale>
        <cfvo type="min"/>
        <cfvo type="percentile" val="50"/>
        <cfvo type="max"/>
        <color rgb="FFF8696B"/>
        <color rgb="FFFFD666"/>
        <color rgb="FF00B050"/>
      </colorScale>
    </cfRule>
  </conditionalFormatting>
  <hyperlinks>
    <hyperlink r:id="rId1" ref="M3"/>
    <hyperlink r:id="rId2" ref="N3"/>
    <hyperlink r:id="rId3" ref="O3"/>
    <hyperlink r:id="rId4" ref="P3"/>
    <hyperlink r:id="rId5" ref="Q3"/>
    <hyperlink r:id="rId6" ref="M4"/>
    <hyperlink r:id="rId7" ref="N4"/>
    <hyperlink r:id="rId8" ref="O4"/>
    <hyperlink r:id="rId9" ref="P4"/>
    <hyperlink r:id="rId10" ref="Q4"/>
    <hyperlink r:id="rId11" ref="M5"/>
    <hyperlink r:id="rId12" ref="N5"/>
    <hyperlink r:id="rId13" ref="O5"/>
    <hyperlink r:id="rId14" ref="P5"/>
    <hyperlink r:id="rId15" ref="Q5"/>
    <hyperlink r:id="rId16" ref="M6"/>
    <hyperlink r:id="rId17" ref="N6"/>
    <hyperlink r:id="rId18" ref="O6"/>
    <hyperlink r:id="rId19" ref="P6"/>
    <hyperlink r:id="rId20" ref="Q6"/>
    <hyperlink r:id="rId21" ref="M7"/>
    <hyperlink r:id="rId22" ref="N7"/>
    <hyperlink r:id="rId23" ref="O7"/>
    <hyperlink r:id="rId24" ref="P7"/>
    <hyperlink r:id="rId25" ref="Q7"/>
    <hyperlink r:id="rId26" ref="M8"/>
    <hyperlink r:id="rId27" ref="N8"/>
    <hyperlink r:id="rId28" ref="O8"/>
    <hyperlink r:id="rId29" ref="P8"/>
    <hyperlink r:id="rId30" ref="Q8"/>
    <hyperlink r:id="rId31" ref="M9"/>
    <hyperlink r:id="rId32" ref="N9"/>
    <hyperlink r:id="rId33" ref="O9"/>
    <hyperlink r:id="rId34" ref="P9"/>
    <hyperlink r:id="rId35" ref="Q9"/>
    <hyperlink r:id="rId36" ref="M10"/>
    <hyperlink r:id="rId37" ref="N10"/>
    <hyperlink r:id="rId38" ref="O10"/>
    <hyperlink r:id="rId39" ref="P10"/>
    <hyperlink r:id="rId40" ref="Q10"/>
    <hyperlink r:id="rId41" ref="M11"/>
    <hyperlink r:id="rId42" ref="N11"/>
    <hyperlink r:id="rId43" ref="O11"/>
    <hyperlink r:id="rId44" ref="P11"/>
    <hyperlink r:id="rId45" ref="Q11"/>
    <hyperlink r:id="rId46" ref="M12"/>
    <hyperlink r:id="rId47" ref="N12"/>
    <hyperlink r:id="rId48" ref="O12"/>
    <hyperlink r:id="rId49" ref="P12"/>
    <hyperlink r:id="rId50" ref="Q12"/>
    <hyperlink r:id="rId51" ref="M13"/>
    <hyperlink r:id="rId52" ref="N13"/>
    <hyperlink r:id="rId53" ref="O13"/>
    <hyperlink r:id="rId54" ref="P13"/>
    <hyperlink r:id="rId55" ref="Q13"/>
    <hyperlink r:id="rId56" ref="M14"/>
    <hyperlink r:id="rId57" ref="N14"/>
    <hyperlink r:id="rId58" ref="O14"/>
    <hyperlink r:id="rId59" ref="P14"/>
    <hyperlink r:id="rId60" ref="Q14"/>
    <hyperlink r:id="rId61" ref="A17"/>
  </hyperlinks>
  <drawing r:id="rId6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2" t="s">
        <v>107</v>
      </c>
      <c r="B1" s="83" t="s">
        <v>73</v>
      </c>
      <c r="C1" s="83" t="s">
        <v>74</v>
      </c>
      <c r="E1" s="37" t="s">
        <v>31</v>
      </c>
      <c r="L1" s="47" t="s">
        <v>107</v>
      </c>
      <c r="M1" s="48" t="s">
        <v>61</v>
      </c>
      <c r="N1" s="48" t="s">
        <v>49</v>
      </c>
      <c r="O1" s="135"/>
      <c r="P1" s="1" t="s">
        <v>108</v>
      </c>
    </row>
    <row r="2">
      <c r="A2" s="99">
        <f t="shared" ref="A2:A31" si="1">A3-1</f>
        <v>46219</v>
      </c>
      <c r="C2" s="15">
        <f t="shared" ref="C2:C17" si="2">IFERROR(XLOOKUP(A2,$L$2:$L$19,$P$2:$P$19),0)</f>
        <v>0</v>
      </c>
      <c r="K2" s="99"/>
      <c r="L2" s="136">
        <v>46221.0</v>
      </c>
      <c r="M2" s="137">
        <v>2.0</v>
      </c>
      <c r="N2" s="137">
        <v>0.0</v>
      </c>
      <c r="O2" s="36"/>
      <c r="P2" s="15">
        <f t="shared" ref="P2:P38" si="3">M2+N2</f>
        <v>2</v>
      </c>
    </row>
    <row r="3">
      <c r="A3" s="99">
        <f t="shared" si="1"/>
        <v>46220</v>
      </c>
      <c r="C3" s="15">
        <f t="shared" si="2"/>
        <v>0</v>
      </c>
      <c r="K3" s="99"/>
      <c r="L3" s="136">
        <v>46223.0</v>
      </c>
      <c r="M3" s="137">
        <v>3.0</v>
      </c>
      <c r="N3" s="137">
        <v>0.0</v>
      </c>
      <c r="O3" s="36"/>
      <c r="P3" s="15">
        <f t="shared" si="3"/>
        <v>3</v>
      </c>
    </row>
    <row r="4">
      <c r="A4" s="99">
        <f t="shared" si="1"/>
        <v>46221</v>
      </c>
      <c r="C4" s="15">
        <f t="shared" si="2"/>
        <v>2</v>
      </c>
      <c r="K4" s="99"/>
      <c r="L4" s="136">
        <v>46224.0</v>
      </c>
      <c r="M4" s="137">
        <v>3.0</v>
      </c>
      <c r="N4" s="137">
        <v>0.0</v>
      </c>
      <c r="O4" s="36"/>
      <c r="P4" s="15">
        <f t="shared" si="3"/>
        <v>3</v>
      </c>
    </row>
    <row r="5">
      <c r="A5" s="99">
        <f t="shared" si="1"/>
        <v>46222</v>
      </c>
      <c r="C5" s="15">
        <f t="shared" si="2"/>
        <v>0</v>
      </c>
      <c r="K5" s="99"/>
      <c r="L5" s="136">
        <v>46225.0</v>
      </c>
      <c r="M5" s="137">
        <v>2.0</v>
      </c>
      <c r="N5" s="137">
        <v>1.0</v>
      </c>
      <c r="O5" s="36"/>
      <c r="P5" s="15">
        <f t="shared" si="3"/>
        <v>3</v>
      </c>
    </row>
    <row r="6">
      <c r="A6" s="99">
        <f t="shared" si="1"/>
        <v>46223</v>
      </c>
      <c r="C6" s="15">
        <f t="shared" si="2"/>
        <v>3</v>
      </c>
      <c r="K6" s="99"/>
      <c r="L6" s="136">
        <v>46226.0</v>
      </c>
      <c r="M6" s="137">
        <v>2.0</v>
      </c>
      <c r="N6" s="137">
        <v>0.0</v>
      </c>
      <c r="O6" s="36"/>
      <c r="P6" s="15">
        <f t="shared" si="3"/>
        <v>2</v>
      </c>
    </row>
    <row r="7">
      <c r="A7" s="99">
        <f t="shared" si="1"/>
        <v>46224</v>
      </c>
      <c r="C7" s="15">
        <f t="shared" si="2"/>
        <v>3</v>
      </c>
      <c r="K7" s="99"/>
      <c r="L7" s="136">
        <v>46227.0</v>
      </c>
      <c r="M7" s="137">
        <v>1.0</v>
      </c>
      <c r="N7" s="137">
        <v>0.0</v>
      </c>
      <c r="O7" s="36"/>
      <c r="P7" s="15">
        <f t="shared" si="3"/>
        <v>1</v>
      </c>
    </row>
    <row r="8">
      <c r="A8" s="99">
        <f t="shared" si="1"/>
        <v>46225</v>
      </c>
      <c r="C8" s="15">
        <f t="shared" si="2"/>
        <v>3</v>
      </c>
      <c r="K8" s="99"/>
      <c r="L8" s="179">
        <v>46229.0</v>
      </c>
      <c r="M8" s="137">
        <v>1.0</v>
      </c>
      <c r="N8" s="137">
        <v>0.0</v>
      </c>
      <c r="O8" s="36"/>
      <c r="P8" s="15">
        <f t="shared" si="3"/>
        <v>1</v>
      </c>
    </row>
    <row r="9">
      <c r="A9" s="99">
        <f t="shared" si="1"/>
        <v>46226</v>
      </c>
      <c r="C9" s="15">
        <f t="shared" si="2"/>
        <v>2</v>
      </c>
      <c r="K9" s="99"/>
      <c r="L9" s="179">
        <v>46231.0</v>
      </c>
      <c r="M9" s="137">
        <v>4.0</v>
      </c>
      <c r="N9" s="137">
        <v>0.0</v>
      </c>
      <c r="O9" s="36"/>
      <c r="P9" s="15">
        <f t="shared" si="3"/>
        <v>4</v>
      </c>
    </row>
    <row r="10">
      <c r="A10" s="99">
        <f t="shared" si="1"/>
        <v>46227</v>
      </c>
      <c r="C10" s="15">
        <f t="shared" si="2"/>
        <v>1</v>
      </c>
      <c r="K10" s="99"/>
      <c r="L10" s="179">
        <v>46232.0</v>
      </c>
      <c r="M10" s="137">
        <v>3.0</v>
      </c>
      <c r="N10" s="137">
        <v>0.0</v>
      </c>
      <c r="O10" s="36"/>
      <c r="P10" s="15">
        <f t="shared" si="3"/>
        <v>3</v>
      </c>
    </row>
    <row r="11">
      <c r="A11" s="99">
        <f t="shared" si="1"/>
        <v>46228</v>
      </c>
      <c r="C11" s="15">
        <f t="shared" si="2"/>
        <v>0</v>
      </c>
      <c r="K11" s="99"/>
      <c r="L11" s="179">
        <v>46233.0</v>
      </c>
      <c r="M11" s="137">
        <v>3.0</v>
      </c>
      <c r="N11" s="137">
        <v>0.0</v>
      </c>
      <c r="O11" s="36"/>
      <c r="P11" s="15">
        <f t="shared" si="3"/>
        <v>3</v>
      </c>
    </row>
    <row r="12">
      <c r="A12" s="99">
        <f t="shared" si="1"/>
        <v>46229</v>
      </c>
      <c r="C12" s="15">
        <f t="shared" si="2"/>
        <v>1</v>
      </c>
      <c r="K12" s="99"/>
      <c r="L12" s="179">
        <v>46234.0</v>
      </c>
      <c r="M12" s="137">
        <v>2.0</v>
      </c>
      <c r="N12" s="137">
        <v>0.0</v>
      </c>
      <c r="O12" s="36"/>
      <c r="P12" s="15">
        <f t="shared" si="3"/>
        <v>2</v>
      </c>
    </row>
    <row r="13">
      <c r="A13" s="99">
        <f t="shared" si="1"/>
        <v>46230</v>
      </c>
      <c r="C13" s="15">
        <f t="shared" si="2"/>
        <v>0</v>
      </c>
      <c r="K13" s="99"/>
      <c r="L13" s="179">
        <v>46236.0</v>
      </c>
      <c r="M13" s="137">
        <v>0.0</v>
      </c>
      <c r="N13" s="137">
        <v>1.0</v>
      </c>
      <c r="O13" s="36"/>
      <c r="P13" s="15">
        <f t="shared" si="3"/>
        <v>1</v>
      </c>
    </row>
    <row r="14">
      <c r="A14" s="99">
        <f t="shared" si="1"/>
        <v>46231</v>
      </c>
      <c r="C14" s="15">
        <f t="shared" si="2"/>
        <v>4</v>
      </c>
      <c r="K14" s="99"/>
      <c r="L14" s="179">
        <v>46238.0</v>
      </c>
      <c r="M14" s="137">
        <v>0.0</v>
      </c>
      <c r="N14" s="137">
        <v>1.0</v>
      </c>
      <c r="O14" s="36"/>
      <c r="P14" s="15">
        <f t="shared" si="3"/>
        <v>1</v>
      </c>
    </row>
    <row r="15">
      <c r="A15" s="99">
        <f t="shared" si="1"/>
        <v>46232</v>
      </c>
      <c r="C15" s="15">
        <f t="shared" si="2"/>
        <v>3</v>
      </c>
      <c r="K15" s="99"/>
      <c r="L15" s="179">
        <v>46240.0</v>
      </c>
      <c r="M15" s="137">
        <v>4.0</v>
      </c>
      <c r="N15" s="137">
        <v>1.0</v>
      </c>
      <c r="O15" s="36"/>
      <c r="P15" s="15">
        <f t="shared" si="3"/>
        <v>5</v>
      </c>
    </row>
    <row r="16">
      <c r="A16" s="99">
        <f t="shared" si="1"/>
        <v>46233</v>
      </c>
      <c r="C16" s="15">
        <f t="shared" si="2"/>
        <v>3</v>
      </c>
      <c r="K16" s="99"/>
      <c r="L16" s="179">
        <v>46242.0</v>
      </c>
      <c r="M16" s="137">
        <v>3.0</v>
      </c>
      <c r="N16" s="137">
        <v>1.0</v>
      </c>
      <c r="O16" s="36"/>
      <c r="P16" s="15">
        <f t="shared" si="3"/>
        <v>4</v>
      </c>
    </row>
    <row r="17">
      <c r="A17" s="99">
        <f t="shared" si="1"/>
        <v>46234</v>
      </c>
      <c r="C17" s="15">
        <f t="shared" si="2"/>
        <v>2</v>
      </c>
      <c r="K17" s="99"/>
      <c r="L17" s="179">
        <v>46243.0</v>
      </c>
      <c r="M17" s="137">
        <v>0.0</v>
      </c>
      <c r="N17" s="137">
        <v>1.0</v>
      </c>
      <c r="O17" s="36"/>
      <c r="P17" s="15">
        <f t="shared" si="3"/>
        <v>1</v>
      </c>
    </row>
    <row r="18">
      <c r="A18" s="99">
        <f t="shared" si="1"/>
        <v>46235</v>
      </c>
      <c r="C18" s="15">
        <f t="array" ref="C18">IFERROR(XLOOKUP(A18,$L$2:$L$38,$P$2:$P$38),0)</f>
        <v>0</v>
      </c>
      <c r="K18" s="99"/>
      <c r="L18" s="179">
        <v>46244.0</v>
      </c>
      <c r="M18" s="137">
        <v>4.0</v>
      </c>
      <c r="N18" s="137">
        <v>0.0</v>
      </c>
      <c r="O18" s="36"/>
      <c r="P18" s="15">
        <f t="shared" si="3"/>
        <v>4</v>
      </c>
    </row>
    <row r="19">
      <c r="A19" s="99">
        <f t="shared" si="1"/>
        <v>46236</v>
      </c>
      <c r="C19" s="15">
        <f t="shared" ref="C19:C21" si="4">IFERROR(XLOOKUP(A19,$L$2:$L$19,$P$2:$P$19),0)</f>
        <v>1</v>
      </c>
      <c r="K19" s="99"/>
      <c r="L19" s="179">
        <v>46245.0</v>
      </c>
      <c r="M19" s="137">
        <v>1.0</v>
      </c>
      <c r="N19" s="137">
        <v>0.0</v>
      </c>
      <c r="O19" s="36"/>
      <c r="P19" s="15">
        <f t="shared" si="3"/>
        <v>1</v>
      </c>
    </row>
    <row r="20">
      <c r="A20" s="99">
        <f t="shared" si="1"/>
        <v>46237</v>
      </c>
      <c r="C20" s="15">
        <f t="shared" si="4"/>
        <v>0</v>
      </c>
      <c r="K20" s="99"/>
      <c r="L20" s="179">
        <v>46246.0</v>
      </c>
      <c r="M20" s="137">
        <v>5.0</v>
      </c>
      <c r="N20" s="137">
        <v>1.0</v>
      </c>
      <c r="O20" s="24"/>
      <c r="P20" s="15">
        <f t="shared" si="3"/>
        <v>6</v>
      </c>
    </row>
    <row r="21">
      <c r="A21" s="99">
        <f t="shared" si="1"/>
        <v>46238</v>
      </c>
      <c r="C21" s="15">
        <f t="shared" si="4"/>
        <v>1</v>
      </c>
      <c r="K21" s="99"/>
      <c r="L21" s="179">
        <v>46247.0</v>
      </c>
      <c r="M21" s="137">
        <v>3.0</v>
      </c>
      <c r="N21" s="137">
        <v>0.0</v>
      </c>
      <c r="O21" s="24"/>
      <c r="P21" s="15">
        <f t="shared" si="3"/>
        <v>3</v>
      </c>
    </row>
    <row r="22">
      <c r="A22" s="99">
        <f t="shared" si="1"/>
        <v>46239</v>
      </c>
      <c r="C22" s="15">
        <f t="shared" ref="C22:C32" si="5">IFERROR(XLOOKUP(A23,$L$2:$L$32,$P$2:$P$32),0)</f>
        <v>5</v>
      </c>
      <c r="K22" s="99"/>
      <c r="L22" s="179">
        <v>46248.0</v>
      </c>
      <c r="M22" s="137">
        <v>3.0</v>
      </c>
      <c r="N22" s="137">
        <v>0.0</v>
      </c>
      <c r="O22" s="24"/>
      <c r="P22" s="15">
        <f t="shared" si="3"/>
        <v>3</v>
      </c>
    </row>
    <row r="23">
      <c r="A23" s="99">
        <f t="shared" si="1"/>
        <v>46240</v>
      </c>
      <c r="C23" s="15">
        <f t="shared" si="5"/>
        <v>0</v>
      </c>
      <c r="E23" s="99"/>
      <c r="K23" s="99"/>
      <c r="L23" s="138"/>
      <c r="M23" s="96"/>
      <c r="N23" s="96"/>
      <c r="O23" s="24"/>
      <c r="P23" s="15">
        <f t="shared" si="3"/>
        <v>0</v>
      </c>
    </row>
    <row r="24">
      <c r="A24" s="99">
        <f t="shared" si="1"/>
        <v>46241</v>
      </c>
      <c r="C24" s="15">
        <f t="shared" si="5"/>
        <v>4</v>
      </c>
      <c r="E24" s="99"/>
      <c r="K24" s="99"/>
      <c r="L24" s="197"/>
      <c r="M24" s="96"/>
      <c r="N24" s="96"/>
      <c r="O24" s="24"/>
      <c r="P24" s="15">
        <f t="shared" si="3"/>
        <v>0</v>
      </c>
    </row>
    <row r="25">
      <c r="A25" s="99">
        <f t="shared" si="1"/>
        <v>46242</v>
      </c>
      <c r="C25" s="15">
        <f t="shared" si="5"/>
        <v>1</v>
      </c>
      <c r="E25" s="99"/>
      <c r="K25" s="99"/>
      <c r="L25" s="197"/>
      <c r="M25" s="96"/>
      <c r="N25" s="96"/>
      <c r="O25" s="199"/>
      <c r="P25" s="15">
        <f t="shared" si="3"/>
        <v>0</v>
      </c>
    </row>
    <row r="26">
      <c r="A26" s="99">
        <f t="shared" si="1"/>
        <v>46243</v>
      </c>
      <c r="C26" s="15">
        <f t="shared" si="5"/>
        <v>4</v>
      </c>
      <c r="E26" s="99"/>
      <c r="K26" s="99"/>
      <c r="L26" s="139"/>
      <c r="M26" s="35"/>
      <c r="N26" s="35"/>
      <c r="O26" s="199"/>
      <c r="P26" s="15">
        <f t="shared" si="3"/>
        <v>0</v>
      </c>
    </row>
    <row r="27">
      <c r="A27" s="99">
        <f t="shared" si="1"/>
        <v>46244</v>
      </c>
      <c r="C27" s="15">
        <f t="shared" si="5"/>
        <v>1</v>
      </c>
      <c r="E27" s="99"/>
      <c r="K27" s="99"/>
      <c r="L27" s="200"/>
      <c r="M27" s="35"/>
      <c r="N27" s="35"/>
      <c r="O27" s="199"/>
      <c r="P27" s="15">
        <f t="shared" si="3"/>
        <v>0</v>
      </c>
    </row>
    <row r="28">
      <c r="A28" s="99">
        <f t="shared" si="1"/>
        <v>46245</v>
      </c>
      <c r="C28" s="15">
        <f t="shared" si="5"/>
        <v>6</v>
      </c>
      <c r="E28" s="99"/>
      <c r="K28" s="99"/>
      <c r="L28" s="200"/>
      <c r="M28" s="35"/>
      <c r="N28" s="35"/>
      <c r="O28" s="199"/>
      <c r="P28" s="15">
        <f t="shared" si="3"/>
        <v>0</v>
      </c>
    </row>
    <row r="29">
      <c r="A29" s="99">
        <f t="shared" si="1"/>
        <v>46246</v>
      </c>
      <c r="C29" s="15">
        <f t="shared" si="5"/>
        <v>3</v>
      </c>
      <c r="E29" s="99"/>
      <c r="L29" s="200"/>
      <c r="M29" s="35"/>
      <c r="N29" s="35"/>
      <c r="O29" s="199"/>
      <c r="P29" s="15">
        <f t="shared" si="3"/>
        <v>0</v>
      </c>
    </row>
    <row r="30">
      <c r="A30" s="99">
        <f t="shared" si="1"/>
        <v>46247</v>
      </c>
      <c r="C30" s="15">
        <f t="shared" si="5"/>
        <v>3</v>
      </c>
      <c r="E30" s="99"/>
      <c r="L30" s="200"/>
      <c r="M30" s="35"/>
      <c r="N30" s="35"/>
      <c r="O30" s="199"/>
      <c r="P30" s="15">
        <f t="shared" si="3"/>
        <v>0</v>
      </c>
    </row>
    <row r="31">
      <c r="A31" s="99">
        <f t="shared" si="1"/>
        <v>46248</v>
      </c>
      <c r="C31" s="15">
        <f t="shared" si="5"/>
        <v>0</v>
      </c>
      <c r="E31" s="99"/>
      <c r="L31" s="200"/>
      <c r="M31" s="35"/>
      <c r="N31" s="35"/>
      <c r="O31" s="199"/>
      <c r="P31" s="15">
        <f t="shared" si="3"/>
        <v>0</v>
      </c>
    </row>
    <row r="32">
      <c r="A32" s="149">
        <v>46249.0</v>
      </c>
      <c r="C32" s="15">
        <f t="shared" si="5"/>
        <v>0</v>
      </c>
      <c r="E32" s="99"/>
      <c r="L32" s="200"/>
      <c r="M32" s="35"/>
      <c r="N32" s="35"/>
      <c r="O32" s="199"/>
      <c r="P32" s="15">
        <f t="shared" si="3"/>
        <v>0</v>
      </c>
    </row>
    <row r="33">
      <c r="A33" s="99"/>
      <c r="E33" s="99"/>
      <c r="L33" s="200"/>
      <c r="M33" s="35"/>
      <c r="N33" s="35"/>
      <c r="O33" s="24"/>
      <c r="P33" s="15">
        <f t="shared" si="3"/>
        <v>0</v>
      </c>
    </row>
    <row r="34">
      <c r="A34" s="99"/>
      <c r="E34" s="99"/>
      <c r="L34" s="200"/>
      <c r="M34" s="35"/>
      <c r="N34" s="35"/>
      <c r="O34" s="24"/>
      <c r="P34" s="15">
        <f t="shared" si="3"/>
        <v>0</v>
      </c>
    </row>
    <row r="35">
      <c r="A35" s="99"/>
      <c r="E35" s="99"/>
      <c r="L35" s="200"/>
      <c r="M35" s="35"/>
      <c r="N35" s="35"/>
      <c r="O35" s="24"/>
      <c r="P35" s="15">
        <f t="shared" si="3"/>
        <v>0</v>
      </c>
    </row>
    <row r="36">
      <c r="A36" s="99"/>
      <c r="E36" s="99"/>
      <c r="L36" s="200"/>
      <c r="M36" s="35"/>
      <c r="N36" s="35"/>
      <c r="O36" s="24"/>
      <c r="P36" s="15">
        <f t="shared" si="3"/>
        <v>0</v>
      </c>
    </row>
    <row r="37">
      <c r="A37" s="99"/>
      <c r="E37" s="99"/>
      <c r="L37" s="200"/>
      <c r="M37" s="35"/>
      <c r="N37" s="35"/>
      <c r="O37" s="24"/>
      <c r="P37" s="15">
        <f t="shared" si="3"/>
        <v>0</v>
      </c>
    </row>
    <row r="38">
      <c r="A38" s="99"/>
      <c r="E38" s="99"/>
      <c r="L38" s="200"/>
      <c r="M38" s="35"/>
      <c r="N38" s="35"/>
      <c r="O38" s="24"/>
      <c r="P38" s="15">
        <f t="shared" si="3"/>
        <v>0</v>
      </c>
    </row>
    <row r="39">
      <c r="A39" s="99"/>
      <c r="E39" s="99"/>
      <c r="L39" s="25"/>
    </row>
    <row r="40">
      <c r="A40" s="99"/>
      <c r="E40" s="99"/>
    </row>
    <row r="41">
      <c r="A41" s="99"/>
    </row>
    <row r="42">
      <c r="A42" s="99"/>
    </row>
    <row r="43">
      <c r="A43" s="99"/>
    </row>
    <row r="44">
      <c r="A44" s="99"/>
    </row>
    <row r="45">
      <c r="A45" s="99"/>
    </row>
    <row r="46">
      <c r="A46" s="99"/>
    </row>
    <row r="47">
      <c r="A47" s="99"/>
    </row>
    <row r="48">
      <c r="A48" s="99"/>
    </row>
    <row r="49">
      <c r="A49" s="99"/>
    </row>
    <row r="50">
      <c r="A50" s="99"/>
    </row>
    <row r="51">
      <c r="A51" s="99"/>
    </row>
    <row r="52">
      <c r="A52" s="99"/>
    </row>
    <row r="53">
      <c r="A53" s="99"/>
    </row>
    <row r="54">
      <c r="A54" s="99"/>
    </row>
    <row r="55">
      <c r="A55" s="99"/>
    </row>
    <row r="56">
      <c r="A56" s="99"/>
    </row>
    <row r="57">
      <c r="A57" s="99"/>
    </row>
    <row r="58">
      <c r="A58" s="99"/>
    </row>
    <row r="59">
      <c r="A59" s="99"/>
    </row>
    <row r="60">
      <c r="A60" s="99"/>
    </row>
    <row r="61">
      <c r="A61" s="99"/>
    </row>
    <row r="62">
      <c r="A62" s="99"/>
    </row>
    <row r="63">
      <c r="A63" s="99"/>
    </row>
    <row r="64">
      <c r="A64" s="99"/>
    </row>
    <row r="65">
      <c r="A65" s="99"/>
    </row>
    <row r="66">
      <c r="A66" s="99"/>
    </row>
    <row r="67">
      <c r="A67" s="99"/>
    </row>
    <row r="68">
      <c r="A68" s="99"/>
    </row>
    <row r="69">
      <c r="A69" s="99"/>
    </row>
    <row r="70">
      <c r="A70" s="99"/>
    </row>
    <row r="71">
      <c r="A71" s="99"/>
    </row>
    <row r="72">
      <c r="A72" s="99"/>
    </row>
    <row r="73">
      <c r="A73" s="99"/>
    </row>
    <row r="74">
      <c r="A74" s="99"/>
    </row>
    <row r="75">
      <c r="A75" s="99"/>
    </row>
    <row r="76">
      <c r="A76" s="99"/>
    </row>
    <row r="77">
      <c r="A77" s="99"/>
    </row>
    <row r="78">
      <c r="A78" s="99"/>
    </row>
    <row r="79">
      <c r="A79" s="99"/>
    </row>
    <row r="80">
      <c r="A80" s="99"/>
    </row>
    <row r="81">
      <c r="A81" s="99"/>
    </row>
    <row r="82">
      <c r="A82" s="99"/>
    </row>
    <row r="83">
      <c r="A83" s="99"/>
    </row>
    <row r="84">
      <c r="A84" s="99"/>
    </row>
    <row r="85">
      <c r="A85" s="99"/>
    </row>
    <row r="86">
      <c r="A86" s="99"/>
    </row>
    <row r="87">
      <c r="A87" s="99"/>
    </row>
    <row r="88">
      <c r="A88" s="99"/>
    </row>
    <row r="89">
      <c r="A89" s="99"/>
    </row>
    <row r="90">
      <c r="A90" s="99"/>
    </row>
    <row r="91">
      <c r="A91" s="99"/>
    </row>
    <row r="92">
      <c r="A92" s="99"/>
    </row>
    <row r="93">
      <c r="A93" s="99"/>
    </row>
    <row r="94">
      <c r="A94" s="99"/>
    </row>
    <row r="95">
      <c r="A95" s="99"/>
    </row>
    <row r="96">
      <c r="A96" s="99"/>
    </row>
    <row r="97">
      <c r="A97" s="99"/>
    </row>
    <row r="98">
      <c r="A98" s="99"/>
    </row>
    <row r="99">
      <c r="A99" s="99"/>
    </row>
    <row r="100">
      <c r="A100" s="99"/>
    </row>
    <row r="101">
      <c r="A101" s="99"/>
    </row>
    <row r="102">
      <c r="A102" s="99"/>
    </row>
    <row r="103">
      <c r="A103" s="99"/>
    </row>
    <row r="104">
      <c r="A104" s="99"/>
    </row>
    <row r="105">
      <c r="A105" s="99"/>
    </row>
    <row r="106">
      <c r="A106" s="99"/>
    </row>
    <row r="107">
      <c r="A107" s="99"/>
    </row>
    <row r="108">
      <c r="A108" s="99"/>
    </row>
    <row r="109">
      <c r="A109" s="99"/>
    </row>
    <row r="110">
      <c r="A110" s="99"/>
    </row>
    <row r="111">
      <c r="A111" s="99"/>
    </row>
    <row r="112">
      <c r="A112" s="99"/>
    </row>
    <row r="113">
      <c r="A113" s="99"/>
    </row>
    <row r="114">
      <c r="A114" s="99"/>
    </row>
    <row r="115">
      <c r="A115" s="99"/>
    </row>
    <row r="116">
      <c r="A116" s="99"/>
    </row>
    <row r="117">
      <c r="A117" s="99"/>
    </row>
    <row r="118">
      <c r="A118" s="99"/>
    </row>
    <row r="119">
      <c r="A119" s="99"/>
    </row>
    <row r="120">
      <c r="A120" s="99"/>
    </row>
    <row r="121">
      <c r="A121" s="99"/>
    </row>
    <row r="122">
      <c r="A122" s="99"/>
    </row>
    <row r="123">
      <c r="A123" s="99"/>
    </row>
    <row r="124">
      <c r="A124" s="99"/>
    </row>
    <row r="125">
      <c r="A125" s="99"/>
    </row>
    <row r="126">
      <c r="A126" s="99"/>
    </row>
    <row r="127">
      <c r="A127" s="99"/>
    </row>
    <row r="128">
      <c r="A128" s="99"/>
    </row>
    <row r="129">
      <c r="A129" s="99"/>
    </row>
    <row r="130">
      <c r="A130" s="99"/>
    </row>
    <row r="131">
      <c r="A131" s="99"/>
    </row>
    <row r="132">
      <c r="A132" s="99"/>
    </row>
    <row r="133">
      <c r="A133" s="99"/>
    </row>
    <row r="134">
      <c r="A134" s="99"/>
    </row>
    <row r="135">
      <c r="A135" s="99"/>
    </row>
    <row r="136">
      <c r="A136" s="99"/>
    </row>
    <row r="137">
      <c r="A137" s="99"/>
    </row>
    <row r="138">
      <c r="A138" s="99"/>
    </row>
    <row r="139">
      <c r="A139" s="99"/>
    </row>
    <row r="140">
      <c r="A140" s="99"/>
    </row>
    <row r="141">
      <c r="A141" s="99"/>
    </row>
    <row r="142">
      <c r="A142" s="99"/>
    </row>
    <row r="143">
      <c r="A143" s="99"/>
    </row>
    <row r="144">
      <c r="A144" s="99"/>
    </row>
    <row r="145">
      <c r="A145" s="99"/>
    </row>
    <row r="146">
      <c r="A146" s="99"/>
    </row>
    <row r="147">
      <c r="A147" s="99"/>
    </row>
    <row r="148">
      <c r="A148" s="99"/>
    </row>
    <row r="149">
      <c r="A149" s="99"/>
    </row>
    <row r="150">
      <c r="A150" s="99"/>
    </row>
    <row r="151">
      <c r="A151" s="99"/>
    </row>
    <row r="152">
      <c r="A152" s="99"/>
    </row>
    <row r="153">
      <c r="A153" s="99"/>
    </row>
    <row r="154">
      <c r="A154" s="99"/>
    </row>
    <row r="155">
      <c r="A155" s="99"/>
    </row>
    <row r="156">
      <c r="A156" s="99"/>
    </row>
    <row r="157">
      <c r="A157" s="99"/>
    </row>
    <row r="158">
      <c r="A158" s="99"/>
    </row>
    <row r="159">
      <c r="A159" s="99"/>
    </row>
    <row r="160">
      <c r="A160" s="99"/>
    </row>
    <row r="161">
      <c r="A161" s="99"/>
    </row>
    <row r="162">
      <c r="A162" s="99"/>
    </row>
    <row r="163">
      <c r="A163" s="99"/>
    </row>
    <row r="164">
      <c r="A164" s="99"/>
    </row>
    <row r="165">
      <c r="A165" s="99"/>
    </row>
    <row r="166">
      <c r="A166" s="99"/>
    </row>
    <row r="167">
      <c r="A167" s="99"/>
    </row>
    <row r="168">
      <c r="A168" s="99"/>
    </row>
    <row r="169">
      <c r="A169" s="99"/>
    </row>
    <row r="170">
      <c r="A170" s="99"/>
    </row>
    <row r="171">
      <c r="A171" s="99"/>
    </row>
    <row r="172">
      <c r="A172" s="99"/>
    </row>
    <row r="173">
      <c r="A173" s="99"/>
    </row>
    <row r="174">
      <c r="A174" s="99"/>
    </row>
    <row r="175">
      <c r="A175" s="99"/>
    </row>
    <row r="176">
      <c r="A176" s="99"/>
    </row>
    <row r="177">
      <c r="A177" s="99"/>
    </row>
    <row r="178">
      <c r="A178" s="99"/>
    </row>
    <row r="179">
      <c r="A179" s="99"/>
    </row>
    <row r="180">
      <c r="A180" s="99"/>
    </row>
    <row r="181">
      <c r="A181" s="99"/>
    </row>
    <row r="182">
      <c r="A182" s="99"/>
    </row>
    <row r="183">
      <c r="A183" s="99"/>
    </row>
    <row r="184">
      <c r="A184" s="99"/>
    </row>
    <row r="185">
      <c r="A185" s="99"/>
    </row>
    <row r="186">
      <c r="A186" s="99"/>
    </row>
    <row r="187">
      <c r="A187" s="99"/>
    </row>
    <row r="188">
      <c r="A188" s="99"/>
    </row>
    <row r="189">
      <c r="A189" s="99"/>
    </row>
    <row r="190">
      <c r="A190" s="99"/>
    </row>
    <row r="191">
      <c r="A191" s="99"/>
    </row>
    <row r="192">
      <c r="A192" s="99"/>
    </row>
    <row r="193">
      <c r="A193" s="99"/>
    </row>
    <row r="194">
      <c r="A194" s="99"/>
    </row>
    <row r="195">
      <c r="A195" s="99"/>
    </row>
    <row r="196">
      <c r="A196" s="99"/>
    </row>
    <row r="197">
      <c r="A197" s="99"/>
    </row>
    <row r="198">
      <c r="A198" s="99"/>
    </row>
    <row r="199">
      <c r="A199" s="99"/>
    </row>
    <row r="200">
      <c r="A200" s="99"/>
    </row>
    <row r="201">
      <c r="A201" s="99"/>
    </row>
    <row r="202">
      <c r="A202" s="99"/>
    </row>
    <row r="203">
      <c r="A203" s="99"/>
    </row>
    <row r="204">
      <c r="A204" s="99"/>
    </row>
    <row r="205">
      <c r="A205" s="99"/>
    </row>
    <row r="206">
      <c r="A206" s="99"/>
    </row>
    <row r="207">
      <c r="A207" s="99"/>
    </row>
    <row r="208">
      <c r="A208" s="99"/>
    </row>
    <row r="209">
      <c r="A209" s="99"/>
    </row>
    <row r="210">
      <c r="A210" s="99"/>
    </row>
    <row r="211">
      <c r="A211" s="99"/>
    </row>
    <row r="212">
      <c r="A212" s="99"/>
    </row>
    <row r="213">
      <c r="A213" s="99"/>
    </row>
    <row r="214">
      <c r="A214" s="99"/>
    </row>
    <row r="215">
      <c r="A215" s="99"/>
    </row>
    <row r="216">
      <c r="A216" s="99"/>
    </row>
    <row r="217">
      <c r="A217" s="99"/>
    </row>
    <row r="218">
      <c r="A218" s="99"/>
    </row>
    <row r="219">
      <c r="A219" s="99"/>
    </row>
    <row r="220">
      <c r="A220" s="99"/>
    </row>
    <row r="221">
      <c r="A221" s="99"/>
    </row>
    <row r="222">
      <c r="A222" s="99"/>
    </row>
    <row r="223">
      <c r="A223" s="99"/>
    </row>
    <row r="224">
      <c r="A224" s="99"/>
    </row>
    <row r="225">
      <c r="A225" s="99"/>
    </row>
    <row r="226">
      <c r="A226" s="99"/>
    </row>
    <row r="227">
      <c r="A227" s="99"/>
    </row>
    <row r="228">
      <c r="A228" s="99"/>
    </row>
    <row r="229">
      <c r="A229" s="99"/>
    </row>
    <row r="230">
      <c r="A230" s="99"/>
    </row>
    <row r="231">
      <c r="A231" s="99"/>
    </row>
    <row r="232">
      <c r="A232" s="99"/>
    </row>
    <row r="233">
      <c r="A233" s="99"/>
    </row>
    <row r="234">
      <c r="A234" s="99"/>
    </row>
    <row r="235">
      <c r="A235" s="99"/>
    </row>
    <row r="236">
      <c r="A236" s="99"/>
    </row>
    <row r="237">
      <c r="A237" s="99"/>
    </row>
    <row r="238">
      <c r="A238" s="99"/>
    </row>
    <row r="239">
      <c r="A239" s="99"/>
    </row>
    <row r="240">
      <c r="A240" s="99"/>
    </row>
    <row r="241">
      <c r="A241" s="99"/>
    </row>
    <row r="242">
      <c r="A242" s="99"/>
    </row>
    <row r="243">
      <c r="A243" s="99"/>
    </row>
    <row r="244">
      <c r="A244" s="99"/>
    </row>
    <row r="245">
      <c r="A245" s="99"/>
    </row>
    <row r="246">
      <c r="A246" s="99"/>
    </row>
    <row r="247">
      <c r="A247" s="99"/>
    </row>
    <row r="248">
      <c r="A248" s="99"/>
    </row>
    <row r="249">
      <c r="A249" s="99"/>
    </row>
    <row r="250">
      <c r="A250" s="99"/>
    </row>
    <row r="251">
      <c r="A251" s="99"/>
    </row>
    <row r="252">
      <c r="A252" s="99"/>
    </row>
    <row r="253">
      <c r="A253" s="99"/>
    </row>
    <row r="254">
      <c r="A254" s="99"/>
    </row>
    <row r="255">
      <c r="A255" s="99"/>
    </row>
    <row r="256">
      <c r="A256" s="99"/>
    </row>
    <row r="257">
      <c r="A257" s="99"/>
    </row>
    <row r="258">
      <c r="A258" s="99"/>
    </row>
    <row r="259">
      <c r="A259" s="99"/>
    </row>
    <row r="260">
      <c r="A260" s="99"/>
    </row>
    <row r="261">
      <c r="A261" s="99"/>
    </row>
    <row r="262">
      <c r="A262" s="99"/>
    </row>
    <row r="263">
      <c r="A263" s="99"/>
    </row>
    <row r="264">
      <c r="A264" s="99"/>
    </row>
    <row r="265">
      <c r="A265" s="99"/>
    </row>
    <row r="266">
      <c r="A266" s="99"/>
    </row>
    <row r="267">
      <c r="A267" s="99"/>
    </row>
    <row r="268">
      <c r="A268" s="99"/>
    </row>
    <row r="269">
      <c r="A269" s="99"/>
    </row>
    <row r="270">
      <c r="A270" s="99"/>
    </row>
    <row r="271">
      <c r="A271" s="99"/>
    </row>
    <row r="272">
      <c r="A272" s="99"/>
    </row>
    <row r="273">
      <c r="A273" s="99"/>
    </row>
    <row r="274">
      <c r="A274" s="99"/>
    </row>
    <row r="275">
      <c r="A275" s="99"/>
    </row>
    <row r="276">
      <c r="A276" s="99"/>
    </row>
    <row r="277">
      <c r="A277" s="99"/>
    </row>
    <row r="278">
      <c r="A278" s="99"/>
    </row>
    <row r="279">
      <c r="A279" s="99"/>
    </row>
    <row r="280">
      <c r="A280" s="99"/>
    </row>
    <row r="281">
      <c r="A281" s="99"/>
    </row>
    <row r="282">
      <c r="A282" s="99"/>
    </row>
    <row r="283">
      <c r="A283" s="99"/>
    </row>
    <row r="284">
      <c r="A284" s="99"/>
    </row>
    <row r="285">
      <c r="A285" s="99"/>
    </row>
    <row r="286">
      <c r="A286" s="99"/>
    </row>
    <row r="287">
      <c r="A287" s="99"/>
    </row>
    <row r="288">
      <c r="A288" s="99"/>
    </row>
    <row r="289">
      <c r="A289" s="99"/>
    </row>
    <row r="290">
      <c r="A290" s="99"/>
    </row>
    <row r="291">
      <c r="A291" s="99"/>
    </row>
    <row r="292">
      <c r="A292" s="99"/>
    </row>
    <row r="293">
      <c r="A293" s="99"/>
    </row>
    <row r="294">
      <c r="A294" s="99"/>
    </row>
    <row r="295">
      <c r="A295" s="99"/>
    </row>
    <row r="296">
      <c r="A296" s="99"/>
    </row>
    <row r="297">
      <c r="A297" s="99"/>
    </row>
    <row r="298">
      <c r="A298" s="99"/>
    </row>
    <row r="299">
      <c r="A299" s="99"/>
    </row>
    <row r="300">
      <c r="A300" s="99"/>
    </row>
    <row r="301">
      <c r="A301" s="99"/>
    </row>
    <row r="302">
      <c r="A302" s="99"/>
    </row>
    <row r="303">
      <c r="A303" s="99"/>
    </row>
    <row r="304">
      <c r="A304" s="99"/>
    </row>
    <row r="305">
      <c r="A305" s="99"/>
    </row>
    <row r="306">
      <c r="A306" s="99"/>
    </row>
    <row r="307">
      <c r="A307" s="99"/>
    </row>
    <row r="308">
      <c r="A308" s="99"/>
    </row>
    <row r="309">
      <c r="A309" s="99"/>
    </row>
    <row r="310">
      <c r="A310" s="99"/>
    </row>
    <row r="311">
      <c r="A311" s="99"/>
    </row>
    <row r="312">
      <c r="A312" s="99"/>
    </row>
    <row r="313">
      <c r="A313" s="99"/>
    </row>
    <row r="314">
      <c r="A314" s="99"/>
    </row>
    <row r="315">
      <c r="A315" s="99"/>
    </row>
    <row r="316">
      <c r="A316" s="99"/>
    </row>
    <row r="317">
      <c r="A317" s="99"/>
    </row>
    <row r="318">
      <c r="A318" s="99"/>
    </row>
    <row r="319">
      <c r="A319" s="99"/>
    </row>
    <row r="320">
      <c r="A320" s="99"/>
    </row>
    <row r="321">
      <c r="A321" s="99"/>
    </row>
    <row r="322">
      <c r="A322" s="99"/>
    </row>
    <row r="323">
      <c r="A323" s="99"/>
    </row>
    <row r="324">
      <c r="A324" s="99"/>
    </row>
    <row r="325">
      <c r="A325" s="99"/>
    </row>
    <row r="326">
      <c r="A326" s="99"/>
    </row>
    <row r="327">
      <c r="A327" s="99"/>
    </row>
    <row r="328">
      <c r="A328" s="99"/>
    </row>
    <row r="329">
      <c r="A329" s="99"/>
    </row>
    <row r="330">
      <c r="A330" s="99"/>
    </row>
    <row r="331">
      <c r="A331" s="99"/>
    </row>
    <row r="332">
      <c r="A332" s="99"/>
    </row>
    <row r="333">
      <c r="A333" s="99"/>
    </row>
    <row r="334">
      <c r="A334" s="99"/>
    </row>
    <row r="335">
      <c r="A335" s="99"/>
    </row>
    <row r="336">
      <c r="A336" s="99"/>
    </row>
    <row r="337">
      <c r="A337" s="99"/>
    </row>
    <row r="338">
      <c r="A338" s="99"/>
    </row>
    <row r="339">
      <c r="A339" s="99"/>
    </row>
    <row r="340">
      <c r="A340" s="99"/>
    </row>
    <row r="341">
      <c r="A341" s="99"/>
    </row>
    <row r="342">
      <c r="A342" s="99"/>
    </row>
    <row r="343">
      <c r="A343" s="99"/>
    </row>
    <row r="344">
      <c r="A344" s="99"/>
    </row>
    <row r="345">
      <c r="A345" s="99"/>
    </row>
    <row r="346">
      <c r="A346" s="99"/>
    </row>
    <row r="347">
      <c r="A347" s="99"/>
    </row>
    <row r="348">
      <c r="A348" s="99"/>
    </row>
    <row r="349">
      <c r="A349" s="99"/>
    </row>
    <row r="350">
      <c r="A350" s="99"/>
    </row>
    <row r="351">
      <c r="A351" s="99"/>
    </row>
    <row r="352">
      <c r="A352" s="99"/>
    </row>
    <row r="353">
      <c r="A353" s="99"/>
    </row>
    <row r="354">
      <c r="A354" s="99"/>
    </row>
    <row r="355">
      <c r="A355" s="99"/>
    </row>
    <row r="356">
      <c r="A356" s="99"/>
    </row>
    <row r="357">
      <c r="A357" s="99"/>
    </row>
    <row r="358">
      <c r="A358" s="99"/>
    </row>
    <row r="359">
      <c r="A359" s="99"/>
    </row>
    <row r="360">
      <c r="A360" s="99"/>
    </row>
    <row r="361">
      <c r="A361" s="99"/>
    </row>
    <row r="362">
      <c r="A362" s="99"/>
    </row>
    <row r="363">
      <c r="A363" s="99"/>
    </row>
    <row r="364">
      <c r="A364" s="99"/>
    </row>
    <row r="365">
      <c r="A365" s="99"/>
    </row>
    <row r="366">
      <c r="A366" s="99"/>
    </row>
    <row r="367">
      <c r="A367" s="99"/>
    </row>
    <row r="368">
      <c r="A368" s="99"/>
    </row>
    <row r="369">
      <c r="A369" s="99"/>
    </row>
    <row r="370">
      <c r="A370" s="99"/>
    </row>
    <row r="371">
      <c r="A371" s="99"/>
    </row>
    <row r="372">
      <c r="A372" s="99"/>
    </row>
    <row r="373">
      <c r="A373" s="99"/>
    </row>
    <row r="374">
      <c r="A374" s="99"/>
    </row>
    <row r="375">
      <c r="A375" s="99"/>
    </row>
    <row r="376">
      <c r="A376" s="99"/>
    </row>
    <row r="377">
      <c r="A377" s="99"/>
    </row>
    <row r="378">
      <c r="A378" s="99"/>
    </row>
    <row r="379">
      <c r="A379" s="99"/>
    </row>
    <row r="380">
      <c r="A380" s="99"/>
    </row>
    <row r="381">
      <c r="A381" s="99"/>
    </row>
    <row r="382">
      <c r="A382" s="99"/>
    </row>
    <row r="383">
      <c r="A383" s="99"/>
    </row>
    <row r="384">
      <c r="A384" s="99"/>
    </row>
    <row r="385">
      <c r="A385" s="99"/>
    </row>
    <row r="386">
      <c r="A386" s="99"/>
    </row>
    <row r="387">
      <c r="A387" s="99"/>
    </row>
    <row r="388">
      <c r="A388" s="99"/>
    </row>
    <row r="389">
      <c r="A389" s="99"/>
    </row>
    <row r="390">
      <c r="A390" s="99"/>
    </row>
    <row r="391">
      <c r="A391" s="99"/>
    </row>
    <row r="392">
      <c r="A392" s="99"/>
    </row>
    <row r="393">
      <c r="A393" s="99"/>
    </row>
    <row r="394">
      <c r="A394" s="99"/>
    </row>
    <row r="395">
      <c r="A395" s="99"/>
    </row>
    <row r="396">
      <c r="A396" s="99"/>
    </row>
    <row r="397">
      <c r="A397" s="99"/>
    </row>
    <row r="398">
      <c r="A398" s="99"/>
    </row>
    <row r="399">
      <c r="A399" s="99"/>
    </row>
    <row r="400">
      <c r="A400" s="99"/>
    </row>
    <row r="401">
      <c r="A401" s="99"/>
    </row>
    <row r="402">
      <c r="A402" s="99"/>
    </row>
    <row r="403">
      <c r="A403" s="99"/>
    </row>
    <row r="404">
      <c r="A404" s="99"/>
    </row>
    <row r="405">
      <c r="A405" s="99"/>
    </row>
    <row r="406">
      <c r="A406" s="99"/>
    </row>
    <row r="407">
      <c r="A407" s="99"/>
    </row>
    <row r="408">
      <c r="A408" s="99"/>
    </row>
    <row r="409">
      <c r="A409" s="99"/>
    </row>
    <row r="410">
      <c r="A410" s="99"/>
    </row>
    <row r="411">
      <c r="A411" s="99"/>
    </row>
    <row r="412">
      <c r="A412" s="99"/>
    </row>
    <row r="413">
      <c r="A413" s="99"/>
    </row>
    <row r="414">
      <c r="A414" s="99"/>
    </row>
    <row r="415">
      <c r="A415" s="99"/>
    </row>
    <row r="416">
      <c r="A416" s="99"/>
    </row>
    <row r="417">
      <c r="A417" s="99"/>
    </row>
    <row r="418">
      <c r="A418" s="99"/>
    </row>
    <row r="419">
      <c r="A419" s="99"/>
    </row>
    <row r="420">
      <c r="A420" s="99"/>
    </row>
    <row r="421">
      <c r="A421" s="99"/>
    </row>
    <row r="422">
      <c r="A422" s="99"/>
    </row>
    <row r="423">
      <c r="A423" s="99"/>
    </row>
    <row r="424">
      <c r="A424" s="99"/>
    </row>
    <row r="425">
      <c r="A425" s="99"/>
    </row>
    <row r="426">
      <c r="A426" s="99"/>
    </row>
    <row r="427">
      <c r="A427" s="99"/>
    </row>
    <row r="428">
      <c r="A428" s="99"/>
    </row>
    <row r="429">
      <c r="A429" s="99"/>
    </row>
    <row r="430">
      <c r="A430" s="99"/>
    </row>
    <row r="431">
      <c r="A431" s="99"/>
    </row>
    <row r="432">
      <c r="A432" s="99"/>
    </row>
    <row r="433">
      <c r="A433" s="99"/>
    </row>
    <row r="434">
      <c r="A434" s="99"/>
    </row>
    <row r="435">
      <c r="A435" s="99"/>
    </row>
    <row r="436">
      <c r="A436" s="99"/>
    </row>
    <row r="437">
      <c r="A437" s="99"/>
    </row>
    <row r="438">
      <c r="A438" s="99"/>
    </row>
    <row r="439">
      <c r="A439" s="99"/>
    </row>
    <row r="440">
      <c r="A440" s="99"/>
    </row>
    <row r="441">
      <c r="A441" s="99"/>
    </row>
    <row r="442">
      <c r="A442" s="99"/>
    </row>
    <row r="443">
      <c r="A443" s="99"/>
    </row>
    <row r="444">
      <c r="A444" s="99"/>
    </row>
    <row r="445">
      <c r="A445" s="99"/>
    </row>
    <row r="446">
      <c r="A446" s="99"/>
    </row>
    <row r="447">
      <c r="A447" s="99"/>
    </row>
    <row r="448">
      <c r="A448" s="99"/>
    </row>
    <row r="449">
      <c r="A449" s="99"/>
    </row>
    <row r="450">
      <c r="A450" s="99"/>
    </row>
    <row r="451">
      <c r="A451" s="99"/>
    </row>
    <row r="452">
      <c r="A452" s="99"/>
    </row>
    <row r="453">
      <c r="A453" s="99"/>
    </row>
    <row r="454">
      <c r="A454" s="99"/>
    </row>
    <row r="455">
      <c r="A455" s="99"/>
    </row>
    <row r="456">
      <c r="A456" s="99"/>
    </row>
    <row r="457">
      <c r="A457" s="99"/>
    </row>
    <row r="458">
      <c r="A458" s="99"/>
    </row>
    <row r="459">
      <c r="A459" s="99"/>
    </row>
    <row r="460">
      <c r="A460" s="99"/>
    </row>
    <row r="461">
      <c r="A461" s="99"/>
    </row>
    <row r="462">
      <c r="A462" s="99"/>
    </row>
    <row r="463">
      <c r="A463" s="99"/>
    </row>
    <row r="464">
      <c r="A464" s="99"/>
    </row>
    <row r="465">
      <c r="A465" s="99"/>
    </row>
    <row r="466">
      <c r="A466" s="99"/>
    </row>
    <row r="467">
      <c r="A467" s="99"/>
    </row>
    <row r="468">
      <c r="A468" s="99"/>
    </row>
    <row r="469">
      <c r="A469" s="99"/>
    </row>
    <row r="470">
      <c r="A470" s="99"/>
    </row>
    <row r="471">
      <c r="A471" s="99"/>
    </row>
    <row r="472">
      <c r="A472" s="99"/>
    </row>
    <row r="473">
      <c r="A473" s="99"/>
    </row>
    <row r="474">
      <c r="A474" s="99"/>
    </row>
    <row r="475">
      <c r="A475" s="99"/>
    </row>
    <row r="476">
      <c r="A476" s="99"/>
    </row>
    <row r="477">
      <c r="A477" s="99"/>
    </row>
    <row r="478">
      <c r="A478" s="99"/>
    </row>
    <row r="479">
      <c r="A479" s="99"/>
    </row>
    <row r="480">
      <c r="A480" s="99"/>
    </row>
    <row r="481">
      <c r="A481" s="99"/>
    </row>
    <row r="482">
      <c r="A482" s="99"/>
    </row>
    <row r="483">
      <c r="A483" s="99"/>
    </row>
    <row r="484">
      <c r="A484" s="99"/>
    </row>
    <row r="485">
      <c r="A485" s="99"/>
    </row>
    <row r="486">
      <c r="A486" s="99"/>
    </row>
    <row r="487">
      <c r="A487" s="99"/>
    </row>
    <row r="488">
      <c r="A488" s="99"/>
    </row>
    <row r="489">
      <c r="A489" s="99"/>
    </row>
    <row r="490">
      <c r="A490" s="99"/>
    </row>
    <row r="491">
      <c r="A491" s="99"/>
    </row>
    <row r="492">
      <c r="A492" s="99"/>
    </row>
    <row r="493">
      <c r="A493" s="99"/>
    </row>
    <row r="494">
      <c r="A494" s="99"/>
    </row>
    <row r="495">
      <c r="A495" s="99"/>
    </row>
    <row r="496">
      <c r="A496" s="99"/>
    </row>
    <row r="497">
      <c r="A497" s="99"/>
    </row>
    <row r="498">
      <c r="A498" s="99"/>
    </row>
    <row r="499">
      <c r="A499" s="99"/>
    </row>
    <row r="500">
      <c r="A500" s="99"/>
    </row>
    <row r="501">
      <c r="A501" s="99"/>
    </row>
    <row r="502">
      <c r="A502" s="99"/>
    </row>
    <row r="503">
      <c r="A503" s="99"/>
    </row>
    <row r="504">
      <c r="A504" s="99"/>
    </row>
    <row r="505">
      <c r="A505" s="99"/>
    </row>
    <row r="506">
      <c r="A506" s="99"/>
    </row>
    <row r="507">
      <c r="A507" s="99"/>
    </row>
    <row r="508">
      <c r="A508" s="99"/>
    </row>
    <row r="509">
      <c r="A509" s="99"/>
    </row>
    <row r="510">
      <c r="A510" s="99"/>
    </row>
    <row r="511">
      <c r="A511" s="99"/>
    </row>
    <row r="512">
      <c r="A512" s="99"/>
    </row>
    <row r="513">
      <c r="A513" s="99"/>
    </row>
    <row r="514">
      <c r="A514" s="99"/>
    </row>
    <row r="515">
      <c r="A515" s="99"/>
    </row>
    <row r="516">
      <c r="A516" s="99"/>
    </row>
    <row r="517">
      <c r="A517" s="99"/>
    </row>
    <row r="518">
      <c r="A518" s="99"/>
    </row>
    <row r="519">
      <c r="A519" s="99"/>
    </row>
    <row r="520">
      <c r="A520" s="99"/>
    </row>
    <row r="521">
      <c r="A521" s="99"/>
    </row>
    <row r="522">
      <c r="A522" s="99"/>
    </row>
    <row r="523">
      <c r="A523" s="99"/>
    </row>
    <row r="524">
      <c r="A524" s="99"/>
    </row>
    <row r="525">
      <c r="A525" s="99"/>
    </row>
    <row r="526">
      <c r="A526" s="99"/>
    </row>
    <row r="527">
      <c r="A527" s="99"/>
    </row>
    <row r="528">
      <c r="A528" s="99"/>
    </row>
    <row r="529">
      <c r="A529" s="99"/>
    </row>
    <row r="530">
      <c r="A530" s="99"/>
    </row>
    <row r="531">
      <c r="A531" s="99"/>
    </row>
    <row r="532">
      <c r="A532" s="99"/>
    </row>
    <row r="533">
      <c r="A533" s="99"/>
    </row>
    <row r="534">
      <c r="A534" s="99"/>
    </row>
    <row r="535">
      <c r="A535" s="99"/>
    </row>
    <row r="536">
      <c r="A536" s="99"/>
    </row>
    <row r="537">
      <c r="A537" s="99"/>
    </row>
    <row r="538">
      <c r="A538" s="99"/>
    </row>
    <row r="539">
      <c r="A539" s="99"/>
    </row>
    <row r="540">
      <c r="A540" s="99"/>
    </row>
    <row r="541">
      <c r="A541" s="99"/>
    </row>
    <row r="542">
      <c r="A542" s="99"/>
    </row>
    <row r="543">
      <c r="A543" s="99"/>
    </row>
    <row r="544">
      <c r="A544" s="99"/>
    </row>
    <row r="545">
      <c r="A545" s="99"/>
    </row>
    <row r="546">
      <c r="A546" s="99"/>
    </row>
    <row r="547">
      <c r="A547" s="99"/>
    </row>
    <row r="548">
      <c r="A548" s="99"/>
    </row>
    <row r="549">
      <c r="A549" s="99"/>
    </row>
    <row r="550">
      <c r="A550" s="99"/>
    </row>
    <row r="551">
      <c r="A551" s="99"/>
    </row>
    <row r="552">
      <c r="A552" s="99"/>
    </row>
    <row r="553">
      <c r="A553" s="99"/>
    </row>
    <row r="554">
      <c r="A554" s="99"/>
    </row>
    <row r="555">
      <c r="A555" s="99"/>
    </row>
    <row r="556">
      <c r="A556" s="99"/>
    </row>
    <row r="557">
      <c r="A557" s="99"/>
    </row>
    <row r="558">
      <c r="A558" s="99"/>
    </row>
    <row r="559">
      <c r="A559" s="99"/>
    </row>
    <row r="560">
      <c r="A560" s="99"/>
    </row>
    <row r="561">
      <c r="A561" s="99"/>
    </row>
    <row r="562">
      <c r="A562" s="99"/>
    </row>
    <row r="563">
      <c r="A563" s="99"/>
    </row>
    <row r="564">
      <c r="A564" s="99"/>
    </row>
    <row r="565">
      <c r="A565" s="99"/>
    </row>
    <row r="566">
      <c r="A566" s="99"/>
    </row>
    <row r="567">
      <c r="A567" s="99"/>
    </row>
    <row r="568">
      <c r="A568" s="99"/>
    </row>
    <row r="569">
      <c r="A569" s="99"/>
    </row>
    <row r="570">
      <c r="A570" s="99"/>
    </row>
    <row r="571">
      <c r="A571" s="99"/>
    </row>
    <row r="572">
      <c r="A572" s="99"/>
    </row>
    <row r="573">
      <c r="A573" s="99"/>
    </row>
    <row r="574">
      <c r="A574" s="99"/>
    </row>
    <row r="575">
      <c r="A575" s="99"/>
    </row>
    <row r="576">
      <c r="A576" s="99"/>
    </row>
    <row r="577">
      <c r="A577" s="99"/>
    </row>
    <row r="578">
      <c r="A578" s="99"/>
    </row>
    <row r="579">
      <c r="A579" s="99"/>
    </row>
    <row r="580">
      <c r="A580" s="99"/>
    </row>
    <row r="581">
      <c r="A581" s="99"/>
    </row>
    <row r="582">
      <c r="A582" s="99"/>
    </row>
    <row r="583">
      <c r="A583" s="99"/>
    </row>
    <row r="584">
      <c r="A584" s="99"/>
    </row>
    <row r="585">
      <c r="A585" s="99"/>
    </row>
    <row r="586">
      <c r="A586" s="99"/>
    </row>
    <row r="587">
      <c r="A587" s="99"/>
    </row>
    <row r="588">
      <c r="A588" s="99"/>
    </row>
    <row r="589">
      <c r="A589" s="99"/>
    </row>
    <row r="590">
      <c r="A590" s="99"/>
    </row>
    <row r="591">
      <c r="A591" s="99"/>
    </row>
    <row r="592">
      <c r="A592" s="99"/>
    </row>
    <row r="593">
      <c r="A593" s="99"/>
    </row>
    <row r="594">
      <c r="A594" s="99"/>
    </row>
    <row r="595">
      <c r="A595" s="99"/>
    </row>
    <row r="596">
      <c r="A596" s="99"/>
    </row>
    <row r="597">
      <c r="A597" s="99"/>
    </row>
    <row r="598">
      <c r="A598" s="99"/>
    </row>
    <row r="599">
      <c r="A599" s="99"/>
    </row>
    <row r="600">
      <c r="A600" s="99"/>
    </row>
    <row r="601">
      <c r="A601" s="99"/>
    </row>
    <row r="602">
      <c r="A602" s="99"/>
    </row>
    <row r="603">
      <c r="A603" s="99"/>
    </row>
    <row r="604">
      <c r="A604" s="99"/>
    </row>
    <row r="605">
      <c r="A605" s="99"/>
    </row>
    <row r="606">
      <c r="A606" s="99"/>
    </row>
    <row r="607">
      <c r="A607" s="99"/>
    </row>
    <row r="608">
      <c r="A608" s="99"/>
    </row>
    <row r="609">
      <c r="A609" s="99"/>
    </row>
    <row r="610">
      <c r="A610" s="99"/>
    </row>
    <row r="611">
      <c r="A611" s="99"/>
    </row>
    <row r="612">
      <c r="A612" s="99"/>
    </row>
    <row r="613">
      <c r="A613" s="99"/>
    </row>
    <row r="614">
      <c r="A614" s="99"/>
    </row>
    <row r="615">
      <c r="A615" s="99"/>
    </row>
    <row r="616">
      <c r="A616" s="99"/>
    </row>
    <row r="617">
      <c r="A617" s="99"/>
    </row>
    <row r="618">
      <c r="A618" s="99"/>
    </row>
    <row r="619">
      <c r="A619" s="99"/>
    </row>
    <row r="620">
      <c r="A620" s="99"/>
    </row>
    <row r="621">
      <c r="A621" s="99"/>
    </row>
    <row r="622">
      <c r="A622" s="99"/>
    </row>
    <row r="623">
      <c r="A623" s="99"/>
    </row>
    <row r="624">
      <c r="A624" s="99"/>
    </row>
    <row r="625">
      <c r="A625" s="99"/>
    </row>
    <row r="626">
      <c r="A626" s="99"/>
    </row>
    <row r="627">
      <c r="A627" s="99"/>
    </row>
    <row r="628">
      <c r="A628" s="99"/>
    </row>
    <row r="629">
      <c r="A629" s="99"/>
    </row>
    <row r="630">
      <c r="A630" s="99"/>
    </row>
    <row r="631">
      <c r="A631" s="99"/>
    </row>
    <row r="632">
      <c r="A632" s="99"/>
    </row>
    <row r="633">
      <c r="A633" s="99"/>
    </row>
    <row r="634">
      <c r="A634" s="99"/>
    </row>
    <row r="635">
      <c r="A635" s="99"/>
    </row>
    <row r="636">
      <c r="A636" s="99"/>
    </row>
    <row r="637">
      <c r="A637" s="99"/>
    </row>
    <row r="638">
      <c r="A638" s="99"/>
    </row>
    <row r="639">
      <c r="A639" s="99"/>
    </row>
    <row r="640">
      <c r="A640" s="99"/>
    </row>
    <row r="641">
      <c r="A641" s="99"/>
    </row>
    <row r="642">
      <c r="A642" s="99"/>
    </row>
    <row r="643">
      <c r="A643" s="99"/>
    </row>
    <row r="644">
      <c r="A644" s="99"/>
    </row>
    <row r="645">
      <c r="A645" s="99"/>
    </row>
    <row r="646">
      <c r="A646" s="99"/>
    </row>
    <row r="647">
      <c r="A647" s="99"/>
    </row>
    <row r="648">
      <c r="A648" s="99"/>
    </row>
    <row r="649">
      <c r="A649" s="99"/>
    </row>
    <row r="650">
      <c r="A650" s="99"/>
    </row>
    <row r="651">
      <c r="A651" s="99"/>
    </row>
    <row r="652">
      <c r="A652" s="99"/>
    </row>
    <row r="653">
      <c r="A653" s="99"/>
    </row>
    <row r="654">
      <c r="A654" s="99"/>
    </row>
    <row r="655">
      <c r="A655" s="99"/>
    </row>
    <row r="656">
      <c r="A656" s="99"/>
    </row>
    <row r="657">
      <c r="A657" s="99"/>
    </row>
    <row r="658">
      <c r="A658" s="99"/>
    </row>
    <row r="659">
      <c r="A659" s="99"/>
    </row>
    <row r="660">
      <c r="A660" s="99"/>
    </row>
    <row r="661">
      <c r="A661" s="99"/>
    </row>
    <row r="662">
      <c r="A662" s="99"/>
    </row>
    <row r="663">
      <c r="A663" s="99"/>
    </row>
    <row r="664">
      <c r="A664" s="99"/>
    </row>
    <row r="665">
      <c r="A665" s="99"/>
    </row>
    <row r="666">
      <c r="A666" s="99"/>
    </row>
    <row r="667">
      <c r="A667" s="99"/>
    </row>
    <row r="668">
      <c r="A668" s="99"/>
    </row>
    <row r="669">
      <c r="A669" s="99"/>
    </row>
    <row r="670">
      <c r="A670" s="99"/>
    </row>
    <row r="671">
      <c r="A671" s="99"/>
    </row>
    <row r="672">
      <c r="A672" s="99"/>
    </row>
    <row r="673">
      <c r="A673" s="99"/>
    </row>
    <row r="674">
      <c r="A674" s="99"/>
    </row>
    <row r="675">
      <c r="A675" s="99"/>
    </row>
    <row r="676">
      <c r="A676" s="99"/>
    </row>
    <row r="677">
      <c r="A677" s="99"/>
    </row>
    <row r="678">
      <c r="A678" s="99"/>
    </row>
    <row r="679">
      <c r="A679" s="99"/>
    </row>
    <row r="680">
      <c r="A680" s="99"/>
    </row>
    <row r="681">
      <c r="A681" s="99"/>
    </row>
    <row r="682">
      <c r="A682" s="99"/>
    </row>
    <row r="683">
      <c r="A683" s="99"/>
    </row>
    <row r="684">
      <c r="A684" s="99"/>
    </row>
    <row r="685">
      <c r="A685" s="99"/>
    </row>
    <row r="686">
      <c r="A686" s="99"/>
    </row>
    <row r="687">
      <c r="A687" s="99"/>
    </row>
    <row r="688">
      <c r="A688" s="99"/>
    </row>
    <row r="689">
      <c r="A689" s="99"/>
    </row>
    <row r="690">
      <c r="A690" s="99"/>
    </row>
    <row r="691">
      <c r="A691" s="99"/>
    </row>
    <row r="692">
      <c r="A692" s="99"/>
    </row>
    <row r="693">
      <c r="A693" s="99"/>
    </row>
    <row r="694">
      <c r="A694" s="99"/>
    </row>
    <row r="695">
      <c r="A695" s="99"/>
    </row>
    <row r="696">
      <c r="A696" s="99"/>
    </row>
    <row r="697">
      <c r="A697" s="99"/>
    </row>
    <row r="698">
      <c r="A698" s="99"/>
    </row>
    <row r="699">
      <c r="A699" s="99"/>
    </row>
    <row r="700">
      <c r="A700" s="99"/>
    </row>
    <row r="701">
      <c r="A701" s="99"/>
    </row>
    <row r="702">
      <c r="A702" s="99"/>
    </row>
    <row r="703">
      <c r="A703" s="99"/>
    </row>
    <row r="704">
      <c r="A704" s="99"/>
    </row>
    <row r="705">
      <c r="A705" s="99"/>
    </row>
    <row r="706">
      <c r="A706" s="99"/>
    </row>
    <row r="707">
      <c r="A707" s="99"/>
    </row>
    <row r="708">
      <c r="A708" s="99"/>
    </row>
    <row r="709">
      <c r="A709" s="99"/>
    </row>
    <row r="710">
      <c r="A710" s="99"/>
    </row>
    <row r="711">
      <c r="A711" s="99"/>
    </row>
    <row r="712">
      <c r="A712" s="99"/>
    </row>
    <row r="713">
      <c r="A713" s="99"/>
    </row>
    <row r="714">
      <c r="A714" s="99"/>
    </row>
    <row r="715">
      <c r="A715" s="99"/>
    </row>
    <row r="716">
      <c r="A716" s="99"/>
    </row>
    <row r="717">
      <c r="A717" s="99"/>
    </row>
    <row r="718">
      <c r="A718" s="99"/>
    </row>
    <row r="719">
      <c r="A719" s="99"/>
    </row>
    <row r="720">
      <c r="A720" s="99"/>
    </row>
    <row r="721">
      <c r="A721" s="99"/>
    </row>
    <row r="722">
      <c r="A722" s="99"/>
    </row>
    <row r="723">
      <c r="A723" s="99"/>
    </row>
    <row r="724">
      <c r="A724" s="99"/>
    </row>
    <row r="725">
      <c r="A725" s="99"/>
    </row>
    <row r="726">
      <c r="A726" s="99"/>
    </row>
    <row r="727">
      <c r="A727" s="99"/>
    </row>
    <row r="728">
      <c r="A728" s="99"/>
    </row>
    <row r="729">
      <c r="A729" s="99"/>
    </row>
    <row r="730">
      <c r="A730" s="99"/>
    </row>
    <row r="731">
      <c r="A731" s="99"/>
    </row>
    <row r="732">
      <c r="A732" s="99"/>
    </row>
    <row r="733">
      <c r="A733" s="99"/>
    </row>
    <row r="734">
      <c r="A734" s="99"/>
    </row>
    <row r="735">
      <c r="A735" s="99"/>
    </row>
    <row r="736">
      <c r="A736" s="99"/>
    </row>
    <row r="737">
      <c r="A737" s="99"/>
    </row>
    <row r="738">
      <c r="A738" s="99"/>
    </row>
    <row r="739">
      <c r="A739" s="99"/>
    </row>
    <row r="740">
      <c r="A740" s="99"/>
    </row>
    <row r="741">
      <c r="A741" s="99"/>
    </row>
    <row r="742">
      <c r="A742" s="99"/>
    </row>
    <row r="743">
      <c r="A743" s="99"/>
    </row>
    <row r="744">
      <c r="A744" s="99"/>
    </row>
    <row r="745">
      <c r="A745" s="99"/>
    </row>
    <row r="746">
      <c r="A746" s="99"/>
    </row>
    <row r="747">
      <c r="A747" s="99"/>
    </row>
    <row r="748">
      <c r="A748" s="99"/>
    </row>
    <row r="749">
      <c r="A749" s="99"/>
    </row>
    <row r="750">
      <c r="A750" s="99"/>
    </row>
    <row r="751">
      <c r="A751" s="99"/>
    </row>
    <row r="752">
      <c r="A752" s="99"/>
    </row>
    <row r="753">
      <c r="A753" s="99"/>
    </row>
    <row r="754">
      <c r="A754" s="99"/>
    </row>
    <row r="755">
      <c r="A755" s="99"/>
    </row>
    <row r="756">
      <c r="A756" s="99"/>
    </row>
    <row r="757">
      <c r="A757" s="99"/>
    </row>
    <row r="758">
      <c r="A758" s="99"/>
    </row>
    <row r="759">
      <c r="A759" s="99"/>
    </row>
    <row r="760">
      <c r="A760" s="99"/>
    </row>
    <row r="761">
      <c r="A761" s="99"/>
    </row>
    <row r="762">
      <c r="A762" s="99"/>
    </row>
    <row r="763">
      <c r="A763" s="99"/>
    </row>
    <row r="764">
      <c r="A764" s="99"/>
    </row>
    <row r="765">
      <c r="A765" s="99"/>
    </row>
    <row r="766">
      <c r="A766" s="99"/>
    </row>
    <row r="767">
      <c r="A767" s="99"/>
    </row>
    <row r="768">
      <c r="A768" s="99"/>
    </row>
    <row r="769">
      <c r="A769" s="99"/>
    </row>
    <row r="770">
      <c r="A770" s="99"/>
    </row>
    <row r="771">
      <c r="A771" s="99"/>
    </row>
    <row r="772">
      <c r="A772" s="99"/>
    </row>
    <row r="773">
      <c r="A773" s="99"/>
    </row>
    <row r="774">
      <c r="A774" s="99"/>
    </row>
    <row r="775">
      <c r="A775" s="99"/>
    </row>
    <row r="776">
      <c r="A776" s="99"/>
    </row>
    <row r="777">
      <c r="A777" s="99"/>
    </row>
    <row r="778">
      <c r="A778" s="99"/>
    </row>
    <row r="779">
      <c r="A779" s="99"/>
    </row>
    <row r="780">
      <c r="A780" s="99"/>
    </row>
    <row r="781">
      <c r="A781" s="99"/>
    </row>
    <row r="782">
      <c r="A782" s="99"/>
    </row>
    <row r="783">
      <c r="A783" s="99"/>
    </row>
    <row r="784">
      <c r="A784" s="99"/>
    </row>
    <row r="785">
      <c r="A785" s="99"/>
    </row>
    <row r="786">
      <c r="A786" s="99"/>
    </row>
    <row r="787">
      <c r="A787" s="99"/>
    </row>
    <row r="788">
      <c r="A788" s="99"/>
    </row>
    <row r="789">
      <c r="A789" s="99"/>
    </row>
    <row r="790">
      <c r="A790" s="99"/>
    </row>
    <row r="791">
      <c r="A791" s="99"/>
    </row>
    <row r="792">
      <c r="A792" s="99"/>
    </row>
    <row r="793">
      <c r="A793" s="99"/>
    </row>
    <row r="794">
      <c r="A794" s="99"/>
    </row>
    <row r="795">
      <c r="A795" s="99"/>
    </row>
    <row r="796">
      <c r="A796" s="99"/>
    </row>
    <row r="797">
      <c r="A797" s="99"/>
    </row>
    <row r="798">
      <c r="A798" s="99"/>
    </row>
    <row r="799">
      <c r="A799" s="99"/>
    </row>
    <row r="800">
      <c r="A800" s="99"/>
    </row>
    <row r="801">
      <c r="A801" s="99"/>
    </row>
    <row r="802">
      <c r="A802" s="99"/>
    </row>
    <row r="803">
      <c r="A803" s="99"/>
    </row>
    <row r="804">
      <c r="A804" s="99"/>
    </row>
    <row r="805">
      <c r="A805" s="99"/>
    </row>
    <row r="806">
      <c r="A806" s="99"/>
    </row>
    <row r="807">
      <c r="A807" s="99"/>
    </row>
    <row r="808">
      <c r="A808" s="99"/>
    </row>
    <row r="809">
      <c r="A809" s="99"/>
    </row>
    <row r="810">
      <c r="A810" s="99"/>
    </row>
    <row r="811">
      <c r="A811" s="99"/>
    </row>
    <row r="812">
      <c r="A812" s="99"/>
    </row>
    <row r="813">
      <c r="A813" s="99"/>
    </row>
    <row r="814">
      <c r="A814" s="99"/>
    </row>
    <row r="815">
      <c r="A815" s="99"/>
    </row>
    <row r="816">
      <c r="A816" s="99"/>
    </row>
    <row r="817">
      <c r="A817" s="99"/>
    </row>
    <row r="818">
      <c r="A818" s="99"/>
    </row>
    <row r="819">
      <c r="A819" s="99"/>
    </row>
    <row r="820">
      <c r="A820" s="99"/>
    </row>
    <row r="821">
      <c r="A821" s="99"/>
    </row>
    <row r="822">
      <c r="A822" s="99"/>
    </row>
    <row r="823">
      <c r="A823" s="99"/>
    </row>
    <row r="824">
      <c r="A824" s="99"/>
    </row>
    <row r="825">
      <c r="A825" s="99"/>
    </row>
    <row r="826">
      <c r="A826" s="99"/>
    </row>
    <row r="827">
      <c r="A827" s="99"/>
    </row>
    <row r="828">
      <c r="A828" s="99"/>
    </row>
    <row r="829">
      <c r="A829" s="99"/>
    </row>
    <row r="830">
      <c r="A830" s="99"/>
    </row>
    <row r="831">
      <c r="A831" s="99"/>
    </row>
    <row r="832">
      <c r="A832" s="99"/>
    </row>
    <row r="833">
      <c r="A833" s="99"/>
    </row>
    <row r="834">
      <c r="A834" s="99"/>
    </row>
    <row r="835">
      <c r="A835" s="99"/>
    </row>
    <row r="836">
      <c r="A836" s="99"/>
    </row>
    <row r="837">
      <c r="A837" s="99"/>
    </row>
    <row r="838">
      <c r="A838" s="99"/>
    </row>
    <row r="839">
      <c r="A839" s="99"/>
    </row>
    <row r="840">
      <c r="A840" s="99"/>
    </row>
    <row r="841">
      <c r="A841" s="99"/>
    </row>
    <row r="842">
      <c r="A842" s="99"/>
    </row>
    <row r="843">
      <c r="A843" s="99"/>
    </row>
    <row r="844">
      <c r="A844" s="99"/>
    </row>
    <row r="845">
      <c r="A845" s="99"/>
    </row>
    <row r="846">
      <c r="A846" s="99"/>
    </row>
    <row r="847">
      <c r="A847" s="99"/>
    </row>
    <row r="848">
      <c r="A848" s="99"/>
    </row>
    <row r="849">
      <c r="A849" s="99"/>
    </row>
    <row r="850">
      <c r="A850" s="99"/>
    </row>
    <row r="851">
      <c r="A851" s="99"/>
    </row>
    <row r="852">
      <c r="A852" s="99"/>
    </row>
    <row r="853">
      <c r="A853" s="99"/>
    </row>
    <row r="854">
      <c r="A854" s="99"/>
    </row>
    <row r="855">
      <c r="A855" s="99"/>
    </row>
    <row r="856">
      <c r="A856" s="99"/>
    </row>
    <row r="857">
      <c r="A857" s="99"/>
    </row>
    <row r="858">
      <c r="A858" s="99"/>
    </row>
    <row r="859">
      <c r="A859" s="99"/>
    </row>
    <row r="860">
      <c r="A860" s="99"/>
    </row>
    <row r="861">
      <c r="A861" s="99"/>
    </row>
    <row r="862">
      <c r="A862" s="99"/>
    </row>
    <row r="863">
      <c r="A863" s="99"/>
    </row>
    <row r="864">
      <c r="A864" s="99"/>
    </row>
    <row r="865">
      <c r="A865" s="99"/>
    </row>
    <row r="866">
      <c r="A866" s="99"/>
    </row>
    <row r="867">
      <c r="A867" s="99"/>
    </row>
    <row r="868">
      <c r="A868" s="99"/>
    </row>
    <row r="869">
      <c r="A869" s="99"/>
    </row>
    <row r="870">
      <c r="A870" s="99"/>
    </row>
    <row r="871">
      <c r="A871" s="99"/>
    </row>
    <row r="872">
      <c r="A872" s="99"/>
    </row>
    <row r="873">
      <c r="A873" s="99"/>
    </row>
    <row r="874">
      <c r="A874" s="99"/>
    </row>
    <row r="875">
      <c r="A875" s="99"/>
    </row>
    <row r="876">
      <c r="A876" s="99"/>
    </row>
    <row r="877">
      <c r="A877" s="99"/>
    </row>
    <row r="878">
      <c r="A878" s="99"/>
    </row>
    <row r="879">
      <c r="A879" s="99"/>
    </row>
    <row r="880">
      <c r="A880" s="99"/>
    </row>
    <row r="881">
      <c r="A881" s="99"/>
    </row>
    <row r="882">
      <c r="A882" s="99"/>
    </row>
    <row r="883">
      <c r="A883" s="99"/>
    </row>
    <row r="884">
      <c r="A884" s="99"/>
    </row>
    <row r="885">
      <c r="A885" s="99"/>
    </row>
    <row r="886">
      <c r="A886" s="99"/>
    </row>
    <row r="887">
      <c r="A887" s="99"/>
    </row>
    <row r="888">
      <c r="A888" s="99"/>
    </row>
    <row r="889">
      <c r="A889" s="99"/>
    </row>
    <row r="890">
      <c r="A890" s="99"/>
    </row>
    <row r="891">
      <c r="A891" s="99"/>
    </row>
    <row r="892">
      <c r="A892" s="99"/>
    </row>
    <row r="893">
      <c r="A893" s="99"/>
    </row>
    <row r="894">
      <c r="A894" s="99"/>
    </row>
    <row r="895">
      <c r="A895" s="99"/>
    </row>
    <row r="896">
      <c r="A896" s="99"/>
    </row>
    <row r="897">
      <c r="A897" s="99"/>
    </row>
    <row r="898">
      <c r="A898" s="99"/>
    </row>
    <row r="899">
      <c r="A899" s="99"/>
    </row>
    <row r="900">
      <c r="A900" s="99"/>
    </row>
    <row r="901">
      <c r="A901" s="99"/>
    </row>
    <row r="902">
      <c r="A902" s="99"/>
    </row>
    <row r="903">
      <c r="A903" s="99"/>
    </row>
    <row r="904">
      <c r="A904" s="99"/>
    </row>
    <row r="905">
      <c r="A905" s="99"/>
    </row>
    <row r="906">
      <c r="A906" s="99"/>
    </row>
    <row r="907">
      <c r="A907" s="99"/>
    </row>
    <row r="908">
      <c r="A908" s="99"/>
    </row>
    <row r="909">
      <c r="A909" s="99"/>
    </row>
    <row r="910">
      <c r="A910" s="99"/>
    </row>
    <row r="911">
      <c r="A911" s="99"/>
    </row>
    <row r="912">
      <c r="A912" s="99"/>
    </row>
    <row r="913">
      <c r="A913" s="99"/>
    </row>
    <row r="914">
      <c r="A914" s="99"/>
    </row>
    <row r="915">
      <c r="A915" s="99"/>
    </row>
    <row r="916">
      <c r="A916" s="99"/>
    </row>
    <row r="917">
      <c r="A917" s="99"/>
    </row>
    <row r="918">
      <c r="A918" s="99"/>
    </row>
    <row r="919">
      <c r="A919" s="99"/>
    </row>
    <row r="920">
      <c r="A920" s="99"/>
    </row>
    <row r="921">
      <c r="A921" s="99"/>
    </row>
    <row r="922">
      <c r="A922" s="99"/>
    </row>
    <row r="923">
      <c r="A923" s="99"/>
    </row>
    <row r="924">
      <c r="A924" s="99"/>
    </row>
    <row r="925">
      <c r="A925" s="99"/>
    </row>
    <row r="926">
      <c r="A926" s="99"/>
    </row>
    <row r="927">
      <c r="A927" s="99"/>
    </row>
    <row r="928">
      <c r="A928" s="99"/>
    </row>
    <row r="929">
      <c r="A929" s="99"/>
    </row>
    <row r="930">
      <c r="A930" s="99"/>
    </row>
    <row r="931">
      <c r="A931" s="99"/>
    </row>
    <row r="932">
      <c r="A932" s="99"/>
    </row>
    <row r="933">
      <c r="A933" s="99"/>
    </row>
    <row r="934">
      <c r="A934" s="99"/>
    </row>
    <row r="935">
      <c r="A935" s="99"/>
    </row>
    <row r="936">
      <c r="A936" s="99"/>
    </row>
    <row r="937">
      <c r="A937" s="99"/>
    </row>
    <row r="938">
      <c r="A938" s="99"/>
    </row>
    <row r="939">
      <c r="A939" s="99"/>
    </row>
    <row r="940">
      <c r="A940" s="99"/>
    </row>
    <row r="941">
      <c r="A941" s="99"/>
    </row>
    <row r="942">
      <c r="A942" s="99"/>
    </row>
    <row r="943">
      <c r="A943" s="99"/>
    </row>
    <row r="944">
      <c r="A944" s="99"/>
    </row>
    <row r="945">
      <c r="A945" s="99"/>
    </row>
    <row r="946">
      <c r="A946" s="99"/>
    </row>
    <row r="947">
      <c r="A947" s="99"/>
    </row>
    <row r="948">
      <c r="A948" s="99"/>
    </row>
    <row r="949">
      <c r="A949" s="99"/>
    </row>
    <row r="950">
      <c r="A950" s="99"/>
    </row>
    <row r="951">
      <c r="A951" s="99"/>
    </row>
    <row r="952">
      <c r="A952" s="99"/>
    </row>
    <row r="953">
      <c r="A953" s="99"/>
    </row>
    <row r="954">
      <c r="A954" s="99"/>
    </row>
    <row r="955">
      <c r="A955" s="99"/>
    </row>
    <row r="956">
      <c r="A956" s="99"/>
    </row>
    <row r="957">
      <c r="A957" s="99"/>
    </row>
    <row r="958">
      <c r="A958" s="99"/>
    </row>
    <row r="959">
      <c r="A959" s="99"/>
    </row>
    <row r="960">
      <c r="A960" s="99"/>
    </row>
    <row r="961">
      <c r="A961" s="99"/>
    </row>
    <row r="962">
      <c r="A962" s="99"/>
    </row>
    <row r="963">
      <c r="A963" s="99"/>
    </row>
    <row r="964">
      <c r="A964" s="99"/>
    </row>
    <row r="965">
      <c r="A965" s="99"/>
    </row>
    <row r="966">
      <c r="A966" s="99"/>
    </row>
    <row r="967">
      <c r="A967" s="99"/>
    </row>
    <row r="968">
      <c r="A968" s="99"/>
    </row>
    <row r="969">
      <c r="A969" s="99"/>
    </row>
    <row r="970">
      <c r="A970" s="99"/>
    </row>
    <row r="971">
      <c r="A971" s="99"/>
    </row>
    <row r="972">
      <c r="A972" s="99"/>
    </row>
    <row r="973">
      <c r="A973" s="99"/>
    </row>
    <row r="974">
      <c r="A974" s="99"/>
    </row>
    <row r="975">
      <c r="A975" s="99"/>
    </row>
    <row r="976">
      <c r="A976" s="99"/>
    </row>
  </sheetData>
  <hyperlinks>
    <hyperlink r:id="rId1" ref="E1"/>
    <hyperlink r:id="rId2" ref="L2"/>
    <hyperlink r:id="rId3" ref="M2"/>
    <hyperlink r:id="rId4" ref="N2"/>
    <hyperlink r:id="rId5" ref="L3"/>
    <hyperlink r:id="rId6" ref="M3"/>
    <hyperlink r:id="rId7" ref="N3"/>
    <hyperlink r:id="rId8" ref="L4"/>
    <hyperlink r:id="rId9" ref="M4"/>
    <hyperlink r:id="rId10" ref="N4"/>
    <hyperlink r:id="rId11" ref="L5"/>
    <hyperlink r:id="rId12" ref="M5"/>
    <hyperlink r:id="rId13" ref="N5"/>
    <hyperlink r:id="rId14" ref="L6"/>
    <hyperlink r:id="rId15" ref="M6"/>
    <hyperlink r:id="rId16" ref="N6"/>
    <hyperlink r:id="rId17" ref="L7"/>
    <hyperlink r:id="rId18" ref="M7"/>
    <hyperlink r:id="rId19" ref="N7"/>
    <hyperlink r:id="rId20" ref="L8"/>
    <hyperlink r:id="rId21" ref="M8"/>
    <hyperlink r:id="rId22" ref="N8"/>
    <hyperlink r:id="rId23" ref="L9"/>
    <hyperlink r:id="rId24" ref="M9"/>
    <hyperlink r:id="rId25" ref="N9"/>
    <hyperlink r:id="rId26" ref="L10"/>
    <hyperlink r:id="rId27" ref="M10"/>
    <hyperlink r:id="rId28" ref="N10"/>
    <hyperlink r:id="rId29" ref="L11"/>
    <hyperlink r:id="rId30" ref="M11"/>
    <hyperlink r:id="rId31" ref="N11"/>
    <hyperlink r:id="rId32" ref="L12"/>
    <hyperlink r:id="rId33" ref="M12"/>
    <hyperlink r:id="rId34" ref="N12"/>
    <hyperlink r:id="rId35" ref="L13"/>
    <hyperlink r:id="rId36" ref="M13"/>
    <hyperlink r:id="rId37" ref="N13"/>
    <hyperlink r:id="rId38" ref="L14"/>
    <hyperlink r:id="rId39" ref="M14"/>
    <hyperlink r:id="rId40" ref="N14"/>
    <hyperlink r:id="rId41" ref="L15"/>
    <hyperlink r:id="rId42" ref="M15"/>
    <hyperlink r:id="rId43" ref="N15"/>
    <hyperlink r:id="rId44" ref="L16"/>
    <hyperlink r:id="rId45" ref="M16"/>
    <hyperlink r:id="rId46" ref="N16"/>
    <hyperlink r:id="rId47" ref="L17"/>
    <hyperlink r:id="rId48" ref="M17"/>
    <hyperlink r:id="rId49" ref="N17"/>
    <hyperlink r:id="rId50" ref="L18"/>
    <hyperlink r:id="rId51" ref="M18"/>
    <hyperlink r:id="rId52" ref="N18"/>
    <hyperlink r:id="rId53" ref="L19"/>
    <hyperlink r:id="rId54" ref="M19"/>
    <hyperlink r:id="rId55" ref="N19"/>
    <hyperlink r:id="rId56" ref="L20"/>
    <hyperlink r:id="rId57" ref="M20"/>
    <hyperlink r:id="rId58" ref="N20"/>
    <hyperlink r:id="rId59" ref="L21"/>
    <hyperlink r:id="rId60" ref="M21"/>
    <hyperlink r:id="rId61" ref="N21"/>
    <hyperlink r:id="rId62" ref="L22"/>
    <hyperlink r:id="rId63" ref="M22"/>
    <hyperlink r:id="rId64" ref="N22"/>
  </hyperlinks>
  <drawing r:id="rId6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5"/>
    <col customWidth="1" min="4" max="4" width="24.5"/>
  </cols>
  <sheetData>
    <row r="1">
      <c r="A1" s="188" t="s">
        <v>91</v>
      </c>
      <c r="B1" s="189" t="s">
        <v>135</v>
      </c>
      <c r="C1" s="189" t="s">
        <v>123</v>
      </c>
      <c r="D1" s="190" t="s">
        <v>136</v>
      </c>
      <c r="E1" s="190" t="s">
        <v>137</v>
      </c>
    </row>
    <row r="2">
      <c r="A2" s="191">
        <f t="shared" ref="A2:A12" si="1">A3-1</f>
        <v>46238</v>
      </c>
      <c r="B2" s="192">
        <v>3526.0</v>
      </c>
      <c r="C2" s="193">
        <v>32.5</v>
      </c>
      <c r="D2" s="194">
        <f t="shared" ref="D2:D13" si="2">C2-$C$14</f>
        <v>0.4333333333</v>
      </c>
      <c r="E2" s="195">
        <f t="shared" ref="E2:E13" si="3">D2/$C$14</f>
        <v>0.01351351351</v>
      </c>
    </row>
    <row r="3">
      <c r="A3" s="191">
        <f t="shared" si="1"/>
        <v>46239</v>
      </c>
      <c r="B3" s="192">
        <v>3612.0</v>
      </c>
      <c r="C3" s="193">
        <v>32.8</v>
      </c>
      <c r="D3" s="194">
        <f t="shared" si="2"/>
        <v>0.7333333333</v>
      </c>
      <c r="E3" s="195">
        <f t="shared" si="3"/>
        <v>0.02286902287</v>
      </c>
    </row>
    <row r="4">
      <c r="A4" s="191">
        <f t="shared" si="1"/>
        <v>46240</v>
      </c>
      <c r="B4" s="192">
        <v>2188.0</v>
      </c>
      <c r="C4" s="193">
        <v>30.8</v>
      </c>
      <c r="D4" s="194">
        <f t="shared" si="2"/>
        <v>-1.266666667</v>
      </c>
      <c r="E4" s="195">
        <f t="shared" si="3"/>
        <v>-0.0395010395</v>
      </c>
    </row>
    <row r="5">
      <c r="A5" s="191">
        <f t="shared" si="1"/>
        <v>46241</v>
      </c>
      <c r="B5" s="192">
        <v>3627.0</v>
      </c>
      <c r="C5" s="193">
        <v>33.1</v>
      </c>
      <c r="D5" s="194">
        <f t="shared" si="2"/>
        <v>1.033333333</v>
      </c>
      <c r="E5" s="195">
        <f t="shared" si="3"/>
        <v>0.03222453222</v>
      </c>
    </row>
    <row r="6">
      <c r="A6" s="191">
        <f t="shared" si="1"/>
        <v>46242</v>
      </c>
      <c r="B6" s="192">
        <v>2330.0</v>
      </c>
      <c r="C6" s="193">
        <v>31.4</v>
      </c>
      <c r="D6" s="194">
        <f t="shared" si="2"/>
        <v>-0.6666666667</v>
      </c>
      <c r="E6" s="195">
        <f t="shared" si="3"/>
        <v>-0.02079002079</v>
      </c>
    </row>
    <row r="7">
      <c r="A7" s="191">
        <f t="shared" si="1"/>
        <v>46243</v>
      </c>
      <c r="B7" s="192">
        <v>3610.0</v>
      </c>
      <c r="C7" s="193">
        <v>31.5</v>
      </c>
      <c r="D7" s="194">
        <f t="shared" si="2"/>
        <v>-0.5666666667</v>
      </c>
      <c r="E7" s="195">
        <f t="shared" si="3"/>
        <v>-0.01767151767</v>
      </c>
    </row>
    <row r="8">
      <c r="A8" s="191">
        <f t="shared" si="1"/>
        <v>46244</v>
      </c>
      <c r="B8" s="192">
        <v>3678.0</v>
      </c>
      <c r="C8" s="193">
        <v>32.0</v>
      </c>
      <c r="D8" s="194">
        <f t="shared" si="2"/>
        <v>-0.06666666667</v>
      </c>
      <c r="E8" s="195">
        <f t="shared" si="3"/>
        <v>-0.002079002079</v>
      </c>
    </row>
    <row r="9">
      <c r="A9" s="191">
        <f t="shared" si="1"/>
        <v>46245</v>
      </c>
      <c r="B9" s="192">
        <v>3775.0</v>
      </c>
      <c r="C9" s="193">
        <v>31.8</v>
      </c>
      <c r="D9" s="194">
        <f t="shared" si="2"/>
        <v>-0.2666666667</v>
      </c>
      <c r="E9" s="195">
        <f t="shared" si="3"/>
        <v>-0.008316008316</v>
      </c>
    </row>
    <row r="10">
      <c r="A10" s="191">
        <f t="shared" si="1"/>
        <v>46246</v>
      </c>
      <c r="B10" s="192">
        <v>3760.0</v>
      </c>
      <c r="C10" s="193">
        <v>32.0</v>
      </c>
      <c r="D10" s="194">
        <f t="shared" si="2"/>
        <v>-0.06666666667</v>
      </c>
      <c r="E10" s="195">
        <f t="shared" si="3"/>
        <v>-0.002079002079</v>
      </c>
    </row>
    <row r="11">
      <c r="A11" s="191">
        <f t="shared" si="1"/>
        <v>46247</v>
      </c>
      <c r="B11" s="192">
        <v>3747.0</v>
      </c>
      <c r="C11" s="193">
        <v>32.0</v>
      </c>
      <c r="D11" s="194">
        <f t="shared" si="2"/>
        <v>-0.06666666667</v>
      </c>
      <c r="E11" s="195">
        <f t="shared" si="3"/>
        <v>-0.002079002079</v>
      </c>
    </row>
    <row r="12">
      <c r="A12" s="191">
        <f t="shared" si="1"/>
        <v>46248</v>
      </c>
      <c r="B12" s="192">
        <v>2683.0</v>
      </c>
      <c r="C12" s="193">
        <v>31.6</v>
      </c>
      <c r="D12" s="194">
        <f t="shared" si="2"/>
        <v>-0.4666666667</v>
      </c>
      <c r="E12" s="195">
        <f t="shared" si="3"/>
        <v>-0.01455301455</v>
      </c>
    </row>
    <row r="13">
      <c r="A13" s="196">
        <v>46249.0</v>
      </c>
      <c r="B13" s="192">
        <v>3455.0</v>
      </c>
      <c r="C13" s="193">
        <v>33.3</v>
      </c>
      <c r="D13" s="194">
        <f t="shared" si="2"/>
        <v>1.233333333</v>
      </c>
      <c r="E13" s="195">
        <f t="shared" si="3"/>
        <v>0.03846153846</v>
      </c>
    </row>
    <row r="14">
      <c r="A14" s="99"/>
      <c r="B14" s="163" t="s">
        <v>138</v>
      </c>
      <c r="C14" s="198">
        <f>AVERAGEIF($C$2:$C$13,"&gt;0")</f>
        <v>32.06666667</v>
      </c>
    </row>
    <row r="15">
      <c r="A15" s="77"/>
    </row>
    <row r="16">
      <c r="A16" s="99"/>
    </row>
    <row r="17">
      <c r="A17" s="99"/>
    </row>
    <row r="18">
      <c r="A18" s="99"/>
    </row>
    <row r="19">
      <c r="A19" s="37" t="s">
        <v>31</v>
      </c>
    </row>
    <row r="20">
      <c r="A20" s="99"/>
    </row>
    <row r="21">
      <c r="A21" s="99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25"/>
    </row>
    <row r="22">
      <c r="A22" s="99"/>
      <c r="C22" s="25"/>
    </row>
    <row r="23">
      <c r="A23" s="99"/>
      <c r="B23" s="192"/>
      <c r="C23" s="192"/>
    </row>
    <row r="24">
      <c r="A24" s="99"/>
      <c r="B24" s="192"/>
      <c r="C24" s="192"/>
    </row>
    <row r="25">
      <c r="A25" s="99"/>
      <c r="B25" s="192"/>
      <c r="C25" s="192"/>
    </row>
    <row r="26">
      <c r="A26" s="99"/>
      <c r="B26" s="192"/>
      <c r="C26" s="192"/>
    </row>
    <row r="27">
      <c r="A27" s="99"/>
      <c r="B27" s="192"/>
      <c r="C27" s="192"/>
    </row>
    <row r="28">
      <c r="A28" s="99"/>
      <c r="B28" s="192"/>
      <c r="C28" s="192"/>
    </row>
    <row r="29">
      <c r="A29" s="99"/>
      <c r="B29" s="192"/>
      <c r="C29" s="192"/>
    </row>
    <row r="30">
      <c r="A30" s="99"/>
      <c r="B30" s="192"/>
      <c r="C30" s="192"/>
    </row>
    <row r="31">
      <c r="A31" s="99"/>
      <c r="B31" s="192"/>
      <c r="C31" s="192"/>
    </row>
    <row r="32">
      <c r="A32" s="99"/>
      <c r="B32" s="192"/>
      <c r="C32" s="192"/>
    </row>
    <row r="33">
      <c r="A33" s="99"/>
      <c r="B33" s="192"/>
      <c r="C33" s="192"/>
    </row>
    <row r="34">
      <c r="A34" s="99"/>
      <c r="B34" s="192"/>
      <c r="C34" s="192"/>
    </row>
    <row r="35">
      <c r="A35" s="99"/>
    </row>
    <row r="36">
      <c r="A36" s="99"/>
    </row>
    <row r="37">
      <c r="A37" s="99"/>
    </row>
    <row r="38">
      <c r="A38" s="99"/>
    </row>
    <row r="39">
      <c r="A39" s="99"/>
    </row>
    <row r="40">
      <c r="A40" s="99"/>
    </row>
    <row r="41">
      <c r="A41" s="99"/>
    </row>
    <row r="42">
      <c r="A42" s="99"/>
    </row>
    <row r="43">
      <c r="A43" s="99"/>
    </row>
    <row r="44">
      <c r="A44" s="99"/>
    </row>
    <row r="45">
      <c r="A45" s="99"/>
    </row>
    <row r="46">
      <c r="A46" s="99"/>
    </row>
    <row r="47">
      <c r="A47" s="99"/>
    </row>
    <row r="48">
      <c r="A48" s="99"/>
    </row>
    <row r="49">
      <c r="A49" s="99"/>
    </row>
    <row r="50">
      <c r="A50" s="99"/>
    </row>
    <row r="51">
      <c r="A51" s="99"/>
    </row>
    <row r="52">
      <c r="A52" s="99"/>
    </row>
    <row r="53">
      <c r="A53" s="99"/>
    </row>
    <row r="54">
      <c r="A54" s="99"/>
    </row>
    <row r="55">
      <c r="A55" s="99"/>
    </row>
    <row r="56">
      <c r="A56" s="99"/>
    </row>
    <row r="57">
      <c r="A57" s="99"/>
    </row>
    <row r="58">
      <c r="A58" s="99"/>
    </row>
    <row r="59">
      <c r="A59" s="99"/>
    </row>
    <row r="60">
      <c r="A60" s="99"/>
    </row>
    <row r="61">
      <c r="A61" s="99"/>
    </row>
    <row r="62">
      <c r="A62" s="99"/>
    </row>
    <row r="63">
      <c r="A63" s="99"/>
    </row>
    <row r="64">
      <c r="A64" s="99"/>
    </row>
    <row r="65">
      <c r="A65" s="99"/>
    </row>
    <row r="66">
      <c r="A66" s="99"/>
    </row>
    <row r="67">
      <c r="A67" s="99"/>
    </row>
    <row r="68">
      <c r="A68" s="99"/>
    </row>
    <row r="69">
      <c r="A69" s="99"/>
    </row>
    <row r="70">
      <c r="A70" s="99"/>
    </row>
    <row r="71">
      <c r="A71" s="99"/>
    </row>
    <row r="72">
      <c r="A72" s="99"/>
    </row>
    <row r="73">
      <c r="A73" s="99"/>
    </row>
    <row r="74">
      <c r="A74" s="99"/>
    </row>
    <row r="75">
      <c r="A75" s="99"/>
    </row>
    <row r="76">
      <c r="A76" s="99"/>
    </row>
    <row r="77">
      <c r="A77" s="99"/>
    </row>
    <row r="78">
      <c r="A78" s="99"/>
    </row>
    <row r="79">
      <c r="A79" s="99"/>
    </row>
    <row r="80">
      <c r="A80" s="99"/>
    </row>
    <row r="81">
      <c r="A81" s="99"/>
    </row>
    <row r="82">
      <c r="A82" s="99"/>
    </row>
    <row r="83">
      <c r="A83" s="99"/>
    </row>
    <row r="84">
      <c r="A84" s="99"/>
    </row>
    <row r="85">
      <c r="A85" s="99"/>
    </row>
    <row r="86">
      <c r="A86" s="99"/>
    </row>
    <row r="87">
      <c r="A87" s="99"/>
    </row>
    <row r="88">
      <c r="A88" s="99"/>
    </row>
    <row r="89">
      <c r="A89" s="99"/>
    </row>
    <row r="90">
      <c r="A90" s="99"/>
    </row>
    <row r="91">
      <c r="A91" s="99"/>
    </row>
    <row r="92">
      <c r="A92" s="99"/>
    </row>
    <row r="93">
      <c r="A93" s="99"/>
    </row>
    <row r="94">
      <c r="A94" s="99"/>
    </row>
    <row r="95">
      <c r="A95" s="99"/>
    </row>
    <row r="96">
      <c r="A96" s="99"/>
    </row>
    <row r="97">
      <c r="A97" s="99"/>
    </row>
    <row r="98">
      <c r="A98" s="99"/>
    </row>
    <row r="99">
      <c r="A99" s="99"/>
    </row>
    <row r="100">
      <c r="A100" s="99"/>
    </row>
    <row r="101">
      <c r="A101" s="99"/>
    </row>
    <row r="102">
      <c r="A102" s="99"/>
    </row>
    <row r="103">
      <c r="A103" s="99"/>
    </row>
    <row r="104">
      <c r="A104" s="99"/>
    </row>
    <row r="105">
      <c r="A105" s="99"/>
    </row>
    <row r="106">
      <c r="A106" s="99"/>
    </row>
    <row r="107">
      <c r="A107" s="99"/>
    </row>
    <row r="108">
      <c r="A108" s="99"/>
    </row>
    <row r="109">
      <c r="A109" s="99"/>
    </row>
    <row r="110">
      <c r="A110" s="99"/>
    </row>
    <row r="111">
      <c r="A111" s="99"/>
    </row>
    <row r="112">
      <c r="A112" s="99"/>
    </row>
    <row r="113">
      <c r="A113" s="99"/>
    </row>
    <row r="114">
      <c r="A114" s="99"/>
    </row>
    <row r="115">
      <c r="A115" s="99"/>
    </row>
    <row r="116">
      <c r="A116" s="99"/>
    </row>
    <row r="117">
      <c r="A117" s="99"/>
    </row>
    <row r="118">
      <c r="A118" s="99"/>
    </row>
    <row r="119">
      <c r="A119" s="99"/>
    </row>
    <row r="120">
      <c r="A120" s="99"/>
    </row>
    <row r="121">
      <c r="A121" s="99"/>
    </row>
    <row r="122">
      <c r="A122" s="99"/>
    </row>
    <row r="123">
      <c r="A123" s="99"/>
    </row>
    <row r="124">
      <c r="A124" s="99"/>
    </row>
    <row r="125">
      <c r="A125" s="99"/>
    </row>
    <row r="126">
      <c r="A126" s="99"/>
    </row>
    <row r="127">
      <c r="A127" s="99"/>
    </row>
    <row r="128">
      <c r="A128" s="99"/>
    </row>
    <row r="129">
      <c r="A129" s="99"/>
    </row>
    <row r="130">
      <c r="A130" s="99"/>
    </row>
    <row r="131">
      <c r="A131" s="99"/>
    </row>
    <row r="132">
      <c r="A132" s="99"/>
    </row>
    <row r="133">
      <c r="A133" s="99"/>
    </row>
    <row r="134">
      <c r="A134" s="99"/>
    </row>
    <row r="135">
      <c r="A135" s="99"/>
    </row>
    <row r="136">
      <c r="A136" s="99"/>
    </row>
    <row r="137">
      <c r="A137" s="99"/>
    </row>
    <row r="138">
      <c r="A138" s="99"/>
    </row>
    <row r="139">
      <c r="A139" s="99"/>
    </row>
    <row r="140">
      <c r="A140" s="99"/>
    </row>
    <row r="141">
      <c r="A141" s="99"/>
    </row>
    <row r="142">
      <c r="A142" s="99"/>
    </row>
    <row r="143">
      <c r="A143" s="99"/>
    </row>
    <row r="144">
      <c r="A144" s="99"/>
    </row>
    <row r="145">
      <c r="A145" s="99"/>
    </row>
    <row r="146">
      <c r="A146" s="99"/>
    </row>
    <row r="147">
      <c r="A147" s="99"/>
    </row>
    <row r="148">
      <c r="A148" s="99"/>
    </row>
    <row r="149">
      <c r="A149" s="99"/>
    </row>
    <row r="150">
      <c r="A150" s="99"/>
    </row>
    <row r="151">
      <c r="A151" s="99"/>
    </row>
    <row r="152">
      <c r="A152" s="99"/>
    </row>
    <row r="153">
      <c r="A153" s="99"/>
    </row>
    <row r="154">
      <c r="A154" s="99"/>
    </row>
    <row r="155">
      <c r="A155" s="99"/>
    </row>
    <row r="156">
      <c r="A156" s="99"/>
    </row>
    <row r="157">
      <c r="A157" s="99"/>
    </row>
    <row r="158">
      <c r="A158" s="99"/>
    </row>
    <row r="159">
      <c r="A159" s="99"/>
    </row>
    <row r="160">
      <c r="A160" s="99"/>
    </row>
    <row r="161">
      <c r="A161" s="99"/>
    </row>
    <row r="162">
      <c r="A162" s="99"/>
    </row>
    <row r="163">
      <c r="A163" s="99"/>
    </row>
    <row r="164">
      <c r="A164" s="99"/>
    </row>
    <row r="165">
      <c r="A165" s="99"/>
    </row>
    <row r="166">
      <c r="A166" s="99"/>
    </row>
    <row r="167">
      <c r="A167" s="99"/>
    </row>
    <row r="168">
      <c r="A168" s="99"/>
    </row>
    <row r="169">
      <c r="A169" s="99"/>
    </row>
    <row r="170">
      <c r="A170" s="99"/>
    </row>
    <row r="171">
      <c r="A171" s="99"/>
    </row>
    <row r="172">
      <c r="A172" s="99"/>
    </row>
    <row r="173">
      <c r="A173" s="99"/>
    </row>
    <row r="174">
      <c r="A174" s="99"/>
    </row>
    <row r="175">
      <c r="A175" s="99"/>
    </row>
    <row r="176">
      <c r="A176" s="99"/>
    </row>
    <row r="177">
      <c r="A177" s="99"/>
    </row>
    <row r="178">
      <c r="A178" s="99"/>
    </row>
    <row r="179">
      <c r="A179" s="99"/>
    </row>
    <row r="180">
      <c r="A180" s="99"/>
    </row>
    <row r="181">
      <c r="A181" s="99"/>
    </row>
    <row r="182">
      <c r="A182" s="99"/>
    </row>
    <row r="183">
      <c r="A183" s="99"/>
    </row>
    <row r="184">
      <c r="A184" s="99"/>
    </row>
    <row r="185">
      <c r="A185" s="99"/>
    </row>
    <row r="186">
      <c r="A186" s="99"/>
    </row>
    <row r="187">
      <c r="A187" s="99"/>
    </row>
    <row r="188">
      <c r="A188" s="99"/>
    </row>
    <row r="189">
      <c r="A189" s="99"/>
    </row>
    <row r="190">
      <c r="A190" s="99"/>
    </row>
    <row r="191">
      <c r="A191" s="99"/>
    </row>
    <row r="192">
      <c r="A192" s="99"/>
    </row>
    <row r="193">
      <c r="A193" s="99"/>
    </row>
    <row r="194">
      <c r="A194" s="99"/>
    </row>
    <row r="195">
      <c r="A195" s="99"/>
    </row>
    <row r="196">
      <c r="A196" s="99"/>
    </row>
    <row r="197">
      <c r="A197" s="99"/>
    </row>
    <row r="198">
      <c r="A198" s="99"/>
    </row>
    <row r="199">
      <c r="A199" s="99"/>
    </row>
    <row r="200">
      <c r="A200" s="99"/>
    </row>
    <row r="201">
      <c r="A201" s="99"/>
    </row>
    <row r="202">
      <c r="A202" s="99"/>
    </row>
    <row r="203">
      <c r="A203" s="99"/>
    </row>
    <row r="204">
      <c r="A204" s="99"/>
    </row>
    <row r="205">
      <c r="A205" s="99"/>
    </row>
    <row r="206">
      <c r="A206" s="99"/>
    </row>
    <row r="207">
      <c r="A207" s="99"/>
    </row>
    <row r="208">
      <c r="A208" s="99"/>
    </row>
    <row r="209">
      <c r="A209" s="99"/>
    </row>
    <row r="210">
      <c r="A210" s="99"/>
    </row>
    <row r="211">
      <c r="A211" s="99"/>
    </row>
    <row r="212">
      <c r="A212" s="99"/>
    </row>
    <row r="213">
      <c r="A213" s="99"/>
    </row>
    <row r="214">
      <c r="A214" s="99"/>
    </row>
    <row r="215">
      <c r="A215" s="99"/>
    </row>
    <row r="216">
      <c r="A216" s="99"/>
    </row>
    <row r="217">
      <c r="A217" s="99"/>
    </row>
    <row r="218">
      <c r="A218" s="99"/>
    </row>
    <row r="219">
      <c r="A219" s="99"/>
    </row>
    <row r="220">
      <c r="A220" s="99"/>
    </row>
    <row r="221">
      <c r="A221" s="99"/>
    </row>
    <row r="222">
      <c r="A222" s="99"/>
    </row>
    <row r="223">
      <c r="A223" s="99"/>
    </row>
    <row r="224">
      <c r="A224" s="99"/>
    </row>
    <row r="225">
      <c r="A225" s="99"/>
    </row>
    <row r="226">
      <c r="A226" s="99"/>
    </row>
    <row r="227">
      <c r="A227" s="99"/>
    </row>
    <row r="228">
      <c r="A228" s="99"/>
    </row>
    <row r="229">
      <c r="A229" s="99"/>
    </row>
    <row r="230">
      <c r="A230" s="99"/>
    </row>
    <row r="231">
      <c r="A231" s="99"/>
    </row>
    <row r="232">
      <c r="A232" s="99"/>
    </row>
    <row r="233">
      <c r="A233" s="99"/>
    </row>
    <row r="234">
      <c r="A234" s="99"/>
    </row>
    <row r="235">
      <c r="A235" s="99"/>
    </row>
    <row r="236">
      <c r="A236" s="99"/>
    </row>
    <row r="237">
      <c r="A237" s="99"/>
    </row>
    <row r="238">
      <c r="A238" s="99"/>
    </row>
    <row r="239">
      <c r="A239" s="99"/>
    </row>
    <row r="240">
      <c r="A240" s="99"/>
    </row>
    <row r="241">
      <c r="A241" s="99"/>
    </row>
    <row r="242">
      <c r="A242" s="99"/>
    </row>
    <row r="243">
      <c r="A243" s="99"/>
    </row>
    <row r="244">
      <c r="A244" s="99"/>
    </row>
    <row r="245">
      <c r="A245" s="99"/>
    </row>
    <row r="246">
      <c r="A246" s="99"/>
    </row>
    <row r="247">
      <c r="A247" s="99"/>
    </row>
    <row r="248">
      <c r="A248" s="99"/>
    </row>
    <row r="249">
      <c r="A249" s="99"/>
    </row>
    <row r="250">
      <c r="A250" s="99"/>
    </row>
    <row r="251">
      <c r="A251" s="99"/>
    </row>
    <row r="252">
      <c r="A252" s="99"/>
    </row>
    <row r="253">
      <c r="A253" s="99"/>
    </row>
    <row r="254">
      <c r="A254" s="99"/>
    </row>
    <row r="255">
      <c r="A255" s="99"/>
    </row>
    <row r="256">
      <c r="A256" s="99"/>
    </row>
    <row r="257">
      <c r="A257" s="99"/>
    </row>
    <row r="258">
      <c r="A258" s="99"/>
    </row>
    <row r="259">
      <c r="A259" s="99"/>
    </row>
    <row r="260">
      <c r="A260" s="99"/>
    </row>
    <row r="261">
      <c r="A261" s="99"/>
    </row>
    <row r="262">
      <c r="A262" s="99"/>
    </row>
    <row r="263">
      <c r="A263" s="99"/>
    </row>
    <row r="264">
      <c r="A264" s="99"/>
    </row>
    <row r="265">
      <c r="A265" s="99"/>
    </row>
    <row r="266">
      <c r="A266" s="99"/>
    </row>
    <row r="267">
      <c r="A267" s="99"/>
    </row>
    <row r="268">
      <c r="A268" s="99"/>
    </row>
    <row r="269">
      <c r="A269" s="99"/>
    </row>
    <row r="270">
      <c r="A270" s="99"/>
    </row>
    <row r="271">
      <c r="A271" s="99"/>
    </row>
    <row r="272">
      <c r="A272" s="99"/>
    </row>
    <row r="273">
      <c r="A273" s="99"/>
    </row>
    <row r="274">
      <c r="A274" s="99"/>
    </row>
    <row r="275">
      <c r="A275" s="99"/>
    </row>
    <row r="276">
      <c r="A276" s="99"/>
    </row>
    <row r="277">
      <c r="A277" s="99"/>
    </row>
    <row r="278">
      <c r="A278" s="99"/>
    </row>
    <row r="279">
      <c r="A279" s="99"/>
    </row>
    <row r="280">
      <c r="A280" s="99"/>
    </row>
    <row r="281">
      <c r="A281" s="99"/>
    </row>
    <row r="282">
      <c r="A282" s="99"/>
    </row>
    <row r="283">
      <c r="A283" s="99"/>
    </row>
    <row r="284">
      <c r="A284" s="99"/>
    </row>
    <row r="285">
      <c r="A285" s="99"/>
    </row>
    <row r="286">
      <c r="A286" s="99"/>
    </row>
    <row r="287">
      <c r="A287" s="99"/>
    </row>
    <row r="288">
      <c r="A288" s="99"/>
    </row>
    <row r="289">
      <c r="A289" s="99"/>
    </row>
    <row r="290">
      <c r="A290" s="99"/>
    </row>
    <row r="291">
      <c r="A291" s="99"/>
    </row>
    <row r="292">
      <c r="A292" s="99"/>
    </row>
    <row r="293">
      <c r="A293" s="99"/>
    </row>
    <row r="294">
      <c r="A294" s="99"/>
    </row>
    <row r="295">
      <c r="A295" s="99"/>
    </row>
    <row r="296">
      <c r="A296" s="99"/>
    </row>
    <row r="297">
      <c r="A297" s="99"/>
    </row>
    <row r="298">
      <c r="A298" s="99"/>
    </row>
    <row r="299">
      <c r="A299" s="99"/>
    </row>
    <row r="300">
      <c r="A300" s="99"/>
    </row>
    <row r="301">
      <c r="A301" s="99"/>
    </row>
    <row r="302">
      <c r="A302" s="99"/>
    </row>
    <row r="303">
      <c r="A303" s="99"/>
    </row>
    <row r="304">
      <c r="A304" s="99"/>
    </row>
    <row r="305">
      <c r="A305" s="99"/>
    </row>
    <row r="306">
      <c r="A306" s="99"/>
    </row>
    <row r="307">
      <c r="A307" s="99"/>
    </row>
    <row r="308">
      <c r="A308" s="99"/>
    </row>
    <row r="309">
      <c r="A309" s="99"/>
    </row>
    <row r="310">
      <c r="A310" s="99"/>
    </row>
    <row r="311">
      <c r="A311" s="99"/>
    </row>
    <row r="312">
      <c r="A312" s="99"/>
    </row>
    <row r="313">
      <c r="A313" s="99"/>
    </row>
    <row r="314">
      <c r="A314" s="99"/>
    </row>
    <row r="315">
      <c r="A315" s="99"/>
    </row>
    <row r="316">
      <c r="A316" s="99"/>
    </row>
    <row r="317">
      <c r="A317" s="99"/>
    </row>
    <row r="318">
      <c r="A318" s="99"/>
    </row>
    <row r="319">
      <c r="A319" s="99"/>
    </row>
    <row r="320">
      <c r="A320" s="99"/>
    </row>
    <row r="321">
      <c r="A321" s="99"/>
    </row>
    <row r="322">
      <c r="A322" s="99"/>
    </row>
    <row r="323">
      <c r="A323" s="99"/>
    </row>
    <row r="324">
      <c r="A324" s="99"/>
    </row>
    <row r="325">
      <c r="A325" s="99"/>
    </row>
    <row r="326">
      <c r="A326" s="99"/>
    </row>
    <row r="327">
      <c r="A327" s="99"/>
    </row>
    <row r="328">
      <c r="A328" s="99"/>
    </row>
    <row r="329">
      <c r="A329" s="99"/>
    </row>
    <row r="330">
      <c r="A330" s="99"/>
    </row>
    <row r="331">
      <c r="A331" s="99"/>
    </row>
    <row r="332">
      <c r="A332" s="99"/>
    </row>
    <row r="333">
      <c r="A333" s="99"/>
    </row>
    <row r="334">
      <c r="A334" s="99"/>
    </row>
    <row r="335">
      <c r="A335" s="99"/>
    </row>
    <row r="336">
      <c r="A336" s="99"/>
    </row>
    <row r="337">
      <c r="A337" s="99"/>
    </row>
    <row r="338">
      <c r="A338" s="99"/>
    </row>
    <row r="339">
      <c r="A339" s="99"/>
    </row>
    <row r="340">
      <c r="A340" s="99"/>
    </row>
    <row r="341">
      <c r="A341" s="99"/>
    </row>
    <row r="342">
      <c r="A342" s="99"/>
    </row>
    <row r="343">
      <c r="A343" s="99"/>
    </row>
    <row r="344">
      <c r="A344" s="99"/>
    </row>
    <row r="345">
      <c r="A345" s="99"/>
    </row>
    <row r="346">
      <c r="A346" s="99"/>
    </row>
    <row r="347">
      <c r="A347" s="99"/>
    </row>
    <row r="348">
      <c r="A348" s="99"/>
    </row>
    <row r="349">
      <c r="A349" s="99"/>
    </row>
    <row r="350">
      <c r="A350" s="99"/>
    </row>
    <row r="351">
      <c r="A351" s="99"/>
    </row>
    <row r="352">
      <c r="A352" s="99"/>
    </row>
    <row r="353">
      <c r="A353" s="99"/>
    </row>
    <row r="354">
      <c r="A354" s="99"/>
    </row>
    <row r="355">
      <c r="A355" s="99"/>
    </row>
    <row r="356">
      <c r="A356" s="99"/>
    </row>
    <row r="357">
      <c r="A357" s="99"/>
    </row>
    <row r="358">
      <c r="A358" s="99"/>
    </row>
    <row r="359">
      <c r="A359" s="99"/>
    </row>
    <row r="360">
      <c r="A360" s="99"/>
    </row>
    <row r="361">
      <c r="A361" s="99"/>
    </row>
    <row r="362">
      <c r="A362" s="99"/>
    </row>
    <row r="363">
      <c r="A363" s="99"/>
    </row>
    <row r="364">
      <c r="A364" s="99"/>
    </row>
    <row r="365">
      <c r="A365" s="99"/>
    </row>
    <row r="366">
      <c r="A366" s="99"/>
    </row>
    <row r="367">
      <c r="A367" s="99"/>
    </row>
    <row r="368">
      <c r="A368" s="99"/>
    </row>
    <row r="369">
      <c r="A369" s="99"/>
    </row>
    <row r="370">
      <c r="A370" s="99"/>
    </row>
    <row r="371">
      <c r="A371" s="99"/>
    </row>
    <row r="372">
      <c r="A372" s="99"/>
    </row>
    <row r="373">
      <c r="A373" s="99"/>
    </row>
    <row r="374">
      <c r="A374" s="99"/>
    </row>
    <row r="375">
      <c r="A375" s="99"/>
    </row>
    <row r="376">
      <c r="A376" s="99"/>
    </row>
    <row r="377">
      <c r="A377" s="99"/>
    </row>
    <row r="378">
      <c r="A378" s="99"/>
    </row>
    <row r="379">
      <c r="A379" s="99"/>
    </row>
    <row r="380">
      <c r="A380" s="99"/>
    </row>
    <row r="381">
      <c r="A381" s="99"/>
    </row>
    <row r="382">
      <c r="A382" s="99"/>
    </row>
    <row r="383">
      <c r="A383" s="99"/>
    </row>
    <row r="384">
      <c r="A384" s="99"/>
    </row>
    <row r="385">
      <c r="A385" s="99"/>
    </row>
    <row r="386">
      <c r="A386" s="99"/>
    </row>
    <row r="387">
      <c r="A387" s="99"/>
    </row>
    <row r="388">
      <c r="A388" s="99"/>
    </row>
    <row r="389">
      <c r="A389" s="99"/>
    </row>
    <row r="390">
      <c r="A390" s="99"/>
    </row>
    <row r="391">
      <c r="A391" s="99"/>
    </row>
    <row r="392">
      <c r="A392" s="99"/>
    </row>
    <row r="393">
      <c r="A393" s="99"/>
    </row>
    <row r="394">
      <c r="A394" s="99"/>
    </row>
    <row r="395">
      <c r="A395" s="99"/>
    </row>
    <row r="396">
      <c r="A396" s="99"/>
    </row>
    <row r="397">
      <c r="A397" s="99"/>
    </row>
    <row r="398">
      <c r="A398" s="99"/>
    </row>
    <row r="399">
      <c r="A399" s="99"/>
    </row>
    <row r="400">
      <c r="A400" s="99"/>
    </row>
    <row r="401">
      <c r="A401" s="99"/>
    </row>
    <row r="402">
      <c r="A402" s="99"/>
    </row>
    <row r="403">
      <c r="A403" s="99"/>
    </row>
    <row r="404">
      <c r="A404" s="99"/>
    </row>
    <row r="405">
      <c r="A405" s="99"/>
    </row>
    <row r="406">
      <c r="A406" s="99"/>
    </row>
    <row r="407">
      <c r="A407" s="99"/>
    </row>
    <row r="408">
      <c r="A408" s="99"/>
    </row>
    <row r="409">
      <c r="A409" s="99"/>
    </row>
    <row r="410">
      <c r="A410" s="99"/>
    </row>
    <row r="411">
      <c r="A411" s="99"/>
    </row>
    <row r="412">
      <c r="A412" s="99"/>
    </row>
    <row r="413">
      <c r="A413" s="99"/>
    </row>
    <row r="414">
      <c r="A414" s="99"/>
    </row>
    <row r="415">
      <c r="A415" s="99"/>
    </row>
    <row r="416">
      <c r="A416" s="99"/>
    </row>
    <row r="417">
      <c r="A417" s="99"/>
    </row>
    <row r="418">
      <c r="A418" s="99"/>
    </row>
    <row r="419">
      <c r="A419" s="99"/>
    </row>
    <row r="420">
      <c r="A420" s="99"/>
    </row>
    <row r="421">
      <c r="A421" s="99"/>
    </row>
    <row r="422">
      <c r="A422" s="99"/>
    </row>
    <row r="423">
      <c r="A423" s="99"/>
    </row>
    <row r="424">
      <c r="A424" s="99"/>
    </row>
    <row r="425">
      <c r="A425" s="99"/>
    </row>
    <row r="426">
      <c r="A426" s="99"/>
    </row>
    <row r="427">
      <c r="A427" s="99"/>
    </row>
    <row r="428">
      <c r="A428" s="99"/>
    </row>
    <row r="429">
      <c r="A429" s="99"/>
    </row>
    <row r="430">
      <c r="A430" s="99"/>
    </row>
    <row r="431">
      <c r="A431" s="99"/>
    </row>
    <row r="432">
      <c r="A432" s="99"/>
    </row>
    <row r="433">
      <c r="A433" s="99"/>
    </row>
    <row r="434">
      <c r="A434" s="99"/>
    </row>
    <row r="435">
      <c r="A435" s="99"/>
    </row>
    <row r="436">
      <c r="A436" s="99"/>
    </row>
    <row r="437">
      <c r="A437" s="99"/>
    </row>
    <row r="438">
      <c r="A438" s="99"/>
    </row>
    <row r="439">
      <c r="A439" s="99"/>
    </row>
    <row r="440">
      <c r="A440" s="99"/>
    </row>
    <row r="441">
      <c r="A441" s="99"/>
    </row>
    <row r="442">
      <c r="A442" s="99"/>
    </row>
    <row r="443">
      <c r="A443" s="99"/>
    </row>
    <row r="444">
      <c r="A444" s="99"/>
    </row>
    <row r="445">
      <c r="A445" s="99"/>
    </row>
    <row r="446">
      <c r="A446" s="99"/>
    </row>
    <row r="447">
      <c r="A447" s="99"/>
    </row>
    <row r="448">
      <c r="A448" s="99"/>
    </row>
    <row r="449">
      <c r="A449" s="99"/>
    </row>
    <row r="450">
      <c r="A450" s="99"/>
    </row>
    <row r="451">
      <c r="A451" s="99"/>
    </row>
    <row r="452">
      <c r="A452" s="99"/>
    </row>
    <row r="453">
      <c r="A453" s="99"/>
    </row>
    <row r="454">
      <c r="A454" s="99"/>
    </row>
    <row r="455">
      <c r="A455" s="99"/>
    </row>
    <row r="456">
      <c r="A456" s="99"/>
    </row>
    <row r="457">
      <c r="A457" s="99"/>
    </row>
    <row r="458">
      <c r="A458" s="99"/>
    </row>
    <row r="459">
      <c r="A459" s="99"/>
    </row>
    <row r="460">
      <c r="A460" s="99"/>
    </row>
    <row r="461">
      <c r="A461" s="99"/>
    </row>
    <row r="462">
      <c r="A462" s="99"/>
    </row>
    <row r="463">
      <c r="A463" s="99"/>
    </row>
    <row r="464">
      <c r="A464" s="99"/>
    </row>
    <row r="465">
      <c r="A465" s="99"/>
    </row>
    <row r="466">
      <c r="A466" s="99"/>
    </row>
    <row r="467">
      <c r="A467" s="99"/>
    </row>
    <row r="468">
      <c r="A468" s="99"/>
    </row>
    <row r="469">
      <c r="A469" s="99"/>
    </row>
    <row r="470">
      <c r="A470" s="99"/>
    </row>
    <row r="471">
      <c r="A471" s="99"/>
    </row>
    <row r="472">
      <c r="A472" s="99"/>
    </row>
    <row r="473">
      <c r="A473" s="99"/>
    </row>
    <row r="474">
      <c r="A474" s="99"/>
    </row>
    <row r="475">
      <c r="A475" s="99"/>
    </row>
    <row r="476">
      <c r="A476" s="99"/>
    </row>
    <row r="477">
      <c r="A477" s="99"/>
    </row>
    <row r="478">
      <c r="A478" s="99"/>
    </row>
    <row r="479">
      <c r="A479" s="99"/>
    </row>
    <row r="480">
      <c r="A480" s="99"/>
    </row>
    <row r="481">
      <c r="A481" s="99"/>
    </row>
    <row r="482">
      <c r="A482" s="99"/>
    </row>
    <row r="483">
      <c r="A483" s="99"/>
    </row>
    <row r="484">
      <c r="A484" s="99"/>
    </row>
    <row r="485">
      <c r="A485" s="99"/>
    </row>
    <row r="486">
      <c r="A486" s="99"/>
    </row>
    <row r="487">
      <c r="A487" s="99"/>
    </row>
    <row r="488">
      <c r="A488" s="99"/>
    </row>
    <row r="489">
      <c r="A489" s="99"/>
    </row>
    <row r="490">
      <c r="A490" s="99"/>
    </row>
    <row r="491">
      <c r="A491" s="99"/>
    </row>
    <row r="492">
      <c r="A492" s="99"/>
    </row>
    <row r="493">
      <c r="A493" s="99"/>
    </row>
    <row r="494">
      <c r="A494" s="99"/>
    </row>
    <row r="495">
      <c r="A495" s="99"/>
    </row>
    <row r="496">
      <c r="A496" s="99"/>
    </row>
    <row r="497">
      <c r="A497" s="99"/>
    </row>
    <row r="498">
      <c r="A498" s="99"/>
    </row>
    <row r="499">
      <c r="A499" s="99"/>
    </row>
    <row r="500">
      <c r="A500" s="99"/>
    </row>
    <row r="501">
      <c r="A501" s="99"/>
    </row>
    <row r="502">
      <c r="A502" s="99"/>
    </row>
    <row r="503">
      <c r="A503" s="99"/>
    </row>
    <row r="504">
      <c r="A504" s="99"/>
    </row>
    <row r="505">
      <c r="A505" s="99"/>
    </row>
    <row r="506">
      <c r="A506" s="99"/>
    </row>
    <row r="507">
      <c r="A507" s="99"/>
    </row>
    <row r="508">
      <c r="A508" s="99"/>
    </row>
    <row r="509">
      <c r="A509" s="99"/>
    </row>
    <row r="510">
      <c r="A510" s="99"/>
    </row>
    <row r="511">
      <c r="A511" s="99"/>
    </row>
    <row r="512">
      <c r="A512" s="99"/>
    </row>
    <row r="513">
      <c r="A513" s="99"/>
    </row>
    <row r="514">
      <c r="A514" s="99"/>
    </row>
    <row r="515">
      <c r="A515" s="99"/>
    </row>
    <row r="516">
      <c r="A516" s="99"/>
    </row>
    <row r="517">
      <c r="A517" s="99"/>
    </row>
    <row r="518">
      <c r="A518" s="99"/>
    </row>
    <row r="519">
      <c r="A519" s="99"/>
    </row>
    <row r="520">
      <c r="A520" s="99"/>
    </row>
    <row r="521">
      <c r="A521" s="99"/>
    </row>
    <row r="522">
      <c r="A522" s="99"/>
    </row>
    <row r="523">
      <c r="A523" s="99"/>
    </row>
    <row r="524">
      <c r="A524" s="99"/>
    </row>
    <row r="525">
      <c r="A525" s="99"/>
    </row>
    <row r="526">
      <c r="A526" s="99"/>
    </row>
    <row r="527">
      <c r="A527" s="99"/>
    </row>
    <row r="528">
      <c r="A528" s="99"/>
    </row>
    <row r="529">
      <c r="A529" s="99"/>
    </row>
    <row r="530">
      <c r="A530" s="99"/>
    </row>
    <row r="531">
      <c r="A531" s="99"/>
    </row>
    <row r="532">
      <c r="A532" s="99"/>
    </row>
    <row r="533">
      <c r="A533" s="99"/>
    </row>
    <row r="534">
      <c r="A534" s="99"/>
    </row>
    <row r="535">
      <c r="A535" s="99"/>
    </row>
    <row r="536">
      <c r="A536" s="99"/>
    </row>
    <row r="537">
      <c r="A537" s="99"/>
    </row>
    <row r="538">
      <c r="A538" s="99"/>
    </row>
    <row r="539">
      <c r="A539" s="99"/>
    </row>
    <row r="540">
      <c r="A540" s="99"/>
    </row>
    <row r="541">
      <c r="A541" s="99"/>
    </row>
    <row r="542">
      <c r="A542" s="99"/>
    </row>
    <row r="543">
      <c r="A543" s="99"/>
    </row>
    <row r="544">
      <c r="A544" s="99"/>
    </row>
    <row r="545">
      <c r="A545" s="99"/>
    </row>
    <row r="546">
      <c r="A546" s="99"/>
    </row>
    <row r="547">
      <c r="A547" s="99"/>
    </row>
    <row r="548">
      <c r="A548" s="99"/>
    </row>
    <row r="549">
      <c r="A549" s="99"/>
    </row>
    <row r="550">
      <c r="A550" s="99"/>
    </row>
    <row r="551">
      <c r="A551" s="99"/>
    </row>
    <row r="552">
      <c r="A552" s="99"/>
    </row>
    <row r="553">
      <c r="A553" s="99"/>
    </row>
    <row r="554">
      <c r="A554" s="99"/>
    </row>
    <row r="555">
      <c r="A555" s="99"/>
    </row>
    <row r="556">
      <c r="A556" s="99"/>
    </row>
    <row r="557">
      <c r="A557" s="99"/>
    </row>
    <row r="558">
      <c r="A558" s="99"/>
    </row>
    <row r="559">
      <c r="A559" s="99"/>
    </row>
    <row r="560">
      <c r="A560" s="99"/>
    </row>
    <row r="561">
      <c r="A561" s="99"/>
    </row>
    <row r="562">
      <c r="A562" s="99"/>
    </row>
    <row r="563">
      <c r="A563" s="99"/>
    </row>
    <row r="564">
      <c r="A564" s="99"/>
    </row>
    <row r="565">
      <c r="A565" s="99"/>
    </row>
    <row r="566">
      <c r="A566" s="99"/>
    </row>
    <row r="567">
      <c r="A567" s="99"/>
    </row>
    <row r="568">
      <c r="A568" s="99"/>
    </row>
    <row r="569">
      <c r="A569" s="99"/>
    </row>
    <row r="570">
      <c r="A570" s="99"/>
    </row>
    <row r="571">
      <c r="A571" s="99"/>
    </row>
    <row r="572">
      <c r="A572" s="99"/>
    </row>
    <row r="573">
      <c r="A573" s="99"/>
    </row>
    <row r="574">
      <c r="A574" s="99"/>
    </row>
    <row r="575">
      <c r="A575" s="99"/>
    </row>
    <row r="576">
      <c r="A576" s="99"/>
    </row>
    <row r="577">
      <c r="A577" s="99"/>
    </row>
    <row r="578">
      <c r="A578" s="99"/>
    </row>
    <row r="579">
      <c r="A579" s="99"/>
    </row>
    <row r="580">
      <c r="A580" s="99"/>
    </row>
    <row r="581">
      <c r="A581" s="99"/>
    </row>
    <row r="582">
      <c r="A582" s="99"/>
    </row>
    <row r="583">
      <c r="A583" s="99"/>
    </row>
    <row r="584">
      <c r="A584" s="99"/>
    </row>
    <row r="585">
      <c r="A585" s="99"/>
    </row>
    <row r="586">
      <c r="A586" s="99"/>
    </row>
    <row r="587">
      <c r="A587" s="99"/>
    </row>
    <row r="588">
      <c r="A588" s="99"/>
    </row>
    <row r="589">
      <c r="A589" s="99"/>
    </row>
    <row r="590">
      <c r="A590" s="99"/>
    </row>
    <row r="591">
      <c r="A591" s="99"/>
    </row>
    <row r="592">
      <c r="A592" s="99"/>
    </row>
    <row r="593">
      <c r="A593" s="99"/>
    </row>
    <row r="594">
      <c r="A594" s="99"/>
    </row>
    <row r="595">
      <c r="A595" s="99"/>
    </row>
    <row r="596">
      <c r="A596" s="99"/>
    </row>
    <row r="597">
      <c r="A597" s="99"/>
    </row>
    <row r="598">
      <c r="A598" s="99"/>
    </row>
    <row r="599">
      <c r="A599" s="99"/>
    </row>
    <row r="600">
      <c r="A600" s="99"/>
    </row>
    <row r="601">
      <c r="A601" s="99"/>
    </row>
    <row r="602">
      <c r="A602" s="99"/>
    </row>
    <row r="603">
      <c r="A603" s="99"/>
    </row>
    <row r="604">
      <c r="A604" s="99"/>
    </row>
    <row r="605">
      <c r="A605" s="99"/>
    </row>
    <row r="606">
      <c r="A606" s="99"/>
    </row>
    <row r="607">
      <c r="A607" s="99"/>
    </row>
    <row r="608">
      <c r="A608" s="99"/>
    </row>
    <row r="609">
      <c r="A609" s="99"/>
    </row>
    <row r="610">
      <c r="A610" s="99"/>
    </row>
    <row r="611">
      <c r="A611" s="99"/>
    </row>
    <row r="612">
      <c r="A612" s="99"/>
    </row>
    <row r="613">
      <c r="A613" s="99"/>
    </row>
    <row r="614">
      <c r="A614" s="99"/>
    </row>
    <row r="615">
      <c r="A615" s="99"/>
    </row>
    <row r="616">
      <c r="A616" s="99"/>
    </row>
    <row r="617">
      <c r="A617" s="99"/>
    </row>
    <row r="618">
      <c r="A618" s="99"/>
    </row>
    <row r="619">
      <c r="A619" s="99"/>
    </row>
    <row r="620">
      <c r="A620" s="99"/>
    </row>
    <row r="621">
      <c r="A621" s="99"/>
    </row>
    <row r="622">
      <c r="A622" s="99"/>
    </row>
    <row r="623">
      <c r="A623" s="99"/>
    </row>
    <row r="624">
      <c r="A624" s="99"/>
    </row>
    <row r="625">
      <c r="A625" s="99"/>
    </row>
    <row r="626">
      <c r="A626" s="99"/>
    </row>
    <row r="627">
      <c r="A627" s="99"/>
    </row>
    <row r="628">
      <c r="A628" s="99"/>
    </row>
    <row r="629">
      <c r="A629" s="99"/>
    </row>
    <row r="630">
      <c r="A630" s="99"/>
    </row>
    <row r="631">
      <c r="A631" s="99"/>
    </row>
    <row r="632">
      <c r="A632" s="99"/>
    </row>
    <row r="633">
      <c r="A633" s="99"/>
    </row>
    <row r="634">
      <c r="A634" s="99"/>
    </row>
    <row r="635">
      <c r="A635" s="99"/>
    </row>
    <row r="636">
      <c r="A636" s="99"/>
    </row>
    <row r="637">
      <c r="A637" s="99"/>
    </row>
    <row r="638">
      <c r="A638" s="99"/>
    </row>
    <row r="639">
      <c r="A639" s="99"/>
    </row>
    <row r="640">
      <c r="A640" s="99"/>
    </row>
    <row r="641">
      <c r="A641" s="99"/>
    </row>
    <row r="642">
      <c r="A642" s="99"/>
    </row>
    <row r="643">
      <c r="A643" s="99"/>
    </row>
    <row r="644">
      <c r="A644" s="99"/>
    </row>
    <row r="645">
      <c r="A645" s="99"/>
    </row>
    <row r="646">
      <c r="A646" s="99"/>
    </row>
    <row r="647">
      <c r="A647" s="99"/>
    </row>
    <row r="648">
      <c r="A648" s="99"/>
    </row>
    <row r="649">
      <c r="A649" s="99"/>
    </row>
    <row r="650">
      <c r="A650" s="99"/>
    </row>
    <row r="651">
      <c r="A651" s="99"/>
    </row>
    <row r="652">
      <c r="A652" s="99"/>
    </row>
    <row r="653">
      <c r="A653" s="99"/>
    </row>
    <row r="654">
      <c r="A654" s="99"/>
    </row>
    <row r="655">
      <c r="A655" s="99"/>
    </row>
    <row r="656">
      <c r="A656" s="99"/>
    </row>
    <row r="657">
      <c r="A657" s="99"/>
    </row>
    <row r="658">
      <c r="A658" s="99"/>
    </row>
    <row r="659">
      <c r="A659" s="99"/>
    </row>
    <row r="660">
      <c r="A660" s="99"/>
    </row>
    <row r="661">
      <c r="A661" s="99"/>
    </row>
    <row r="662">
      <c r="A662" s="99"/>
    </row>
    <row r="663">
      <c r="A663" s="99"/>
    </row>
    <row r="664">
      <c r="A664" s="99"/>
    </row>
    <row r="665">
      <c r="A665" s="99"/>
    </row>
    <row r="666">
      <c r="A666" s="99"/>
    </row>
    <row r="667">
      <c r="A667" s="99"/>
    </row>
    <row r="668">
      <c r="A668" s="99"/>
    </row>
    <row r="669">
      <c r="A669" s="99"/>
    </row>
    <row r="670">
      <c r="A670" s="99"/>
    </row>
    <row r="671">
      <c r="A671" s="99"/>
    </row>
    <row r="672">
      <c r="A672" s="99"/>
    </row>
    <row r="673">
      <c r="A673" s="99"/>
    </row>
    <row r="674">
      <c r="A674" s="99"/>
    </row>
    <row r="675">
      <c r="A675" s="99"/>
    </row>
    <row r="676">
      <c r="A676" s="99"/>
    </row>
    <row r="677">
      <c r="A677" s="99"/>
    </row>
    <row r="678">
      <c r="A678" s="99"/>
    </row>
    <row r="679">
      <c r="A679" s="99"/>
    </row>
    <row r="680">
      <c r="A680" s="99"/>
    </row>
    <row r="681">
      <c r="A681" s="99"/>
    </row>
    <row r="682">
      <c r="A682" s="99"/>
    </row>
    <row r="683">
      <c r="A683" s="99"/>
    </row>
    <row r="684">
      <c r="A684" s="99"/>
    </row>
    <row r="685">
      <c r="A685" s="99"/>
    </row>
    <row r="686">
      <c r="A686" s="99"/>
    </row>
    <row r="687">
      <c r="A687" s="99"/>
    </row>
    <row r="688">
      <c r="A688" s="99"/>
    </row>
    <row r="689">
      <c r="A689" s="99"/>
    </row>
    <row r="690">
      <c r="A690" s="99"/>
    </row>
    <row r="691">
      <c r="A691" s="99"/>
    </row>
    <row r="692">
      <c r="A692" s="99"/>
    </row>
    <row r="693">
      <c r="A693" s="99"/>
    </row>
    <row r="694">
      <c r="A694" s="99"/>
    </row>
    <row r="695">
      <c r="A695" s="99"/>
    </row>
    <row r="696">
      <c r="A696" s="99"/>
    </row>
    <row r="697">
      <c r="A697" s="99"/>
    </row>
    <row r="698">
      <c r="A698" s="99"/>
    </row>
    <row r="699">
      <c r="A699" s="99"/>
    </row>
    <row r="700">
      <c r="A700" s="99"/>
    </row>
    <row r="701">
      <c r="A701" s="99"/>
    </row>
    <row r="702">
      <c r="A702" s="99"/>
    </row>
    <row r="703">
      <c r="A703" s="99"/>
    </row>
    <row r="704">
      <c r="A704" s="99"/>
    </row>
    <row r="705">
      <c r="A705" s="99"/>
    </row>
    <row r="706">
      <c r="A706" s="99"/>
    </row>
    <row r="707">
      <c r="A707" s="99"/>
    </row>
    <row r="708">
      <c r="A708" s="99"/>
    </row>
    <row r="709">
      <c r="A709" s="99"/>
    </row>
    <row r="710">
      <c r="A710" s="99"/>
    </row>
    <row r="711">
      <c r="A711" s="99"/>
    </row>
    <row r="712">
      <c r="A712" s="99"/>
    </row>
    <row r="713">
      <c r="A713" s="99"/>
    </row>
    <row r="714">
      <c r="A714" s="99"/>
    </row>
    <row r="715">
      <c r="A715" s="99"/>
    </row>
    <row r="716">
      <c r="A716" s="99"/>
    </row>
    <row r="717">
      <c r="A717" s="99"/>
    </row>
    <row r="718">
      <c r="A718" s="99"/>
    </row>
    <row r="719">
      <c r="A719" s="99"/>
    </row>
    <row r="720">
      <c r="A720" s="99"/>
    </row>
    <row r="721">
      <c r="A721" s="99"/>
    </row>
    <row r="722">
      <c r="A722" s="99"/>
    </row>
    <row r="723">
      <c r="A723" s="99"/>
    </row>
    <row r="724">
      <c r="A724" s="99"/>
    </row>
    <row r="725">
      <c r="A725" s="99"/>
    </row>
    <row r="726">
      <c r="A726" s="99"/>
    </row>
    <row r="727">
      <c r="A727" s="99"/>
    </row>
    <row r="728">
      <c r="A728" s="99"/>
    </row>
    <row r="729">
      <c r="A729" s="99"/>
    </row>
    <row r="730">
      <c r="A730" s="99"/>
    </row>
    <row r="731">
      <c r="A731" s="99"/>
    </row>
    <row r="732">
      <c r="A732" s="99"/>
    </row>
    <row r="733">
      <c r="A733" s="99"/>
    </row>
    <row r="734">
      <c r="A734" s="99"/>
    </row>
    <row r="735">
      <c r="A735" s="99"/>
    </row>
    <row r="736">
      <c r="A736" s="99"/>
    </row>
    <row r="737">
      <c r="A737" s="99"/>
    </row>
    <row r="738">
      <c r="A738" s="99"/>
    </row>
    <row r="739">
      <c r="A739" s="99"/>
    </row>
    <row r="740">
      <c r="A740" s="99"/>
    </row>
    <row r="741">
      <c r="A741" s="99"/>
    </row>
    <row r="742">
      <c r="A742" s="99"/>
    </row>
    <row r="743">
      <c r="A743" s="99"/>
    </row>
    <row r="744">
      <c r="A744" s="99"/>
    </row>
    <row r="745">
      <c r="A745" s="99"/>
    </row>
    <row r="746">
      <c r="A746" s="99"/>
    </row>
    <row r="747">
      <c r="A747" s="99"/>
    </row>
    <row r="748">
      <c r="A748" s="99"/>
    </row>
    <row r="749">
      <c r="A749" s="99"/>
    </row>
    <row r="750">
      <c r="A750" s="99"/>
    </row>
    <row r="751">
      <c r="A751" s="99"/>
    </row>
    <row r="752">
      <c r="A752" s="99"/>
    </row>
    <row r="753">
      <c r="A753" s="99"/>
    </row>
    <row r="754">
      <c r="A754" s="99"/>
    </row>
    <row r="755">
      <c r="A755" s="99"/>
    </row>
    <row r="756">
      <c r="A756" s="99"/>
    </row>
    <row r="757">
      <c r="A757" s="99"/>
    </row>
    <row r="758">
      <c r="A758" s="99"/>
    </row>
    <row r="759">
      <c r="A759" s="99"/>
    </row>
    <row r="760">
      <c r="A760" s="99"/>
    </row>
    <row r="761">
      <c r="A761" s="99"/>
    </row>
    <row r="762">
      <c r="A762" s="99"/>
    </row>
    <row r="763">
      <c r="A763" s="99"/>
    </row>
    <row r="764">
      <c r="A764" s="99"/>
    </row>
    <row r="765">
      <c r="A765" s="99"/>
    </row>
    <row r="766">
      <c r="A766" s="99"/>
    </row>
    <row r="767">
      <c r="A767" s="99"/>
    </row>
    <row r="768">
      <c r="A768" s="99"/>
    </row>
    <row r="769">
      <c r="A769" s="99"/>
    </row>
    <row r="770">
      <c r="A770" s="99"/>
    </row>
    <row r="771">
      <c r="A771" s="99"/>
    </row>
    <row r="772">
      <c r="A772" s="99"/>
    </row>
    <row r="773">
      <c r="A773" s="99"/>
    </row>
    <row r="774">
      <c r="A774" s="99"/>
    </row>
    <row r="775">
      <c r="A775" s="99"/>
    </row>
    <row r="776">
      <c r="A776" s="99"/>
    </row>
    <row r="777">
      <c r="A777" s="99"/>
    </row>
    <row r="778">
      <c r="A778" s="99"/>
    </row>
    <row r="779">
      <c r="A779" s="99"/>
    </row>
    <row r="780">
      <c r="A780" s="99"/>
    </row>
    <row r="781">
      <c r="A781" s="99"/>
    </row>
    <row r="782">
      <c r="A782" s="99"/>
    </row>
    <row r="783">
      <c r="A783" s="99"/>
    </row>
    <row r="784">
      <c r="A784" s="99"/>
    </row>
    <row r="785">
      <c r="A785" s="99"/>
    </row>
    <row r="786">
      <c r="A786" s="99"/>
    </row>
    <row r="787">
      <c r="A787" s="99"/>
    </row>
    <row r="788">
      <c r="A788" s="99"/>
    </row>
    <row r="789">
      <c r="A789" s="99"/>
    </row>
    <row r="790">
      <c r="A790" s="99"/>
    </row>
    <row r="791">
      <c r="A791" s="99"/>
    </row>
    <row r="792">
      <c r="A792" s="99"/>
    </row>
    <row r="793">
      <c r="A793" s="99"/>
    </row>
    <row r="794">
      <c r="A794" s="99"/>
    </row>
    <row r="795">
      <c r="A795" s="99"/>
    </row>
    <row r="796">
      <c r="A796" s="99"/>
    </row>
    <row r="797">
      <c r="A797" s="99"/>
    </row>
    <row r="798">
      <c r="A798" s="99"/>
    </row>
    <row r="799">
      <c r="A799" s="99"/>
    </row>
    <row r="800">
      <c r="A800" s="99"/>
    </row>
    <row r="801">
      <c r="A801" s="99"/>
    </row>
    <row r="802">
      <c r="A802" s="99"/>
    </row>
    <row r="803">
      <c r="A803" s="99"/>
    </row>
    <row r="804">
      <c r="A804" s="99"/>
    </row>
    <row r="805">
      <c r="A805" s="99"/>
    </row>
    <row r="806">
      <c r="A806" s="99"/>
    </row>
    <row r="807">
      <c r="A807" s="99"/>
    </row>
    <row r="808">
      <c r="A808" s="99"/>
    </row>
    <row r="809">
      <c r="A809" s="99"/>
    </row>
    <row r="810">
      <c r="A810" s="99"/>
    </row>
    <row r="811">
      <c r="A811" s="99"/>
    </row>
    <row r="812">
      <c r="A812" s="99"/>
    </row>
    <row r="813">
      <c r="A813" s="99"/>
    </row>
    <row r="814">
      <c r="A814" s="99"/>
    </row>
    <row r="815">
      <c r="A815" s="99"/>
    </row>
    <row r="816">
      <c r="A816" s="99"/>
    </row>
    <row r="817">
      <c r="A817" s="99"/>
    </row>
    <row r="818">
      <c r="A818" s="99"/>
    </row>
    <row r="819">
      <c r="A819" s="99"/>
    </row>
    <row r="820">
      <c r="A820" s="99"/>
    </row>
    <row r="821">
      <c r="A821" s="99"/>
    </row>
    <row r="822">
      <c r="A822" s="99"/>
    </row>
    <row r="823">
      <c r="A823" s="99"/>
    </row>
    <row r="824">
      <c r="A824" s="99"/>
    </row>
    <row r="825">
      <c r="A825" s="99"/>
    </row>
    <row r="826">
      <c r="A826" s="99"/>
    </row>
    <row r="827">
      <c r="A827" s="99"/>
    </row>
    <row r="828">
      <c r="A828" s="99"/>
    </row>
    <row r="829">
      <c r="A829" s="99"/>
    </row>
    <row r="830">
      <c r="A830" s="99"/>
    </row>
    <row r="831">
      <c r="A831" s="99"/>
    </row>
    <row r="832">
      <c r="A832" s="99"/>
    </row>
    <row r="833">
      <c r="A833" s="99"/>
    </row>
    <row r="834">
      <c r="A834" s="99"/>
    </row>
    <row r="835">
      <c r="A835" s="99"/>
    </row>
    <row r="836">
      <c r="A836" s="99"/>
    </row>
    <row r="837">
      <c r="A837" s="99"/>
    </row>
    <row r="838">
      <c r="A838" s="99"/>
    </row>
    <row r="839">
      <c r="A839" s="99"/>
    </row>
    <row r="840">
      <c r="A840" s="99"/>
    </row>
    <row r="841">
      <c r="A841" s="99"/>
    </row>
    <row r="842">
      <c r="A842" s="99"/>
    </row>
    <row r="843">
      <c r="A843" s="99"/>
    </row>
    <row r="844">
      <c r="A844" s="99"/>
    </row>
    <row r="845">
      <c r="A845" s="99"/>
    </row>
    <row r="846">
      <c r="A846" s="99"/>
    </row>
    <row r="847">
      <c r="A847" s="99"/>
    </row>
    <row r="848">
      <c r="A848" s="99"/>
    </row>
    <row r="849">
      <c r="A849" s="99"/>
    </row>
    <row r="850">
      <c r="A850" s="99"/>
    </row>
    <row r="851">
      <c r="A851" s="99"/>
    </row>
    <row r="852">
      <c r="A852" s="99"/>
    </row>
    <row r="853">
      <c r="A853" s="99"/>
    </row>
    <row r="854">
      <c r="A854" s="99"/>
    </row>
    <row r="855">
      <c r="A855" s="99"/>
    </row>
    <row r="856">
      <c r="A856" s="99"/>
    </row>
    <row r="857">
      <c r="A857" s="99"/>
    </row>
    <row r="858">
      <c r="A858" s="99"/>
    </row>
    <row r="859">
      <c r="A859" s="99"/>
    </row>
    <row r="860">
      <c r="A860" s="99"/>
    </row>
    <row r="861">
      <c r="A861" s="99"/>
    </row>
    <row r="862">
      <c r="A862" s="99"/>
    </row>
    <row r="863">
      <c r="A863" s="99"/>
    </row>
    <row r="864">
      <c r="A864" s="99"/>
    </row>
    <row r="865">
      <c r="A865" s="99"/>
    </row>
    <row r="866">
      <c r="A866" s="99"/>
    </row>
    <row r="867">
      <c r="A867" s="99"/>
    </row>
    <row r="868">
      <c r="A868" s="99"/>
    </row>
    <row r="869">
      <c r="A869" s="99"/>
    </row>
    <row r="870">
      <c r="A870" s="99"/>
    </row>
    <row r="871">
      <c r="A871" s="99"/>
    </row>
    <row r="872">
      <c r="A872" s="99"/>
    </row>
    <row r="873">
      <c r="A873" s="99"/>
    </row>
    <row r="874">
      <c r="A874" s="99"/>
    </row>
    <row r="875">
      <c r="A875" s="99"/>
    </row>
    <row r="876">
      <c r="A876" s="99"/>
    </row>
    <row r="877">
      <c r="A877" s="99"/>
    </row>
    <row r="878">
      <c r="A878" s="99"/>
    </row>
    <row r="879">
      <c r="A879" s="99"/>
    </row>
    <row r="880">
      <c r="A880" s="99"/>
    </row>
    <row r="881">
      <c r="A881" s="99"/>
    </row>
    <row r="882">
      <c r="A882" s="99"/>
    </row>
    <row r="883">
      <c r="A883" s="99"/>
    </row>
    <row r="884">
      <c r="A884" s="99"/>
    </row>
    <row r="885">
      <c r="A885" s="99"/>
    </row>
    <row r="886">
      <c r="A886" s="99"/>
    </row>
    <row r="887">
      <c r="A887" s="99"/>
    </row>
    <row r="888">
      <c r="A888" s="99"/>
    </row>
    <row r="889">
      <c r="A889" s="99"/>
    </row>
    <row r="890">
      <c r="A890" s="99"/>
    </row>
    <row r="891">
      <c r="A891" s="99"/>
    </row>
    <row r="892">
      <c r="A892" s="99"/>
    </row>
    <row r="893">
      <c r="A893" s="99"/>
    </row>
    <row r="894">
      <c r="A894" s="99"/>
    </row>
    <row r="895">
      <c r="A895" s="99"/>
    </row>
    <row r="896">
      <c r="A896" s="99"/>
    </row>
    <row r="897">
      <c r="A897" s="99"/>
    </row>
    <row r="898">
      <c r="A898" s="99"/>
    </row>
    <row r="899">
      <c r="A899" s="99"/>
    </row>
    <row r="900">
      <c r="A900" s="99"/>
    </row>
    <row r="901">
      <c r="A901" s="99"/>
    </row>
    <row r="902">
      <c r="A902" s="99"/>
    </row>
    <row r="903">
      <c r="A903" s="99"/>
    </row>
    <row r="904">
      <c r="A904" s="99"/>
    </row>
    <row r="905">
      <c r="A905" s="99"/>
    </row>
    <row r="906">
      <c r="A906" s="99"/>
    </row>
    <row r="907">
      <c r="A907" s="99"/>
    </row>
    <row r="908">
      <c r="A908" s="99"/>
    </row>
    <row r="909">
      <c r="A909" s="99"/>
    </row>
    <row r="910">
      <c r="A910" s="99"/>
    </row>
    <row r="911">
      <c r="A911" s="99"/>
    </row>
    <row r="912">
      <c r="A912" s="99"/>
    </row>
    <row r="913">
      <c r="A913" s="99"/>
    </row>
    <row r="914">
      <c r="A914" s="99"/>
    </row>
    <row r="915">
      <c r="A915" s="99"/>
    </row>
    <row r="916">
      <c r="A916" s="99"/>
    </row>
    <row r="917">
      <c r="A917" s="99"/>
    </row>
    <row r="918">
      <c r="A918" s="99"/>
    </row>
    <row r="919">
      <c r="A919" s="99"/>
    </row>
    <row r="920">
      <c r="A920" s="99"/>
    </row>
    <row r="921">
      <c r="A921" s="99"/>
    </row>
    <row r="922">
      <c r="A922" s="99"/>
    </row>
    <row r="923">
      <c r="A923" s="99"/>
    </row>
    <row r="924">
      <c r="A924" s="99"/>
    </row>
    <row r="925">
      <c r="A925" s="99"/>
    </row>
    <row r="926">
      <c r="A926" s="99"/>
    </row>
    <row r="927">
      <c r="A927" s="99"/>
    </row>
    <row r="928">
      <c r="A928" s="99"/>
    </row>
    <row r="929">
      <c r="A929" s="99"/>
    </row>
    <row r="930">
      <c r="A930" s="99"/>
    </row>
    <row r="931">
      <c r="A931" s="99"/>
    </row>
    <row r="932">
      <c r="A932" s="99"/>
    </row>
    <row r="933">
      <c r="A933" s="99"/>
    </row>
    <row r="934">
      <c r="A934" s="99"/>
    </row>
    <row r="935">
      <c r="A935" s="99"/>
    </row>
    <row r="936">
      <c r="A936" s="99"/>
    </row>
    <row r="937">
      <c r="A937" s="99"/>
    </row>
    <row r="938">
      <c r="A938" s="99"/>
    </row>
    <row r="939">
      <c r="A939" s="99"/>
    </row>
    <row r="940">
      <c r="A940" s="99"/>
    </row>
    <row r="941">
      <c r="A941" s="99"/>
    </row>
    <row r="942">
      <c r="A942" s="99"/>
    </row>
    <row r="943">
      <c r="A943" s="99"/>
    </row>
    <row r="944">
      <c r="A944" s="99"/>
    </row>
    <row r="945">
      <c r="A945" s="99"/>
    </row>
    <row r="946">
      <c r="A946" s="99"/>
    </row>
    <row r="947">
      <c r="A947" s="99"/>
    </row>
    <row r="948">
      <c r="A948" s="99"/>
    </row>
    <row r="949">
      <c r="A949" s="99"/>
    </row>
    <row r="950">
      <c r="A950" s="99"/>
    </row>
    <row r="951">
      <c r="A951" s="99"/>
    </row>
    <row r="952">
      <c r="A952" s="99"/>
    </row>
    <row r="953">
      <c r="A953" s="99"/>
    </row>
    <row r="954">
      <c r="A954" s="99"/>
    </row>
    <row r="955">
      <c r="A955" s="99"/>
    </row>
    <row r="956">
      <c r="A956" s="99"/>
    </row>
    <row r="957">
      <c r="A957" s="99"/>
    </row>
    <row r="958">
      <c r="A958" s="99"/>
    </row>
    <row r="959">
      <c r="A959" s="99"/>
    </row>
    <row r="960">
      <c r="A960" s="99"/>
    </row>
    <row r="961">
      <c r="A961" s="99"/>
    </row>
    <row r="962">
      <c r="A962" s="99"/>
    </row>
    <row r="963">
      <c r="A963" s="99"/>
    </row>
    <row r="964">
      <c r="A964" s="99"/>
    </row>
    <row r="965">
      <c r="A965" s="99"/>
    </row>
    <row r="966">
      <c r="A966" s="99"/>
    </row>
    <row r="967">
      <c r="A967" s="99"/>
    </row>
    <row r="968">
      <c r="A968" s="99"/>
    </row>
    <row r="969">
      <c r="A969" s="99"/>
    </row>
    <row r="970">
      <c r="A970" s="99"/>
    </row>
    <row r="971">
      <c r="A971" s="99"/>
    </row>
    <row r="972">
      <c r="A972" s="99"/>
    </row>
    <row r="973">
      <c r="A973" s="99"/>
    </row>
    <row r="974">
      <c r="A974" s="99"/>
    </row>
    <row r="975">
      <c r="A975" s="99"/>
    </row>
    <row r="976">
      <c r="A976" s="99"/>
    </row>
    <row r="977">
      <c r="A977" s="99"/>
    </row>
    <row r="978">
      <c r="A978" s="99"/>
    </row>
    <row r="979">
      <c r="A979" s="99"/>
    </row>
    <row r="980">
      <c r="A980" s="99"/>
    </row>
    <row r="981">
      <c r="A981" s="99"/>
    </row>
    <row r="982">
      <c r="A982" s="99"/>
    </row>
    <row r="983">
      <c r="A983" s="99"/>
    </row>
    <row r="984">
      <c r="A984" s="99"/>
    </row>
    <row r="985">
      <c r="A985" s="99"/>
    </row>
    <row r="986">
      <c r="A986" s="99"/>
    </row>
    <row r="987">
      <c r="A987" s="99"/>
    </row>
    <row r="988">
      <c r="A988" s="99"/>
    </row>
    <row r="989">
      <c r="A989" s="99"/>
    </row>
    <row r="990">
      <c r="A990" s="99"/>
    </row>
    <row r="991">
      <c r="A991" s="99"/>
    </row>
    <row r="992">
      <c r="A992" s="99"/>
    </row>
    <row r="993">
      <c r="A993" s="99"/>
    </row>
    <row r="994">
      <c r="A994" s="99"/>
    </row>
    <row r="995">
      <c r="A995" s="99"/>
    </row>
    <row r="996">
      <c r="A996" s="99"/>
    </row>
    <row r="997">
      <c r="A997" s="99"/>
    </row>
    <row r="998">
      <c r="A998" s="99"/>
    </row>
    <row r="999">
      <c r="A999" s="99"/>
    </row>
    <row r="1000">
      <c r="A1000" s="99"/>
    </row>
  </sheetData>
  <hyperlinks>
    <hyperlink r:id="rId1" ref="A19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</cols>
  <sheetData>
    <row r="1">
      <c r="A1" s="208" t="s">
        <v>140</v>
      </c>
      <c r="B1" s="209" t="s">
        <v>141</v>
      </c>
      <c r="C1" s="209" t="s">
        <v>142</v>
      </c>
      <c r="D1" s="209" t="s">
        <v>143</v>
      </c>
      <c r="E1" s="210"/>
      <c r="F1" s="210"/>
      <c r="G1" s="210"/>
      <c r="H1" s="12"/>
    </row>
    <row r="2">
      <c r="A2" s="211">
        <f t="shared" ref="A2:A7" si="1">N4</f>
        <v>46082</v>
      </c>
      <c r="B2" s="212">
        <v>294.0</v>
      </c>
      <c r="C2" s="214" t="str">
        <f t="shared" ref="C2:C7" si="2">P4</f>
        <v/>
      </c>
      <c r="D2" s="215">
        <f t="shared" ref="D2:D7" si="3">IFERROR(C2/B2,)</f>
        <v>0</v>
      </c>
      <c r="E2" s="216"/>
      <c r="F2" s="216"/>
      <c r="G2" s="216"/>
      <c r="N2" s="217" t="s">
        <v>144</v>
      </c>
      <c r="O2" s="218" t="s">
        <v>145</v>
      </c>
      <c r="P2" s="219"/>
      <c r="Q2" s="219"/>
      <c r="R2" s="90"/>
    </row>
    <row r="3">
      <c r="A3" s="211">
        <f t="shared" si="1"/>
        <v>46113</v>
      </c>
      <c r="B3" s="212">
        <v>205.0</v>
      </c>
      <c r="C3" s="214" t="str">
        <f t="shared" si="2"/>
        <v/>
      </c>
      <c r="D3" s="215">
        <f t="shared" si="3"/>
        <v>0</v>
      </c>
      <c r="E3" s="216"/>
      <c r="F3" s="216"/>
      <c r="G3" s="216"/>
      <c r="N3" s="220"/>
      <c r="O3" s="48">
        <v>0.0</v>
      </c>
      <c r="P3" s="48">
        <v>1.0</v>
      </c>
      <c r="Q3" s="48" t="s">
        <v>70</v>
      </c>
      <c r="R3" s="90"/>
    </row>
    <row r="4">
      <c r="A4" s="211">
        <f t="shared" si="1"/>
        <v>46143</v>
      </c>
      <c r="B4" s="221">
        <f t="shared" ref="B4:B7" si="4">Q6</f>
        <v>292</v>
      </c>
      <c r="C4" s="214" t="str">
        <f t="shared" si="2"/>
        <v/>
      </c>
      <c r="D4" s="215">
        <f t="shared" si="3"/>
        <v>0</v>
      </c>
      <c r="E4" s="216"/>
      <c r="F4" s="216"/>
      <c r="G4" s="216"/>
      <c r="N4" s="222">
        <v>46082.0</v>
      </c>
      <c r="O4" s="223">
        <v>294.0</v>
      </c>
      <c r="P4" s="224"/>
      <c r="Q4" s="223">
        <v>294.0</v>
      </c>
      <c r="R4" s="24"/>
    </row>
    <row r="5">
      <c r="A5" s="211">
        <f t="shared" si="1"/>
        <v>46174</v>
      </c>
      <c r="B5" s="221">
        <f t="shared" si="4"/>
        <v>256</v>
      </c>
      <c r="C5" s="214" t="str">
        <f t="shared" si="2"/>
        <v/>
      </c>
      <c r="D5" s="215">
        <f t="shared" si="3"/>
        <v>0</v>
      </c>
      <c r="E5" s="216"/>
      <c r="F5" s="216"/>
      <c r="G5" s="216"/>
      <c r="N5" s="226">
        <v>46113.0</v>
      </c>
      <c r="O5" s="223">
        <v>205.0</v>
      </c>
      <c r="P5" s="224"/>
      <c r="Q5" s="223">
        <v>205.0</v>
      </c>
      <c r="R5" s="24"/>
    </row>
    <row r="6">
      <c r="A6" s="211">
        <f t="shared" si="1"/>
        <v>46204</v>
      </c>
      <c r="B6" s="221">
        <f t="shared" si="4"/>
        <v>268</v>
      </c>
      <c r="C6" s="214" t="str">
        <f t="shared" si="2"/>
        <v/>
      </c>
      <c r="D6" s="215">
        <f t="shared" si="3"/>
        <v>0</v>
      </c>
      <c r="E6" s="216"/>
      <c r="F6" s="216"/>
      <c r="G6" s="216"/>
      <c r="N6" s="226">
        <v>46143.0</v>
      </c>
      <c r="O6" s="223">
        <v>292.0</v>
      </c>
      <c r="P6" s="224"/>
      <c r="Q6" s="223">
        <v>292.0</v>
      </c>
      <c r="R6" s="24"/>
    </row>
    <row r="7">
      <c r="A7" s="211">
        <f t="shared" si="1"/>
        <v>46235</v>
      </c>
      <c r="B7" s="221">
        <f t="shared" si="4"/>
        <v>148</v>
      </c>
      <c r="C7" s="214">
        <f t="shared" si="2"/>
        <v>15</v>
      </c>
      <c r="D7" s="215">
        <f t="shared" si="3"/>
        <v>0.1013513514</v>
      </c>
      <c r="E7" s="216"/>
      <c r="F7" s="216"/>
      <c r="G7" s="216"/>
      <c r="N7" s="226">
        <v>46174.0</v>
      </c>
      <c r="O7" s="223">
        <v>256.0</v>
      </c>
      <c r="P7" s="36"/>
      <c r="Q7" s="223">
        <v>256.0</v>
      </c>
      <c r="R7" s="24"/>
    </row>
    <row r="8">
      <c r="A8" s="233" t="s">
        <v>90</v>
      </c>
      <c r="B8" s="208">
        <f t="shared" ref="B8:C8" si="5">SUM(B2:B7)</f>
        <v>1463</v>
      </c>
      <c r="C8" s="208">
        <f t="shared" si="5"/>
        <v>15</v>
      </c>
      <c r="D8" s="234">
        <f>C8/B8</f>
        <v>0.01025290499</v>
      </c>
      <c r="E8" s="235"/>
      <c r="F8" s="235"/>
      <c r="G8" s="216"/>
      <c r="N8" s="226">
        <v>46204.0</v>
      </c>
      <c r="O8" s="223">
        <v>268.0</v>
      </c>
      <c r="P8" s="36"/>
      <c r="Q8" s="223">
        <v>268.0</v>
      </c>
      <c r="R8" s="24"/>
    </row>
    <row r="9">
      <c r="A9" s="236"/>
      <c r="B9" s="163" t="s">
        <v>159</v>
      </c>
      <c r="C9" s="163" t="s">
        <v>160</v>
      </c>
      <c r="E9" s="237"/>
      <c r="F9" s="237"/>
      <c r="G9" s="235"/>
      <c r="N9" s="226">
        <v>46235.0</v>
      </c>
      <c r="O9" s="223">
        <v>133.0</v>
      </c>
      <c r="P9" s="223">
        <v>15.0</v>
      </c>
      <c r="Q9" s="223">
        <v>148.0</v>
      </c>
      <c r="R9" s="24"/>
    </row>
    <row r="10">
      <c r="A10" s="236"/>
      <c r="B10" s="238" t="s">
        <v>164</v>
      </c>
      <c r="C10" s="163" t="s">
        <v>165</v>
      </c>
      <c r="E10" s="235"/>
      <c r="F10" s="235"/>
      <c r="G10" s="235"/>
      <c r="N10" s="239"/>
      <c r="O10" s="87"/>
      <c r="P10" s="87"/>
      <c r="Q10" s="87"/>
      <c r="R10" s="24"/>
    </row>
    <row r="11">
      <c r="A11" s="236"/>
      <c r="E11" s="235"/>
      <c r="F11" s="235"/>
      <c r="G11" s="235"/>
      <c r="N11" s="25"/>
    </row>
    <row r="12">
      <c r="A12" s="240"/>
      <c r="E12" s="235"/>
      <c r="F12" s="235"/>
      <c r="G12" s="235"/>
    </row>
    <row r="13">
      <c r="A13" s="241" t="s">
        <v>31</v>
      </c>
      <c r="E13" s="235"/>
      <c r="F13" s="235"/>
      <c r="G13" s="235"/>
    </row>
    <row r="14">
      <c r="A14" s="236"/>
      <c r="E14" s="235"/>
      <c r="F14" s="235"/>
      <c r="G14" s="235"/>
    </row>
    <row r="15">
      <c r="A15" s="236"/>
      <c r="E15" s="235"/>
      <c r="F15" s="235"/>
      <c r="G15" s="235"/>
    </row>
    <row r="16">
      <c r="A16" s="236"/>
      <c r="E16" s="235"/>
      <c r="F16" s="235"/>
      <c r="G16" s="235"/>
    </row>
    <row r="17">
      <c r="A17" s="236"/>
      <c r="E17" s="235"/>
      <c r="F17" s="235"/>
      <c r="G17" s="235"/>
    </row>
    <row r="18">
      <c r="A18" s="236"/>
      <c r="E18" s="235"/>
      <c r="F18" s="235"/>
      <c r="G18" s="235"/>
    </row>
    <row r="19">
      <c r="A19" s="236"/>
      <c r="E19" s="235"/>
      <c r="F19" s="235"/>
      <c r="G19" s="235"/>
    </row>
    <row r="20">
      <c r="A20" s="236"/>
      <c r="E20" s="235"/>
      <c r="F20" s="235"/>
      <c r="G20" s="235"/>
    </row>
    <row r="21">
      <c r="A21" s="236"/>
      <c r="E21" s="235"/>
      <c r="F21" s="235"/>
      <c r="G21" s="235"/>
    </row>
    <row r="22">
      <c r="A22" s="236"/>
      <c r="E22" s="235"/>
      <c r="F22" s="235"/>
      <c r="G22" s="235"/>
    </row>
    <row r="23">
      <c r="A23" s="236"/>
      <c r="E23" s="235"/>
      <c r="F23" s="235"/>
      <c r="G23" s="235"/>
    </row>
    <row r="24">
      <c r="A24" s="236"/>
      <c r="E24" s="235"/>
      <c r="F24" s="235"/>
      <c r="G24" s="235"/>
    </row>
    <row r="25">
      <c r="A25" s="236"/>
      <c r="E25" s="235"/>
      <c r="F25" s="235"/>
      <c r="G25" s="235"/>
    </row>
    <row r="26">
      <c r="A26" s="236"/>
      <c r="E26" s="235"/>
      <c r="F26" s="235"/>
      <c r="G26" s="235"/>
    </row>
    <row r="27">
      <c r="A27" s="236"/>
      <c r="E27" s="235"/>
      <c r="F27" s="235"/>
      <c r="G27" s="235"/>
    </row>
    <row r="28">
      <c r="A28" s="236"/>
      <c r="E28" s="235"/>
      <c r="F28" s="235"/>
      <c r="G28" s="235"/>
    </row>
    <row r="29">
      <c r="A29" s="236"/>
      <c r="E29" s="235"/>
      <c r="F29" s="235"/>
      <c r="G29" s="235"/>
    </row>
    <row r="30">
      <c r="A30" s="236"/>
      <c r="E30" s="235"/>
      <c r="F30" s="235"/>
      <c r="G30" s="235"/>
    </row>
    <row r="31">
      <c r="A31" s="236"/>
      <c r="E31" s="235"/>
      <c r="F31" s="235"/>
      <c r="G31" s="235"/>
    </row>
    <row r="32">
      <c r="A32" s="236"/>
      <c r="E32" s="235"/>
      <c r="F32" s="235"/>
      <c r="G32" s="235"/>
    </row>
    <row r="33">
      <c r="A33" s="236"/>
      <c r="E33" s="235"/>
      <c r="F33" s="235"/>
      <c r="G33" s="235"/>
    </row>
    <row r="34">
      <c r="A34" s="236"/>
      <c r="E34" s="235"/>
      <c r="F34" s="235"/>
      <c r="G34" s="235"/>
    </row>
    <row r="35">
      <c r="A35" s="236"/>
      <c r="E35" s="235"/>
      <c r="F35" s="235"/>
      <c r="G35" s="235"/>
    </row>
    <row r="36">
      <c r="A36" s="236"/>
      <c r="E36" s="235"/>
      <c r="F36" s="235"/>
      <c r="G36" s="235"/>
    </row>
    <row r="37">
      <c r="A37" s="236"/>
      <c r="E37" s="235"/>
      <c r="F37" s="235"/>
      <c r="G37" s="235"/>
    </row>
    <row r="38">
      <c r="A38" s="236"/>
      <c r="E38" s="235"/>
      <c r="F38" s="235"/>
      <c r="G38" s="235"/>
    </row>
    <row r="39">
      <c r="A39" s="236"/>
      <c r="E39" s="235"/>
      <c r="F39" s="235"/>
      <c r="G39" s="235"/>
    </row>
    <row r="40">
      <c r="A40" s="236"/>
      <c r="E40" s="235"/>
      <c r="F40" s="235"/>
      <c r="G40" s="235"/>
    </row>
    <row r="41">
      <c r="A41" s="236"/>
      <c r="E41" s="235"/>
      <c r="F41" s="235"/>
      <c r="G41" s="235"/>
    </row>
    <row r="42">
      <c r="A42" s="236"/>
      <c r="E42" s="235"/>
      <c r="F42" s="235"/>
      <c r="G42" s="235"/>
    </row>
    <row r="43">
      <c r="A43" s="236"/>
      <c r="E43" s="235"/>
      <c r="F43" s="235"/>
      <c r="G43" s="235"/>
    </row>
    <row r="44">
      <c r="A44" s="236"/>
      <c r="E44" s="235"/>
      <c r="F44" s="235"/>
      <c r="G44" s="235"/>
    </row>
    <row r="45">
      <c r="A45" s="236"/>
      <c r="E45" s="235"/>
      <c r="F45" s="235"/>
      <c r="G45" s="235"/>
    </row>
    <row r="46">
      <c r="A46" s="236"/>
      <c r="E46" s="235"/>
      <c r="F46" s="235"/>
      <c r="G46" s="235"/>
    </row>
    <row r="47">
      <c r="A47" s="236"/>
      <c r="E47" s="235"/>
      <c r="F47" s="235"/>
      <c r="G47" s="235"/>
    </row>
    <row r="48">
      <c r="A48" s="236"/>
      <c r="E48" s="235"/>
      <c r="F48" s="235"/>
      <c r="G48" s="235"/>
    </row>
    <row r="49">
      <c r="A49" s="236"/>
      <c r="E49" s="235"/>
      <c r="F49" s="235"/>
      <c r="G49" s="235"/>
    </row>
    <row r="50">
      <c r="A50" s="236"/>
      <c r="E50" s="235"/>
      <c r="F50" s="235"/>
      <c r="G50" s="235"/>
    </row>
    <row r="51">
      <c r="A51" s="236"/>
      <c r="E51" s="235"/>
      <c r="F51" s="235"/>
      <c r="G51" s="235"/>
    </row>
    <row r="52">
      <c r="A52" s="236"/>
      <c r="E52" s="235"/>
      <c r="F52" s="235"/>
      <c r="G52" s="235"/>
    </row>
    <row r="53">
      <c r="A53" s="236"/>
      <c r="E53" s="235"/>
      <c r="F53" s="235"/>
      <c r="G53" s="235"/>
    </row>
    <row r="54">
      <c r="A54" s="236"/>
      <c r="E54" s="235"/>
      <c r="F54" s="235"/>
      <c r="G54" s="235"/>
    </row>
    <row r="55">
      <c r="A55" s="236"/>
      <c r="E55" s="235"/>
      <c r="F55" s="235"/>
      <c r="G55" s="235"/>
    </row>
    <row r="56">
      <c r="A56" s="236"/>
      <c r="E56" s="235"/>
      <c r="F56" s="235"/>
      <c r="G56" s="235"/>
    </row>
    <row r="57">
      <c r="A57" s="236"/>
      <c r="E57" s="235"/>
      <c r="F57" s="235"/>
      <c r="G57" s="235"/>
    </row>
    <row r="58">
      <c r="A58" s="236"/>
      <c r="E58" s="235"/>
      <c r="F58" s="235"/>
      <c r="G58" s="235"/>
    </row>
    <row r="59">
      <c r="A59" s="236"/>
      <c r="E59" s="235"/>
      <c r="F59" s="235"/>
      <c r="G59" s="235"/>
    </row>
    <row r="60">
      <c r="A60" s="236"/>
      <c r="E60" s="235"/>
      <c r="F60" s="235"/>
      <c r="G60" s="235"/>
    </row>
    <row r="61">
      <c r="A61" s="236"/>
      <c r="E61" s="235"/>
      <c r="F61" s="235"/>
      <c r="G61" s="235"/>
    </row>
    <row r="62">
      <c r="A62" s="236"/>
      <c r="E62" s="235"/>
      <c r="F62" s="235"/>
      <c r="G62" s="235"/>
    </row>
    <row r="63">
      <c r="A63" s="236"/>
      <c r="E63" s="235"/>
      <c r="F63" s="235"/>
      <c r="G63" s="235"/>
    </row>
    <row r="64">
      <c r="A64" s="236"/>
      <c r="E64" s="235"/>
      <c r="F64" s="235"/>
      <c r="G64" s="235"/>
    </row>
    <row r="65">
      <c r="A65" s="236"/>
      <c r="E65" s="235"/>
      <c r="F65" s="235"/>
      <c r="G65" s="235"/>
    </row>
    <row r="66">
      <c r="A66" s="236"/>
      <c r="E66" s="235"/>
      <c r="F66" s="235"/>
      <c r="G66" s="235"/>
    </row>
    <row r="67">
      <c r="A67" s="236"/>
      <c r="E67" s="235"/>
      <c r="F67" s="235"/>
      <c r="G67" s="235"/>
    </row>
    <row r="68">
      <c r="A68" s="236"/>
      <c r="E68" s="235"/>
      <c r="F68" s="235"/>
      <c r="G68" s="235"/>
    </row>
    <row r="69">
      <c r="A69" s="236"/>
      <c r="E69" s="235"/>
      <c r="F69" s="235"/>
      <c r="G69" s="235"/>
    </row>
    <row r="70">
      <c r="A70" s="236"/>
      <c r="E70" s="235"/>
      <c r="F70" s="235"/>
      <c r="G70" s="235"/>
    </row>
    <row r="71">
      <c r="A71" s="236"/>
      <c r="E71" s="235"/>
      <c r="F71" s="235"/>
      <c r="G71" s="235"/>
    </row>
    <row r="72">
      <c r="A72" s="236"/>
      <c r="E72" s="235"/>
      <c r="F72" s="235"/>
      <c r="G72" s="235"/>
    </row>
    <row r="73">
      <c r="A73" s="236"/>
      <c r="E73" s="235"/>
      <c r="F73" s="235"/>
      <c r="G73" s="235"/>
    </row>
    <row r="74">
      <c r="A74" s="236"/>
      <c r="E74" s="235"/>
      <c r="F74" s="235"/>
      <c r="G74" s="235"/>
    </row>
    <row r="75">
      <c r="A75" s="236"/>
      <c r="E75" s="235"/>
      <c r="F75" s="235"/>
      <c r="G75" s="235"/>
    </row>
    <row r="76">
      <c r="A76" s="236"/>
      <c r="E76" s="235"/>
      <c r="F76" s="235"/>
      <c r="G76" s="235"/>
    </row>
    <row r="77">
      <c r="A77" s="236"/>
      <c r="E77" s="235"/>
      <c r="F77" s="235"/>
      <c r="G77" s="235"/>
    </row>
    <row r="78">
      <c r="A78" s="236"/>
      <c r="E78" s="235"/>
      <c r="F78" s="235"/>
      <c r="G78" s="235"/>
    </row>
    <row r="79">
      <c r="A79" s="236"/>
      <c r="E79" s="235"/>
      <c r="F79" s="235"/>
      <c r="G79" s="235"/>
    </row>
    <row r="80">
      <c r="A80" s="236"/>
      <c r="E80" s="235"/>
      <c r="F80" s="235"/>
      <c r="G80" s="235"/>
    </row>
    <row r="81">
      <c r="A81" s="236"/>
      <c r="E81" s="235"/>
      <c r="F81" s="235"/>
      <c r="G81" s="235"/>
    </row>
    <row r="82">
      <c r="A82" s="236"/>
      <c r="E82" s="235"/>
      <c r="F82" s="235"/>
      <c r="G82" s="235"/>
    </row>
    <row r="83">
      <c r="A83" s="236"/>
      <c r="E83" s="235"/>
      <c r="F83" s="235"/>
      <c r="G83" s="235"/>
    </row>
    <row r="84">
      <c r="A84" s="236"/>
      <c r="E84" s="235"/>
      <c r="F84" s="235"/>
      <c r="G84" s="235"/>
    </row>
    <row r="85">
      <c r="A85" s="236"/>
      <c r="E85" s="235"/>
      <c r="F85" s="235"/>
      <c r="G85" s="235"/>
    </row>
    <row r="86">
      <c r="A86" s="236"/>
      <c r="E86" s="235"/>
      <c r="F86" s="235"/>
      <c r="G86" s="235"/>
    </row>
    <row r="87">
      <c r="A87" s="236"/>
      <c r="E87" s="235"/>
      <c r="F87" s="235"/>
      <c r="G87" s="235"/>
    </row>
    <row r="88">
      <c r="A88" s="236"/>
      <c r="E88" s="235"/>
      <c r="F88" s="235"/>
      <c r="G88" s="235"/>
    </row>
    <row r="89">
      <c r="A89" s="236"/>
      <c r="E89" s="235"/>
      <c r="F89" s="235"/>
      <c r="G89" s="235"/>
    </row>
    <row r="90">
      <c r="A90" s="236"/>
      <c r="E90" s="235"/>
      <c r="F90" s="235"/>
      <c r="G90" s="235"/>
    </row>
    <row r="91">
      <c r="A91" s="236"/>
      <c r="E91" s="235"/>
      <c r="F91" s="235"/>
      <c r="G91" s="235"/>
    </row>
    <row r="92">
      <c r="A92" s="236"/>
      <c r="E92" s="235"/>
      <c r="F92" s="235"/>
      <c r="G92" s="235"/>
    </row>
    <row r="93">
      <c r="A93" s="236"/>
      <c r="E93" s="235"/>
      <c r="F93" s="235"/>
      <c r="G93" s="235"/>
    </row>
    <row r="94">
      <c r="A94" s="236"/>
      <c r="E94" s="235"/>
      <c r="F94" s="235"/>
      <c r="G94" s="235"/>
    </row>
    <row r="95">
      <c r="A95" s="236"/>
      <c r="E95" s="235"/>
      <c r="F95" s="235"/>
      <c r="G95" s="235"/>
    </row>
    <row r="96">
      <c r="A96" s="236"/>
      <c r="E96" s="235"/>
      <c r="F96" s="235"/>
      <c r="G96" s="235"/>
    </row>
    <row r="97">
      <c r="A97" s="236"/>
      <c r="E97" s="235"/>
      <c r="F97" s="235"/>
      <c r="G97" s="235"/>
    </row>
    <row r="98">
      <c r="A98" s="236"/>
      <c r="E98" s="235"/>
      <c r="F98" s="235"/>
      <c r="G98" s="235"/>
    </row>
    <row r="99">
      <c r="A99" s="236"/>
      <c r="E99" s="235"/>
      <c r="F99" s="235"/>
      <c r="G99" s="235"/>
    </row>
    <row r="100">
      <c r="A100" s="236"/>
      <c r="E100" s="235"/>
      <c r="F100" s="235"/>
      <c r="G100" s="235"/>
    </row>
    <row r="101">
      <c r="A101" s="236"/>
      <c r="E101" s="235"/>
      <c r="F101" s="235"/>
      <c r="G101" s="235"/>
    </row>
    <row r="102">
      <c r="A102" s="236"/>
      <c r="E102" s="235"/>
      <c r="F102" s="235"/>
      <c r="G102" s="235"/>
    </row>
    <row r="103">
      <c r="A103" s="236"/>
      <c r="E103" s="235"/>
      <c r="F103" s="235"/>
      <c r="G103" s="235"/>
    </row>
    <row r="104">
      <c r="A104" s="236"/>
      <c r="E104" s="235"/>
      <c r="F104" s="235"/>
      <c r="G104" s="235"/>
    </row>
    <row r="105">
      <c r="A105" s="236"/>
      <c r="E105" s="235"/>
      <c r="F105" s="235"/>
      <c r="G105" s="235"/>
    </row>
    <row r="106">
      <c r="A106" s="236"/>
      <c r="E106" s="235"/>
      <c r="F106" s="235"/>
      <c r="G106" s="235"/>
    </row>
    <row r="107">
      <c r="A107" s="236"/>
      <c r="E107" s="235"/>
      <c r="F107" s="235"/>
      <c r="G107" s="235"/>
    </row>
    <row r="108">
      <c r="A108" s="236"/>
      <c r="E108" s="235"/>
      <c r="F108" s="235"/>
      <c r="G108" s="235"/>
    </row>
    <row r="109">
      <c r="A109" s="236"/>
      <c r="E109" s="235"/>
      <c r="F109" s="235"/>
      <c r="G109" s="235"/>
    </row>
    <row r="110">
      <c r="A110" s="236"/>
      <c r="E110" s="235"/>
      <c r="F110" s="235"/>
      <c r="G110" s="235"/>
    </row>
    <row r="111">
      <c r="A111" s="236"/>
      <c r="E111" s="235"/>
      <c r="F111" s="235"/>
      <c r="G111" s="235"/>
    </row>
    <row r="112">
      <c r="A112" s="236"/>
      <c r="E112" s="235"/>
      <c r="F112" s="235"/>
      <c r="G112" s="235"/>
    </row>
    <row r="113">
      <c r="A113" s="236"/>
      <c r="E113" s="235"/>
      <c r="F113" s="235"/>
      <c r="G113" s="235"/>
    </row>
    <row r="114">
      <c r="A114" s="236"/>
      <c r="E114" s="235"/>
      <c r="F114" s="235"/>
      <c r="G114" s="235"/>
    </row>
    <row r="115">
      <c r="A115" s="236"/>
      <c r="E115" s="235"/>
      <c r="F115" s="235"/>
      <c r="G115" s="235"/>
    </row>
    <row r="116">
      <c r="A116" s="236"/>
      <c r="E116" s="235"/>
      <c r="F116" s="235"/>
      <c r="G116" s="235"/>
    </row>
    <row r="117">
      <c r="A117" s="236"/>
      <c r="E117" s="235"/>
      <c r="F117" s="235"/>
      <c r="G117" s="235"/>
    </row>
    <row r="118">
      <c r="A118" s="236"/>
      <c r="E118" s="235"/>
      <c r="F118" s="235"/>
      <c r="G118" s="235"/>
    </row>
    <row r="119">
      <c r="A119" s="236"/>
      <c r="E119" s="235"/>
      <c r="F119" s="235"/>
      <c r="G119" s="235"/>
    </row>
    <row r="120">
      <c r="A120" s="236"/>
      <c r="E120" s="235"/>
      <c r="F120" s="235"/>
      <c r="G120" s="235"/>
    </row>
    <row r="121">
      <c r="A121" s="236"/>
      <c r="E121" s="235"/>
      <c r="F121" s="235"/>
      <c r="G121" s="235"/>
    </row>
    <row r="122">
      <c r="A122" s="236"/>
      <c r="E122" s="235"/>
      <c r="F122" s="235"/>
      <c r="G122" s="235"/>
    </row>
    <row r="123">
      <c r="A123" s="236"/>
      <c r="E123" s="235"/>
      <c r="F123" s="235"/>
      <c r="G123" s="235"/>
    </row>
    <row r="124">
      <c r="A124" s="236"/>
      <c r="E124" s="235"/>
      <c r="F124" s="235"/>
      <c r="G124" s="235"/>
    </row>
    <row r="125">
      <c r="A125" s="236"/>
      <c r="E125" s="235"/>
      <c r="F125" s="235"/>
      <c r="G125" s="235"/>
    </row>
    <row r="126">
      <c r="A126" s="236"/>
      <c r="E126" s="235"/>
      <c r="F126" s="235"/>
      <c r="G126" s="235"/>
    </row>
    <row r="127">
      <c r="A127" s="236"/>
      <c r="E127" s="235"/>
      <c r="F127" s="235"/>
      <c r="G127" s="235"/>
    </row>
    <row r="128">
      <c r="A128" s="236"/>
      <c r="E128" s="235"/>
      <c r="F128" s="235"/>
      <c r="G128" s="235"/>
    </row>
    <row r="129">
      <c r="A129" s="236"/>
      <c r="E129" s="235"/>
      <c r="F129" s="235"/>
      <c r="G129" s="235"/>
    </row>
    <row r="130">
      <c r="A130" s="236"/>
      <c r="E130" s="235"/>
      <c r="F130" s="235"/>
      <c r="G130" s="235"/>
    </row>
    <row r="131">
      <c r="A131" s="236"/>
      <c r="E131" s="235"/>
      <c r="F131" s="235"/>
      <c r="G131" s="235"/>
    </row>
    <row r="132">
      <c r="A132" s="236"/>
      <c r="E132" s="235"/>
      <c r="F132" s="235"/>
      <c r="G132" s="235"/>
    </row>
    <row r="133">
      <c r="A133" s="236"/>
      <c r="E133" s="235"/>
      <c r="F133" s="235"/>
      <c r="G133" s="235"/>
    </row>
    <row r="134">
      <c r="A134" s="236"/>
      <c r="E134" s="235"/>
      <c r="F134" s="235"/>
      <c r="G134" s="235"/>
    </row>
    <row r="135">
      <c r="A135" s="236"/>
      <c r="E135" s="235"/>
      <c r="F135" s="235"/>
      <c r="G135" s="235"/>
    </row>
    <row r="136">
      <c r="A136" s="236"/>
      <c r="E136" s="235"/>
      <c r="F136" s="235"/>
      <c r="G136" s="235"/>
    </row>
    <row r="137">
      <c r="A137" s="236"/>
      <c r="E137" s="235"/>
      <c r="F137" s="235"/>
      <c r="G137" s="235"/>
    </row>
    <row r="138">
      <c r="A138" s="236"/>
      <c r="E138" s="235"/>
      <c r="F138" s="235"/>
      <c r="G138" s="235"/>
    </row>
    <row r="139">
      <c r="A139" s="236"/>
      <c r="E139" s="235"/>
      <c r="F139" s="235"/>
      <c r="G139" s="235"/>
    </row>
    <row r="140">
      <c r="A140" s="236"/>
      <c r="E140" s="235"/>
      <c r="F140" s="235"/>
      <c r="G140" s="235"/>
    </row>
    <row r="141">
      <c r="A141" s="236"/>
      <c r="E141" s="235"/>
      <c r="F141" s="235"/>
      <c r="G141" s="235"/>
    </row>
    <row r="142">
      <c r="A142" s="236"/>
      <c r="E142" s="235"/>
      <c r="F142" s="235"/>
      <c r="G142" s="235"/>
    </row>
    <row r="143">
      <c r="A143" s="236"/>
      <c r="E143" s="235"/>
      <c r="F143" s="235"/>
      <c r="G143" s="235"/>
    </row>
    <row r="144">
      <c r="A144" s="236"/>
      <c r="E144" s="235"/>
      <c r="F144" s="235"/>
      <c r="G144" s="235"/>
    </row>
    <row r="145">
      <c r="A145" s="236"/>
      <c r="E145" s="235"/>
      <c r="F145" s="235"/>
      <c r="G145" s="235"/>
    </row>
    <row r="146">
      <c r="A146" s="236"/>
      <c r="E146" s="235"/>
      <c r="F146" s="235"/>
      <c r="G146" s="235"/>
    </row>
    <row r="147">
      <c r="A147" s="236"/>
      <c r="E147" s="235"/>
      <c r="F147" s="235"/>
      <c r="G147" s="235"/>
    </row>
    <row r="148">
      <c r="A148" s="236"/>
      <c r="E148" s="235"/>
      <c r="F148" s="235"/>
      <c r="G148" s="235"/>
    </row>
    <row r="149">
      <c r="A149" s="236"/>
      <c r="E149" s="235"/>
      <c r="F149" s="235"/>
      <c r="G149" s="235"/>
    </row>
    <row r="150">
      <c r="A150" s="236"/>
      <c r="E150" s="235"/>
      <c r="F150" s="235"/>
      <c r="G150" s="235"/>
    </row>
    <row r="151">
      <c r="A151" s="236"/>
      <c r="E151" s="235"/>
      <c r="F151" s="235"/>
      <c r="G151" s="235"/>
    </row>
    <row r="152">
      <c r="A152" s="236"/>
      <c r="E152" s="235"/>
      <c r="F152" s="235"/>
      <c r="G152" s="235"/>
    </row>
    <row r="153">
      <c r="A153" s="236"/>
      <c r="E153" s="235"/>
      <c r="F153" s="235"/>
      <c r="G153" s="235"/>
    </row>
    <row r="154">
      <c r="A154" s="236"/>
      <c r="E154" s="235"/>
      <c r="F154" s="235"/>
      <c r="G154" s="235"/>
    </row>
    <row r="155">
      <c r="A155" s="236"/>
      <c r="E155" s="235"/>
      <c r="F155" s="235"/>
      <c r="G155" s="235"/>
    </row>
    <row r="156">
      <c r="A156" s="236"/>
      <c r="E156" s="235"/>
      <c r="F156" s="235"/>
      <c r="G156" s="235"/>
    </row>
    <row r="157">
      <c r="A157" s="236"/>
      <c r="E157" s="235"/>
      <c r="F157" s="235"/>
      <c r="G157" s="235"/>
    </row>
    <row r="158">
      <c r="A158" s="236"/>
      <c r="E158" s="235"/>
      <c r="F158" s="235"/>
      <c r="G158" s="235"/>
    </row>
    <row r="159">
      <c r="A159" s="236"/>
      <c r="E159" s="235"/>
      <c r="F159" s="235"/>
      <c r="G159" s="235"/>
    </row>
    <row r="160">
      <c r="A160" s="236"/>
      <c r="E160" s="235"/>
      <c r="F160" s="235"/>
      <c r="G160" s="235"/>
    </row>
    <row r="161">
      <c r="A161" s="236"/>
      <c r="E161" s="235"/>
      <c r="F161" s="235"/>
      <c r="G161" s="235"/>
    </row>
    <row r="162">
      <c r="A162" s="236"/>
      <c r="E162" s="235"/>
      <c r="F162" s="235"/>
      <c r="G162" s="235"/>
    </row>
    <row r="163">
      <c r="A163" s="236"/>
      <c r="E163" s="235"/>
      <c r="F163" s="235"/>
      <c r="G163" s="235"/>
    </row>
    <row r="164">
      <c r="A164" s="236"/>
      <c r="E164" s="235"/>
      <c r="F164" s="235"/>
      <c r="G164" s="235"/>
    </row>
    <row r="165">
      <c r="A165" s="236"/>
      <c r="E165" s="235"/>
      <c r="F165" s="235"/>
      <c r="G165" s="235"/>
    </row>
    <row r="166">
      <c r="A166" s="236"/>
      <c r="E166" s="235"/>
      <c r="F166" s="235"/>
      <c r="G166" s="235"/>
    </row>
    <row r="167">
      <c r="A167" s="236"/>
      <c r="E167" s="235"/>
      <c r="F167" s="235"/>
      <c r="G167" s="235"/>
    </row>
    <row r="168">
      <c r="A168" s="236"/>
      <c r="E168" s="235"/>
      <c r="F168" s="235"/>
      <c r="G168" s="235"/>
    </row>
    <row r="169">
      <c r="A169" s="236"/>
      <c r="E169" s="235"/>
      <c r="F169" s="235"/>
      <c r="G169" s="235"/>
    </row>
    <row r="170">
      <c r="A170" s="236"/>
      <c r="E170" s="235"/>
      <c r="F170" s="235"/>
      <c r="G170" s="235"/>
    </row>
    <row r="171">
      <c r="A171" s="236"/>
      <c r="E171" s="235"/>
      <c r="F171" s="235"/>
      <c r="G171" s="235"/>
    </row>
    <row r="172">
      <c r="A172" s="236"/>
      <c r="E172" s="235"/>
      <c r="F172" s="235"/>
      <c r="G172" s="235"/>
    </row>
    <row r="173">
      <c r="A173" s="236"/>
      <c r="E173" s="235"/>
      <c r="F173" s="235"/>
      <c r="G173" s="235"/>
    </row>
    <row r="174">
      <c r="A174" s="236"/>
      <c r="E174" s="235"/>
      <c r="F174" s="235"/>
      <c r="G174" s="235"/>
    </row>
    <row r="175">
      <c r="A175" s="236"/>
      <c r="E175" s="235"/>
      <c r="F175" s="235"/>
      <c r="G175" s="235"/>
    </row>
    <row r="176">
      <c r="A176" s="236"/>
      <c r="E176" s="235"/>
      <c r="F176" s="235"/>
      <c r="G176" s="235"/>
    </row>
    <row r="177">
      <c r="A177" s="236"/>
      <c r="E177" s="235"/>
      <c r="F177" s="235"/>
      <c r="G177" s="235"/>
    </row>
    <row r="178">
      <c r="A178" s="236"/>
      <c r="E178" s="235"/>
      <c r="F178" s="235"/>
      <c r="G178" s="235"/>
    </row>
    <row r="179">
      <c r="A179" s="236"/>
      <c r="E179" s="235"/>
      <c r="F179" s="235"/>
      <c r="G179" s="235"/>
    </row>
    <row r="180">
      <c r="A180" s="236"/>
      <c r="E180" s="235"/>
      <c r="F180" s="235"/>
      <c r="G180" s="235"/>
    </row>
    <row r="181">
      <c r="A181" s="236"/>
      <c r="E181" s="235"/>
      <c r="F181" s="235"/>
      <c r="G181" s="235"/>
    </row>
    <row r="182">
      <c r="A182" s="236"/>
      <c r="E182" s="235"/>
      <c r="F182" s="235"/>
      <c r="G182" s="235"/>
    </row>
    <row r="183">
      <c r="A183" s="236"/>
      <c r="E183" s="235"/>
      <c r="F183" s="235"/>
      <c r="G183" s="235"/>
    </row>
    <row r="184">
      <c r="A184" s="236"/>
      <c r="E184" s="235"/>
      <c r="F184" s="235"/>
      <c r="G184" s="235"/>
    </row>
    <row r="185">
      <c r="A185" s="236"/>
      <c r="E185" s="235"/>
      <c r="F185" s="235"/>
      <c r="G185" s="235"/>
    </row>
    <row r="186">
      <c r="A186" s="236"/>
      <c r="E186" s="235"/>
      <c r="F186" s="235"/>
      <c r="G186" s="235"/>
    </row>
    <row r="187">
      <c r="A187" s="236"/>
      <c r="E187" s="235"/>
      <c r="F187" s="235"/>
      <c r="G187" s="235"/>
    </row>
    <row r="188">
      <c r="A188" s="236"/>
      <c r="E188" s="235"/>
      <c r="F188" s="235"/>
      <c r="G188" s="235"/>
    </row>
    <row r="189">
      <c r="A189" s="236"/>
      <c r="E189" s="235"/>
      <c r="F189" s="235"/>
      <c r="G189" s="235"/>
    </row>
    <row r="190">
      <c r="A190" s="236"/>
      <c r="E190" s="235"/>
      <c r="F190" s="235"/>
      <c r="G190" s="235"/>
    </row>
    <row r="191">
      <c r="A191" s="236"/>
      <c r="E191" s="235"/>
      <c r="F191" s="235"/>
      <c r="G191" s="235"/>
    </row>
    <row r="192">
      <c r="A192" s="236"/>
      <c r="E192" s="235"/>
      <c r="F192" s="235"/>
      <c r="G192" s="235"/>
    </row>
    <row r="193">
      <c r="A193" s="236"/>
      <c r="E193" s="235"/>
      <c r="F193" s="235"/>
      <c r="G193" s="235"/>
    </row>
    <row r="194">
      <c r="A194" s="236"/>
      <c r="E194" s="235"/>
      <c r="F194" s="235"/>
      <c r="G194" s="235"/>
    </row>
    <row r="195">
      <c r="A195" s="236"/>
      <c r="E195" s="235"/>
      <c r="F195" s="235"/>
      <c r="G195" s="235"/>
    </row>
    <row r="196">
      <c r="A196" s="236"/>
      <c r="E196" s="235"/>
      <c r="F196" s="235"/>
      <c r="G196" s="235"/>
    </row>
    <row r="197">
      <c r="A197" s="236"/>
      <c r="E197" s="235"/>
      <c r="F197" s="235"/>
      <c r="G197" s="235"/>
    </row>
    <row r="198">
      <c r="A198" s="236"/>
      <c r="E198" s="235"/>
      <c r="F198" s="235"/>
      <c r="G198" s="235"/>
    </row>
    <row r="199">
      <c r="A199" s="236"/>
      <c r="E199" s="235"/>
      <c r="F199" s="235"/>
      <c r="G199" s="235"/>
    </row>
    <row r="200">
      <c r="A200" s="236"/>
      <c r="E200" s="235"/>
      <c r="F200" s="235"/>
      <c r="G200" s="235"/>
    </row>
    <row r="201">
      <c r="A201" s="236"/>
      <c r="E201" s="235"/>
      <c r="F201" s="235"/>
      <c r="G201" s="235"/>
    </row>
    <row r="202">
      <c r="A202" s="236"/>
      <c r="E202" s="235"/>
      <c r="F202" s="235"/>
      <c r="G202" s="235"/>
    </row>
    <row r="203">
      <c r="A203" s="236"/>
      <c r="E203" s="235"/>
      <c r="F203" s="235"/>
      <c r="G203" s="235"/>
    </row>
    <row r="204">
      <c r="A204" s="236"/>
      <c r="E204" s="235"/>
      <c r="F204" s="235"/>
      <c r="G204" s="235"/>
    </row>
    <row r="205">
      <c r="A205" s="236"/>
      <c r="E205" s="235"/>
      <c r="F205" s="235"/>
      <c r="G205" s="235"/>
    </row>
    <row r="206">
      <c r="A206" s="236"/>
      <c r="E206" s="235"/>
      <c r="F206" s="235"/>
      <c r="G206" s="235"/>
    </row>
    <row r="207">
      <c r="A207" s="236"/>
      <c r="E207" s="235"/>
      <c r="F207" s="235"/>
      <c r="G207" s="235"/>
    </row>
    <row r="208">
      <c r="A208" s="236"/>
      <c r="E208" s="235"/>
      <c r="F208" s="235"/>
      <c r="G208" s="235"/>
    </row>
    <row r="209">
      <c r="A209" s="236"/>
      <c r="E209" s="235"/>
      <c r="F209" s="235"/>
      <c r="G209" s="235"/>
    </row>
    <row r="210">
      <c r="A210" s="236"/>
      <c r="E210" s="235"/>
      <c r="F210" s="235"/>
      <c r="G210" s="235"/>
    </row>
    <row r="211">
      <c r="A211" s="236"/>
      <c r="E211" s="235"/>
      <c r="F211" s="235"/>
      <c r="G211" s="235"/>
    </row>
    <row r="212">
      <c r="A212" s="236"/>
      <c r="E212" s="235"/>
      <c r="F212" s="235"/>
      <c r="G212" s="235"/>
    </row>
    <row r="213">
      <c r="A213" s="236"/>
      <c r="E213" s="235"/>
      <c r="F213" s="235"/>
      <c r="G213" s="235"/>
    </row>
    <row r="214">
      <c r="A214" s="236"/>
      <c r="E214" s="235"/>
      <c r="F214" s="235"/>
      <c r="G214" s="235"/>
    </row>
    <row r="215">
      <c r="A215" s="236"/>
      <c r="E215" s="235"/>
      <c r="F215" s="235"/>
      <c r="G215" s="235"/>
    </row>
    <row r="216">
      <c r="A216" s="236"/>
      <c r="E216" s="235"/>
      <c r="F216" s="235"/>
      <c r="G216" s="235"/>
    </row>
    <row r="217">
      <c r="A217" s="236"/>
      <c r="E217" s="235"/>
      <c r="F217" s="235"/>
      <c r="G217" s="235"/>
    </row>
    <row r="218">
      <c r="A218" s="236"/>
      <c r="E218" s="235"/>
      <c r="F218" s="235"/>
      <c r="G218" s="235"/>
    </row>
    <row r="219">
      <c r="A219" s="236"/>
      <c r="E219" s="235"/>
      <c r="F219" s="235"/>
      <c r="G219" s="235"/>
    </row>
    <row r="220">
      <c r="A220" s="236"/>
      <c r="E220" s="235"/>
      <c r="F220" s="235"/>
      <c r="G220" s="235"/>
    </row>
    <row r="221">
      <c r="A221" s="236"/>
      <c r="E221" s="235"/>
      <c r="F221" s="235"/>
      <c r="G221" s="235"/>
    </row>
    <row r="222">
      <c r="A222" s="236"/>
      <c r="E222" s="235"/>
      <c r="F222" s="235"/>
      <c r="G222" s="235"/>
    </row>
    <row r="223">
      <c r="A223" s="236"/>
      <c r="E223" s="235"/>
      <c r="F223" s="235"/>
      <c r="G223" s="235"/>
    </row>
    <row r="224">
      <c r="A224" s="236"/>
      <c r="E224" s="235"/>
      <c r="F224" s="235"/>
      <c r="G224" s="235"/>
    </row>
    <row r="225">
      <c r="A225" s="236"/>
      <c r="E225" s="235"/>
      <c r="F225" s="235"/>
      <c r="G225" s="235"/>
    </row>
    <row r="226">
      <c r="A226" s="236"/>
      <c r="E226" s="235"/>
      <c r="F226" s="235"/>
      <c r="G226" s="235"/>
    </row>
    <row r="227">
      <c r="A227" s="236"/>
      <c r="E227" s="235"/>
      <c r="F227" s="235"/>
      <c r="G227" s="235"/>
    </row>
    <row r="228">
      <c r="A228" s="236"/>
      <c r="E228" s="235"/>
      <c r="F228" s="235"/>
      <c r="G228" s="235"/>
    </row>
    <row r="229">
      <c r="A229" s="236"/>
      <c r="E229" s="235"/>
      <c r="F229" s="235"/>
      <c r="G229" s="235"/>
    </row>
    <row r="230">
      <c r="A230" s="236"/>
      <c r="E230" s="235"/>
      <c r="F230" s="235"/>
      <c r="G230" s="235"/>
    </row>
    <row r="231">
      <c r="A231" s="236"/>
      <c r="E231" s="235"/>
      <c r="F231" s="235"/>
      <c r="G231" s="235"/>
    </row>
    <row r="232">
      <c r="A232" s="236"/>
      <c r="E232" s="235"/>
      <c r="F232" s="235"/>
      <c r="G232" s="235"/>
    </row>
    <row r="233">
      <c r="A233" s="236"/>
      <c r="E233" s="235"/>
      <c r="F233" s="235"/>
      <c r="G233" s="235"/>
    </row>
    <row r="234">
      <c r="A234" s="236"/>
      <c r="E234" s="235"/>
      <c r="F234" s="235"/>
      <c r="G234" s="235"/>
    </row>
    <row r="235">
      <c r="A235" s="236"/>
      <c r="E235" s="235"/>
      <c r="F235" s="235"/>
      <c r="G235" s="235"/>
    </row>
    <row r="236">
      <c r="A236" s="236"/>
      <c r="E236" s="235"/>
      <c r="F236" s="235"/>
      <c r="G236" s="235"/>
    </row>
    <row r="237">
      <c r="A237" s="236"/>
      <c r="E237" s="235"/>
      <c r="F237" s="235"/>
      <c r="G237" s="235"/>
    </row>
    <row r="238">
      <c r="A238" s="236"/>
      <c r="E238" s="235"/>
      <c r="F238" s="235"/>
      <c r="G238" s="235"/>
    </row>
    <row r="239">
      <c r="A239" s="236"/>
      <c r="E239" s="235"/>
      <c r="F239" s="235"/>
      <c r="G239" s="235"/>
    </row>
    <row r="240">
      <c r="A240" s="236"/>
      <c r="E240" s="235"/>
      <c r="F240" s="235"/>
      <c r="G240" s="235"/>
    </row>
    <row r="241">
      <c r="A241" s="236"/>
      <c r="E241" s="235"/>
      <c r="F241" s="235"/>
      <c r="G241" s="235"/>
    </row>
    <row r="242">
      <c r="A242" s="236"/>
      <c r="E242" s="235"/>
      <c r="F242" s="235"/>
      <c r="G242" s="235"/>
    </row>
    <row r="243">
      <c r="A243" s="236"/>
      <c r="E243" s="235"/>
      <c r="F243" s="235"/>
      <c r="G243" s="235"/>
    </row>
    <row r="244">
      <c r="A244" s="236"/>
      <c r="E244" s="235"/>
      <c r="F244" s="235"/>
      <c r="G244" s="235"/>
    </row>
    <row r="245">
      <c r="A245" s="236"/>
      <c r="E245" s="235"/>
      <c r="F245" s="235"/>
      <c r="G245" s="235"/>
    </row>
    <row r="246">
      <c r="A246" s="236"/>
      <c r="E246" s="235"/>
      <c r="F246" s="235"/>
      <c r="G246" s="235"/>
    </row>
    <row r="247">
      <c r="A247" s="236"/>
      <c r="E247" s="235"/>
      <c r="F247" s="235"/>
      <c r="G247" s="235"/>
    </row>
    <row r="248">
      <c r="A248" s="236"/>
      <c r="E248" s="235"/>
      <c r="F248" s="235"/>
      <c r="G248" s="235"/>
    </row>
    <row r="249">
      <c r="A249" s="236"/>
      <c r="E249" s="235"/>
      <c r="F249" s="235"/>
      <c r="G249" s="235"/>
    </row>
    <row r="250">
      <c r="A250" s="236"/>
      <c r="E250" s="235"/>
      <c r="F250" s="235"/>
      <c r="G250" s="235"/>
    </row>
    <row r="251">
      <c r="A251" s="236"/>
      <c r="E251" s="235"/>
      <c r="F251" s="235"/>
      <c r="G251" s="235"/>
    </row>
    <row r="252">
      <c r="A252" s="236"/>
      <c r="E252" s="235"/>
      <c r="F252" s="235"/>
      <c r="G252" s="235"/>
    </row>
    <row r="253">
      <c r="A253" s="236"/>
      <c r="E253" s="235"/>
      <c r="F253" s="235"/>
      <c r="G253" s="235"/>
    </row>
    <row r="254">
      <c r="A254" s="236"/>
      <c r="E254" s="235"/>
      <c r="F254" s="235"/>
      <c r="G254" s="235"/>
    </row>
    <row r="255">
      <c r="A255" s="236"/>
      <c r="E255" s="235"/>
      <c r="F255" s="235"/>
      <c r="G255" s="235"/>
    </row>
    <row r="256">
      <c r="A256" s="236"/>
      <c r="E256" s="235"/>
      <c r="F256" s="235"/>
      <c r="G256" s="235"/>
    </row>
    <row r="257">
      <c r="A257" s="236"/>
      <c r="E257" s="235"/>
      <c r="F257" s="235"/>
      <c r="G257" s="235"/>
    </row>
    <row r="258">
      <c r="A258" s="236"/>
      <c r="E258" s="235"/>
      <c r="F258" s="235"/>
      <c r="G258" s="235"/>
    </row>
    <row r="259">
      <c r="A259" s="236"/>
      <c r="E259" s="235"/>
      <c r="F259" s="235"/>
      <c r="G259" s="235"/>
    </row>
    <row r="260">
      <c r="A260" s="236"/>
      <c r="E260" s="235"/>
      <c r="F260" s="235"/>
      <c r="G260" s="235"/>
    </row>
    <row r="261">
      <c r="A261" s="236"/>
      <c r="E261" s="235"/>
      <c r="F261" s="235"/>
      <c r="G261" s="235"/>
    </row>
    <row r="262">
      <c r="A262" s="236"/>
      <c r="E262" s="235"/>
      <c r="F262" s="235"/>
      <c r="G262" s="235"/>
    </row>
    <row r="263">
      <c r="A263" s="236"/>
      <c r="E263" s="235"/>
      <c r="F263" s="235"/>
      <c r="G263" s="235"/>
    </row>
    <row r="264">
      <c r="A264" s="236"/>
      <c r="E264" s="235"/>
      <c r="F264" s="235"/>
      <c r="G264" s="235"/>
    </row>
    <row r="265">
      <c r="A265" s="236"/>
      <c r="E265" s="235"/>
      <c r="F265" s="235"/>
      <c r="G265" s="235"/>
    </row>
    <row r="266">
      <c r="A266" s="236"/>
      <c r="E266" s="235"/>
      <c r="F266" s="235"/>
      <c r="G266" s="235"/>
    </row>
    <row r="267">
      <c r="A267" s="236"/>
      <c r="E267" s="235"/>
      <c r="F267" s="235"/>
      <c r="G267" s="235"/>
    </row>
    <row r="268">
      <c r="A268" s="236"/>
      <c r="E268" s="235"/>
      <c r="F268" s="235"/>
      <c r="G268" s="235"/>
    </row>
    <row r="269">
      <c r="A269" s="236"/>
      <c r="E269" s="235"/>
      <c r="F269" s="235"/>
      <c r="G269" s="235"/>
    </row>
    <row r="270">
      <c r="A270" s="236"/>
      <c r="E270" s="235"/>
      <c r="F270" s="235"/>
      <c r="G270" s="235"/>
    </row>
    <row r="271">
      <c r="A271" s="236"/>
      <c r="E271" s="235"/>
      <c r="F271" s="235"/>
      <c r="G271" s="235"/>
    </row>
    <row r="272">
      <c r="A272" s="236"/>
      <c r="E272" s="235"/>
      <c r="F272" s="235"/>
      <c r="G272" s="235"/>
    </row>
    <row r="273">
      <c r="A273" s="236"/>
      <c r="E273" s="235"/>
      <c r="F273" s="235"/>
      <c r="G273" s="235"/>
    </row>
    <row r="274">
      <c r="A274" s="236"/>
      <c r="E274" s="235"/>
      <c r="F274" s="235"/>
      <c r="G274" s="235"/>
    </row>
    <row r="275">
      <c r="A275" s="236"/>
      <c r="E275" s="235"/>
      <c r="F275" s="235"/>
      <c r="G275" s="235"/>
    </row>
    <row r="276">
      <c r="A276" s="236"/>
      <c r="E276" s="235"/>
      <c r="F276" s="235"/>
      <c r="G276" s="235"/>
    </row>
    <row r="277">
      <c r="A277" s="236"/>
      <c r="E277" s="235"/>
      <c r="F277" s="235"/>
      <c r="G277" s="235"/>
    </row>
    <row r="278">
      <c r="A278" s="236"/>
      <c r="E278" s="235"/>
      <c r="F278" s="235"/>
      <c r="G278" s="235"/>
    </row>
    <row r="279">
      <c r="A279" s="236"/>
      <c r="E279" s="235"/>
      <c r="F279" s="235"/>
      <c r="G279" s="235"/>
    </row>
    <row r="280">
      <c r="A280" s="236"/>
      <c r="E280" s="235"/>
      <c r="F280" s="235"/>
      <c r="G280" s="235"/>
    </row>
    <row r="281">
      <c r="A281" s="236"/>
      <c r="E281" s="235"/>
      <c r="F281" s="235"/>
      <c r="G281" s="235"/>
    </row>
    <row r="282">
      <c r="A282" s="236"/>
      <c r="E282" s="235"/>
      <c r="F282" s="235"/>
      <c r="G282" s="235"/>
    </row>
    <row r="283">
      <c r="A283" s="236"/>
      <c r="E283" s="235"/>
      <c r="F283" s="235"/>
      <c r="G283" s="235"/>
    </row>
    <row r="284">
      <c r="A284" s="236"/>
      <c r="E284" s="235"/>
      <c r="F284" s="235"/>
      <c r="G284" s="235"/>
    </row>
    <row r="285">
      <c r="A285" s="236"/>
      <c r="E285" s="235"/>
      <c r="F285" s="235"/>
      <c r="G285" s="235"/>
    </row>
    <row r="286">
      <c r="A286" s="236"/>
      <c r="E286" s="235"/>
      <c r="F286" s="235"/>
      <c r="G286" s="235"/>
    </row>
    <row r="287">
      <c r="A287" s="236"/>
      <c r="E287" s="235"/>
      <c r="F287" s="235"/>
      <c r="G287" s="235"/>
    </row>
    <row r="288">
      <c r="A288" s="236"/>
      <c r="E288" s="235"/>
      <c r="F288" s="235"/>
      <c r="G288" s="235"/>
    </row>
    <row r="289">
      <c r="A289" s="236"/>
      <c r="E289" s="235"/>
      <c r="F289" s="235"/>
      <c r="G289" s="235"/>
    </row>
    <row r="290">
      <c r="A290" s="236"/>
      <c r="E290" s="235"/>
      <c r="F290" s="235"/>
      <c r="G290" s="235"/>
    </row>
    <row r="291">
      <c r="A291" s="236"/>
      <c r="E291" s="235"/>
      <c r="F291" s="235"/>
      <c r="G291" s="235"/>
    </row>
    <row r="292">
      <c r="A292" s="236"/>
      <c r="E292" s="235"/>
      <c r="F292" s="235"/>
      <c r="G292" s="235"/>
    </row>
    <row r="293">
      <c r="A293" s="236"/>
      <c r="E293" s="235"/>
      <c r="F293" s="235"/>
      <c r="G293" s="235"/>
    </row>
    <row r="294">
      <c r="A294" s="236"/>
      <c r="E294" s="235"/>
      <c r="F294" s="235"/>
      <c r="G294" s="235"/>
    </row>
    <row r="295">
      <c r="A295" s="236"/>
      <c r="E295" s="235"/>
      <c r="F295" s="235"/>
      <c r="G295" s="235"/>
    </row>
    <row r="296">
      <c r="A296" s="236"/>
      <c r="E296" s="235"/>
      <c r="F296" s="235"/>
      <c r="G296" s="235"/>
    </row>
    <row r="297">
      <c r="A297" s="236"/>
      <c r="E297" s="235"/>
      <c r="F297" s="235"/>
      <c r="G297" s="235"/>
    </row>
    <row r="298">
      <c r="A298" s="236"/>
      <c r="E298" s="235"/>
      <c r="F298" s="235"/>
      <c r="G298" s="235"/>
    </row>
    <row r="299">
      <c r="A299" s="236"/>
      <c r="E299" s="235"/>
      <c r="F299" s="235"/>
      <c r="G299" s="235"/>
    </row>
    <row r="300">
      <c r="A300" s="236"/>
      <c r="E300" s="235"/>
      <c r="F300" s="235"/>
      <c r="G300" s="235"/>
    </row>
    <row r="301">
      <c r="A301" s="236"/>
      <c r="E301" s="235"/>
      <c r="F301" s="235"/>
      <c r="G301" s="235"/>
    </row>
    <row r="302">
      <c r="A302" s="236"/>
      <c r="E302" s="235"/>
      <c r="F302" s="235"/>
      <c r="G302" s="235"/>
    </row>
    <row r="303">
      <c r="A303" s="236"/>
      <c r="E303" s="235"/>
      <c r="F303" s="235"/>
      <c r="G303" s="235"/>
    </row>
    <row r="304">
      <c r="A304" s="236"/>
      <c r="E304" s="235"/>
      <c r="F304" s="235"/>
      <c r="G304" s="235"/>
    </row>
    <row r="305">
      <c r="A305" s="236"/>
      <c r="E305" s="235"/>
      <c r="F305" s="235"/>
      <c r="G305" s="235"/>
    </row>
    <row r="306">
      <c r="A306" s="236"/>
      <c r="E306" s="235"/>
      <c r="F306" s="235"/>
      <c r="G306" s="235"/>
    </row>
    <row r="307">
      <c r="A307" s="236"/>
      <c r="E307" s="235"/>
      <c r="F307" s="235"/>
      <c r="G307" s="235"/>
    </row>
    <row r="308">
      <c r="A308" s="236"/>
      <c r="E308" s="235"/>
      <c r="F308" s="235"/>
      <c r="G308" s="235"/>
    </row>
    <row r="309">
      <c r="A309" s="236"/>
      <c r="E309" s="235"/>
      <c r="F309" s="235"/>
      <c r="G309" s="235"/>
    </row>
    <row r="310">
      <c r="A310" s="236"/>
      <c r="E310" s="235"/>
      <c r="F310" s="235"/>
      <c r="G310" s="235"/>
    </row>
    <row r="311">
      <c r="A311" s="236"/>
      <c r="E311" s="235"/>
      <c r="F311" s="235"/>
      <c r="G311" s="235"/>
    </row>
    <row r="312">
      <c r="A312" s="236"/>
      <c r="E312" s="235"/>
      <c r="F312" s="235"/>
      <c r="G312" s="235"/>
    </row>
    <row r="313">
      <c r="A313" s="236"/>
      <c r="E313" s="235"/>
      <c r="F313" s="235"/>
      <c r="G313" s="235"/>
    </row>
    <row r="314">
      <c r="A314" s="236"/>
      <c r="E314" s="235"/>
      <c r="F314" s="235"/>
      <c r="G314" s="235"/>
    </row>
    <row r="315">
      <c r="A315" s="236"/>
      <c r="E315" s="235"/>
      <c r="F315" s="235"/>
      <c r="G315" s="235"/>
    </row>
    <row r="316">
      <c r="A316" s="236"/>
      <c r="E316" s="235"/>
      <c r="F316" s="235"/>
      <c r="G316" s="235"/>
    </row>
    <row r="317">
      <c r="A317" s="236"/>
      <c r="E317" s="235"/>
      <c r="F317" s="235"/>
      <c r="G317" s="235"/>
    </row>
    <row r="318">
      <c r="A318" s="236"/>
      <c r="E318" s="235"/>
      <c r="F318" s="235"/>
      <c r="G318" s="235"/>
    </row>
    <row r="319">
      <c r="A319" s="236"/>
      <c r="E319" s="235"/>
      <c r="F319" s="235"/>
      <c r="G319" s="235"/>
    </row>
    <row r="320">
      <c r="A320" s="236"/>
      <c r="E320" s="235"/>
      <c r="F320" s="235"/>
      <c r="G320" s="235"/>
    </row>
    <row r="321">
      <c r="A321" s="236"/>
      <c r="E321" s="235"/>
      <c r="F321" s="235"/>
      <c r="G321" s="235"/>
    </row>
    <row r="322">
      <c r="A322" s="236"/>
      <c r="E322" s="235"/>
      <c r="F322" s="235"/>
      <c r="G322" s="235"/>
    </row>
    <row r="323">
      <c r="A323" s="236"/>
      <c r="E323" s="235"/>
      <c r="F323" s="235"/>
      <c r="G323" s="235"/>
    </row>
    <row r="324">
      <c r="A324" s="236"/>
      <c r="E324" s="235"/>
      <c r="F324" s="235"/>
      <c r="G324" s="235"/>
    </row>
    <row r="325">
      <c r="A325" s="236"/>
      <c r="E325" s="235"/>
      <c r="F325" s="235"/>
      <c r="G325" s="235"/>
    </row>
    <row r="326">
      <c r="A326" s="236"/>
      <c r="E326" s="235"/>
      <c r="F326" s="235"/>
      <c r="G326" s="235"/>
    </row>
    <row r="327">
      <c r="A327" s="236"/>
      <c r="E327" s="235"/>
      <c r="F327" s="235"/>
      <c r="G327" s="235"/>
    </row>
    <row r="328">
      <c r="A328" s="236"/>
      <c r="E328" s="235"/>
      <c r="F328" s="235"/>
      <c r="G328" s="235"/>
    </row>
    <row r="329">
      <c r="A329" s="236"/>
      <c r="E329" s="235"/>
      <c r="F329" s="235"/>
      <c r="G329" s="235"/>
    </row>
    <row r="330">
      <c r="A330" s="236"/>
      <c r="E330" s="235"/>
      <c r="F330" s="235"/>
      <c r="G330" s="235"/>
    </row>
    <row r="331">
      <c r="A331" s="236"/>
      <c r="E331" s="235"/>
      <c r="F331" s="235"/>
      <c r="G331" s="235"/>
    </row>
    <row r="332">
      <c r="A332" s="236"/>
      <c r="E332" s="235"/>
      <c r="F332" s="235"/>
      <c r="G332" s="235"/>
    </row>
    <row r="333">
      <c r="A333" s="236"/>
      <c r="E333" s="235"/>
      <c r="F333" s="235"/>
      <c r="G333" s="235"/>
    </row>
    <row r="334">
      <c r="A334" s="236"/>
      <c r="E334" s="235"/>
      <c r="F334" s="235"/>
      <c r="G334" s="235"/>
    </row>
    <row r="335">
      <c r="A335" s="236"/>
      <c r="E335" s="235"/>
      <c r="F335" s="235"/>
      <c r="G335" s="235"/>
    </row>
    <row r="336">
      <c r="A336" s="236"/>
      <c r="E336" s="235"/>
      <c r="F336" s="235"/>
      <c r="G336" s="235"/>
    </row>
    <row r="337">
      <c r="A337" s="236"/>
      <c r="E337" s="235"/>
      <c r="F337" s="235"/>
      <c r="G337" s="235"/>
    </row>
    <row r="338">
      <c r="A338" s="236"/>
      <c r="E338" s="235"/>
      <c r="F338" s="235"/>
      <c r="G338" s="235"/>
    </row>
    <row r="339">
      <c r="A339" s="236"/>
      <c r="E339" s="235"/>
      <c r="F339" s="235"/>
      <c r="G339" s="235"/>
    </row>
    <row r="340">
      <c r="A340" s="236"/>
      <c r="E340" s="235"/>
      <c r="F340" s="235"/>
      <c r="G340" s="235"/>
    </row>
    <row r="341">
      <c r="A341" s="236"/>
      <c r="E341" s="235"/>
      <c r="F341" s="235"/>
      <c r="G341" s="235"/>
    </row>
    <row r="342">
      <c r="A342" s="236"/>
      <c r="E342" s="235"/>
      <c r="F342" s="235"/>
      <c r="G342" s="235"/>
    </row>
    <row r="343">
      <c r="A343" s="236"/>
      <c r="E343" s="235"/>
      <c r="F343" s="235"/>
      <c r="G343" s="235"/>
    </row>
    <row r="344">
      <c r="A344" s="236"/>
      <c r="E344" s="235"/>
      <c r="F344" s="235"/>
      <c r="G344" s="235"/>
    </row>
    <row r="345">
      <c r="A345" s="236"/>
      <c r="E345" s="235"/>
      <c r="F345" s="235"/>
      <c r="G345" s="235"/>
    </row>
    <row r="346">
      <c r="A346" s="236"/>
      <c r="E346" s="235"/>
      <c r="F346" s="235"/>
      <c r="G346" s="235"/>
    </row>
    <row r="347">
      <c r="A347" s="236"/>
      <c r="E347" s="235"/>
      <c r="F347" s="235"/>
      <c r="G347" s="235"/>
    </row>
    <row r="348">
      <c r="A348" s="236"/>
      <c r="E348" s="235"/>
      <c r="F348" s="235"/>
      <c r="G348" s="235"/>
    </row>
    <row r="349">
      <c r="A349" s="236"/>
      <c r="E349" s="235"/>
      <c r="F349" s="235"/>
      <c r="G349" s="235"/>
    </row>
    <row r="350">
      <c r="A350" s="236"/>
      <c r="E350" s="235"/>
      <c r="F350" s="235"/>
      <c r="G350" s="235"/>
    </row>
    <row r="351">
      <c r="A351" s="236"/>
      <c r="E351" s="235"/>
      <c r="F351" s="235"/>
      <c r="G351" s="235"/>
    </row>
    <row r="352">
      <c r="A352" s="236"/>
      <c r="E352" s="235"/>
      <c r="F352" s="235"/>
      <c r="G352" s="235"/>
    </row>
    <row r="353">
      <c r="A353" s="236"/>
      <c r="E353" s="235"/>
      <c r="F353" s="235"/>
      <c r="G353" s="235"/>
    </row>
    <row r="354">
      <c r="A354" s="236"/>
      <c r="E354" s="235"/>
      <c r="F354" s="235"/>
      <c r="G354" s="235"/>
    </row>
    <row r="355">
      <c r="A355" s="236"/>
      <c r="E355" s="235"/>
      <c r="F355" s="235"/>
      <c r="G355" s="235"/>
    </row>
    <row r="356">
      <c r="A356" s="236"/>
      <c r="E356" s="235"/>
      <c r="F356" s="235"/>
      <c r="G356" s="235"/>
    </row>
    <row r="357">
      <c r="A357" s="236"/>
      <c r="E357" s="235"/>
      <c r="F357" s="235"/>
      <c r="G357" s="235"/>
    </row>
    <row r="358">
      <c r="A358" s="236"/>
      <c r="E358" s="235"/>
      <c r="F358" s="235"/>
      <c r="G358" s="235"/>
    </row>
    <row r="359">
      <c r="A359" s="236"/>
      <c r="E359" s="235"/>
      <c r="F359" s="235"/>
      <c r="G359" s="235"/>
    </row>
    <row r="360">
      <c r="A360" s="236"/>
      <c r="E360" s="235"/>
      <c r="F360" s="235"/>
      <c r="G360" s="235"/>
    </row>
    <row r="361">
      <c r="A361" s="236"/>
      <c r="E361" s="235"/>
      <c r="F361" s="235"/>
      <c r="G361" s="235"/>
    </row>
    <row r="362">
      <c r="A362" s="236"/>
      <c r="E362" s="235"/>
      <c r="F362" s="235"/>
      <c r="G362" s="235"/>
    </row>
    <row r="363">
      <c r="A363" s="236"/>
      <c r="E363" s="235"/>
      <c r="F363" s="235"/>
      <c r="G363" s="235"/>
    </row>
    <row r="364">
      <c r="A364" s="236"/>
      <c r="E364" s="235"/>
      <c r="F364" s="235"/>
      <c r="G364" s="235"/>
    </row>
    <row r="365">
      <c r="A365" s="236"/>
      <c r="E365" s="235"/>
      <c r="F365" s="235"/>
      <c r="G365" s="235"/>
    </row>
    <row r="366">
      <c r="A366" s="236"/>
      <c r="E366" s="235"/>
      <c r="F366" s="235"/>
      <c r="G366" s="235"/>
    </row>
    <row r="367">
      <c r="A367" s="236"/>
      <c r="E367" s="235"/>
      <c r="F367" s="235"/>
      <c r="G367" s="235"/>
    </row>
    <row r="368">
      <c r="A368" s="236"/>
      <c r="E368" s="235"/>
      <c r="F368" s="235"/>
      <c r="G368" s="235"/>
    </row>
    <row r="369">
      <c r="A369" s="236"/>
      <c r="E369" s="235"/>
      <c r="F369" s="235"/>
      <c r="G369" s="235"/>
    </row>
    <row r="370">
      <c r="A370" s="236"/>
      <c r="E370" s="235"/>
      <c r="F370" s="235"/>
      <c r="G370" s="235"/>
    </row>
    <row r="371">
      <c r="A371" s="236"/>
      <c r="E371" s="235"/>
      <c r="F371" s="235"/>
      <c r="G371" s="235"/>
    </row>
    <row r="372">
      <c r="A372" s="236"/>
      <c r="E372" s="235"/>
      <c r="F372" s="235"/>
      <c r="G372" s="235"/>
    </row>
    <row r="373">
      <c r="A373" s="236"/>
      <c r="E373" s="235"/>
      <c r="F373" s="235"/>
      <c r="G373" s="235"/>
    </row>
    <row r="374">
      <c r="A374" s="236"/>
      <c r="E374" s="235"/>
      <c r="F374" s="235"/>
      <c r="G374" s="235"/>
    </row>
    <row r="375">
      <c r="A375" s="236"/>
      <c r="E375" s="235"/>
      <c r="F375" s="235"/>
      <c r="G375" s="235"/>
    </row>
    <row r="376">
      <c r="A376" s="236"/>
      <c r="E376" s="235"/>
      <c r="F376" s="235"/>
      <c r="G376" s="235"/>
    </row>
    <row r="377">
      <c r="A377" s="236"/>
      <c r="E377" s="235"/>
      <c r="F377" s="235"/>
      <c r="G377" s="235"/>
    </row>
    <row r="378">
      <c r="A378" s="236"/>
      <c r="E378" s="235"/>
      <c r="F378" s="235"/>
      <c r="G378" s="235"/>
    </row>
    <row r="379">
      <c r="A379" s="236"/>
      <c r="E379" s="235"/>
      <c r="F379" s="235"/>
      <c r="G379" s="235"/>
    </row>
    <row r="380">
      <c r="A380" s="236"/>
      <c r="E380" s="235"/>
      <c r="F380" s="235"/>
      <c r="G380" s="235"/>
    </row>
    <row r="381">
      <c r="A381" s="236"/>
      <c r="E381" s="235"/>
      <c r="F381" s="235"/>
      <c r="G381" s="235"/>
    </row>
    <row r="382">
      <c r="A382" s="236"/>
      <c r="E382" s="235"/>
      <c r="F382" s="235"/>
      <c r="G382" s="235"/>
    </row>
    <row r="383">
      <c r="A383" s="236"/>
      <c r="E383" s="235"/>
      <c r="F383" s="235"/>
      <c r="G383" s="235"/>
    </row>
    <row r="384">
      <c r="A384" s="236"/>
      <c r="E384" s="235"/>
      <c r="F384" s="235"/>
      <c r="G384" s="235"/>
    </row>
    <row r="385">
      <c r="A385" s="236"/>
      <c r="E385" s="235"/>
      <c r="F385" s="235"/>
      <c r="G385" s="235"/>
    </row>
    <row r="386">
      <c r="A386" s="236"/>
      <c r="E386" s="235"/>
      <c r="F386" s="235"/>
      <c r="G386" s="235"/>
    </row>
    <row r="387">
      <c r="A387" s="236"/>
      <c r="E387" s="235"/>
      <c r="F387" s="235"/>
      <c r="G387" s="235"/>
    </row>
    <row r="388">
      <c r="A388" s="236"/>
      <c r="E388" s="235"/>
      <c r="F388" s="235"/>
      <c r="G388" s="235"/>
    </row>
    <row r="389">
      <c r="A389" s="236"/>
      <c r="E389" s="235"/>
      <c r="F389" s="235"/>
      <c r="G389" s="235"/>
    </row>
    <row r="390">
      <c r="A390" s="236"/>
      <c r="E390" s="235"/>
      <c r="F390" s="235"/>
      <c r="G390" s="235"/>
    </row>
    <row r="391">
      <c r="A391" s="236"/>
      <c r="E391" s="235"/>
      <c r="F391" s="235"/>
      <c r="G391" s="235"/>
    </row>
    <row r="392">
      <c r="A392" s="236"/>
      <c r="E392" s="235"/>
      <c r="F392" s="235"/>
      <c r="G392" s="235"/>
    </row>
    <row r="393">
      <c r="A393" s="236"/>
      <c r="E393" s="235"/>
      <c r="F393" s="235"/>
      <c r="G393" s="235"/>
    </row>
    <row r="394">
      <c r="A394" s="236"/>
      <c r="E394" s="235"/>
      <c r="F394" s="235"/>
      <c r="G394" s="235"/>
    </row>
    <row r="395">
      <c r="A395" s="236"/>
      <c r="E395" s="235"/>
      <c r="F395" s="235"/>
      <c r="G395" s="235"/>
    </row>
    <row r="396">
      <c r="A396" s="236"/>
      <c r="E396" s="235"/>
      <c r="F396" s="235"/>
      <c r="G396" s="235"/>
    </row>
    <row r="397">
      <c r="A397" s="236"/>
      <c r="E397" s="235"/>
      <c r="F397" s="235"/>
      <c r="G397" s="235"/>
    </row>
    <row r="398">
      <c r="A398" s="236"/>
      <c r="E398" s="235"/>
      <c r="F398" s="235"/>
      <c r="G398" s="235"/>
    </row>
    <row r="399">
      <c r="A399" s="236"/>
      <c r="E399" s="235"/>
      <c r="F399" s="235"/>
      <c r="G399" s="235"/>
    </row>
    <row r="400">
      <c r="A400" s="236"/>
      <c r="E400" s="235"/>
      <c r="F400" s="235"/>
      <c r="G400" s="235"/>
    </row>
    <row r="401">
      <c r="A401" s="236"/>
      <c r="E401" s="235"/>
      <c r="F401" s="235"/>
      <c r="G401" s="235"/>
    </row>
    <row r="402">
      <c r="A402" s="236"/>
      <c r="E402" s="235"/>
      <c r="F402" s="235"/>
      <c r="G402" s="235"/>
    </row>
    <row r="403">
      <c r="A403" s="236"/>
      <c r="E403" s="235"/>
      <c r="F403" s="235"/>
      <c r="G403" s="235"/>
    </row>
    <row r="404">
      <c r="A404" s="236"/>
      <c r="E404" s="235"/>
      <c r="F404" s="235"/>
      <c r="G404" s="235"/>
    </row>
    <row r="405">
      <c r="A405" s="236"/>
      <c r="E405" s="235"/>
      <c r="F405" s="235"/>
      <c r="G405" s="235"/>
    </row>
    <row r="406">
      <c r="A406" s="236"/>
      <c r="E406" s="235"/>
      <c r="F406" s="235"/>
      <c r="G406" s="235"/>
    </row>
    <row r="407">
      <c r="A407" s="236"/>
      <c r="E407" s="235"/>
      <c r="F407" s="235"/>
      <c r="G407" s="235"/>
    </row>
    <row r="408">
      <c r="A408" s="236"/>
      <c r="E408" s="235"/>
      <c r="F408" s="235"/>
      <c r="G408" s="235"/>
    </row>
    <row r="409">
      <c r="A409" s="236"/>
      <c r="E409" s="235"/>
      <c r="F409" s="235"/>
      <c r="G409" s="235"/>
    </row>
    <row r="410">
      <c r="A410" s="236"/>
      <c r="E410" s="235"/>
      <c r="F410" s="235"/>
      <c r="G410" s="235"/>
    </row>
    <row r="411">
      <c r="A411" s="236"/>
      <c r="E411" s="235"/>
      <c r="F411" s="235"/>
      <c r="G411" s="235"/>
    </row>
    <row r="412">
      <c r="A412" s="236"/>
      <c r="E412" s="235"/>
      <c r="F412" s="235"/>
      <c r="G412" s="235"/>
    </row>
    <row r="413">
      <c r="A413" s="236"/>
      <c r="E413" s="235"/>
      <c r="F413" s="235"/>
      <c r="G413" s="235"/>
    </row>
    <row r="414">
      <c r="A414" s="236"/>
      <c r="E414" s="235"/>
      <c r="F414" s="235"/>
      <c r="G414" s="235"/>
    </row>
    <row r="415">
      <c r="A415" s="236"/>
      <c r="E415" s="235"/>
      <c r="F415" s="235"/>
      <c r="G415" s="235"/>
    </row>
    <row r="416">
      <c r="A416" s="236"/>
      <c r="E416" s="235"/>
      <c r="F416" s="235"/>
      <c r="G416" s="235"/>
    </row>
    <row r="417">
      <c r="A417" s="236"/>
      <c r="E417" s="235"/>
      <c r="F417" s="235"/>
      <c r="G417" s="235"/>
    </row>
    <row r="418">
      <c r="A418" s="236"/>
      <c r="E418" s="235"/>
      <c r="F418" s="235"/>
      <c r="G418" s="235"/>
    </row>
    <row r="419">
      <c r="A419" s="236"/>
      <c r="E419" s="235"/>
      <c r="F419" s="235"/>
      <c r="G419" s="235"/>
    </row>
    <row r="420">
      <c r="A420" s="236"/>
      <c r="E420" s="235"/>
      <c r="F420" s="235"/>
      <c r="G420" s="235"/>
    </row>
    <row r="421">
      <c r="A421" s="236"/>
      <c r="E421" s="235"/>
      <c r="F421" s="235"/>
      <c r="G421" s="235"/>
    </row>
    <row r="422">
      <c r="A422" s="236"/>
      <c r="E422" s="235"/>
      <c r="F422" s="235"/>
      <c r="G422" s="235"/>
    </row>
    <row r="423">
      <c r="A423" s="236"/>
      <c r="E423" s="235"/>
      <c r="F423" s="235"/>
      <c r="G423" s="235"/>
    </row>
    <row r="424">
      <c r="A424" s="236"/>
      <c r="E424" s="235"/>
      <c r="F424" s="235"/>
      <c r="G424" s="235"/>
    </row>
    <row r="425">
      <c r="A425" s="236"/>
      <c r="E425" s="235"/>
      <c r="F425" s="235"/>
      <c r="G425" s="235"/>
    </row>
    <row r="426">
      <c r="A426" s="236"/>
      <c r="E426" s="235"/>
      <c r="F426" s="235"/>
      <c r="G426" s="235"/>
    </row>
    <row r="427">
      <c r="A427" s="236"/>
      <c r="E427" s="235"/>
      <c r="F427" s="235"/>
      <c r="G427" s="235"/>
    </row>
    <row r="428">
      <c r="A428" s="236"/>
      <c r="E428" s="235"/>
      <c r="F428" s="235"/>
      <c r="G428" s="235"/>
    </row>
    <row r="429">
      <c r="A429" s="236"/>
      <c r="E429" s="235"/>
      <c r="F429" s="235"/>
      <c r="G429" s="235"/>
    </row>
    <row r="430">
      <c r="A430" s="236"/>
      <c r="E430" s="235"/>
      <c r="F430" s="235"/>
      <c r="G430" s="235"/>
    </row>
    <row r="431">
      <c r="A431" s="236"/>
      <c r="E431" s="235"/>
      <c r="F431" s="235"/>
      <c r="G431" s="235"/>
    </row>
    <row r="432">
      <c r="A432" s="236"/>
      <c r="E432" s="235"/>
      <c r="F432" s="235"/>
      <c r="G432" s="235"/>
    </row>
    <row r="433">
      <c r="A433" s="236"/>
      <c r="E433" s="235"/>
      <c r="F433" s="235"/>
      <c r="G433" s="235"/>
    </row>
    <row r="434">
      <c r="A434" s="236"/>
      <c r="E434" s="235"/>
      <c r="F434" s="235"/>
      <c r="G434" s="235"/>
    </row>
    <row r="435">
      <c r="A435" s="236"/>
      <c r="E435" s="235"/>
      <c r="F435" s="235"/>
      <c r="G435" s="235"/>
    </row>
    <row r="436">
      <c r="A436" s="236"/>
      <c r="E436" s="235"/>
      <c r="F436" s="235"/>
      <c r="G436" s="235"/>
    </row>
    <row r="437">
      <c r="A437" s="236"/>
      <c r="E437" s="235"/>
      <c r="F437" s="235"/>
      <c r="G437" s="235"/>
    </row>
    <row r="438">
      <c r="A438" s="236"/>
      <c r="E438" s="235"/>
      <c r="F438" s="235"/>
      <c r="G438" s="235"/>
    </row>
    <row r="439">
      <c r="A439" s="236"/>
      <c r="E439" s="235"/>
      <c r="F439" s="235"/>
      <c r="G439" s="235"/>
    </row>
    <row r="440">
      <c r="A440" s="236"/>
      <c r="E440" s="235"/>
      <c r="F440" s="235"/>
      <c r="G440" s="235"/>
    </row>
    <row r="441">
      <c r="A441" s="236"/>
      <c r="E441" s="235"/>
      <c r="F441" s="235"/>
      <c r="G441" s="235"/>
    </row>
    <row r="442">
      <c r="A442" s="236"/>
      <c r="E442" s="235"/>
      <c r="F442" s="235"/>
      <c r="G442" s="235"/>
    </row>
    <row r="443">
      <c r="A443" s="236"/>
      <c r="E443" s="235"/>
      <c r="F443" s="235"/>
      <c r="G443" s="235"/>
    </row>
    <row r="444">
      <c r="A444" s="236"/>
      <c r="E444" s="235"/>
      <c r="F444" s="235"/>
      <c r="G444" s="235"/>
    </row>
    <row r="445">
      <c r="A445" s="236"/>
      <c r="E445" s="235"/>
      <c r="F445" s="235"/>
      <c r="G445" s="235"/>
    </row>
    <row r="446">
      <c r="A446" s="236"/>
      <c r="E446" s="235"/>
      <c r="F446" s="235"/>
      <c r="G446" s="235"/>
    </row>
    <row r="447">
      <c r="A447" s="236"/>
      <c r="E447" s="235"/>
      <c r="F447" s="235"/>
      <c r="G447" s="235"/>
    </row>
    <row r="448">
      <c r="A448" s="236"/>
      <c r="E448" s="235"/>
      <c r="F448" s="235"/>
      <c r="G448" s="235"/>
    </row>
    <row r="449">
      <c r="A449" s="236"/>
      <c r="E449" s="235"/>
      <c r="F449" s="235"/>
      <c r="G449" s="235"/>
    </row>
    <row r="450">
      <c r="A450" s="236"/>
      <c r="E450" s="235"/>
      <c r="F450" s="235"/>
      <c r="G450" s="235"/>
    </row>
    <row r="451">
      <c r="A451" s="236"/>
      <c r="E451" s="235"/>
      <c r="F451" s="235"/>
      <c r="G451" s="235"/>
    </row>
    <row r="452">
      <c r="A452" s="236"/>
      <c r="E452" s="235"/>
      <c r="F452" s="235"/>
      <c r="G452" s="235"/>
    </row>
    <row r="453">
      <c r="A453" s="236"/>
      <c r="E453" s="235"/>
      <c r="F453" s="235"/>
      <c r="G453" s="235"/>
    </row>
    <row r="454">
      <c r="A454" s="236"/>
      <c r="E454" s="235"/>
      <c r="F454" s="235"/>
      <c r="G454" s="235"/>
    </row>
    <row r="455">
      <c r="A455" s="236"/>
      <c r="E455" s="235"/>
      <c r="F455" s="235"/>
      <c r="G455" s="235"/>
    </row>
    <row r="456">
      <c r="A456" s="236"/>
      <c r="E456" s="235"/>
      <c r="F456" s="235"/>
      <c r="G456" s="235"/>
    </row>
    <row r="457">
      <c r="A457" s="236"/>
      <c r="E457" s="235"/>
      <c r="F457" s="235"/>
      <c r="G457" s="235"/>
    </row>
    <row r="458">
      <c r="A458" s="236"/>
      <c r="E458" s="235"/>
      <c r="F458" s="235"/>
      <c r="G458" s="235"/>
    </row>
    <row r="459">
      <c r="A459" s="236"/>
      <c r="E459" s="235"/>
      <c r="F459" s="235"/>
      <c r="G459" s="235"/>
    </row>
    <row r="460">
      <c r="A460" s="236"/>
      <c r="E460" s="235"/>
      <c r="F460" s="235"/>
      <c r="G460" s="235"/>
    </row>
    <row r="461">
      <c r="A461" s="236"/>
      <c r="E461" s="235"/>
      <c r="F461" s="235"/>
      <c r="G461" s="235"/>
    </row>
    <row r="462">
      <c r="A462" s="236"/>
      <c r="E462" s="235"/>
      <c r="F462" s="235"/>
      <c r="G462" s="235"/>
    </row>
    <row r="463">
      <c r="A463" s="236"/>
      <c r="E463" s="235"/>
      <c r="F463" s="235"/>
      <c r="G463" s="235"/>
    </row>
    <row r="464">
      <c r="A464" s="236"/>
      <c r="E464" s="235"/>
      <c r="F464" s="235"/>
      <c r="G464" s="235"/>
    </row>
    <row r="465">
      <c r="A465" s="236"/>
      <c r="E465" s="235"/>
      <c r="F465" s="235"/>
      <c r="G465" s="235"/>
    </row>
    <row r="466">
      <c r="A466" s="236"/>
      <c r="E466" s="235"/>
      <c r="F466" s="235"/>
      <c r="G466" s="235"/>
    </row>
    <row r="467">
      <c r="A467" s="236"/>
      <c r="E467" s="235"/>
      <c r="F467" s="235"/>
      <c r="G467" s="235"/>
    </row>
    <row r="468">
      <c r="A468" s="236"/>
      <c r="E468" s="235"/>
      <c r="F468" s="235"/>
      <c r="G468" s="235"/>
    </row>
    <row r="469">
      <c r="A469" s="236"/>
      <c r="E469" s="235"/>
      <c r="F469" s="235"/>
      <c r="G469" s="235"/>
    </row>
    <row r="470">
      <c r="A470" s="236"/>
      <c r="E470" s="235"/>
      <c r="F470" s="235"/>
      <c r="G470" s="235"/>
    </row>
    <row r="471">
      <c r="A471" s="236"/>
      <c r="E471" s="235"/>
      <c r="F471" s="235"/>
      <c r="G471" s="235"/>
    </row>
    <row r="472">
      <c r="A472" s="236"/>
      <c r="E472" s="235"/>
      <c r="F472" s="235"/>
      <c r="G472" s="235"/>
    </row>
    <row r="473">
      <c r="A473" s="236"/>
      <c r="E473" s="235"/>
      <c r="F473" s="235"/>
      <c r="G473" s="235"/>
    </row>
    <row r="474">
      <c r="A474" s="236"/>
      <c r="E474" s="235"/>
      <c r="F474" s="235"/>
      <c r="G474" s="235"/>
    </row>
    <row r="475">
      <c r="A475" s="236"/>
      <c r="E475" s="235"/>
      <c r="F475" s="235"/>
      <c r="G475" s="235"/>
    </row>
    <row r="476">
      <c r="A476" s="236"/>
      <c r="E476" s="235"/>
      <c r="F476" s="235"/>
      <c r="G476" s="235"/>
    </row>
    <row r="477">
      <c r="A477" s="236"/>
      <c r="E477" s="235"/>
      <c r="F477" s="235"/>
      <c r="G477" s="235"/>
    </row>
    <row r="478">
      <c r="A478" s="236"/>
      <c r="E478" s="235"/>
      <c r="F478" s="235"/>
      <c r="G478" s="235"/>
    </row>
    <row r="479">
      <c r="A479" s="236"/>
      <c r="E479" s="235"/>
      <c r="F479" s="235"/>
      <c r="G479" s="235"/>
    </row>
    <row r="480">
      <c r="A480" s="236"/>
      <c r="E480" s="235"/>
      <c r="F480" s="235"/>
      <c r="G480" s="235"/>
    </row>
    <row r="481">
      <c r="A481" s="236"/>
      <c r="E481" s="235"/>
      <c r="F481" s="235"/>
      <c r="G481" s="235"/>
    </row>
    <row r="482">
      <c r="A482" s="236"/>
      <c r="E482" s="235"/>
      <c r="F482" s="235"/>
      <c r="G482" s="235"/>
    </row>
    <row r="483">
      <c r="A483" s="236"/>
      <c r="E483" s="235"/>
      <c r="F483" s="235"/>
      <c r="G483" s="235"/>
    </row>
    <row r="484">
      <c r="A484" s="236"/>
      <c r="E484" s="235"/>
      <c r="F484" s="235"/>
      <c r="G484" s="235"/>
    </row>
    <row r="485">
      <c r="A485" s="236"/>
      <c r="E485" s="235"/>
      <c r="F485" s="235"/>
      <c r="G485" s="235"/>
    </row>
    <row r="486">
      <c r="A486" s="236"/>
      <c r="E486" s="235"/>
      <c r="F486" s="235"/>
      <c r="G486" s="235"/>
    </row>
    <row r="487">
      <c r="A487" s="236"/>
      <c r="E487" s="235"/>
      <c r="F487" s="235"/>
      <c r="G487" s="235"/>
    </row>
    <row r="488">
      <c r="A488" s="236"/>
      <c r="E488" s="235"/>
      <c r="F488" s="235"/>
      <c r="G488" s="235"/>
    </row>
    <row r="489">
      <c r="A489" s="236"/>
      <c r="E489" s="235"/>
      <c r="F489" s="235"/>
      <c r="G489" s="235"/>
    </row>
    <row r="490">
      <c r="A490" s="236"/>
      <c r="E490" s="235"/>
      <c r="F490" s="235"/>
      <c r="G490" s="235"/>
    </row>
    <row r="491">
      <c r="A491" s="236"/>
      <c r="E491" s="235"/>
      <c r="F491" s="235"/>
      <c r="G491" s="235"/>
    </row>
    <row r="492">
      <c r="A492" s="236"/>
      <c r="E492" s="235"/>
      <c r="F492" s="235"/>
      <c r="G492" s="235"/>
    </row>
    <row r="493">
      <c r="A493" s="236"/>
      <c r="E493" s="235"/>
      <c r="F493" s="235"/>
      <c r="G493" s="235"/>
    </row>
    <row r="494">
      <c r="A494" s="236"/>
      <c r="E494" s="235"/>
      <c r="F494" s="235"/>
      <c r="G494" s="235"/>
    </row>
    <row r="495">
      <c r="A495" s="236"/>
      <c r="E495" s="235"/>
      <c r="F495" s="235"/>
      <c r="G495" s="235"/>
    </row>
    <row r="496">
      <c r="A496" s="236"/>
      <c r="E496" s="235"/>
      <c r="F496" s="235"/>
      <c r="G496" s="235"/>
    </row>
    <row r="497">
      <c r="A497" s="236"/>
      <c r="E497" s="235"/>
      <c r="F497" s="235"/>
      <c r="G497" s="235"/>
    </row>
    <row r="498">
      <c r="A498" s="236"/>
      <c r="E498" s="235"/>
      <c r="F498" s="235"/>
      <c r="G498" s="235"/>
    </row>
    <row r="499">
      <c r="A499" s="236"/>
      <c r="E499" s="235"/>
      <c r="F499" s="235"/>
      <c r="G499" s="235"/>
    </row>
    <row r="500">
      <c r="A500" s="236"/>
      <c r="E500" s="235"/>
      <c r="F500" s="235"/>
      <c r="G500" s="235"/>
    </row>
    <row r="501">
      <c r="A501" s="236"/>
      <c r="E501" s="235"/>
      <c r="F501" s="235"/>
      <c r="G501" s="235"/>
    </row>
    <row r="502">
      <c r="A502" s="236"/>
      <c r="E502" s="235"/>
      <c r="F502" s="235"/>
      <c r="G502" s="235"/>
    </row>
    <row r="503">
      <c r="A503" s="236"/>
      <c r="E503" s="235"/>
      <c r="F503" s="235"/>
      <c r="G503" s="235"/>
    </row>
    <row r="504">
      <c r="A504" s="236"/>
      <c r="E504" s="235"/>
      <c r="F504" s="235"/>
      <c r="G504" s="235"/>
    </row>
    <row r="505">
      <c r="A505" s="236"/>
      <c r="E505" s="235"/>
      <c r="F505" s="235"/>
      <c r="G505" s="235"/>
    </row>
    <row r="506">
      <c r="A506" s="236"/>
      <c r="E506" s="235"/>
      <c r="F506" s="235"/>
      <c r="G506" s="235"/>
    </row>
    <row r="507">
      <c r="A507" s="236"/>
      <c r="E507" s="235"/>
      <c r="F507" s="235"/>
      <c r="G507" s="235"/>
    </row>
    <row r="508">
      <c r="A508" s="236"/>
      <c r="E508" s="235"/>
      <c r="F508" s="235"/>
      <c r="G508" s="235"/>
    </row>
    <row r="509">
      <c r="A509" s="236"/>
      <c r="E509" s="235"/>
      <c r="F509" s="235"/>
      <c r="G509" s="235"/>
    </row>
    <row r="510">
      <c r="A510" s="236"/>
      <c r="E510" s="235"/>
      <c r="F510" s="235"/>
      <c r="G510" s="235"/>
    </row>
    <row r="511">
      <c r="A511" s="236"/>
      <c r="E511" s="235"/>
      <c r="F511" s="235"/>
      <c r="G511" s="235"/>
    </row>
    <row r="512">
      <c r="A512" s="236"/>
      <c r="E512" s="235"/>
      <c r="F512" s="235"/>
      <c r="G512" s="235"/>
    </row>
    <row r="513">
      <c r="A513" s="236"/>
      <c r="E513" s="235"/>
      <c r="F513" s="235"/>
      <c r="G513" s="235"/>
    </row>
    <row r="514">
      <c r="A514" s="236"/>
      <c r="E514" s="235"/>
      <c r="F514" s="235"/>
      <c r="G514" s="235"/>
    </row>
    <row r="515">
      <c r="A515" s="236"/>
      <c r="E515" s="235"/>
      <c r="F515" s="235"/>
      <c r="G515" s="235"/>
    </row>
    <row r="516">
      <c r="A516" s="236"/>
      <c r="E516" s="235"/>
      <c r="F516" s="235"/>
      <c r="G516" s="235"/>
    </row>
    <row r="517">
      <c r="A517" s="236"/>
      <c r="E517" s="235"/>
      <c r="F517" s="235"/>
      <c r="G517" s="235"/>
    </row>
    <row r="518">
      <c r="A518" s="236"/>
      <c r="E518" s="235"/>
      <c r="F518" s="235"/>
      <c r="G518" s="235"/>
    </row>
    <row r="519">
      <c r="A519" s="236"/>
      <c r="E519" s="235"/>
      <c r="F519" s="235"/>
      <c r="G519" s="235"/>
    </row>
    <row r="520">
      <c r="A520" s="236"/>
      <c r="E520" s="235"/>
      <c r="F520" s="235"/>
      <c r="G520" s="235"/>
    </row>
    <row r="521">
      <c r="A521" s="236"/>
      <c r="E521" s="235"/>
      <c r="F521" s="235"/>
      <c r="G521" s="235"/>
    </row>
    <row r="522">
      <c r="A522" s="236"/>
      <c r="E522" s="235"/>
      <c r="F522" s="235"/>
      <c r="G522" s="235"/>
    </row>
    <row r="523">
      <c r="A523" s="236"/>
      <c r="E523" s="235"/>
      <c r="F523" s="235"/>
      <c r="G523" s="235"/>
    </row>
    <row r="524">
      <c r="A524" s="236"/>
      <c r="E524" s="235"/>
      <c r="F524" s="235"/>
      <c r="G524" s="235"/>
    </row>
    <row r="525">
      <c r="A525" s="236"/>
      <c r="E525" s="235"/>
      <c r="F525" s="235"/>
      <c r="G525" s="235"/>
    </row>
    <row r="526">
      <c r="A526" s="236"/>
      <c r="E526" s="235"/>
      <c r="F526" s="235"/>
      <c r="G526" s="235"/>
    </row>
    <row r="527">
      <c r="A527" s="236"/>
      <c r="E527" s="235"/>
      <c r="F527" s="235"/>
      <c r="G527" s="235"/>
    </row>
    <row r="528">
      <c r="A528" s="236"/>
      <c r="E528" s="235"/>
      <c r="F528" s="235"/>
      <c r="G528" s="235"/>
    </row>
    <row r="529">
      <c r="A529" s="236"/>
      <c r="E529" s="235"/>
      <c r="F529" s="235"/>
      <c r="G529" s="235"/>
    </row>
    <row r="530">
      <c r="A530" s="236"/>
      <c r="E530" s="235"/>
      <c r="F530" s="235"/>
      <c r="G530" s="235"/>
    </row>
    <row r="531">
      <c r="A531" s="236"/>
      <c r="E531" s="235"/>
      <c r="F531" s="235"/>
      <c r="G531" s="235"/>
    </row>
    <row r="532">
      <c r="A532" s="236"/>
      <c r="E532" s="235"/>
      <c r="F532" s="235"/>
      <c r="G532" s="235"/>
    </row>
    <row r="533">
      <c r="A533" s="236"/>
      <c r="E533" s="235"/>
      <c r="F533" s="235"/>
      <c r="G533" s="235"/>
    </row>
    <row r="534">
      <c r="A534" s="236"/>
      <c r="E534" s="235"/>
      <c r="F534" s="235"/>
      <c r="G534" s="235"/>
    </row>
    <row r="535">
      <c r="A535" s="236"/>
      <c r="E535" s="235"/>
      <c r="F535" s="235"/>
      <c r="G535" s="235"/>
    </row>
    <row r="536">
      <c r="A536" s="236"/>
      <c r="E536" s="235"/>
      <c r="F536" s="235"/>
      <c r="G536" s="235"/>
    </row>
    <row r="537">
      <c r="A537" s="236"/>
      <c r="E537" s="235"/>
      <c r="F537" s="235"/>
      <c r="G537" s="235"/>
    </row>
    <row r="538">
      <c r="A538" s="236"/>
      <c r="E538" s="235"/>
      <c r="F538" s="235"/>
      <c r="G538" s="235"/>
    </row>
    <row r="539">
      <c r="A539" s="236"/>
      <c r="E539" s="235"/>
      <c r="F539" s="235"/>
      <c r="G539" s="235"/>
    </row>
    <row r="540">
      <c r="A540" s="236"/>
      <c r="E540" s="235"/>
      <c r="F540" s="235"/>
      <c r="G540" s="235"/>
    </row>
    <row r="541">
      <c r="A541" s="236"/>
      <c r="E541" s="235"/>
      <c r="F541" s="235"/>
      <c r="G541" s="235"/>
    </row>
    <row r="542">
      <c r="A542" s="236"/>
      <c r="E542" s="235"/>
      <c r="F542" s="235"/>
      <c r="G542" s="235"/>
    </row>
    <row r="543">
      <c r="A543" s="236"/>
      <c r="E543" s="235"/>
      <c r="F543" s="235"/>
      <c r="G543" s="235"/>
    </row>
    <row r="544">
      <c r="A544" s="236"/>
      <c r="E544" s="235"/>
      <c r="F544" s="235"/>
      <c r="G544" s="235"/>
    </row>
    <row r="545">
      <c r="A545" s="236"/>
      <c r="E545" s="235"/>
      <c r="F545" s="235"/>
      <c r="G545" s="235"/>
    </row>
    <row r="546">
      <c r="A546" s="236"/>
      <c r="E546" s="235"/>
      <c r="F546" s="235"/>
      <c r="G546" s="235"/>
    </row>
    <row r="547">
      <c r="A547" s="236"/>
      <c r="E547" s="235"/>
      <c r="F547" s="235"/>
      <c r="G547" s="235"/>
    </row>
    <row r="548">
      <c r="A548" s="236"/>
      <c r="E548" s="235"/>
      <c r="F548" s="235"/>
      <c r="G548" s="235"/>
    </row>
    <row r="549">
      <c r="A549" s="236"/>
      <c r="E549" s="235"/>
      <c r="F549" s="235"/>
      <c r="G549" s="235"/>
    </row>
    <row r="550">
      <c r="A550" s="236"/>
      <c r="E550" s="235"/>
      <c r="F550" s="235"/>
      <c r="G550" s="235"/>
    </row>
    <row r="551">
      <c r="A551" s="236"/>
      <c r="E551" s="235"/>
      <c r="F551" s="235"/>
      <c r="G551" s="235"/>
    </row>
    <row r="552">
      <c r="A552" s="236"/>
      <c r="E552" s="235"/>
      <c r="F552" s="235"/>
      <c r="G552" s="235"/>
    </row>
    <row r="553">
      <c r="A553" s="236"/>
      <c r="E553" s="235"/>
      <c r="F553" s="235"/>
      <c r="G553" s="235"/>
    </row>
    <row r="554">
      <c r="A554" s="236"/>
      <c r="E554" s="235"/>
      <c r="F554" s="235"/>
      <c r="G554" s="235"/>
    </row>
    <row r="555">
      <c r="A555" s="236"/>
      <c r="E555" s="235"/>
      <c r="F555" s="235"/>
      <c r="G555" s="235"/>
    </row>
    <row r="556">
      <c r="A556" s="236"/>
      <c r="E556" s="235"/>
      <c r="F556" s="235"/>
      <c r="G556" s="235"/>
    </row>
    <row r="557">
      <c r="A557" s="236"/>
      <c r="E557" s="235"/>
      <c r="F557" s="235"/>
      <c r="G557" s="235"/>
    </row>
    <row r="558">
      <c r="A558" s="236"/>
      <c r="E558" s="235"/>
      <c r="F558" s="235"/>
      <c r="G558" s="235"/>
    </row>
    <row r="559">
      <c r="A559" s="236"/>
      <c r="E559" s="235"/>
      <c r="F559" s="235"/>
      <c r="G559" s="235"/>
    </row>
    <row r="560">
      <c r="A560" s="236"/>
      <c r="E560" s="235"/>
      <c r="F560" s="235"/>
      <c r="G560" s="235"/>
    </row>
    <row r="561">
      <c r="A561" s="236"/>
      <c r="E561" s="235"/>
      <c r="F561" s="235"/>
      <c r="G561" s="235"/>
    </row>
    <row r="562">
      <c r="A562" s="236"/>
      <c r="E562" s="235"/>
      <c r="F562" s="235"/>
      <c r="G562" s="235"/>
    </row>
    <row r="563">
      <c r="A563" s="236"/>
      <c r="E563" s="235"/>
      <c r="F563" s="235"/>
      <c r="G563" s="235"/>
    </row>
    <row r="564">
      <c r="A564" s="236"/>
      <c r="E564" s="235"/>
      <c r="F564" s="235"/>
      <c r="G564" s="235"/>
    </row>
    <row r="565">
      <c r="A565" s="236"/>
      <c r="E565" s="235"/>
      <c r="F565" s="235"/>
      <c r="G565" s="235"/>
    </row>
    <row r="566">
      <c r="A566" s="236"/>
      <c r="E566" s="235"/>
      <c r="F566" s="235"/>
      <c r="G566" s="235"/>
    </row>
    <row r="567">
      <c r="A567" s="236"/>
      <c r="E567" s="235"/>
      <c r="F567" s="235"/>
      <c r="G567" s="235"/>
    </row>
    <row r="568">
      <c r="A568" s="236"/>
      <c r="E568" s="235"/>
      <c r="F568" s="235"/>
      <c r="G568" s="235"/>
    </row>
    <row r="569">
      <c r="A569" s="236"/>
      <c r="E569" s="235"/>
      <c r="F569" s="235"/>
      <c r="G569" s="235"/>
    </row>
    <row r="570">
      <c r="A570" s="236"/>
      <c r="E570" s="235"/>
      <c r="F570" s="235"/>
      <c r="G570" s="235"/>
    </row>
    <row r="571">
      <c r="A571" s="236"/>
      <c r="E571" s="235"/>
      <c r="F571" s="235"/>
      <c r="G571" s="235"/>
    </row>
    <row r="572">
      <c r="A572" s="236"/>
      <c r="E572" s="235"/>
      <c r="F572" s="235"/>
      <c r="G572" s="235"/>
    </row>
    <row r="573">
      <c r="A573" s="236"/>
      <c r="E573" s="235"/>
      <c r="F573" s="235"/>
      <c r="G573" s="235"/>
    </row>
    <row r="574">
      <c r="A574" s="236"/>
      <c r="E574" s="235"/>
      <c r="F574" s="235"/>
      <c r="G574" s="235"/>
    </row>
    <row r="575">
      <c r="A575" s="236"/>
      <c r="E575" s="235"/>
      <c r="F575" s="235"/>
      <c r="G575" s="235"/>
    </row>
    <row r="576">
      <c r="A576" s="236"/>
      <c r="E576" s="235"/>
      <c r="F576" s="235"/>
      <c r="G576" s="235"/>
    </row>
    <row r="577">
      <c r="A577" s="236"/>
      <c r="E577" s="235"/>
      <c r="F577" s="235"/>
      <c r="G577" s="235"/>
    </row>
    <row r="578">
      <c r="A578" s="236"/>
      <c r="E578" s="235"/>
      <c r="F578" s="235"/>
      <c r="G578" s="235"/>
    </row>
    <row r="579">
      <c r="A579" s="236"/>
      <c r="E579" s="235"/>
      <c r="F579" s="235"/>
      <c r="G579" s="235"/>
    </row>
    <row r="580">
      <c r="A580" s="236"/>
      <c r="E580" s="235"/>
      <c r="F580" s="235"/>
      <c r="G580" s="235"/>
    </row>
    <row r="581">
      <c r="A581" s="236"/>
      <c r="E581" s="235"/>
      <c r="F581" s="235"/>
      <c r="G581" s="235"/>
    </row>
    <row r="582">
      <c r="A582" s="236"/>
      <c r="E582" s="235"/>
      <c r="F582" s="235"/>
      <c r="G582" s="235"/>
    </row>
    <row r="583">
      <c r="A583" s="236"/>
      <c r="E583" s="235"/>
      <c r="F583" s="235"/>
      <c r="G583" s="235"/>
    </row>
    <row r="584">
      <c r="A584" s="236"/>
      <c r="E584" s="235"/>
      <c r="F584" s="235"/>
      <c r="G584" s="235"/>
    </row>
    <row r="585">
      <c r="A585" s="236"/>
      <c r="E585" s="235"/>
      <c r="F585" s="235"/>
      <c r="G585" s="235"/>
    </row>
    <row r="586">
      <c r="A586" s="236"/>
      <c r="E586" s="235"/>
      <c r="F586" s="235"/>
      <c r="G586" s="235"/>
    </row>
    <row r="587">
      <c r="A587" s="236"/>
      <c r="E587" s="235"/>
      <c r="F587" s="235"/>
      <c r="G587" s="235"/>
    </row>
    <row r="588">
      <c r="A588" s="236"/>
      <c r="E588" s="235"/>
      <c r="F588" s="235"/>
      <c r="G588" s="235"/>
    </row>
    <row r="589">
      <c r="A589" s="236"/>
      <c r="E589" s="235"/>
      <c r="F589" s="235"/>
      <c r="G589" s="235"/>
    </row>
    <row r="590">
      <c r="A590" s="236"/>
      <c r="E590" s="235"/>
      <c r="F590" s="235"/>
      <c r="G590" s="235"/>
    </row>
    <row r="591">
      <c r="A591" s="236"/>
      <c r="E591" s="235"/>
      <c r="F591" s="235"/>
      <c r="G591" s="235"/>
    </row>
    <row r="592">
      <c r="A592" s="236"/>
      <c r="E592" s="235"/>
      <c r="F592" s="235"/>
      <c r="G592" s="235"/>
    </row>
    <row r="593">
      <c r="A593" s="236"/>
      <c r="E593" s="235"/>
      <c r="F593" s="235"/>
      <c r="G593" s="235"/>
    </row>
    <row r="594">
      <c r="A594" s="236"/>
      <c r="E594" s="235"/>
      <c r="F594" s="235"/>
      <c r="G594" s="235"/>
    </row>
    <row r="595">
      <c r="A595" s="236"/>
      <c r="E595" s="235"/>
      <c r="F595" s="235"/>
      <c r="G595" s="235"/>
    </row>
    <row r="596">
      <c r="A596" s="236"/>
      <c r="E596" s="235"/>
      <c r="F596" s="235"/>
      <c r="G596" s="235"/>
    </row>
    <row r="597">
      <c r="A597" s="236"/>
      <c r="E597" s="235"/>
      <c r="F597" s="235"/>
      <c r="G597" s="235"/>
    </row>
    <row r="598">
      <c r="A598" s="236"/>
      <c r="E598" s="235"/>
      <c r="F598" s="235"/>
      <c r="G598" s="235"/>
    </row>
    <row r="599">
      <c r="A599" s="236"/>
      <c r="E599" s="235"/>
      <c r="F599" s="235"/>
      <c r="G599" s="235"/>
    </row>
    <row r="600">
      <c r="A600" s="236"/>
      <c r="E600" s="235"/>
      <c r="F600" s="235"/>
      <c r="G600" s="235"/>
    </row>
    <row r="601">
      <c r="A601" s="236"/>
      <c r="E601" s="235"/>
      <c r="F601" s="235"/>
      <c r="G601" s="235"/>
    </row>
    <row r="602">
      <c r="A602" s="236"/>
      <c r="E602" s="235"/>
      <c r="F602" s="235"/>
      <c r="G602" s="235"/>
    </row>
    <row r="603">
      <c r="A603" s="236"/>
      <c r="E603" s="235"/>
      <c r="F603" s="235"/>
      <c r="G603" s="235"/>
    </row>
    <row r="604">
      <c r="A604" s="236"/>
      <c r="E604" s="235"/>
      <c r="F604" s="235"/>
      <c r="G604" s="235"/>
    </row>
    <row r="605">
      <c r="A605" s="236"/>
      <c r="E605" s="235"/>
      <c r="F605" s="235"/>
      <c r="G605" s="235"/>
    </row>
    <row r="606">
      <c r="A606" s="236"/>
      <c r="E606" s="235"/>
      <c r="F606" s="235"/>
      <c r="G606" s="235"/>
    </row>
    <row r="607">
      <c r="A607" s="236"/>
      <c r="E607" s="235"/>
      <c r="F607" s="235"/>
      <c r="G607" s="235"/>
    </row>
    <row r="608">
      <c r="A608" s="236"/>
      <c r="E608" s="235"/>
      <c r="F608" s="235"/>
      <c r="G608" s="235"/>
    </row>
    <row r="609">
      <c r="A609" s="236"/>
      <c r="E609" s="235"/>
      <c r="F609" s="235"/>
      <c r="G609" s="235"/>
    </row>
    <row r="610">
      <c r="A610" s="236"/>
      <c r="E610" s="235"/>
      <c r="F610" s="235"/>
      <c r="G610" s="235"/>
    </row>
    <row r="611">
      <c r="A611" s="236"/>
      <c r="E611" s="235"/>
      <c r="F611" s="235"/>
      <c r="G611" s="235"/>
    </row>
    <row r="612">
      <c r="A612" s="236"/>
      <c r="E612" s="235"/>
      <c r="F612" s="235"/>
      <c r="G612" s="235"/>
    </row>
    <row r="613">
      <c r="A613" s="236"/>
      <c r="E613" s="235"/>
      <c r="F613" s="235"/>
      <c r="G613" s="235"/>
    </row>
    <row r="614">
      <c r="A614" s="236"/>
      <c r="E614" s="235"/>
      <c r="F614" s="235"/>
      <c r="G614" s="235"/>
    </row>
    <row r="615">
      <c r="A615" s="236"/>
      <c r="E615" s="235"/>
      <c r="F615" s="235"/>
      <c r="G615" s="235"/>
    </row>
    <row r="616">
      <c r="A616" s="236"/>
      <c r="E616" s="235"/>
      <c r="F616" s="235"/>
      <c r="G616" s="235"/>
    </row>
    <row r="617">
      <c r="A617" s="236"/>
      <c r="E617" s="235"/>
      <c r="F617" s="235"/>
      <c r="G617" s="235"/>
    </row>
    <row r="618">
      <c r="A618" s="236"/>
      <c r="E618" s="235"/>
      <c r="F618" s="235"/>
      <c r="G618" s="235"/>
    </row>
    <row r="619">
      <c r="A619" s="236"/>
      <c r="E619" s="235"/>
      <c r="F619" s="235"/>
      <c r="G619" s="235"/>
    </row>
    <row r="620">
      <c r="A620" s="236"/>
      <c r="E620" s="235"/>
      <c r="F620" s="235"/>
      <c r="G620" s="235"/>
    </row>
    <row r="621">
      <c r="A621" s="236"/>
      <c r="E621" s="235"/>
      <c r="F621" s="235"/>
      <c r="G621" s="235"/>
    </row>
    <row r="622">
      <c r="A622" s="236"/>
      <c r="E622" s="235"/>
      <c r="F622" s="235"/>
      <c r="G622" s="235"/>
    </row>
    <row r="623">
      <c r="A623" s="236"/>
      <c r="E623" s="235"/>
      <c r="F623" s="235"/>
      <c r="G623" s="235"/>
    </row>
    <row r="624">
      <c r="A624" s="236"/>
      <c r="E624" s="235"/>
      <c r="F624" s="235"/>
      <c r="G624" s="235"/>
    </row>
    <row r="625">
      <c r="A625" s="236"/>
      <c r="E625" s="235"/>
      <c r="F625" s="235"/>
      <c r="G625" s="235"/>
    </row>
    <row r="626">
      <c r="A626" s="236"/>
      <c r="E626" s="235"/>
      <c r="F626" s="235"/>
      <c r="G626" s="235"/>
    </row>
    <row r="627">
      <c r="A627" s="236"/>
      <c r="E627" s="235"/>
      <c r="F627" s="235"/>
      <c r="G627" s="235"/>
    </row>
    <row r="628">
      <c r="A628" s="236"/>
      <c r="E628" s="235"/>
      <c r="F628" s="235"/>
      <c r="G628" s="235"/>
    </row>
    <row r="629">
      <c r="A629" s="236"/>
      <c r="E629" s="235"/>
      <c r="F629" s="235"/>
      <c r="G629" s="235"/>
    </row>
    <row r="630">
      <c r="A630" s="236"/>
      <c r="E630" s="235"/>
      <c r="F630" s="235"/>
      <c r="G630" s="235"/>
    </row>
    <row r="631">
      <c r="A631" s="236"/>
      <c r="E631" s="235"/>
      <c r="F631" s="235"/>
      <c r="G631" s="235"/>
    </row>
    <row r="632">
      <c r="A632" s="236"/>
      <c r="E632" s="235"/>
      <c r="F632" s="235"/>
      <c r="G632" s="235"/>
    </row>
    <row r="633">
      <c r="A633" s="236"/>
      <c r="E633" s="235"/>
      <c r="F633" s="235"/>
      <c r="G633" s="235"/>
    </row>
    <row r="634">
      <c r="A634" s="236"/>
      <c r="E634" s="235"/>
      <c r="F634" s="235"/>
      <c r="G634" s="235"/>
    </row>
    <row r="635">
      <c r="A635" s="236"/>
      <c r="E635" s="235"/>
      <c r="F635" s="235"/>
      <c r="G635" s="235"/>
    </row>
    <row r="636">
      <c r="A636" s="236"/>
      <c r="E636" s="235"/>
      <c r="F636" s="235"/>
      <c r="G636" s="235"/>
    </row>
    <row r="637">
      <c r="A637" s="236"/>
      <c r="E637" s="235"/>
      <c r="F637" s="235"/>
      <c r="G637" s="235"/>
    </row>
    <row r="638">
      <c r="A638" s="236"/>
      <c r="E638" s="235"/>
      <c r="F638" s="235"/>
      <c r="G638" s="235"/>
    </row>
    <row r="639">
      <c r="A639" s="236"/>
      <c r="E639" s="235"/>
      <c r="F639" s="235"/>
      <c r="G639" s="235"/>
    </row>
    <row r="640">
      <c r="A640" s="236"/>
      <c r="E640" s="235"/>
      <c r="F640" s="235"/>
      <c r="G640" s="235"/>
    </row>
    <row r="641">
      <c r="A641" s="236"/>
      <c r="E641" s="235"/>
      <c r="F641" s="235"/>
      <c r="G641" s="235"/>
    </row>
    <row r="642">
      <c r="A642" s="236"/>
      <c r="E642" s="235"/>
      <c r="F642" s="235"/>
      <c r="G642" s="235"/>
    </row>
    <row r="643">
      <c r="A643" s="236"/>
      <c r="E643" s="235"/>
      <c r="F643" s="235"/>
      <c r="G643" s="235"/>
    </row>
    <row r="644">
      <c r="A644" s="236"/>
      <c r="E644" s="235"/>
      <c r="F644" s="235"/>
      <c r="G644" s="235"/>
    </row>
    <row r="645">
      <c r="A645" s="236"/>
      <c r="E645" s="235"/>
      <c r="F645" s="235"/>
      <c r="G645" s="235"/>
    </row>
    <row r="646">
      <c r="A646" s="236"/>
      <c r="E646" s="235"/>
      <c r="F646" s="235"/>
      <c r="G646" s="235"/>
    </row>
    <row r="647">
      <c r="A647" s="236"/>
      <c r="E647" s="235"/>
      <c r="F647" s="235"/>
      <c r="G647" s="235"/>
    </row>
    <row r="648">
      <c r="A648" s="236"/>
      <c r="E648" s="235"/>
      <c r="F648" s="235"/>
      <c r="G648" s="235"/>
    </row>
    <row r="649">
      <c r="A649" s="236"/>
      <c r="E649" s="235"/>
      <c r="F649" s="235"/>
      <c r="G649" s="235"/>
    </row>
    <row r="650">
      <c r="A650" s="236"/>
      <c r="E650" s="235"/>
      <c r="F650" s="235"/>
      <c r="G650" s="235"/>
    </row>
    <row r="651">
      <c r="A651" s="236"/>
      <c r="E651" s="235"/>
      <c r="F651" s="235"/>
      <c r="G651" s="235"/>
    </row>
    <row r="652">
      <c r="A652" s="236"/>
      <c r="E652" s="235"/>
      <c r="F652" s="235"/>
      <c r="G652" s="235"/>
    </row>
    <row r="653">
      <c r="A653" s="236"/>
      <c r="E653" s="235"/>
      <c r="F653" s="235"/>
      <c r="G653" s="235"/>
    </row>
    <row r="654">
      <c r="A654" s="236"/>
      <c r="E654" s="235"/>
      <c r="F654" s="235"/>
      <c r="G654" s="235"/>
    </row>
    <row r="655">
      <c r="A655" s="236"/>
      <c r="E655" s="235"/>
      <c r="F655" s="235"/>
      <c r="G655" s="235"/>
    </row>
    <row r="656">
      <c r="A656" s="236"/>
      <c r="E656" s="235"/>
      <c r="F656" s="235"/>
      <c r="G656" s="235"/>
    </row>
    <row r="657">
      <c r="A657" s="236"/>
      <c r="E657" s="235"/>
      <c r="F657" s="235"/>
      <c r="G657" s="235"/>
    </row>
    <row r="658">
      <c r="A658" s="236"/>
      <c r="E658" s="235"/>
      <c r="F658" s="235"/>
      <c r="G658" s="235"/>
    </row>
    <row r="659">
      <c r="A659" s="236"/>
      <c r="E659" s="235"/>
      <c r="F659" s="235"/>
      <c r="G659" s="235"/>
    </row>
    <row r="660">
      <c r="A660" s="236"/>
      <c r="E660" s="235"/>
      <c r="F660" s="235"/>
      <c r="G660" s="235"/>
    </row>
    <row r="661">
      <c r="A661" s="236"/>
      <c r="E661" s="235"/>
      <c r="F661" s="235"/>
      <c r="G661" s="235"/>
    </row>
    <row r="662">
      <c r="A662" s="236"/>
      <c r="E662" s="235"/>
      <c r="F662" s="235"/>
      <c r="G662" s="235"/>
    </row>
    <row r="663">
      <c r="A663" s="236"/>
      <c r="E663" s="235"/>
      <c r="F663" s="235"/>
      <c r="G663" s="235"/>
    </row>
    <row r="664">
      <c r="A664" s="236"/>
      <c r="E664" s="235"/>
      <c r="F664" s="235"/>
      <c r="G664" s="235"/>
    </row>
    <row r="665">
      <c r="A665" s="236"/>
      <c r="E665" s="235"/>
      <c r="F665" s="235"/>
      <c r="G665" s="235"/>
    </row>
    <row r="666">
      <c r="A666" s="236"/>
      <c r="E666" s="235"/>
      <c r="F666" s="235"/>
      <c r="G666" s="235"/>
    </row>
    <row r="667">
      <c r="A667" s="236"/>
      <c r="E667" s="235"/>
      <c r="F667" s="235"/>
      <c r="G667" s="235"/>
    </row>
    <row r="668">
      <c r="A668" s="236"/>
      <c r="E668" s="235"/>
      <c r="F668" s="235"/>
      <c r="G668" s="235"/>
    </row>
    <row r="669">
      <c r="A669" s="236"/>
      <c r="E669" s="235"/>
      <c r="F669" s="235"/>
      <c r="G669" s="235"/>
    </row>
    <row r="670">
      <c r="A670" s="236"/>
      <c r="E670" s="235"/>
      <c r="F670" s="235"/>
      <c r="G670" s="235"/>
    </row>
    <row r="671">
      <c r="A671" s="236"/>
      <c r="E671" s="235"/>
      <c r="F671" s="235"/>
      <c r="G671" s="235"/>
    </row>
    <row r="672">
      <c r="A672" s="236"/>
      <c r="E672" s="235"/>
      <c r="F672" s="235"/>
      <c r="G672" s="235"/>
    </row>
    <row r="673">
      <c r="A673" s="236"/>
      <c r="E673" s="235"/>
      <c r="F673" s="235"/>
      <c r="G673" s="235"/>
    </row>
    <row r="674">
      <c r="A674" s="236"/>
      <c r="E674" s="235"/>
      <c r="F674" s="235"/>
      <c r="G674" s="235"/>
    </row>
    <row r="675">
      <c r="A675" s="236"/>
      <c r="E675" s="235"/>
      <c r="F675" s="235"/>
      <c r="G675" s="235"/>
    </row>
    <row r="676">
      <c r="A676" s="236"/>
      <c r="E676" s="235"/>
      <c r="F676" s="235"/>
      <c r="G676" s="235"/>
    </row>
    <row r="677">
      <c r="A677" s="236"/>
      <c r="E677" s="235"/>
      <c r="F677" s="235"/>
      <c r="G677" s="235"/>
    </row>
    <row r="678">
      <c r="A678" s="236"/>
      <c r="E678" s="235"/>
      <c r="F678" s="235"/>
      <c r="G678" s="235"/>
    </row>
    <row r="679">
      <c r="A679" s="236"/>
      <c r="E679" s="235"/>
      <c r="F679" s="235"/>
      <c r="G679" s="235"/>
    </row>
    <row r="680">
      <c r="A680" s="236"/>
      <c r="E680" s="235"/>
      <c r="F680" s="235"/>
      <c r="G680" s="235"/>
    </row>
    <row r="681">
      <c r="A681" s="236"/>
      <c r="E681" s="235"/>
      <c r="F681" s="235"/>
      <c r="G681" s="235"/>
    </row>
    <row r="682">
      <c r="A682" s="236"/>
      <c r="E682" s="235"/>
      <c r="F682" s="235"/>
      <c r="G682" s="235"/>
    </row>
    <row r="683">
      <c r="A683" s="236"/>
      <c r="E683" s="235"/>
      <c r="F683" s="235"/>
      <c r="G683" s="235"/>
    </row>
    <row r="684">
      <c r="A684" s="236"/>
      <c r="E684" s="235"/>
      <c r="F684" s="235"/>
      <c r="G684" s="235"/>
    </row>
    <row r="685">
      <c r="A685" s="236"/>
      <c r="E685" s="235"/>
      <c r="F685" s="235"/>
      <c r="G685" s="235"/>
    </row>
    <row r="686">
      <c r="A686" s="236"/>
      <c r="E686" s="235"/>
      <c r="F686" s="235"/>
      <c r="G686" s="235"/>
    </row>
    <row r="687">
      <c r="A687" s="236"/>
      <c r="E687" s="235"/>
      <c r="F687" s="235"/>
      <c r="G687" s="235"/>
    </row>
    <row r="688">
      <c r="A688" s="236"/>
      <c r="E688" s="235"/>
      <c r="F688" s="235"/>
      <c r="G688" s="235"/>
    </row>
    <row r="689">
      <c r="A689" s="236"/>
      <c r="E689" s="235"/>
      <c r="F689" s="235"/>
      <c r="G689" s="235"/>
    </row>
    <row r="690">
      <c r="A690" s="236"/>
      <c r="E690" s="235"/>
      <c r="F690" s="235"/>
      <c r="G690" s="235"/>
    </row>
    <row r="691">
      <c r="A691" s="236"/>
      <c r="E691" s="235"/>
      <c r="F691" s="235"/>
      <c r="G691" s="235"/>
    </row>
    <row r="692">
      <c r="A692" s="236"/>
      <c r="E692" s="235"/>
      <c r="F692" s="235"/>
      <c r="G692" s="235"/>
    </row>
    <row r="693">
      <c r="A693" s="236"/>
      <c r="E693" s="235"/>
      <c r="F693" s="235"/>
      <c r="G693" s="235"/>
    </row>
    <row r="694">
      <c r="A694" s="236"/>
      <c r="E694" s="235"/>
      <c r="F694" s="235"/>
      <c r="G694" s="235"/>
    </row>
    <row r="695">
      <c r="A695" s="236"/>
      <c r="E695" s="235"/>
      <c r="F695" s="235"/>
      <c r="G695" s="235"/>
    </row>
    <row r="696">
      <c r="A696" s="236"/>
      <c r="E696" s="235"/>
      <c r="F696" s="235"/>
      <c r="G696" s="235"/>
    </row>
    <row r="697">
      <c r="A697" s="236"/>
      <c r="E697" s="235"/>
      <c r="F697" s="235"/>
      <c r="G697" s="235"/>
    </row>
    <row r="698">
      <c r="A698" s="236"/>
      <c r="E698" s="235"/>
      <c r="F698" s="235"/>
      <c r="G698" s="235"/>
    </row>
    <row r="699">
      <c r="A699" s="236"/>
      <c r="E699" s="235"/>
      <c r="F699" s="235"/>
      <c r="G699" s="235"/>
    </row>
    <row r="700">
      <c r="A700" s="236"/>
      <c r="E700" s="235"/>
      <c r="F700" s="235"/>
      <c r="G700" s="235"/>
    </row>
    <row r="701">
      <c r="A701" s="236"/>
      <c r="E701" s="235"/>
      <c r="F701" s="235"/>
      <c r="G701" s="235"/>
    </row>
    <row r="702">
      <c r="A702" s="236"/>
      <c r="E702" s="235"/>
      <c r="F702" s="235"/>
      <c r="G702" s="235"/>
    </row>
    <row r="703">
      <c r="A703" s="236"/>
      <c r="E703" s="235"/>
      <c r="F703" s="235"/>
      <c r="G703" s="235"/>
    </row>
    <row r="704">
      <c r="A704" s="236"/>
      <c r="E704" s="235"/>
      <c r="F704" s="235"/>
      <c r="G704" s="235"/>
    </row>
    <row r="705">
      <c r="A705" s="236"/>
      <c r="E705" s="235"/>
      <c r="F705" s="235"/>
      <c r="G705" s="235"/>
    </row>
    <row r="706">
      <c r="A706" s="236"/>
      <c r="E706" s="235"/>
      <c r="F706" s="235"/>
      <c r="G706" s="235"/>
    </row>
    <row r="707">
      <c r="A707" s="236"/>
      <c r="E707" s="235"/>
      <c r="F707" s="235"/>
      <c r="G707" s="235"/>
    </row>
    <row r="708">
      <c r="A708" s="236"/>
      <c r="E708" s="235"/>
      <c r="F708" s="235"/>
      <c r="G708" s="235"/>
    </row>
    <row r="709">
      <c r="A709" s="236"/>
      <c r="E709" s="235"/>
      <c r="F709" s="235"/>
      <c r="G709" s="235"/>
    </row>
    <row r="710">
      <c r="A710" s="236"/>
      <c r="E710" s="235"/>
      <c r="F710" s="235"/>
      <c r="G710" s="235"/>
    </row>
    <row r="711">
      <c r="A711" s="236"/>
      <c r="E711" s="235"/>
      <c r="F711" s="235"/>
      <c r="G711" s="235"/>
    </row>
    <row r="712">
      <c r="A712" s="236"/>
      <c r="E712" s="235"/>
      <c r="F712" s="235"/>
      <c r="G712" s="235"/>
    </row>
    <row r="713">
      <c r="A713" s="236"/>
      <c r="E713" s="235"/>
      <c r="F713" s="235"/>
      <c r="G713" s="235"/>
    </row>
    <row r="714">
      <c r="A714" s="236"/>
      <c r="E714" s="235"/>
      <c r="F714" s="235"/>
      <c r="G714" s="235"/>
    </row>
    <row r="715">
      <c r="A715" s="236"/>
      <c r="E715" s="235"/>
      <c r="F715" s="235"/>
      <c r="G715" s="235"/>
    </row>
    <row r="716">
      <c r="A716" s="236"/>
      <c r="E716" s="235"/>
      <c r="F716" s="235"/>
      <c r="G716" s="235"/>
    </row>
    <row r="717">
      <c r="A717" s="236"/>
      <c r="E717" s="235"/>
      <c r="F717" s="235"/>
      <c r="G717" s="235"/>
    </row>
    <row r="718">
      <c r="A718" s="236"/>
      <c r="E718" s="235"/>
      <c r="F718" s="235"/>
      <c r="G718" s="235"/>
    </row>
    <row r="719">
      <c r="A719" s="236"/>
      <c r="E719" s="235"/>
      <c r="F719" s="235"/>
      <c r="G719" s="235"/>
    </row>
    <row r="720">
      <c r="A720" s="236"/>
      <c r="E720" s="235"/>
      <c r="F720" s="235"/>
      <c r="G720" s="235"/>
    </row>
    <row r="721">
      <c r="A721" s="236"/>
      <c r="E721" s="235"/>
      <c r="F721" s="235"/>
      <c r="G721" s="235"/>
    </row>
    <row r="722">
      <c r="A722" s="236"/>
      <c r="E722" s="235"/>
      <c r="F722" s="235"/>
      <c r="G722" s="235"/>
    </row>
    <row r="723">
      <c r="A723" s="236"/>
      <c r="E723" s="235"/>
      <c r="F723" s="235"/>
      <c r="G723" s="235"/>
    </row>
    <row r="724">
      <c r="A724" s="236"/>
      <c r="E724" s="235"/>
      <c r="F724" s="235"/>
      <c r="G724" s="235"/>
    </row>
    <row r="725">
      <c r="A725" s="236"/>
      <c r="E725" s="235"/>
      <c r="F725" s="235"/>
      <c r="G725" s="235"/>
    </row>
    <row r="726">
      <c r="A726" s="236"/>
      <c r="E726" s="235"/>
      <c r="F726" s="235"/>
      <c r="G726" s="235"/>
    </row>
    <row r="727">
      <c r="A727" s="236"/>
      <c r="E727" s="235"/>
      <c r="F727" s="235"/>
      <c r="G727" s="235"/>
    </row>
    <row r="728">
      <c r="A728" s="236"/>
      <c r="E728" s="235"/>
      <c r="F728" s="235"/>
      <c r="G728" s="235"/>
    </row>
    <row r="729">
      <c r="A729" s="236"/>
      <c r="E729" s="235"/>
      <c r="F729" s="235"/>
      <c r="G729" s="235"/>
    </row>
    <row r="730">
      <c r="A730" s="236"/>
      <c r="E730" s="235"/>
      <c r="F730" s="235"/>
      <c r="G730" s="235"/>
    </row>
    <row r="731">
      <c r="A731" s="236"/>
      <c r="E731" s="235"/>
      <c r="F731" s="235"/>
      <c r="G731" s="235"/>
    </row>
    <row r="732">
      <c r="A732" s="236"/>
      <c r="E732" s="235"/>
      <c r="F732" s="235"/>
      <c r="G732" s="235"/>
    </row>
    <row r="733">
      <c r="A733" s="236"/>
      <c r="E733" s="235"/>
      <c r="F733" s="235"/>
      <c r="G733" s="235"/>
    </row>
    <row r="734">
      <c r="A734" s="236"/>
      <c r="E734" s="235"/>
      <c r="F734" s="235"/>
      <c r="G734" s="235"/>
    </row>
    <row r="735">
      <c r="A735" s="236"/>
      <c r="E735" s="235"/>
      <c r="F735" s="235"/>
      <c r="G735" s="235"/>
    </row>
    <row r="736">
      <c r="A736" s="236"/>
      <c r="E736" s="235"/>
      <c r="F736" s="235"/>
      <c r="G736" s="235"/>
    </row>
    <row r="737">
      <c r="A737" s="236"/>
      <c r="E737" s="235"/>
      <c r="F737" s="235"/>
      <c r="G737" s="235"/>
    </row>
    <row r="738">
      <c r="A738" s="236"/>
      <c r="E738" s="235"/>
      <c r="F738" s="235"/>
      <c r="G738" s="235"/>
    </row>
    <row r="739">
      <c r="A739" s="236"/>
      <c r="E739" s="235"/>
      <c r="F739" s="235"/>
      <c r="G739" s="235"/>
    </row>
    <row r="740">
      <c r="A740" s="236"/>
      <c r="E740" s="235"/>
      <c r="F740" s="235"/>
      <c r="G740" s="235"/>
    </row>
    <row r="741">
      <c r="A741" s="236"/>
      <c r="E741" s="235"/>
      <c r="F741" s="235"/>
      <c r="G741" s="235"/>
    </row>
    <row r="742">
      <c r="A742" s="236"/>
      <c r="E742" s="235"/>
      <c r="F742" s="235"/>
      <c r="G742" s="235"/>
    </row>
    <row r="743">
      <c r="A743" s="236"/>
      <c r="E743" s="235"/>
      <c r="F743" s="235"/>
      <c r="G743" s="235"/>
    </row>
    <row r="744">
      <c r="A744" s="236"/>
      <c r="E744" s="235"/>
      <c r="F744" s="235"/>
      <c r="G744" s="235"/>
    </row>
    <row r="745">
      <c r="A745" s="236"/>
      <c r="E745" s="235"/>
      <c r="F745" s="235"/>
      <c r="G745" s="235"/>
    </row>
    <row r="746">
      <c r="A746" s="236"/>
      <c r="E746" s="235"/>
      <c r="F746" s="235"/>
      <c r="G746" s="235"/>
    </row>
    <row r="747">
      <c r="A747" s="236"/>
      <c r="E747" s="235"/>
      <c r="F747" s="235"/>
      <c r="G747" s="235"/>
    </row>
    <row r="748">
      <c r="A748" s="236"/>
      <c r="E748" s="235"/>
      <c r="F748" s="235"/>
      <c r="G748" s="235"/>
    </row>
    <row r="749">
      <c r="A749" s="236"/>
      <c r="E749" s="235"/>
      <c r="F749" s="235"/>
      <c r="G749" s="235"/>
    </row>
    <row r="750">
      <c r="A750" s="236"/>
      <c r="E750" s="235"/>
      <c r="F750" s="235"/>
      <c r="G750" s="235"/>
    </row>
    <row r="751">
      <c r="A751" s="236"/>
      <c r="E751" s="235"/>
      <c r="F751" s="235"/>
      <c r="G751" s="235"/>
    </row>
    <row r="752">
      <c r="A752" s="236"/>
      <c r="E752" s="235"/>
      <c r="F752" s="235"/>
      <c r="G752" s="235"/>
    </row>
    <row r="753">
      <c r="A753" s="236"/>
      <c r="E753" s="235"/>
      <c r="F753" s="235"/>
      <c r="G753" s="235"/>
    </row>
    <row r="754">
      <c r="A754" s="236"/>
      <c r="E754" s="235"/>
      <c r="F754" s="235"/>
      <c r="G754" s="235"/>
    </row>
    <row r="755">
      <c r="A755" s="236"/>
      <c r="E755" s="235"/>
      <c r="F755" s="235"/>
      <c r="G755" s="235"/>
    </row>
    <row r="756">
      <c r="A756" s="236"/>
      <c r="E756" s="235"/>
      <c r="F756" s="235"/>
      <c r="G756" s="235"/>
    </row>
    <row r="757">
      <c r="A757" s="236"/>
      <c r="E757" s="235"/>
      <c r="F757" s="235"/>
      <c r="G757" s="235"/>
    </row>
    <row r="758">
      <c r="A758" s="236"/>
      <c r="E758" s="235"/>
      <c r="F758" s="235"/>
      <c r="G758" s="235"/>
    </row>
    <row r="759">
      <c r="A759" s="236"/>
      <c r="E759" s="235"/>
      <c r="F759" s="235"/>
      <c r="G759" s="235"/>
    </row>
    <row r="760">
      <c r="A760" s="236"/>
      <c r="E760" s="235"/>
      <c r="F760" s="235"/>
      <c r="G760" s="235"/>
    </row>
    <row r="761">
      <c r="A761" s="236"/>
      <c r="E761" s="235"/>
      <c r="F761" s="235"/>
      <c r="G761" s="235"/>
    </row>
    <row r="762">
      <c r="A762" s="236"/>
      <c r="E762" s="235"/>
      <c r="F762" s="235"/>
      <c r="G762" s="235"/>
    </row>
    <row r="763">
      <c r="A763" s="236"/>
      <c r="E763" s="235"/>
      <c r="F763" s="235"/>
      <c r="G763" s="235"/>
    </row>
    <row r="764">
      <c r="A764" s="236"/>
      <c r="E764" s="235"/>
      <c r="F764" s="235"/>
      <c r="G764" s="235"/>
    </row>
    <row r="765">
      <c r="A765" s="236"/>
      <c r="E765" s="235"/>
      <c r="F765" s="235"/>
      <c r="G765" s="235"/>
    </row>
    <row r="766">
      <c r="A766" s="236"/>
      <c r="E766" s="235"/>
      <c r="F766" s="235"/>
      <c r="G766" s="235"/>
    </row>
    <row r="767">
      <c r="A767" s="236"/>
      <c r="E767" s="235"/>
      <c r="F767" s="235"/>
      <c r="G767" s="235"/>
    </row>
    <row r="768">
      <c r="A768" s="236"/>
      <c r="E768" s="235"/>
      <c r="F768" s="235"/>
      <c r="G768" s="235"/>
    </row>
    <row r="769">
      <c r="A769" s="236"/>
      <c r="E769" s="235"/>
      <c r="F769" s="235"/>
      <c r="G769" s="235"/>
    </row>
    <row r="770">
      <c r="A770" s="236"/>
      <c r="E770" s="235"/>
      <c r="F770" s="235"/>
      <c r="G770" s="235"/>
    </row>
    <row r="771">
      <c r="A771" s="236"/>
      <c r="E771" s="235"/>
      <c r="F771" s="235"/>
      <c r="G771" s="235"/>
    </row>
    <row r="772">
      <c r="A772" s="236"/>
      <c r="E772" s="235"/>
      <c r="F772" s="235"/>
      <c r="G772" s="235"/>
    </row>
    <row r="773">
      <c r="A773" s="236"/>
      <c r="E773" s="235"/>
      <c r="F773" s="235"/>
      <c r="G773" s="235"/>
    </row>
    <row r="774">
      <c r="A774" s="236"/>
      <c r="E774" s="235"/>
      <c r="F774" s="235"/>
      <c r="G774" s="235"/>
    </row>
    <row r="775">
      <c r="A775" s="236"/>
      <c r="E775" s="235"/>
      <c r="F775" s="235"/>
      <c r="G775" s="235"/>
    </row>
    <row r="776">
      <c r="A776" s="236"/>
      <c r="E776" s="235"/>
      <c r="F776" s="235"/>
      <c r="G776" s="235"/>
    </row>
    <row r="777">
      <c r="A777" s="236"/>
      <c r="E777" s="235"/>
      <c r="F777" s="235"/>
      <c r="G777" s="235"/>
    </row>
    <row r="778">
      <c r="A778" s="236"/>
      <c r="E778" s="235"/>
      <c r="F778" s="235"/>
      <c r="G778" s="235"/>
    </row>
    <row r="779">
      <c r="A779" s="236"/>
      <c r="E779" s="235"/>
      <c r="F779" s="235"/>
      <c r="G779" s="235"/>
    </row>
    <row r="780">
      <c r="A780" s="236"/>
      <c r="E780" s="235"/>
      <c r="F780" s="235"/>
      <c r="G780" s="235"/>
    </row>
    <row r="781">
      <c r="A781" s="236"/>
      <c r="E781" s="235"/>
      <c r="F781" s="235"/>
      <c r="G781" s="235"/>
    </row>
    <row r="782">
      <c r="A782" s="236"/>
      <c r="E782" s="235"/>
      <c r="F782" s="235"/>
      <c r="G782" s="235"/>
    </row>
    <row r="783">
      <c r="A783" s="236"/>
      <c r="E783" s="235"/>
      <c r="F783" s="235"/>
      <c r="G783" s="235"/>
    </row>
    <row r="784">
      <c r="A784" s="236"/>
      <c r="E784" s="235"/>
      <c r="F784" s="235"/>
      <c r="G784" s="235"/>
    </row>
    <row r="785">
      <c r="A785" s="236"/>
      <c r="E785" s="235"/>
      <c r="F785" s="235"/>
      <c r="G785" s="235"/>
    </row>
    <row r="786">
      <c r="A786" s="236"/>
      <c r="E786" s="235"/>
      <c r="F786" s="235"/>
      <c r="G786" s="235"/>
    </row>
    <row r="787">
      <c r="A787" s="236"/>
      <c r="E787" s="235"/>
      <c r="F787" s="235"/>
      <c r="G787" s="235"/>
    </row>
    <row r="788">
      <c r="A788" s="236"/>
      <c r="E788" s="235"/>
      <c r="F788" s="235"/>
      <c r="G788" s="235"/>
    </row>
    <row r="789">
      <c r="A789" s="236"/>
      <c r="E789" s="235"/>
      <c r="F789" s="235"/>
      <c r="G789" s="235"/>
    </row>
    <row r="790">
      <c r="A790" s="236"/>
      <c r="E790" s="235"/>
      <c r="F790" s="235"/>
      <c r="G790" s="235"/>
    </row>
    <row r="791">
      <c r="A791" s="236"/>
      <c r="E791" s="235"/>
      <c r="F791" s="235"/>
      <c r="G791" s="235"/>
    </row>
    <row r="792">
      <c r="A792" s="236"/>
      <c r="E792" s="235"/>
      <c r="F792" s="235"/>
      <c r="G792" s="235"/>
    </row>
    <row r="793">
      <c r="A793" s="236"/>
      <c r="E793" s="235"/>
      <c r="F793" s="235"/>
      <c r="G793" s="235"/>
    </row>
    <row r="794">
      <c r="A794" s="236"/>
      <c r="E794" s="235"/>
      <c r="F794" s="235"/>
      <c r="G794" s="235"/>
    </row>
    <row r="795">
      <c r="A795" s="236"/>
      <c r="E795" s="235"/>
      <c r="F795" s="235"/>
      <c r="G795" s="235"/>
    </row>
    <row r="796">
      <c r="A796" s="236"/>
      <c r="E796" s="235"/>
      <c r="F796" s="235"/>
      <c r="G796" s="235"/>
    </row>
    <row r="797">
      <c r="A797" s="236"/>
      <c r="E797" s="235"/>
      <c r="F797" s="235"/>
      <c r="G797" s="235"/>
    </row>
    <row r="798">
      <c r="A798" s="236"/>
      <c r="E798" s="235"/>
      <c r="F798" s="235"/>
      <c r="G798" s="235"/>
    </row>
    <row r="799">
      <c r="A799" s="236"/>
      <c r="E799" s="235"/>
      <c r="F799" s="235"/>
      <c r="G799" s="235"/>
    </row>
    <row r="800">
      <c r="A800" s="236"/>
      <c r="E800" s="235"/>
      <c r="F800" s="235"/>
      <c r="G800" s="235"/>
    </row>
    <row r="801">
      <c r="A801" s="236"/>
      <c r="E801" s="235"/>
      <c r="F801" s="235"/>
      <c r="G801" s="235"/>
    </row>
    <row r="802">
      <c r="A802" s="236"/>
      <c r="E802" s="235"/>
      <c r="F802" s="235"/>
      <c r="G802" s="235"/>
    </row>
    <row r="803">
      <c r="A803" s="236"/>
      <c r="E803" s="235"/>
      <c r="F803" s="235"/>
      <c r="G803" s="235"/>
    </row>
    <row r="804">
      <c r="A804" s="236"/>
      <c r="E804" s="235"/>
      <c r="F804" s="235"/>
      <c r="G804" s="235"/>
    </row>
    <row r="805">
      <c r="A805" s="236"/>
      <c r="E805" s="235"/>
      <c r="F805" s="235"/>
      <c r="G805" s="235"/>
    </row>
    <row r="806">
      <c r="A806" s="236"/>
      <c r="E806" s="235"/>
      <c r="F806" s="235"/>
      <c r="G806" s="235"/>
    </row>
    <row r="807">
      <c r="A807" s="236"/>
      <c r="E807" s="235"/>
      <c r="F807" s="235"/>
      <c r="G807" s="235"/>
    </row>
    <row r="808">
      <c r="A808" s="236"/>
      <c r="E808" s="235"/>
      <c r="F808" s="235"/>
      <c r="G808" s="235"/>
    </row>
    <row r="809">
      <c r="A809" s="236"/>
      <c r="E809" s="235"/>
      <c r="F809" s="235"/>
      <c r="G809" s="235"/>
    </row>
    <row r="810">
      <c r="A810" s="236"/>
      <c r="E810" s="235"/>
      <c r="F810" s="235"/>
      <c r="G810" s="235"/>
    </row>
    <row r="811">
      <c r="A811" s="236"/>
      <c r="E811" s="235"/>
      <c r="F811" s="235"/>
      <c r="G811" s="235"/>
    </row>
    <row r="812">
      <c r="A812" s="236"/>
      <c r="E812" s="235"/>
      <c r="F812" s="235"/>
      <c r="G812" s="235"/>
    </row>
    <row r="813">
      <c r="A813" s="236"/>
      <c r="E813" s="235"/>
      <c r="F813" s="235"/>
      <c r="G813" s="235"/>
    </row>
    <row r="814">
      <c r="A814" s="236"/>
      <c r="E814" s="235"/>
      <c r="F814" s="235"/>
      <c r="G814" s="235"/>
    </row>
    <row r="815">
      <c r="A815" s="236"/>
      <c r="E815" s="235"/>
      <c r="F815" s="235"/>
      <c r="G815" s="235"/>
    </row>
    <row r="816">
      <c r="A816" s="236"/>
      <c r="E816" s="235"/>
      <c r="F816" s="235"/>
      <c r="G816" s="235"/>
    </row>
    <row r="817">
      <c r="A817" s="236"/>
      <c r="E817" s="235"/>
      <c r="F817" s="235"/>
      <c r="G817" s="235"/>
    </row>
    <row r="818">
      <c r="A818" s="236"/>
      <c r="E818" s="235"/>
      <c r="F818" s="235"/>
      <c r="G818" s="235"/>
    </row>
    <row r="819">
      <c r="A819" s="236"/>
      <c r="E819" s="235"/>
      <c r="F819" s="235"/>
      <c r="G819" s="235"/>
    </row>
    <row r="820">
      <c r="A820" s="236"/>
      <c r="E820" s="235"/>
      <c r="F820" s="235"/>
      <c r="G820" s="235"/>
    </row>
    <row r="821">
      <c r="A821" s="236"/>
      <c r="E821" s="235"/>
      <c r="F821" s="235"/>
      <c r="G821" s="235"/>
    </row>
    <row r="822">
      <c r="A822" s="236"/>
      <c r="E822" s="235"/>
      <c r="F822" s="235"/>
      <c r="G822" s="235"/>
    </row>
    <row r="823">
      <c r="A823" s="236"/>
      <c r="E823" s="235"/>
      <c r="F823" s="235"/>
      <c r="G823" s="235"/>
    </row>
    <row r="824">
      <c r="A824" s="236"/>
      <c r="E824" s="235"/>
      <c r="F824" s="235"/>
      <c r="G824" s="235"/>
    </row>
    <row r="825">
      <c r="A825" s="236"/>
      <c r="E825" s="235"/>
      <c r="F825" s="235"/>
      <c r="G825" s="235"/>
    </row>
    <row r="826">
      <c r="A826" s="236"/>
      <c r="E826" s="235"/>
      <c r="F826" s="235"/>
      <c r="G826" s="235"/>
    </row>
    <row r="827">
      <c r="A827" s="236"/>
      <c r="E827" s="235"/>
      <c r="F827" s="235"/>
      <c r="G827" s="235"/>
    </row>
    <row r="828">
      <c r="A828" s="236"/>
      <c r="E828" s="235"/>
      <c r="F828" s="235"/>
      <c r="G828" s="235"/>
    </row>
    <row r="829">
      <c r="A829" s="236"/>
      <c r="E829" s="235"/>
      <c r="F829" s="235"/>
      <c r="G829" s="235"/>
    </row>
    <row r="830">
      <c r="A830" s="236"/>
      <c r="E830" s="235"/>
      <c r="F830" s="235"/>
      <c r="G830" s="235"/>
    </row>
    <row r="831">
      <c r="A831" s="236"/>
      <c r="E831" s="235"/>
      <c r="F831" s="235"/>
      <c r="G831" s="235"/>
    </row>
    <row r="832">
      <c r="A832" s="236"/>
      <c r="E832" s="235"/>
      <c r="F832" s="235"/>
      <c r="G832" s="235"/>
    </row>
    <row r="833">
      <c r="A833" s="236"/>
      <c r="E833" s="235"/>
      <c r="F833" s="235"/>
      <c r="G833" s="235"/>
    </row>
    <row r="834">
      <c r="A834" s="236"/>
      <c r="E834" s="235"/>
      <c r="F834" s="235"/>
      <c r="G834" s="235"/>
    </row>
    <row r="835">
      <c r="A835" s="236"/>
      <c r="E835" s="235"/>
      <c r="F835" s="235"/>
      <c r="G835" s="235"/>
    </row>
    <row r="836">
      <c r="A836" s="236"/>
      <c r="E836" s="235"/>
      <c r="F836" s="235"/>
      <c r="G836" s="235"/>
    </row>
    <row r="837">
      <c r="A837" s="236"/>
      <c r="E837" s="235"/>
      <c r="F837" s="235"/>
      <c r="G837" s="235"/>
    </row>
    <row r="838">
      <c r="A838" s="236"/>
      <c r="E838" s="235"/>
      <c r="F838" s="235"/>
      <c r="G838" s="235"/>
    </row>
    <row r="839">
      <c r="A839" s="236"/>
      <c r="E839" s="235"/>
      <c r="F839" s="235"/>
      <c r="G839" s="235"/>
    </row>
    <row r="840">
      <c r="A840" s="236"/>
      <c r="E840" s="235"/>
      <c r="F840" s="235"/>
      <c r="G840" s="235"/>
    </row>
    <row r="841">
      <c r="A841" s="236"/>
      <c r="E841" s="235"/>
      <c r="F841" s="235"/>
      <c r="G841" s="235"/>
    </row>
    <row r="842">
      <c r="A842" s="236"/>
      <c r="E842" s="235"/>
      <c r="F842" s="235"/>
      <c r="G842" s="235"/>
    </row>
    <row r="843">
      <c r="A843" s="236"/>
      <c r="E843" s="235"/>
      <c r="F843" s="235"/>
      <c r="G843" s="235"/>
    </row>
    <row r="844">
      <c r="A844" s="236"/>
      <c r="E844" s="235"/>
      <c r="F844" s="235"/>
      <c r="G844" s="235"/>
    </row>
    <row r="845">
      <c r="A845" s="236"/>
      <c r="E845" s="235"/>
      <c r="F845" s="235"/>
      <c r="G845" s="235"/>
    </row>
    <row r="846">
      <c r="A846" s="236"/>
      <c r="E846" s="235"/>
      <c r="F846" s="235"/>
      <c r="G846" s="235"/>
    </row>
    <row r="847">
      <c r="A847" s="236"/>
      <c r="E847" s="235"/>
      <c r="F847" s="235"/>
      <c r="G847" s="235"/>
    </row>
    <row r="848">
      <c r="A848" s="236"/>
      <c r="E848" s="235"/>
      <c r="F848" s="235"/>
      <c r="G848" s="235"/>
    </row>
    <row r="849">
      <c r="A849" s="236"/>
      <c r="E849" s="235"/>
      <c r="F849" s="235"/>
      <c r="G849" s="235"/>
    </row>
    <row r="850">
      <c r="A850" s="236"/>
      <c r="E850" s="235"/>
      <c r="F850" s="235"/>
      <c r="G850" s="235"/>
    </row>
    <row r="851">
      <c r="A851" s="236"/>
      <c r="E851" s="235"/>
      <c r="F851" s="235"/>
      <c r="G851" s="235"/>
    </row>
    <row r="852">
      <c r="A852" s="236"/>
      <c r="E852" s="235"/>
      <c r="F852" s="235"/>
      <c r="G852" s="235"/>
    </row>
    <row r="853">
      <c r="A853" s="236"/>
      <c r="E853" s="235"/>
      <c r="F853" s="235"/>
      <c r="G853" s="235"/>
    </row>
    <row r="854">
      <c r="A854" s="236"/>
      <c r="E854" s="235"/>
      <c r="F854" s="235"/>
      <c r="G854" s="235"/>
    </row>
    <row r="855">
      <c r="A855" s="236"/>
      <c r="E855" s="235"/>
      <c r="F855" s="235"/>
      <c r="G855" s="235"/>
    </row>
    <row r="856">
      <c r="A856" s="236"/>
      <c r="E856" s="235"/>
      <c r="F856" s="235"/>
      <c r="G856" s="235"/>
    </row>
    <row r="857">
      <c r="A857" s="236"/>
      <c r="E857" s="235"/>
      <c r="F857" s="235"/>
      <c r="G857" s="235"/>
    </row>
    <row r="858">
      <c r="A858" s="236"/>
      <c r="E858" s="235"/>
      <c r="F858" s="235"/>
      <c r="G858" s="235"/>
    </row>
    <row r="859">
      <c r="A859" s="236"/>
      <c r="E859" s="235"/>
      <c r="F859" s="235"/>
      <c r="G859" s="235"/>
    </row>
    <row r="860">
      <c r="A860" s="236"/>
      <c r="E860" s="235"/>
      <c r="F860" s="235"/>
      <c r="G860" s="235"/>
    </row>
    <row r="861">
      <c r="A861" s="236"/>
      <c r="E861" s="235"/>
      <c r="F861" s="235"/>
      <c r="G861" s="235"/>
    </row>
    <row r="862">
      <c r="A862" s="236"/>
      <c r="E862" s="235"/>
      <c r="F862" s="235"/>
      <c r="G862" s="235"/>
    </row>
    <row r="863">
      <c r="A863" s="236"/>
      <c r="E863" s="235"/>
      <c r="F863" s="235"/>
      <c r="G863" s="235"/>
    </row>
    <row r="864">
      <c r="A864" s="236"/>
      <c r="E864" s="235"/>
      <c r="F864" s="235"/>
      <c r="G864" s="235"/>
    </row>
    <row r="865">
      <c r="A865" s="236"/>
      <c r="E865" s="235"/>
      <c r="F865" s="235"/>
      <c r="G865" s="235"/>
    </row>
    <row r="866">
      <c r="A866" s="236"/>
      <c r="E866" s="235"/>
      <c r="F866" s="235"/>
      <c r="G866" s="235"/>
    </row>
    <row r="867">
      <c r="A867" s="236"/>
      <c r="E867" s="235"/>
      <c r="F867" s="235"/>
      <c r="G867" s="235"/>
    </row>
    <row r="868">
      <c r="A868" s="236"/>
      <c r="E868" s="235"/>
      <c r="F868" s="235"/>
      <c r="G868" s="235"/>
    </row>
    <row r="869">
      <c r="A869" s="236"/>
      <c r="E869" s="235"/>
      <c r="F869" s="235"/>
      <c r="G869" s="235"/>
    </row>
    <row r="870">
      <c r="A870" s="236"/>
      <c r="E870" s="235"/>
      <c r="F870" s="235"/>
      <c r="G870" s="235"/>
    </row>
    <row r="871">
      <c r="A871" s="236"/>
      <c r="E871" s="235"/>
      <c r="F871" s="235"/>
      <c r="G871" s="235"/>
    </row>
    <row r="872">
      <c r="A872" s="236"/>
      <c r="E872" s="235"/>
      <c r="F872" s="235"/>
      <c r="G872" s="235"/>
    </row>
    <row r="873">
      <c r="A873" s="236"/>
      <c r="E873" s="235"/>
      <c r="F873" s="235"/>
      <c r="G873" s="235"/>
    </row>
    <row r="874">
      <c r="A874" s="236"/>
      <c r="E874" s="235"/>
      <c r="F874" s="235"/>
      <c r="G874" s="235"/>
    </row>
    <row r="875">
      <c r="A875" s="236"/>
      <c r="E875" s="235"/>
      <c r="F875" s="235"/>
      <c r="G875" s="235"/>
    </row>
    <row r="876">
      <c r="A876" s="236"/>
      <c r="E876" s="235"/>
      <c r="F876" s="235"/>
      <c r="G876" s="235"/>
    </row>
    <row r="877">
      <c r="A877" s="236"/>
      <c r="E877" s="235"/>
      <c r="F877" s="235"/>
      <c r="G877" s="235"/>
    </row>
    <row r="878">
      <c r="A878" s="236"/>
      <c r="E878" s="235"/>
      <c r="F878" s="235"/>
      <c r="G878" s="235"/>
    </row>
    <row r="879">
      <c r="A879" s="236"/>
      <c r="E879" s="235"/>
      <c r="F879" s="235"/>
      <c r="G879" s="235"/>
    </row>
    <row r="880">
      <c r="A880" s="236"/>
      <c r="E880" s="235"/>
      <c r="F880" s="235"/>
      <c r="G880" s="235"/>
    </row>
    <row r="881">
      <c r="A881" s="236"/>
      <c r="E881" s="235"/>
      <c r="F881" s="235"/>
      <c r="G881" s="235"/>
    </row>
    <row r="882">
      <c r="A882" s="236"/>
      <c r="E882" s="235"/>
      <c r="F882" s="235"/>
      <c r="G882" s="235"/>
    </row>
    <row r="883">
      <c r="A883" s="236"/>
      <c r="E883" s="235"/>
      <c r="F883" s="235"/>
      <c r="G883" s="235"/>
    </row>
    <row r="884">
      <c r="A884" s="236"/>
      <c r="E884" s="235"/>
      <c r="F884" s="235"/>
      <c r="G884" s="235"/>
    </row>
    <row r="885">
      <c r="A885" s="236"/>
      <c r="E885" s="235"/>
      <c r="F885" s="235"/>
      <c r="G885" s="235"/>
    </row>
    <row r="886">
      <c r="A886" s="236"/>
      <c r="E886" s="235"/>
      <c r="F886" s="235"/>
      <c r="G886" s="235"/>
    </row>
    <row r="887">
      <c r="A887" s="236"/>
      <c r="E887" s="235"/>
      <c r="F887" s="235"/>
      <c r="G887" s="235"/>
    </row>
    <row r="888">
      <c r="A888" s="236"/>
      <c r="E888" s="235"/>
      <c r="F888" s="235"/>
      <c r="G888" s="235"/>
    </row>
    <row r="889">
      <c r="A889" s="236"/>
      <c r="E889" s="235"/>
      <c r="F889" s="235"/>
      <c r="G889" s="235"/>
    </row>
    <row r="890">
      <c r="A890" s="236"/>
      <c r="E890" s="235"/>
      <c r="F890" s="235"/>
      <c r="G890" s="235"/>
    </row>
    <row r="891">
      <c r="A891" s="236"/>
      <c r="E891" s="235"/>
      <c r="F891" s="235"/>
      <c r="G891" s="235"/>
    </row>
    <row r="892">
      <c r="A892" s="236"/>
      <c r="E892" s="235"/>
      <c r="F892" s="235"/>
      <c r="G892" s="235"/>
    </row>
    <row r="893">
      <c r="A893" s="236"/>
      <c r="E893" s="235"/>
      <c r="F893" s="235"/>
      <c r="G893" s="235"/>
    </row>
    <row r="894">
      <c r="A894" s="236"/>
      <c r="E894" s="235"/>
      <c r="F894" s="235"/>
      <c r="G894" s="235"/>
    </row>
    <row r="895">
      <c r="A895" s="236"/>
      <c r="E895" s="235"/>
      <c r="F895" s="235"/>
      <c r="G895" s="235"/>
    </row>
    <row r="896">
      <c r="A896" s="236"/>
      <c r="E896" s="235"/>
      <c r="F896" s="235"/>
      <c r="G896" s="235"/>
    </row>
    <row r="897">
      <c r="A897" s="236"/>
      <c r="E897" s="235"/>
      <c r="F897" s="235"/>
      <c r="G897" s="235"/>
    </row>
    <row r="898">
      <c r="A898" s="236"/>
      <c r="E898" s="235"/>
      <c r="F898" s="235"/>
      <c r="G898" s="235"/>
    </row>
    <row r="899">
      <c r="A899" s="236"/>
      <c r="E899" s="235"/>
      <c r="F899" s="235"/>
      <c r="G899" s="235"/>
    </row>
    <row r="900">
      <c r="A900" s="236"/>
      <c r="E900" s="235"/>
      <c r="F900" s="235"/>
      <c r="G900" s="235"/>
    </row>
    <row r="901">
      <c r="A901" s="236"/>
      <c r="E901" s="235"/>
      <c r="F901" s="235"/>
      <c r="G901" s="235"/>
    </row>
    <row r="902">
      <c r="A902" s="236"/>
      <c r="E902" s="235"/>
      <c r="F902" s="235"/>
      <c r="G902" s="235"/>
    </row>
    <row r="903">
      <c r="A903" s="236"/>
      <c r="E903" s="235"/>
      <c r="F903" s="235"/>
      <c r="G903" s="235"/>
    </row>
    <row r="904">
      <c r="A904" s="236"/>
      <c r="E904" s="235"/>
      <c r="F904" s="235"/>
      <c r="G904" s="235"/>
    </row>
    <row r="905">
      <c r="A905" s="236"/>
      <c r="E905" s="235"/>
      <c r="F905" s="235"/>
      <c r="G905" s="235"/>
    </row>
    <row r="906">
      <c r="A906" s="236"/>
      <c r="E906" s="235"/>
      <c r="F906" s="235"/>
      <c r="G906" s="235"/>
    </row>
    <row r="907">
      <c r="A907" s="236"/>
      <c r="E907" s="235"/>
      <c r="F907" s="235"/>
      <c r="G907" s="235"/>
    </row>
    <row r="908">
      <c r="A908" s="236"/>
      <c r="E908" s="235"/>
      <c r="F908" s="235"/>
      <c r="G908" s="235"/>
    </row>
    <row r="909">
      <c r="A909" s="236"/>
      <c r="E909" s="235"/>
      <c r="F909" s="235"/>
      <c r="G909" s="235"/>
    </row>
    <row r="910">
      <c r="A910" s="236"/>
      <c r="E910" s="235"/>
      <c r="F910" s="235"/>
      <c r="G910" s="235"/>
    </row>
    <row r="911">
      <c r="A911" s="236"/>
      <c r="E911" s="235"/>
      <c r="F911" s="235"/>
      <c r="G911" s="235"/>
    </row>
    <row r="912">
      <c r="A912" s="236"/>
      <c r="E912" s="235"/>
      <c r="F912" s="235"/>
      <c r="G912" s="235"/>
    </row>
    <row r="913">
      <c r="A913" s="236"/>
      <c r="E913" s="235"/>
      <c r="F913" s="235"/>
      <c r="G913" s="235"/>
    </row>
    <row r="914">
      <c r="A914" s="236"/>
      <c r="E914" s="235"/>
      <c r="F914" s="235"/>
      <c r="G914" s="235"/>
    </row>
    <row r="915">
      <c r="A915" s="236"/>
      <c r="E915" s="235"/>
      <c r="F915" s="235"/>
      <c r="G915" s="235"/>
    </row>
    <row r="916">
      <c r="A916" s="236"/>
      <c r="E916" s="235"/>
      <c r="F916" s="235"/>
      <c r="G916" s="235"/>
    </row>
    <row r="917">
      <c r="A917" s="236"/>
      <c r="E917" s="235"/>
      <c r="F917" s="235"/>
      <c r="G917" s="235"/>
    </row>
    <row r="918">
      <c r="A918" s="236"/>
      <c r="E918" s="235"/>
      <c r="F918" s="235"/>
      <c r="G918" s="235"/>
    </row>
    <row r="919">
      <c r="A919" s="236"/>
      <c r="E919" s="235"/>
      <c r="F919" s="235"/>
      <c r="G919" s="235"/>
    </row>
    <row r="920">
      <c r="A920" s="236"/>
      <c r="E920" s="235"/>
      <c r="F920" s="235"/>
      <c r="G920" s="235"/>
    </row>
    <row r="921">
      <c r="A921" s="236"/>
      <c r="E921" s="235"/>
      <c r="F921" s="235"/>
      <c r="G921" s="235"/>
    </row>
    <row r="922">
      <c r="A922" s="236"/>
      <c r="E922" s="235"/>
      <c r="F922" s="235"/>
      <c r="G922" s="235"/>
    </row>
    <row r="923">
      <c r="A923" s="236"/>
      <c r="E923" s="235"/>
      <c r="F923" s="235"/>
      <c r="G923" s="235"/>
    </row>
    <row r="924">
      <c r="A924" s="236"/>
      <c r="E924" s="235"/>
      <c r="F924" s="235"/>
      <c r="G924" s="235"/>
    </row>
    <row r="925">
      <c r="A925" s="236"/>
      <c r="E925" s="235"/>
      <c r="F925" s="235"/>
      <c r="G925" s="235"/>
    </row>
    <row r="926">
      <c r="A926" s="236"/>
      <c r="E926" s="235"/>
      <c r="F926" s="235"/>
      <c r="G926" s="235"/>
    </row>
    <row r="927">
      <c r="A927" s="236"/>
      <c r="E927" s="235"/>
      <c r="F927" s="235"/>
      <c r="G927" s="235"/>
    </row>
    <row r="928">
      <c r="A928" s="236"/>
      <c r="E928" s="235"/>
      <c r="F928" s="235"/>
      <c r="G928" s="235"/>
    </row>
    <row r="929">
      <c r="A929" s="236"/>
      <c r="E929" s="235"/>
      <c r="F929" s="235"/>
      <c r="G929" s="235"/>
    </row>
    <row r="930">
      <c r="A930" s="236"/>
      <c r="E930" s="235"/>
      <c r="F930" s="235"/>
      <c r="G930" s="235"/>
    </row>
    <row r="931">
      <c r="A931" s="236"/>
      <c r="E931" s="235"/>
      <c r="F931" s="235"/>
      <c r="G931" s="235"/>
    </row>
    <row r="932">
      <c r="A932" s="236"/>
      <c r="E932" s="235"/>
      <c r="F932" s="235"/>
      <c r="G932" s="235"/>
    </row>
    <row r="933">
      <c r="A933" s="236"/>
      <c r="E933" s="235"/>
      <c r="F933" s="235"/>
      <c r="G933" s="235"/>
    </row>
    <row r="934">
      <c r="A934" s="236"/>
      <c r="E934" s="235"/>
      <c r="F934" s="235"/>
      <c r="G934" s="235"/>
    </row>
    <row r="935">
      <c r="A935" s="236"/>
      <c r="E935" s="235"/>
      <c r="F935" s="235"/>
      <c r="G935" s="235"/>
    </row>
    <row r="936">
      <c r="A936" s="236"/>
      <c r="E936" s="235"/>
      <c r="F936" s="235"/>
      <c r="G936" s="235"/>
    </row>
    <row r="937">
      <c r="A937" s="236"/>
      <c r="E937" s="235"/>
      <c r="F937" s="235"/>
      <c r="G937" s="235"/>
    </row>
    <row r="938">
      <c r="A938" s="236"/>
      <c r="E938" s="235"/>
      <c r="F938" s="235"/>
      <c r="G938" s="235"/>
    </row>
    <row r="939">
      <c r="A939" s="236"/>
      <c r="E939" s="235"/>
      <c r="F939" s="235"/>
      <c r="G939" s="235"/>
    </row>
    <row r="940">
      <c r="A940" s="236"/>
      <c r="E940" s="235"/>
      <c r="F940" s="235"/>
      <c r="G940" s="235"/>
    </row>
    <row r="941">
      <c r="A941" s="236"/>
      <c r="E941" s="235"/>
      <c r="F941" s="235"/>
      <c r="G941" s="235"/>
    </row>
    <row r="942">
      <c r="A942" s="236"/>
      <c r="E942" s="235"/>
      <c r="F942" s="235"/>
      <c r="G942" s="235"/>
    </row>
    <row r="943">
      <c r="A943" s="236"/>
      <c r="E943" s="235"/>
      <c r="F943" s="235"/>
      <c r="G943" s="235"/>
    </row>
    <row r="944">
      <c r="A944" s="236"/>
      <c r="E944" s="235"/>
      <c r="F944" s="235"/>
      <c r="G944" s="235"/>
    </row>
    <row r="945">
      <c r="A945" s="236"/>
      <c r="E945" s="235"/>
      <c r="F945" s="235"/>
      <c r="G945" s="235"/>
    </row>
    <row r="946">
      <c r="A946" s="236"/>
      <c r="E946" s="235"/>
      <c r="F946" s="235"/>
      <c r="G946" s="235"/>
    </row>
    <row r="947">
      <c r="A947" s="236"/>
      <c r="E947" s="235"/>
      <c r="F947" s="235"/>
      <c r="G947" s="235"/>
    </row>
    <row r="948">
      <c r="A948" s="236"/>
      <c r="E948" s="235"/>
      <c r="F948" s="235"/>
      <c r="G948" s="235"/>
    </row>
    <row r="949">
      <c r="A949" s="236"/>
      <c r="E949" s="235"/>
      <c r="F949" s="235"/>
      <c r="G949" s="235"/>
    </row>
    <row r="950">
      <c r="A950" s="236"/>
      <c r="E950" s="235"/>
      <c r="F950" s="235"/>
      <c r="G950" s="235"/>
    </row>
    <row r="951">
      <c r="A951" s="236"/>
      <c r="E951" s="235"/>
      <c r="F951" s="235"/>
      <c r="G951" s="235"/>
    </row>
    <row r="952">
      <c r="A952" s="236"/>
      <c r="E952" s="235"/>
      <c r="F952" s="235"/>
      <c r="G952" s="235"/>
    </row>
    <row r="953">
      <c r="A953" s="236"/>
      <c r="E953" s="235"/>
      <c r="F953" s="235"/>
      <c r="G953" s="235"/>
    </row>
    <row r="954">
      <c r="A954" s="236"/>
      <c r="E954" s="235"/>
      <c r="F954" s="235"/>
      <c r="G954" s="235"/>
    </row>
    <row r="955">
      <c r="A955" s="236"/>
      <c r="E955" s="235"/>
      <c r="F955" s="235"/>
      <c r="G955" s="235"/>
    </row>
    <row r="956">
      <c r="A956" s="236"/>
      <c r="E956" s="235"/>
      <c r="F956" s="235"/>
      <c r="G956" s="235"/>
    </row>
    <row r="957">
      <c r="A957" s="236"/>
      <c r="E957" s="235"/>
      <c r="F957" s="235"/>
      <c r="G957" s="235"/>
    </row>
    <row r="958">
      <c r="A958" s="236"/>
      <c r="E958" s="235"/>
      <c r="F958" s="235"/>
      <c r="G958" s="235"/>
    </row>
    <row r="959">
      <c r="A959" s="236"/>
      <c r="E959" s="235"/>
      <c r="F959" s="235"/>
      <c r="G959" s="235"/>
    </row>
    <row r="960">
      <c r="A960" s="236"/>
      <c r="E960" s="235"/>
      <c r="F960" s="235"/>
      <c r="G960" s="235"/>
    </row>
    <row r="961">
      <c r="A961" s="236"/>
      <c r="E961" s="235"/>
      <c r="F961" s="235"/>
      <c r="G961" s="235"/>
    </row>
    <row r="962">
      <c r="A962" s="236"/>
      <c r="E962" s="235"/>
      <c r="F962" s="235"/>
      <c r="G962" s="235"/>
    </row>
    <row r="963">
      <c r="A963" s="236"/>
      <c r="E963" s="235"/>
      <c r="F963" s="235"/>
      <c r="G963" s="235"/>
    </row>
    <row r="964">
      <c r="A964" s="236"/>
      <c r="E964" s="235"/>
      <c r="F964" s="235"/>
      <c r="G964" s="235"/>
    </row>
    <row r="965">
      <c r="A965" s="236"/>
      <c r="E965" s="235"/>
      <c r="F965" s="235"/>
      <c r="G965" s="235"/>
    </row>
    <row r="966">
      <c r="A966" s="236"/>
      <c r="E966" s="235"/>
      <c r="F966" s="235"/>
      <c r="G966" s="235"/>
    </row>
    <row r="967">
      <c r="A967" s="236"/>
      <c r="E967" s="235"/>
      <c r="F967" s="235"/>
      <c r="G967" s="235"/>
    </row>
    <row r="968">
      <c r="A968" s="236"/>
      <c r="E968" s="235"/>
      <c r="F968" s="235"/>
      <c r="G968" s="235"/>
    </row>
    <row r="969">
      <c r="A969" s="236"/>
      <c r="E969" s="235"/>
      <c r="F969" s="235"/>
      <c r="G969" s="235"/>
    </row>
    <row r="970">
      <c r="A970" s="236"/>
      <c r="E970" s="235"/>
      <c r="F970" s="235"/>
      <c r="G970" s="235"/>
    </row>
    <row r="971">
      <c r="A971" s="236"/>
      <c r="E971" s="235"/>
      <c r="F971" s="235"/>
      <c r="G971" s="235"/>
    </row>
    <row r="972">
      <c r="A972" s="236"/>
      <c r="E972" s="235"/>
      <c r="F972" s="235"/>
      <c r="G972" s="235"/>
    </row>
    <row r="973">
      <c r="A973" s="236"/>
      <c r="E973" s="235"/>
      <c r="F973" s="235"/>
      <c r="G973" s="235"/>
    </row>
    <row r="974">
      <c r="A974" s="236"/>
      <c r="E974" s="235"/>
      <c r="F974" s="235"/>
      <c r="G974" s="235"/>
    </row>
    <row r="975">
      <c r="A975" s="236"/>
      <c r="E975" s="235"/>
      <c r="F975" s="235"/>
      <c r="G975" s="235"/>
    </row>
    <row r="976">
      <c r="A976" s="236"/>
      <c r="E976" s="235"/>
      <c r="F976" s="235"/>
      <c r="G976" s="235"/>
    </row>
    <row r="977">
      <c r="A977" s="236"/>
      <c r="E977" s="235"/>
      <c r="F977" s="235"/>
      <c r="G977" s="235"/>
    </row>
    <row r="978">
      <c r="A978" s="236"/>
      <c r="E978" s="235"/>
      <c r="F978" s="235"/>
      <c r="G978" s="235"/>
    </row>
    <row r="979">
      <c r="A979" s="236"/>
      <c r="E979" s="235"/>
      <c r="F979" s="235"/>
      <c r="G979" s="235"/>
    </row>
    <row r="980">
      <c r="A980" s="236"/>
      <c r="E980" s="235"/>
      <c r="F980" s="235"/>
      <c r="G980" s="235"/>
    </row>
    <row r="981">
      <c r="A981" s="236"/>
      <c r="E981" s="235"/>
      <c r="F981" s="235"/>
      <c r="G981" s="235"/>
    </row>
    <row r="982">
      <c r="A982" s="236"/>
      <c r="E982" s="235"/>
      <c r="F982" s="235"/>
      <c r="G982" s="235"/>
    </row>
    <row r="983">
      <c r="A983" s="236"/>
      <c r="E983" s="235"/>
      <c r="F983" s="235"/>
      <c r="G983" s="235"/>
    </row>
    <row r="984">
      <c r="A984" s="236"/>
      <c r="E984" s="235"/>
      <c r="F984" s="235"/>
      <c r="G984" s="235"/>
    </row>
    <row r="985">
      <c r="A985" s="236"/>
      <c r="E985" s="235"/>
      <c r="F985" s="235"/>
      <c r="G985" s="235"/>
    </row>
    <row r="986">
      <c r="A986" s="236"/>
      <c r="E986" s="235"/>
      <c r="F986" s="235"/>
      <c r="G986" s="235"/>
    </row>
    <row r="987">
      <c r="A987" s="236"/>
      <c r="E987" s="235"/>
      <c r="F987" s="235"/>
      <c r="G987" s="235"/>
    </row>
    <row r="988">
      <c r="A988" s="236"/>
      <c r="E988" s="235"/>
      <c r="F988" s="235"/>
      <c r="G988" s="235"/>
    </row>
    <row r="989">
      <c r="A989" s="236"/>
      <c r="E989" s="235"/>
      <c r="F989" s="235"/>
      <c r="G989" s="235"/>
    </row>
    <row r="990">
      <c r="A990" s="236"/>
      <c r="E990" s="235"/>
      <c r="F990" s="235"/>
      <c r="G990" s="235"/>
    </row>
    <row r="991">
      <c r="A991" s="236"/>
      <c r="E991" s="235"/>
      <c r="F991" s="235"/>
      <c r="G991" s="235"/>
    </row>
    <row r="992">
      <c r="A992" s="236"/>
      <c r="E992" s="235"/>
      <c r="F992" s="235"/>
      <c r="G992" s="235"/>
    </row>
    <row r="993">
      <c r="A993" s="236"/>
      <c r="E993" s="235"/>
      <c r="F993" s="235"/>
      <c r="G993" s="235"/>
    </row>
    <row r="994">
      <c r="A994" s="236"/>
      <c r="E994" s="235"/>
      <c r="F994" s="235"/>
      <c r="G994" s="235"/>
    </row>
    <row r="995">
      <c r="A995" s="236"/>
      <c r="E995" s="235"/>
      <c r="F995" s="235"/>
      <c r="G995" s="235"/>
    </row>
    <row r="996">
      <c r="A996" s="236"/>
      <c r="E996" s="235"/>
      <c r="F996" s="235"/>
      <c r="G996" s="235"/>
    </row>
    <row r="997">
      <c r="A997" s="236"/>
      <c r="E997" s="235"/>
      <c r="F997" s="235"/>
      <c r="G997" s="235"/>
    </row>
  </sheetData>
  <mergeCells count="2">
    <mergeCell ref="N2:N3"/>
    <mergeCell ref="O2:Q2"/>
  </mergeCells>
  <conditionalFormatting sqref="D2:D7">
    <cfRule type="colorScale" priority="1">
      <colorScale>
        <cfvo type="min"/>
        <cfvo type="percentile" val="50"/>
        <cfvo type="max"/>
        <color rgb="FFEA4335"/>
        <color rgb="FFF7F798"/>
        <color rgb="FF34A853"/>
      </colorScale>
    </cfRule>
  </conditionalFormatting>
  <hyperlinks>
    <hyperlink r:id="rId1" ref="N4"/>
    <hyperlink r:id="rId2" ref="O4"/>
    <hyperlink r:id="rId3" ref="Q4"/>
    <hyperlink r:id="rId4" ref="N5"/>
    <hyperlink r:id="rId5" ref="O5"/>
    <hyperlink r:id="rId6" ref="Q5"/>
    <hyperlink r:id="rId7" ref="N6"/>
    <hyperlink r:id="rId8" ref="O6"/>
    <hyperlink r:id="rId9" ref="Q6"/>
    <hyperlink r:id="rId10" ref="N7"/>
    <hyperlink r:id="rId11" ref="O7"/>
    <hyperlink r:id="rId12" ref="Q7"/>
    <hyperlink r:id="rId13" ref="N8"/>
    <hyperlink r:id="rId14" ref="O8"/>
    <hyperlink r:id="rId15" ref="Q8"/>
    <hyperlink r:id="rId16" ref="N9"/>
    <hyperlink r:id="rId17" ref="O9"/>
    <hyperlink r:id="rId18" ref="P9"/>
    <hyperlink r:id="rId19" ref="Q9"/>
    <hyperlink r:id="rId20" ref="A13"/>
  </hyperlinks>
  <drawing r:id="rId2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5"/>
      <c r="B1" s="83" t="s">
        <v>146</v>
      </c>
      <c r="C1" s="83" t="s">
        <v>85</v>
      </c>
      <c r="D1" s="1" t="s">
        <v>147</v>
      </c>
      <c r="F1" s="37" t="s">
        <v>31</v>
      </c>
      <c r="O1" s="227" t="s">
        <v>148</v>
      </c>
    </row>
    <row r="2">
      <c r="A2" s="228" t="str">
        <f t="shared" ref="A2:A13" si="1">N2</f>
        <v>Август</v>
      </c>
      <c r="B2" s="229">
        <v>3990.0</v>
      </c>
      <c r="C2" s="229">
        <v>31.0</v>
      </c>
      <c r="D2" s="163">
        <f t="shared" ref="D2:D13" si="2">C2*B2</f>
        <v>123690</v>
      </c>
      <c r="L2" s="1" t="s">
        <v>149</v>
      </c>
      <c r="M2" s="230">
        <f>TODAY()</f>
        <v>46251</v>
      </c>
      <c r="N2" s="231" t="str">
        <f>VLOOKUP(MONTH($M$2),O2:P25,2,0)</f>
        <v>Август</v>
      </c>
      <c r="O2" s="232">
        <v>1.0</v>
      </c>
      <c r="P2" s="232" t="s">
        <v>150</v>
      </c>
    </row>
    <row r="3">
      <c r="A3" s="228" t="str">
        <f t="shared" si="1"/>
        <v>Сентябрь</v>
      </c>
      <c r="B3" s="229">
        <v>4032.0</v>
      </c>
      <c r="C3" s="229">
        <v>32.0</v>
      </c>
      <c r="D3" s="163">
        <f t="shared" si="2"/>
        <v>129024</v>
      </c>
      <c r="N3" s="231" t="str">
        <f>VLOOKUP(MONTH($M$2)+1,O2:P25,2,0)</f>
        <v>Сентябрь</v>
      </c>
      <c r="O3" s="232">
        <v>2.0</v>
      </c>
      <c r="P3" s="232" t="s">
        <v>151</v>
      </c>
    </row>
    <row r="4">
      <c r="A4" s="228" t="str">
        <f t="shared" si="1"/>
        <v>Октябрь</v>
      </c>
      <c r="B4" s="229">
        <v>4017.0</v>
      </c>
      <c r="C4" s="229">
        <v>31.0</v>
      </c>
      <c r="D4" s="163">
        <f t="shared" si="2"/>
        <v>124527</v>
      </c>
      <c r="N4" s="231" t="str">
        <f>VLOOKUP(MONTH($M$2)+2,O2:P25,2,0)</f>
        <v>Октябрь</v>
      </c>
      <c r="O4" s="232">
        <v>3.0</v>
      </c>
      <c r="P4" s="232" t="s">
        <v>152</v>
      </c>
    </row>
    <row r="5">
      <c r="A5" s="228" t="str">
        <f t="shared" si="1"/>
        <v>Ноябрь</v>
      </c>
      <c r="B5" s="229">
        <v>3989.0</v>
      </c>
      <c r="C5" s="229">
        <v>31.0</v>
      </c>
      <c r="D5" s="163">
        <f t="shared" si="2"/>
        <v>123659</v>
      </c>
      <c r="N5" s="231" t="str">
        <f>VLOOKUP(MONTH($M$2)+3,O2:P25,2,0)</f>
        <v>Ноябрь</v>
      </c>
      <c r="O5" s="232">
        <v>4.0</v>
      </c>
      <c r="P5" s="232" t="s">
        <v>153</v>
      </c>
    </row>
    <row r="6">
      <c r="A6" s="228" t="str">
        <f t="shared" si="1"/>
        <v>Декабрь</v>
      </c>
      <c r="B6" s="229">
        <v>3886.0</v>
      </c>
      <c r="C6" s="229">
        <v>31.0</v>
      </c>
      <c r="D6" s="163">
        <f t="shared" si="2"/>
        <v>120466</v>
      </c>
      <c r="N6" s="231" t="str">
        <f>VLOOKUP(MONTH($M$2)+4,O2:P25,2,0)</f>
        <v>Декабрь</v>
      </c>
      <c r="O6" s="232">
        <v>5.0</v>
      </c>
      <c r="P6" s="232" t="s">
        <v>154</v>
      </c>
    </row>
    <row r="7">
      <c r="A7" s="228" t="str">
        <f t="shared" si="1"/>
        <v>Январь</v>
      </c>
      <c r="B7" s="229">
        <v>3714.0</v>
      </c>
      <c r="C7" s="229">
        <v>31.0</v>
      </c>
      <c r="D7" s="163">
        <f t="shared" si="2"/>
        <v>115134</v>
      </c>
      <c r="N7" s="231" t="str">
        <f>VLOOKUP(MONTH($M$2)+5,O2:P25,2,0)</f>
        <v>Январь</v>
      </c>
      <c r="O7" s="232">
        <v>6.0</v>
      </c>
      <c r="P7" s="232" t="s">
        <v>155</v>
      </c>
    </row>
    <row r="8">
      <c r="A8" s="228" t="str">
        <f t="shared" si="1"/>
        <v>Февраль</v>
      </c>
      <c r="B8" s="229">
        <v>3634.0</v>
      </c>
      <c r="C8" s="229">
        <v>31.0</v>
      </c>
      <c r="D8" s="163">
        <f t="shared" si="2"/>
        <v>112654</v>
      </c>
      <c r="N8" s="231" t="str">
        <f>VLOOKUP(MONTH($M$2)+6,O2:P25,2,0)</f>
        <v>Февраль</v>
      </c>
      <c r="O8" s="232">
        <v>7.0</v>
      </c>
      <c r="P8" s="232" t="s">
        <v>156</v>
      </c>
    </row>
    <row r="9">
      <c r="A9" s="228" t="str">
        <f t="shared" si="1"/>
        <v>Март</v>
      </c>
      <c r="B9" s="229">
        <v>3315.0</v>
      </c>
      <c r="C9" s="229">
        <v>32.0</v>
      </c>
      <c r="D9" s="163">
        <f t="shared" si="2"/>
        <v>106080</v>
      </c>
      <c r="N9" s="231" t="str">
        <f>VLOOKUP(MONTH($M$2)+7,O2:P25,2,0)</f>
        <v>Март</v>
      </c>
      <c r="O9" s="232">
        <v>8.0</v>
      </c>
      <c r="P9" s="232" t="s">
        <v>157</v>
      </c>
    </row>
    <row r="10">
      <c r="A10" s="228" t="str">
        <f t="shared" si="1"/>
        <v>Апрель</v>
      </c>
      <c r="B10" s="229">
        <v>3234.0</v>
      </c>
      <c r="C10" s="229">
        <v>32.0</v>
      </c>
      <c r="D10" s="163">
        <f t="shared" si="2"/>
        <v>103488</v>
      </c>
      <c r="N10" s="231" t="str">
        <f>VLOOKUP(MONTH($M$2)+8,O2:P25,2,0)</f>
        <v>Апрель</v>
      </c>
      <c r="O10" s="232">
        <v>9.0</v>
      </c>
      <c r="P10" s="232" t="s">
        <v>158</v>
      </c>
    </row>
    <row r="11">
      <c r="A11" s="228" t="str">
        <f t="shared" si="1"/>
        <v>Май</v>
      </c>
      <c r="B11" s="229">
        <v>3121.0</v>
      </c>
      <c r="C11" s="229">
        <v>32.0</v>
      </c>
      <c r="D11" s="163">
        <f t="shared" si="2"/>
        <v>99872</v>
      </c>
      <c r="N11" s="231" t="str">
        <f>VLOOKUP(MONTH($M$2)+9,O2:P25,2,0)</f>
        <v>Май</v>
      </c>
      <c r="O11" s="232">
        <v>10.0</v>
      </c>
      <c r="P11" s="232" t="s">
        <v>161</v>
      </c>
    </row>
    <row r="12">
      <c r="A12" s="228" t="str">
        <f t="shared" si="1"/>
        <v>Июнь</v>
      </c>
      <c r="B12" s="229">
        <v>2948.0</v>
      </c>
      <c r="C12" s="229">
        <v>31.0</v>
      </c>
      <c r="D12" s="163">
        <f t="shared" si="2"/>
        <v>91388</v>
      </c>
      <c r="N12" s="231" t="str">
        <f>VLOOKUP(MONTH($M$2)+10,O3:P26,2,0)</f>
        <v>Июнь</v>
      </c>
      <c r="O12" s="232">
        <v>11.0</v>
      </c>
      <c r="P12" s="232" t="s">
        <v>162</v>
      </c>
    </row>
    <row r="13">
      <c r="A13" s="228" t="str">
        <f t="shared" si="1"/>
        <v>Июль</v>
      </c>
      <c r="B13" s="229">
        <v>2734.0</v>
      </c>
      <c r="C13" s="229">
        <v>33.0</v>
      </c>
      <c r="D13" s="163">
        <f t="shared" si="2"/>
        <v>90222</v>
      </c>
      <c r="N13" s="231" t="str">
        <f>VLOOKUP(MONTH($M$2)+11,O2:P25,2,0)</f>
        <v>Июль</v>
      </c>
      <c r="O13" s="232">
        <v>12.0</v>
      </c>
      <c r="P13" s="232" t="s">
        <v>163</v>
      </c>
    </row>
    <row r="14">
      <c r="A14" s="236"/>
      <c r="O14" s="232">
        <v>13.0</v>
      </c>
      <c r="P14" s="232" t="s">
        <v>150</v>
      </c>
    </row>
    <row r="15">
      <c r="A15" s="236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O15" s="232">
        <v>14.0</v>
      </c>
      <c r="P15" s="232" t="s">
        <v>151</v>
      </c>
    </row>
    <row r="16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O16" s="232">
        <v>15.0</v>
      </c>
      <c r="P16" s="232" t="s">
        <v>152</v>
      </c>
    </row>
    <row r="17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O17" s="232">
        <v>16.0</v>
      </c>
      <c r="P17" s="232" t="s">
        <v>153</v>
      </c>
    </row>
    <row r="18">
      <c r="A18" s="236"/>
      <c r="B18" s="30"/>
      <c r="O18" s="232">
        <v>17.0</v>
      </c>
      <c r="P18" s="232" t="s">
        <v>154</v>
      </c>
    </row>
    <row r="19">
      <c r="A19" s="236"/>
      <c r="B19" s="30"/>
      <c r="O19" s="232">
        <v>18.0</v>
      </c>
      <c r="P19" s="232" t="s">
        <v>155</v>
      </c>
    </row>
    <row r="20">
      <c r="A20" s="236"/>
      <c r="B20" s="30"/>
      <c r="O20" s="232">
        <v>19.0</v>
      </c>
      <c r="P20" s="232" t="s">
        <v>156</v>
      </c>
    </row>
    <row r="21">
      <c r="A21" s="236"/>
      <c r="B21" s="30"/>
      <c r="O21" s="232">
        <v>20.0</v>
      </c>
      <c r="P21" s="232" t="s">
        <v>157</v>
      </c>
    </row>
    <row r="22">
      <c r="A22" s="236"/>
      <c r="B22" s="30"/>
      <c r="O22" s="232">
        <v>21.0</v>
      </c>
      <c r="P22" s="232" t="s">
        <v>158</v>
      </c>
    </row>
    <row r="23">
      <c r="A23" s="236"/>
      <c r="B23" s="30"/>
      <c r="O23" s="232">
        <v>22.0</v>
      </c>
      <c r="P23" s="232" t="s">
        <v>161</v>
      </c>
    </row>
    <row r="24">
      <c r="A24" s="236"/>
      <c r="B24" s="30"/>
      <c r="O24" s="232">
        <v>23.0</v>
      </c>
      <c r="P24" s="232" t="s">
        <v>162</v>
      </c>
    </row>
    <row r="25">
      <c r="A25" s="236"/>
      <c r="B25" s="30"/>
      <c r="O25" s="232">
        <v>24.0</v>
      </c>
      <c r="P25" s="232" t="s">
        <v>163</v>
      </c>
    </row>
    <row r="26">
      <c r="A26" s="236"/>
      <c r="B26" s="30"/>
    </row>
    <row r="27">
      <c r="A27" s="236"/>
    </row>
    <row r="28">
      <c r="A28" s="236"/>
    </row>
    <row r="29">
      <c r="A29" s="236"/>
    </row>
    <row r="30">
      <c r="A30" s="236"/>
    </row>
    <row r="31">
      <c r="A31" s="236"/>
    </row>
    <row r="32">
      <c r="A32" s="236"/>
    </row>
    <row r="33">
      <c r="A33" s="236"/>
    </row>
    <row r="34">
      <c r="A34" s="236"/>
    </row>
    <row r="35">
      <c r="A35" s="236"/>
    </row>
    <row r="36">
      <c r="A36" s="236"/>
    </row>
    <row r="37">
      <c r="A37" s="236"/>
    </row>
    <row r="38">
      <c r="A38" s="236"/>
    </row>
    <row r="39">
      <c r="A39" s="236"/>
    </row>
    <row r="40">
      <c r="A40" s="236"/>
    </row>
    <row r="41">
      <c r="A41" s="236"/>
    </row>
    <row r="42">
      <c r="A42" s="236"/>
    </row>
    <row r="43">
      <c r="A43" s="236"/>
    </row>
    <row r="44">
      <c r="A44" s="236"/>
    </row>
    <row r="45">
      <c r="A45" s="236"/>
    </row>
    <row r="46">
      <c r="A46" s="236"/>
    </row>
    <row r="47">
      <c r="A47" s="236"/>
    </row>
    <row r="48">
      <c r="A48" s="236"/>
    </row>
    <row r="49">
      <c r="A49" s="236"/>
    </row>
    <row r="50">
      <c r="A50" s="236"/>
    </row>
    <row r="51">
      <c r="A51" s="236"/>
    </row>
    <row r="52">
      <c r="A52" s="236"/>
    </row>
    <row r="53">
      <c r="A53" s="236"/>
    </row>
    <row r="54">
      <c r="A54" s="236"/>
    </row>
    <row r="55">
      <c r="A55" s="236"/>
    </row>
    <row r="56">
      <c r="A56" s="236"/>
    </row>
    <row r="57">
      <c r="A57" s="236"/>
    </row>
    <row r="58">
      <c r="A58" s="236"/>
    </row>
    <row r="59">
      <c r="A59" s="236"/>
    </row>
    <row r="60">
      <c r="A60" s="236"/>
    </row>
    <row r="61">
      <c r="A61" s="236"/>
    </row>
    <row r="62">
      <c r="A62" s="236"/>
    </row>
    <row r="63">
      <c r="A63" s="236"/>
    </row>
    <row r="64">
      <c r="A64" s="236"/>
    </row>
    <row r="65">
      <c r="A65" s="236"/>
    </row>
    <row r="66">
      <c r="A66" s="236"/>
    </row>
    <row r="67">
      <c r="A67" s="236"/>
    </row>
    <row r="68">
      <c r="A68" s="236"/>
    </row>
    <row r="69">
      <c r="A69" s="236"/>
    </row>
    <row r="70">
      <c r="A70" s="236"/>
    </row>
    <row r="71">
      <c r="A71" s="236"/>
    </row>
    <row r="72">
      <c r="A72" s="236"/>
    </row>
    <row r="73">
      <c r="A73" s="236"/>
    </row>
    <row r="74">
      <c r="A74" s="236"/>
    </row>
    <row r="75">
      <c r="A75" s="236"/>
    </row>
    <row r="76">
      <c r="A76" s="236"/>
    </row>
    <row r="77">
      <c r="A77" s="236"/>
    </row>
    <row r="78">
      <c r="A78" s="236"/>
    </row>
    <row r="79">
      <c r="A79" s="236"/>
    </row>
    <row r="80">
      <c r="A80" s="236"/>
    </row>
    <row r="81">
      <c r="A81" s="236"/>
    </row>
    <row r="82">
      <c r="A82" s="236"/>
    </row>
    <row r="83">
      <c r="A83" s="236"/>
    </row>
    <row r="84">
      <c r="A84" s="236"/>
    </row>
    <row r="85">
      <c r="A85" s="236"/>
    </row>
    <row r="86">
      <c r="A86" s="236"/>
    </row>
    <row r="87">
      <c r="A87" s="236"/>
    </row>
    <row r="88">
      <c r="A88" s="236"/>
    </row>
    <row r="89">
      <c r="A89" s="236"/>
    </row>
    <row r="90">
      <c r="A90" s="236"/>
    </row>
    <row r="91">
      <c r="A91" s="236"/>
    </row>
    <row r="92">
      <c r="A92" s="236"/>
    </row>
    <row r="93">
      <c r="A93" s="236"/>
    </row>
    <row r="94">
      <c r="A94" s="236"/>
    </row>
    <row r="95">
      <c r="A95" s="236"/>
    </row>
    <row r="96">
      <c r="A96" s="236"/>
    </row>
    <row r="97">
      <c r="A97" s="236"/>
    </row>
    <row r="98">
      <c r="A98" s="236"/>
    </row>
    <row r="99">
      <c r="A99" s="236"/>
    </row>
    <row r="100">
      <c r="A100" s="236"/>
    </row>
    <row r="101">
      <c r="A101" s="236"/>
    </row>
    <row r="102">
      <c r="A102" s="236"/>
    </row>
    <row r="103">
      <c r="A103" s="236"/>
    </row>
    <row r="104">
      <c r="A104" s="236"/>
    </row>
    <row r="105">
      <c r="A105" s="236"/>
    </row>
    <row r="106">
      <c r="A106" s="236"/>
    </row>
    <row r="107">
      <c r="A107" s="236"/>
    </row>
    <row r="108">
      <c r="A108" s="236"/>
    </row>
    <row r="109">
      <c r="A109" s="236"/>
    </row>
    <row r="110">
      <c r="A110" s="236"/>
    </row>
    <row r="111">
      <c r="A111" s="236"/>
    </row>
    <row r="112">
      <c r="A112" s="236"/>
    </row>
    <row r="113">
      <c r="A113" s="236"/>
    </row>
    <row r="114">
      <c r="A114" s="236"/>
    </row>
    <row r="115">
      <c r="A115" s="236"/>
    </row>
    <row r="116">
      <c r="A116" s="236"/>
    </row>
    <row r="117">
      <c r="A117" s="236"/>
    </row>
    <row r="118">
      <c r="A118" s="236"/>
    </row>
    <row r="119">
      <c r="A119" s="236"/>
    </row>
    <row r="120">
      <c r="A120" s="236"/>
    </row>
    <row r="121">
      <c r="A121" s="236"/>
    </row>
    <row r="122">
      <c r="A122" s="236"/>
    </row>
    <row r="123">
      <c r="A123" s="236"/>
    </row>
    <row r="124">
      <c r="A124" s="236"/>
    </row>
    <row r="125">
      <c r="A125" s="236"/>
    </row>
    <row r="126">
      <c r="A126" s="236"/>
    </row>
    <row r="127">
      <c r="A127" s="236"/>
    </row>
    <row r="128">
      <c r="A128" s="236"/>
    </row>
    <row r="129">
      <c r="A129" s="236"/>
    </row>
    <row r="130">
      <c r="A130" s="236"/>
    </row>
    <row r="131">
      <c r="A131" s="236"/>
    </row>
    <row r="132">
      <c r="A132" s="236"/>
    </row>
    <row r="133">
      <c r="A133" s="236"/>
    </row>
    <row r="134">
      <c r="A134" s="236"/>
    </row>
    <row r="135">
      <c r="A135" s="236"/>
    </row>
    <row r="136">
      <c r="A136" s="236"/>
    </row>
    <row r="137">
      <c r="A137" s="236"/>
    </row>
    <row r="138">
      <c r="A138" s="236"/>
    </row>
    <row r="139">
      <c r="A139" s="236"/>
    </row>
    <row r="140">
      <c r="A140" s="236"/>
    </row>
    <row r="141">
      <c r="A141" s="236"/>
    </row>
    <row r="142">
      <c r="A142" s="236"/>
    </row>
    <row r="143">
      <c r="A143" s="236"/>
    </row>
    <row r="144">
      <c r="A144" s="236"/>
    </row>
    <row r="145">
      <c r="A145" s="236"/>
    </row>
    <row r="146">
      <c r="A146" s="236"/>
    </row>
    <row r="147">
      <c r="A147" s="236"/>
    </row>
    <row r="148">
      <c r="A148" s="236"/>
    </row>
    <row r="149">
      <c r="A149" s="236"/>
    </row>
    <row r="150">
      <c r="A150" s="236"/>
    </row>
    <row r="151">
      <c r="A151" s="236"/>
    </row>
    <row r="152">
      <c r="A152" s="236"/>
    </row>
    <row r="153">
      <c r="A153" s="236"/>
    </row>
    <row r="154">
      <c r="A154" s="236"/>
    </row>
    <row r="155">
      <c r="A155" s="236"/>
    </row>
    <row r="156">
      <c r="A156" s="236"/>
    </row>
    <row r="157">
      <c r="A157" s="236"/>
    </row>
    <row r="158">
      <c r="A158" s="236"/>
    </row>
    <row r="159">
      <c r="A159" s="236"/>
    </row>
    <row r="160">
      <c r="A160" s="236"/>
    </row>
    <row r="161">
      <c r="A161" s="236"/>
    </row>
    <row r="162">
      <c r="A162" s="236"/>
    </row>
    <row r="163">
      <c r="A163" s="236"/>
    </row>
    <row r="164">
      <c r="A164" s="236"/>
    </row>
    <row r="165">
      <c r="A165" s="236"/>
    </row>
    <row r="166">
      <c r="A166" s="236"/>
    </row>
    <row r="167">
      <c r="A167" s="236"/>
    </row>
    <row r="168">
      <c r="A168" s="236"/>
    </row>
    <row r="169">
      <c r="A169" s="236"/>
    </row>
    <row r="170">
      <c r="A170" s="236"/>
    </row>
    <row r="171">
      <c r="A171" s="236"/>
    </row>
    <row r="172">
      <c r="A172" s="236"/>
    </row>
    <row r="173">
      <c r="A173" s="236"/>
    </row>
    <row r="174">
      <c r="A174" s="236"/>
    </row>
    <row r="175">
      <c r="A175" s="236"/>
    </row>
    <row r="176">
      <c r="A176" s="236"/>
    </row>
    <row r="177">
      <c r="A177" s="236"/>
    </row>
    <row r="178">
      <c r="A178" s="236"/>
    </row>
    <row r="179">
      <c r="A179" s="236"/>
    </row>
    <row r="180">
      <c r="A180" s="236"/>
    </row>
    <row r="181">
      <c r="A181" s="236"/>
    </row>
    <row r="182">
      <c r="A182" s="236"/>
    </row>
    <row r="183">
      <c r="A183" s="236"/>
    </row>
    <row r="184">
      <c r="A184" s="236"/>
    </row>
    <row r="185">
      <c r="A185" s="236"/>
    </row>
    <row r="186">
      <c r="A186" s="236"/>
    </row>
    <row r="187">
      <c r="A187" s="236"/>
    </row>
    <row r="188">
      <c r="A188" s="236"/>
    </row>
    <row r="189">
      <c r="A189" s="236"/>
    </row>
    <row r="190">
      <c r="A190" s="236"/>
    </row>
    <row r="191">
      <c r="A191" s="236"/>
    </row>
    <row r="192">
      <c r="A192" s="236"/>
    </row>
    <row r="193">
      <c r="A193" s="236"/>
    </row>
    <row r="194">
      <c r="A194" s="236"/>
    </row>
    <row r="195">
      <c r="A195" s="236"/>
    </row>
    <row r="196">
      <c r="A196" s="236"/>
    </row>
    <row r="197">
      <c r="A197" s="236"/>
    </row>
    <row r="198">
      <c r="A198" s="236"/>
    </row>
    <row r="199">
      <c r="A199" s="236"/>
    </row>
    <row r="200">
      <c r="A200" s="236"/>
    </row>
    <row r="201">
      <c r="A201" s="236"/>
    </row>
    <row r="202">
      <c r="A202" s="236"/>
    </row>
    <row r="203">
      <c r="A203" s="236"/>
    </row>
    <row r="204">
      <c r="A204" s="236"/>
    </row>
    <row r="205">
      <c r="A205" s="236"/>
    </row>
    <row r="206">
      <c r="A206" s="236"/>
    </row>
    <row r="207">
      <c r="A207" s="236"/>
    </row>
    <row r="208">
      <c r="A208" s="236"/>
    </row>
    <row r="209">
      <c r="A209" s="236"/>
    </row>
    <row r="210">
      <c r="A210" s="236"/>
    </row>
    <row r="211">
      <c r="A211" s="236"/>
    </row>
    <row r="212">
      <c r="A212" s="236"/>
    </row>
    <row r="213">
      <c r="A213" s="236"/>
    </row>
    <row r="214">
      <c r="A214" s="236"/>
    </row>
    <row r="215">
      <c r="A215" s="236"/>
    </row>
    <row r="216">
      <c r="A216" s="236"/>
    </row>
    <row r="217">
      <c r="A217" s="236"/>
    </row>
    <row r="218">
      <c r="A218" s="236"/>
    </row>
    <row r="219">
      <c r="A219" s="236"/>
    </row>
    <row r="220">
      <c r="A220" s="236"/>
    </row>
    <row r="221">
      <c r="A221" s="236"/>
    </row>
    <row r="222">
      <c r="A222" s="236"/>
    </row>
    <row r="223">
      <c r="A223" s="236"/>
    </row>
    <row r="224">
      <c r="A224" s="236"/>
    </row>
    <row r="225">
      <c r="A225" s="236"/>
    </row>
    <row r="226">
      <c r="A226" s="236"/>
    </row>
    <row r="227">
      <c r="A227" s="236"/>
    </row>
    <row r="228">
      <c r="A228" s="236"/>
    </row>
    <row r="229">
      <c r="A229" s="236"/>
    </row>
    <row r="230">
      <c r="A230" s="236"/>
    </row>
    <row r="231">
      <c r="A231" s="236"/>
    </row>
    <row r="232">
      <c r="A232" s="236"/>
    </row>
    <row r="233">
      <c r="A233" s="236"/>
    </row>
    <row r="234">
      <c r="A234" s="236"/>
    </row>
    <row r="235">
      <c r="A235" s="236"/>
    </row>
    <row r="236">
      <c r="A236" s="236"/>
    </row>
    <row r="237">
      <c r="A237" s="236"/>
    </row>
    <row r="238">
      <c r="A238" s="236"/>
    </row>
    <row r="239">
      <c r="A239" s="236"/>
    </row>
    <row r="240">
      <c r="A240" s="236"/>
    </row>
    <row r="241">
      <c r="A241" s="236"/>
    </row>
    <row r="242">
      <c r="A242" s="236"/>
    </row>
    <row r="243">
      <c r="A243" s="236"/>
    </row>
    <row r="244">
      <c r="A244" s="236"/>
    </row>
    <row r="245">
      <c r="A245" s="236"/>
    </row>
    <row r="246">
      <c r="A246" s="236"/>
    </row>
    <row r="247">
      <c r="A247" s="236"/>
    </row>
    <row r="248">
      <c r="A248" s="236"/>
    </row>
    <row r="249">
      <c r="A249" s="236"/>
    </row>
    <row r="250">
      <c r="A250" s="236"/>
    </row>
    <row r="251">
      <c r="A251" s="236"/>
    </row>
    <row r="252">
      <c r="A252" s="236"/>
    </row>
    <row r="253">
      <c r="A253" s="236"/>
    </row>
    <row r="254">
      <c r="A254" s="236"/>
    </row>
    <row r="255">
      <c r="A255" s="236"/>
    </row>
    <row r="256">
      <c r="A256" s="236"/>
    </row>
    <row r="257">
      <c r="A257" s="236"/>
    </row>
    <row r="258">
      <c r="A258" s="236"/>
    </row>
    <row r="259">
      <c r="A259" s="236"/>
    </row>
    <row r="260">
      <c r="A260" s="236"/>
    </row>
    <row r="261">
      <c r="A261" s="236"/>
    </row>
    <row r="262">
      <c r="A262" s="236"/>
    </row>
    <row r="263">
      <c r="A263" s="236"/>
    </row>
    <row r="264">
      <c r="A264" s="236"/>
    </row>
    <row r="265">
      <c r="A265" s="236"/>
    </row>
    <row r="266">
      <c r="A266" s="236"/>
    </row>
    <row r="267">
      <c r="A267" s="236"/>
    </row>
    <row r="268">
      <c r="A268" s="236"/>
    </row>
    <row r="269">
      <c r="A269" s="236"/>
    </row>
    <row r="270">
      <c r="A270" s="236"/>
    </row>
    <row r="271">
      <c r="A271" s="236"/>
    </row>
    <row r="272">
      <c r="A272" s="236"/>
    </row>
    <row r="273">
      <c r="A273" s="236"/>
    </row>
    <row r="274">
      <c r="A274" s="236"/>
    </row>
    <row r="275">
      <c r="A275" s="236"/>
    </row>
    <row r="276">
      <c r="A276" s="236"/>
    </row>
    <row r="277">
      <c r="A277" s="236"/>
    </row>
    <row r="278">
      <c r="A278" s="236"/>
    </row>
    <row r="279">
      <c r="A279" s="236"/>
    </row>
    <row r="280">
      <c r="A280" s="236"/>
    </row>
    <row r="281">
      <c r="A281" s="236"/>
    </row>
    <row r="282">
      <c r="A282" s="236"/>
    </row>
    <row r="283">
      <c r="A283" s="236"/>
    </row>
    <row r="284">
      <c r="A284" s="236"/>
    </row>
    <row r="285">
      <c r="A285" s="236"/>
    </row>
    <row r="286">
      <c r="A286" s="236"/>
    </row>
    <row r="287">
      <c r="A287" s="236"/>
    </row>
    <row r="288">
      <c r="A288" s="236"/>
    </row>
    <row r="289">
      <c r="A289" s="236"/>
    </row>
    <row r="290">
      <c r="A290" s="236"/>
    </row>
    <row r="291">
      <c r="A291" s="236"/>
    </row>
    <row r="292">
      <c r="A292" s="236"/>
    </row>
    <row r="293">
      <c r="A293" s="236"/>
    </row>
    <row r="294">
      <c r="A294" s="236"/>
    </row>
    <row r="295">
      <c r="A295" s="236"/>
    </row>
    <row r="296">
      <c r="A296" s="236"/>
    </row>
    <row r="297">
      <c r="A297" s="236"/>
    </row>
    <row r="298">
      <c r="A298" s="236"/>
    </row>
    <row r="299">
      <c r="A299" s="236"/>
    </row>
    <row r="300">
      <c r="A300" s="236"/>
    </row>
    <row r="301">
      <c r="A301" s="236"/>
    </row>
    <row r="302">
      <c r="A302" s="236"/>
    </row>
    <row r="303">
      <c r="A303" s="236"/>
    </row>
    <row r="304">
      <c r="A304" s="236"/>
    </row>
    <row r="305">
      <c r="A305" s="236"/>
    </row>
    <row r="306">
      <c r="A306" s="236"/>
    </row>
    <row r="307">
      <c r="A307" s="236"/>
    </row>
    <row r="308">
      <c r="A308" s="236"/>
    </row>
    <row r="309">
      <c r="A309" s="236"/>
    </row>
    <row r="310">
      <c r="A310" s="236"/>
    </row>
    <row r="311">
      <c r="A311" s="236"/>
    </row>
    <row r="312">
      <c r="A312" s="236"/>
    </row>
    <row r="313">
      <c r="A313" s="236"/>
    </row>
    <row r="314">
      <c r="A314" s="236"/>
    </row>
    <row r="315">
      <c r="A315" s="236"/>
    </row>
    <row r="316">
      <c r="A316" s="236"/>
    </row>
    <row r="317">
      <c r="A317" s="236"/>
    </row>
    <row r="318">
      <c r="A318" s="236"/>
    </row>
    <row r="319">
      <c r="A319" s="236"/>
    </row>
    <row r="320">
      <c r="A320" s="236"/>
    </row>
    <row r="321">
      <c r="A321" s="236"/>
    </row>
    <row r="322">
      <c r="A322" s="236"/>
    </row>
    <row r="323">
      <c r="A323" s="236"/>
    </row>
    <row r="324">
      <c r="A324" s="236"/>
    </row>
    <row r="325">
      <c r="A325" s="236"/>
    </row>
    <row r="326">
      <c r="A326" s="236"/>
    </row>
    <row r="327">
      <c r="A327" s="236"/>
    </row>
    <row r="328">
      <c r="A328" s="236"/>
    </row>
    <row r="329">
      <c r="A329" s="236"/>
    </row>
    <row r="330">
      <c r="A330" s="236"/>
    </row>
    <row r="331">
      <c r="A331" s="236"/>
    </row>
    <row r="332">
      <c r="A332" s="236"/>
    </row>
    <row r="333">
      <c r="A333" s="236"/>
    </row>
    <row r="334">
      <c r="A334" s="236"/>
    </row>
    <row r="335">
      <c r="A335" s="236"/>
    </row>
    <row r="336">
      <c r="A336" s="236"/>
    </row>
    <row r="337">
      <c r="A337" s="236"/>
    </row>
    <row r="338">
      <c r="A338" s="236"/>
    </row>
    <row r="339">
      <c r="A339" s="236"/>
    </row>
    <row r="340">
      <c r="A340" s="236"/>
    </row>
    <row r="341">
      <c r="A341" s="236"/>
    </row>
    <row r="342">
      <c r="A342" s="236"/>
    </row>
    <row r="343">
      <c r="A343" s="236"/>
    </row>
    <row r="344">
      <c r="A344" s="236"/>
    </row>
    <row r="345">
      <c r="A345" s="236"/>
    </row>
    <row r="346">
      <c r="A346" s="236"/>
    </row>
    <row r="347">
      <c r="A347" s="236"/>
    </row>
    <row r="348">
      <c r="A348" s="236"/>
    </row>
    <row r="349">
      <c r="A349" s="236"/>
    </row>
    <row r="350">
      <c r="A350" s="236"/>
    </row>
    <row r="351">
      <c r="A351" s="236"/>
    </row>
    <row r="352">
      <c r="A352" s="236"/>
    </row>
    <row r="353">
      <c r="A353" s="236"/>
    </row>
    <row r="354">
      <c r="A354" s="236"/>
    </row>
    <row r="355">
      <c r="A355" s="236"/>
    </row>
    <row r="356">
      <c r="A356" s="236"/>
    </row>
    <row r="357">
      <c r="A357" s="236"/>
    </row>
    <row r="358">
      <c r="A358" s="236"/>
    </row>
    <row r="359">
      <c r="A359" s="236"/>
    </row>
    <row r="360">
      <c r="A360" s="236"/>
    </row>
    <row r="361">
      <c r="A361" s="236"/>
    </row>
    <row r="362">
      <c r="A362" s="236"/>
    </row>
    <row r="363">
      <c r="A363" s="236"/>
    </row>
    <row r="364">
      <c r="A364" s="236"/>
    </row>
    <row r="365">
      <c r="A365" s="236"/>
    </row>
    <row r="366">
      <c r="A366" s="236"/>
    </row>
    <row r="367">
      <c r="A367" s="236"/>
    </row>
    <row r="368">
      <c r="A368" s="236"/>
    </row>
    <row r="369">
      <c r="A369" s="236"/>
    </row>
    <row r="370">
      <c r="A370" s="236"/>
    </row>
    <row r="371">
      <c r="A371" s="236"/>
    </row>
    <row r="372">
      <c r="A372" s="236"/>
    </row>
    <row r="373">
      <c r="A373" s="236"/>
    </row>
    <row r="374">
      <c r="A374" s="236"/>
    </row>
    <row r="375">
      <c r="A375" s="236"/>
    </row>
    <row r="376">
      <c r="A376" s="236"/>
    </row>
    <row r="377">
      <c r="A377" s="236"/>
    </row>
    <row r="378">
      <c r="A378" s="236"/>
    </row>
    <row r="379">
      <c r="A379" s="236"/>
    </row>
    <row r="380">
      <c r="A380" s="236"/>
    </row>
    <row r="381">
      <c r="A381" s="236"/>
    </row>
    <row r="382">
      <c r="A382" s="236"/>
    </row>
    <row r="383">
      <c r="A383" s="236"/>
    </row>
    <row r="384">
      <c r="A384" s="236"/>
    </row>
    <row r="385">
      <c r="A385" s="236"/>
    </row>
    <row r="386">
      <c r="A386" s="236"/>
    </row>
    <row r="387">
      <c r="A387" s="236"/>
    </row>
    <row r="388">
      <c r="A388" s="236"/>
    </row>
    <row r="389">
      <c r="A389" s="236"/>
    </row>
    <row r="390">
      <c r="A390" s="236"/>
    </row>
    <row r="391">
      <c r="A391" s="236"/>
    </row>
    <row r="392">
      <c r="A392" s="236"/>
    </row>
    <row r="393">
      <c r="A393" s="236"/>
    </row>
    <row r="394">
      <c r="A394" s="236"/>
    </row>
    <row r="395">
      <c r="A395" s="236"/>
    </row>
    <row r="396">
      <c r="A396" s="236"/>
    </row>
    <row r="397">
      <c r="A397" s="236"/>
    </row>
    <row r="398">
      <c r="A398" s="236"/>
    </row>
    <row r="399">
      <c r="A399" s="236"/>
    </row>
    <row r="400">
      <c r="A400" s="236"/>
    </row>
    <row r="401">
      <c r="A401" s="236"/>
    </row>
    <row r="402">
      <c r="A402" s="236"/>
    </row>
    <row r="403">
      <c r="A403" s="236"/>
    </row>
    <row r="404">
      <c r="A404" s="236"/>
    </row>
    <row r="405">
      <c r="A405" s="236"/>
    </row>
    <row r="406">
      <c r="A406" s="236"/>
    </row>
    <row r="407">
      <c r="A407" s="236"/>
    </row>
    <row r="408">
      <c r="A408" s="236"/>
    </row>
    <row r="409">
      <c r="A409" s="236"/>
    </row>
    <row r="410">
      <c r="A410" s="236"/>
    </row>
    <row r="411">
      <c r="A411" s="236"/>
    </row>
    <row r="412">
      <c r="A412" s="236"/>
    </row>
    <row r="413">
      <c r="A413" s="236"/>
    </row>
    <row r="414">
      <c r="A414" s="236"/>
    </row>
    <row r="415">
      <c r="A415" s="236"/>
    </row>
    <row r="416">
      <c r="A416" s="236"/>
    </row>
    <row r="417">
      <c r="A417" s="236"/>
    </row>
    <row r="418">
      <c r="A418" s="236"/>
    </row>
    <row r="419">
      <c r="A419" s="236"/>
    </row>
    <row r="420">
      <c r="A420" s="236"/>
    </row>
    <row r="421">
      <c r="A421" s="236"/>
    </row>
    <row r="422">
      <c r="A422" s="236"/>
    </row>
    <row r="423">
      <c r="A423" s="236"/>
    </row>
    <row r="424">
      <c r="A424" s="236"/>
    </row>
    <row r="425">
      <c r="A425" s="236"/>
    </row>
    <row r="426">
      <c r="A426" s="236"/>
    </row>
    <row r="427">
      <c r="A427" s="236"/>
    </row>
    <row r="428">
      <c r="A428" s="236"/>
    </row>
    <row r="429">
      <c r="A429" s="236"/>
    </row>
    <row r="430">
      <c r="A430" s="236"/>
    </row>
    <row r="431">
      <c r="A431" s="236"/>
    </row>
    <row r="432">
      <c r="A432" s="236"/>
    </row>
    <row r="433">
      <c r="A433" s="236"/>
    </row>
    <row r="434">
      <c r="A434" s="236"/>
    </row>
    <row r="435">
      <c r="A435" s="236"/>
    </row>
    <row r="436">
      <c r="A436" s="236"/>
    </row>
    <row r="437">
      <c r="A437" s="236"/>
    </row>
    <row r="438">
      <c r="A438" s="236"/>
    </row>
    <row r="439">
      <c r="A439" s="236"/>
    </row>
    <row r="440">
      <c r="A440" s="236"/>
    </row>
    <row r="441">
      <c r="A441" s="236"/>
    </row>
    <row r="442">
      <c r="A442" s="236"/>
    </row>
    <row r="443">
      <c r="A443" s="236"/>
    </row>
    <row r="444">
      <c r="A444" s="236"/>
    </row>
    <row r="445">
      <c r="A445" s="236"/>
    </row>
    <row r="446">
      <c r="A446" s="236"/>
    </row>
    <row r="447">
      <c r="A447" s="236"/>
    </row>
    <row r="448">
      <c r="A448" s="236"/>
    </row>
    <row r="449">
      <c r="A449" s="236"/>
    </row>
    <row r="450">
      <c r="A450" s="236"/>
    </row>
    <row r="451">
      <c r="A451" s="236"/>
    </row>
    <row r="452">
      <c r="A452" s="236"/>
    </row>
    <row r="453">
      <c r="A453" s="236"/>
    </row>
    <row r="454">
      <c r="A454" s="236"/>
    </row>
    <row r="455">
      <c r="A455" s="236"/>
    </row>
    <row r="456">
      <c r="A456" s="236"/>
    </row>
    <row r="457">
      <c r="A457" s="236"/>
    </row>
    <row r="458">
      <c r="A458" s="236"/>
    </row>
    <row r="459">
      <c r="A459" s="236"/>
    </row>
    <row r="460">
      <c r="A460" s="236"/>
    </row>
    <row r="461">
      <c r="A461" s="236"/>
    </row>
    <row r="462">
      <c r="A462" s="236"/>
    </row>
    <row r="463">
      <c r="A463" s="236"/>
    </row>
    <row r="464">
      <c r="A464" s="236"/>
    </row>
    <row r="465">
      <c r="A465" s="236"/>
    </row>
    <row r="466">
      <c r="A466" s="236"/>
    </row>
    <row r="467">
      <c r="A467" s="236"/>
    </row>
    <row r="468">
      <c r="A468" s="236"/>
    </row>
    <row r="469">
      <c r="A469" s="236"/>
    </row>
    <row r="470">
      <c r="A470" s="236"/>
    </row>
    <row r="471">
      <c r="A471" s="236"/>
    </row>
    <row r="472">
      <c r="A472" s="236"/>
    </row>
    <row r="473">
      <c r="A473" s="236"/>
    </row>
    <row r="474">
      <c r="A474" s="236"/>
    </row>
    <row r="475">
      <c r="A475" s="236"/>
    </row>
    <row r="476">
      <c r="A476" s="236"/>
    </row>
    <row r="477">
      <c r="A477" s="236"/>
    </row>
    <row r="478">
      <c r="A478" s="236"/>
    </row>
    <row r="479">
      <c r="A479" s="236"/>
    </row>
    <row r="480">
      <c r="A480" s="236"/>
    </row>
    <row r="481">
      <c r="A481" s="236"/>
    </row>
    <row r="482">
      <c r="A482" s="236"/>
    </row>
    <row r="483">
      <c r="A483" s="236"/>
    </row>
    <row r="484">
      <c r="A484" s="236"/>
    </row>
    <row r="485">
      <c r="A485" s="236"/>
    </row>
    <row r="486">
      <c r="A486" s="236"/>
    </row>
    <row r="487">
      <c r="A487" s="236"/>
    </row>
    <row r="488">
      <c r="A488" s="236"/>
    </row>
    <row r="489">
      <c r="A489" s="236"/>
    </row>
    <row r="490">
      <c r="A490" s="236"/>
    </row>
    <row r="491">
      <c r="A491" s="236"/>
    </row>
    <row r="492">
      <c r="A492" s="236"/>
    </row>
    <row r="493">
      <c r="A493" s="236"/>
    </row>
    <row r="494">
      <c r="A494" s="236"/>
    </row>
    <row r="495">
      <c r="A495" s="236"/>
    </row>
    <row r="496">
      <c r="A496" s="236"/>
    </row>
    <row r="497">
      <c r="A497" s="236"/>
    </row>
    <row r="498">
      <c r="A498" s="236"/>
    </row>
    <row r="499">
      <c r="A499" s="236"/>
    </row>
    <row r="500">
      <c r="A500" s="236"/>
    </row>
    <row r="501">
      <c r="A501" s="236"/>
    </row>
    <row r="502">
      <c r="A502" s="236"/>
    </row>
    <row r="503">
      <c r="A503" s="236"/>
    </row>
    <row r="504">
      <c r="A504" s="236"/>
    </row>
    <row r="505">
      <c r="A505" s="236"/>
    </row>
    <row r="506">
      <c r="A506" s="236"/>
    </row>
    <row r="507">
      <c r="A507" s="236"/>
    </row>
    <row r="508">
      <c r="A508" s="236"/>
    </row>
    <row r="509">
      <c r="A509" s="236"/>
    </row>
    <row r="510">
      <c r="A510" s="236"/>
    </row>
    <row r="511">
      <c r="A511" s="236"/>
    </row>
    <row r="512">
      <c r="A512" s="236"/>
    </row>
    <row r="513">
      <c r="A513" s="236"/>
    </row>
    <row r="514">
      <c r="A514" s="236"/>
    </row>
    <row r="515">
      <c r="A515" s="236"/>
    </row>
    <row r="516">
      <c r="A516" s="236"/>
    </row>
    <row r="517">
      <c r="A517" s="236"/>
    </row>
    <row r="518">
      <c r="A518" s="236"/>
    </row>
    <row r="519">
      <c r="A519" s="236"/>
    </row>
    <row r="520">
      <c r="A520" s="236"/>
    </row>
    <row r="521">
      <c r="A521" s="236"/>
    </row>
    <row r="522">
      <c r="A522" s="236"/>
    </row>
    <row r="523">
      <c r="A523" s="236"/>
    </row>
    <row r="524">
      <c r="A524" s="236"/>
    </row>
    <row r="525">
      <c r="A525" s="236"/>
    </row>
    <row r="526">
      <c r="A526" s="236"/>
    </row>
    <row r="527">
      <c r="A527" s="236"/>
    </row>
    <row r="528">
      <c r="A528" s="236"/>
    </row>
    <row r="529">
      <c r="A529" s="236"/>
    </row>
    <row r="530">
      <c r="A530" s="236"/>
    </row>
    <row r="531">
      <c r="A531" s="236"/>
    </row>
    <row r="532">
      <c r="A532" s="236"/>
    </row>
    <row r="533">
      <c r="A533" s="236"/>
    </row>
    <row r="534">
      <c r="A534" s="236"/>
    </row>
    <row r="535">
      <c r="A535" s="236"/>
    </row>
    <row r="536">
      <c r="A536" s="236"/>
    </row>
    <row r="537">
      <c r="A537" s="236"/>
    </row>
    <row r="538">
      <c r="A538" s="236"/>
    </row>
    <row r="539">
      <c r="A539" s="236"/>
    </row>
    <row r="540">
      <c r="A540" s="236"/>
    </row>
    <row r="541">
      <c r="A541" s="236"/>
    </row>
    <row r="542">
      <c r="A542" s="236"/>
    </row>
    <row r="543">
      <c r="A543" s="236"/>
    </row>
    <row r="544">
      <c r="A544" s="236"/>
    </row>
    <row r="545">
      <c r="A545" s="236"/>
    </row>
    <row r="546">
      <c r="A546" s="236"/>
    </row>
    <row r="547">
      <c r="A547" s="236"/>
    </row>
    <row r="548">
      <c r="A548" s="236"/>
    </row>
    <row r="549">
      <c r="A549" s="236"/>
    </row>
    <row r="550">
      <c r="A550" s="236"/>
    </row>
    <row r="551">
      <c r="A551" s="236"/>
    </row>
    <row r="552">
      <c r="A552" s="236"/>
    </row>
    <row r="553">
      <c r="A553" s="236"/>
    </row>
    <row r="554">
      <c r="A554" s="236"/>
    </row>
    <row r="555">
      <c r="A555" s="236"/>
    </row>
    <row r="556">
      <c r="A556" s="236"/>
    </row>
    <row r="557">
      <c r="A557" s="236"/>
    </row>
    <row r="558">
      <c r="A558" s="236"/>
    </row>
    <row r="559">
      <c r="A559" s="236"/>
    </row>
    <row r="560">
      <c r="A560" s="236"/>
    </row>
    <row r="561">
      <c r="A561" s="236"/>
    </row>
    <row r="562">
      <c r="A562" s="236"/>
    </row>
    <row r="563">
      <c r="A563" s="236"/>
    </row>
    <row r="564">
      <c r="A564" s="236"/>
    </row>
    <row r="565">
      <c r="A565" s="236"/>
    </row>
    <row r="566">
      <c r="A566" s="236"/>
    </row>
    <row r="567">
      <c r="A567" s="236"/>
    </row>
    <row r="568">
      <c r="A568" s="236"/>
    </row>
    <row r="569">
      <c r="A569" s="236"/>
    </row>
    <row r="570">
      <c r="A570" s="236"/>
    </row>
    <row r="571">
      <c r="A571" s="236"/>
    </row>
    <row r="572">
      <c r="A572" s="236"/>
    </row>
    <row r="573">
      <c r="A573" s="236"/>
    </row>
    <row r="574">
      <c r="A574" s="236"/>
    </row>
    <row r="575">
      <c r="A575" s="236"/>
    </row>
    <row r="576">
      <c r="A576" s="236"/>
    </row>
    <row r="577">
      <c r="A577" s="236"/>
    </row>
    <row r="578">
      <c r="A578" s="236"/>
    </row>
    <row r="579">
      <c r="A579" s="236"/>
    </row>
    <row r="580">
      <c r="A580" s="236"/>
    </row>
    <row r="581">
      <c r="A581" s="236"/>
    </row>
    <row r="582">
      <c r="A582" s="236"/>
    </row>
    <row r="583">
      <c r="A583" s="236"/>
    </row>
    <row r="584">
      <c r="A584" s="236"/>
    </row>
    <row r="585">
      <c r="A585" s="236"/>
    </row>
    <row r="586">
      <c r="A586" s="236"/>
    </row>
    <row r="587">
      <c r="A587" s="236"/>
    </row>
    <row r="588">
      <c r="A588" s="236"/>
    </row>
    <row r="589">
      <c r="A589" s="236"/>
    </row>
    <row r="590">
      <c r="A590" s="236"/>
    </row>
    <row r="591">
      <c r="A591" s="236"/>
    </row>
    <row r="592">
      <c r="A592" s="236"/>
    </row>
    <row r="593">
      <c r="A593" s="236"/>
    </row>
    <row r="594">
      <c r="A594" s="236"/>
    </row>
    <row r="595">
      <c r="A595" s="236"/>
    </row>
    <row r="596">
      <c r="A596" s="236"/>
    </row>
    <row r="597">
      <c r="A597" s="236"/>
    </row>
    <row r="598">
      <c r="A598" s="236"/>
    </row>
    <row r="599">
      <c r="A599" s="236"/>
    </row>
    <row r="600">
      <c r="A600" s="236"/>
    </row>
    <row r="601">
      <c r="A601" s="236"/>
    </row>
    <row r="602">
      <c r="A602" s="236"/>
    </row>
    <row r="603">
      <c r="A603" s="236"/>
    </row>
    <row r="604">
      <c r="A604" s="236"/>
    </row>
    <row r="605">
      <c r="A605" s="236"/>
    </row>
    <row r="606">
      <c r="A606" s="236"/>
    </row>
    <row r="607">
      <c r="A607" s="236"/>
    </row>
    <row r="608">
      <c r="A608" s="236"/>
    </row>
    <row r="609">
      <c r="A609" s="236"/>
    </row>
    <row r="610">
      <c r="A610" s="236"/>
    </row>
    <row r="611">
      <c r="A611" s="236"/>
    </row>
    <row r="612">
      <c r="A612" s="236"/>
    </row>
    <row r="613">
      <c r="A613" s="236"/>
    </row>
    <row r="614">
      <c r="A614" s="236"/>
    </row>
    <row r="615">
      <c r="A615" s="236"/>
    </row>
    <row r="616">
      <c r="A616" s="236"/>
    </row>
    <row r="617">
      <c r="A617" s="236"/>
    </row>
    <row r="618">
      <c r="A618" s="236"/>
    </row>
    <row r="619">
      <c r="A619" s="236"/>
    </row>
    <row r="620">
      <c r="A620" s="236"/>
    </row>
    <row r="621">
      <c r="A621" s="236"/>
    </row>
    <row r="622">
      <c r="A622" s="236"/>
    </row>
    <row r="623">
      <c r="A623" s="236"/>
    </row>
    <row r="624">
      <c r="A624" s="236"/>
    </row>
    <row r="625">
      <c r="A625" s="236"/>
    </row>
    <row r="626">
      <c r="A626" s="236"/>
    </row>
    <row r="627">
      <c r="A627" s="236"/>
    </row>
    <row r="628">
      <c r="A628" s="236"/>
    </row>
    <row r="629">
      <c r="A629" s="236"/>
    </row>
    <row r="630">
      <c r="A630" s="236"/>
    </row>
    <row r="631">
      <c r="A631" s="236"/>
    </row>
    <row r="632">
      <c r="A632" s="236"/>
    </row>
    <row r="633">
      <c r="A633" s="236"/>
    </row>
    <row r="634">
      <c r="A634" s="236"/>
    </row>
    <row r="635">
      <c r="A635" s="236"/>
    </row>
    <row r="636">
      <c r="A636" s="236"/>
    </row>
    <row r="637">
      <c r="A637" s="236"/>
    </row>
    <row r="638">
      <c r="A638" s="236"/>
    </row>
    <row r="639">
      <c r="A639" s="236"/>
    </row>
    <row r="640">
      <c r="A640" s="236"/>
    </row>
    <row r="641">
      <c r="A641" s="236"/>
    </row>
    <row r="642">
      <c r="A642" s="236"/>
    </row>
    <row r="643">
      <c r="A643" s="236"/>
    </row>
    <row r="644">
      <c r="A644" s="236"/>
    </row>
    <row r="645">
      <c r="A645" s="236"/>
    </row>
    <row r="646">
      <c r="A646" s="236"/>
    </row>
    <row r="647">
      <c r="A647" s="236"/>
    </row>
    <row r="648">
      <c r="A648" s="236"/>
    </row>
    <row r="649">
      <c r="A649" s="236"/>
    </row>
    <row r="650">
      <c r="A650" s="236"/>
    </row>
    <row r="651">
      <c r="A651" s="236"/>
    </row>
    <row r="652">
      <c r="A652" s="236"/>
    </row>
    <row r="653">
      <c r="A653" s="236"/>
    </row>
    <row r="654">
      <c r="A654" s="236"/>
    </row>
    <row r="655">
      <c r="A655" s="236"/>
    </row>
    <row r="656">
      <c r="A656" s="236"/>
    </row>
    <row r="657">
      <c r="A657" s="236"/>
    </row>
    <row r="658">
      <c r="A658" s="236"/>
    </row>
    <row r="659">
      <c r="A659" s="236"/>
    </row>
    <row r="660">
      <c r="A660" s="236"/>
    </row>
    <row r="661">
      <c r="A661" s="236"/>
    </row>
    <row r="662">
      <c r="A662" s="236"/>
    </row>
    <row r="663">
      <c r="A663" s="236"/>
    </row>
    <row r="664">
      <c r="A664" s="236"/>
    </row>
    <row r="665">
      <c r="A665" s="236"/>
    </row>
    <row r="666">
      <c r="A666" s="236"/>
    </row>
    <row r="667">
      <c r="A667" s="236"/>
    </row>
    <row r="668">
      <c r="A668" s="236"/>
    </row>
    <row r="669">
      <c r="A669" s="236"/>
    </row>
    <row r="670">
      <c r="A670" s="236"/>
    </row>
    <row r="671">
      <c r="A671" s="236"/>
    </row>
    <row r="672">
      <c r="A672" s="236"/>
    </row>
    <row r="673">
      <c r="A673" s="236"/>
    </row>
    <row r="674">
      <c r="A674" s="236"/>
    </row>
    <row r="675">
      <c r="A675" s="236"/>
    </row>
    <row r="676">
      <c r="A676" s="236"/>
    </row>
    <row r="677">
      <c r="A677" s="236"/>
    </row>
    <row r="678">
      <c r="A678" s="236"/>
    </row>
    <row r="679">
      <c r="A679" s="236"/>
    </row>
    <row r="680">
      <c r="A680" s="236"/>
    </row>
    <row r="681">
      <c r="A681" s="236"/>
    </row>
    <row r="682">
      <c r="A682" s="236"/>
    </row>
    <row r="683">
      <c r="A683" s="236"/>
    </row>
    <row r="684">
      <c r="A684" s="236"/>
    </row>
    <row r="685">
      <c r="A685" s="236"/>
    </row>
    <row r="686">
      <c r="A686" s="236"/>
    </row>
    <row r="687">
      <c r="A687" s="236"/>
    </row>
    <row r="688">
      <c r="A688" s="236"/>
    </row>
    <row r="689">
      <c r="A689" s="236"/>
    </row>
    <row r="690">
      <c r="A690" s="236"/>
    </row>
    <row r="691">
      <c r="A691" s="236"/>
    </row>
    <row r="692">
      <c r="A692" s="236"/>
    </row>
    <row r="693">
      <c r="A693" s="236"/>
    </row>
    <row r="694">
      <c r="A694" s="236"/>
    </row>
    <row r="695">
      <c r="A695" s="236"/>
    </row>
    <row r="696">
      <c r="A696" s="236"/>
    </row>
    <row r="697">
      <c r="A697" s="236"/>
    </row>
    <row r="698">
      <c r="A698" s="236"/>
    </row>
    <row r="699">
      <c r="A699" s="236"/>
    </row>
    <row r="700">
      <c r="A700" s="236"/>
    </row>
    <row r="701">
      <c r="A701" s="236"/>
    </row>
    <row r="702">
      <c r="A702" s="236"/>
    </row>
    <row r="703">
      <c r="A703" s="236"/>
    </row>
    <row r="704">
      <c r="A704" s="236"/>
    </row>
    <row r="705">
      <c r="A705" s="236"/>
    </row>
    <row r="706">
      <c r="A706" s="236"/>
    </row>
    <row r="707">
      <c r="A707" s="236"/>
    </row>
    <row r="708">
      <c r="A708" s="236"/>
    </row>
    <row r="709">
      <c r="A709" s="236"/>
    </row>
    <row r="710">
      <c r="A710" s="236"/>
    </row>
    <row r="711">
      <c r="A711" s="236"/>
    </row>
    <row r="712">
      <c r="A712" s="236"/>
    </row>
    <row r="713">
      <c r="A713" s="236"/>
    </row>
    <row r="714">
      <c r="A714" s="236"/>
    </row>
    <row r="715">
      <c r="A715" s="236"/>
    </row>
    <row r="716">
      <c r="A716" s="236"/>
    </row>
    <row r="717">
      <c r="A717" s="236"/>
    </row>
    <row r="718">
      <c r="A718" s="236"/>
    </row>
    <row r="719">
      <c r="A719" s="236"/>
    </row>
    <row r="720">
      <c r="A720" s="236"/>
    </row>
    <row r="721">
      <c r="A721" s="236"/>
    </row>
    <row r="722">
      <c r="A722" s="236"/>
    </row>
    <row r="723">
      <c r="A723" s="236"/>
    </row>
    <row r="724">
      <c r="A724" s="236"/>
    </row>
    <row r="725">
      <c r="A725" s="236"/>
    </row>
    <row r="726">
      <c r="A726" s="236"/>
    </row>
    <row r="727">
      <c r="A727" s="236"/>
    </row>
    <row r="728">
      <c r="A728" s="236"/>
    </row>
    <row r="729">
      <c r="A729" s="236"/>
    </row>
    <row r="730">
      <c r="A730" s="236"/>
    </row>
    <row r="731">
      <c r="A731" s="236"/>
    </row>
    <row r="732">
      <c r="A732" s="236"/>
    </row>
    <row r="733">
      <c r="A733" s="236"/>
    </row>
    <row r="734">
      <c r="A734" s="236"/>
    </row>
    <row r="735">
      <c r="A735" s="236"/>
    </row>
    <row r="736">
      <c r="A736" s="236"/>
    </row>
    <row r="737">
      <c r="A737" s="236"/>
    </row>
    <row r="738">
      <c r="A738" s="236"/>
    </row>
    <row r="739">
      <c r="A739" s="236"/>
    </row>
    <row r="740">
      <c r="A740" s="236"/>
    </row>
    <row r="741">
      <c r="A741" s="236"/>
    </row>
    <row r="742">
      <c r="A742" s="236"/>
    </row>
    <row r="743">
      <c r="A743" s="236"/>
    </row>
    <row r="744">
      <c r="A744" s="236"/>
    </row>
    <row r="745">
      <c r="A745" s="236"/>
    </row>
    <row r="746">
      <c r="A746" s="236"/>
    </row>
    <row r="747">
      <c r="A747" s="236"/>
    </row>
    <row r="748">
      <c r="A748" s="236"/>
    </row>
    <row r="749">
      <c r="A749" s="236"/>
    </row>
    <row r="750">
      <c r="A750" s="236"/>
    </row>
    <row r="751">
      <c r="A751" s="236"/>
    </row>
    <row r="752">
      <c r="A752" s="236"/>
    </row>
    <row r="753">
      <c r="A753" s="236"/>
    </row>
    <row r="754">
      <c r="A754" s="236"/>
    </row>
    <row r="755">
      <c r="A755" s="236"/>
    </row>
    <row r="756">
      <c r="A756" s="236"/>
    </row>
    <row r="757">
      <c r="A757" s="236"/>
    </row>
    <row r="758">
      <c r="A758" s="236"/>
    </row>
    <row r="759">
      <c r="A759" s="236"/>
    </row>
    <row r="760">
      <c r="A760" s="236"/>
    </row>
    <row r="761">
      <c r="A761" s="236"/>
    </row>
    <row r="762">
      <c r="A762" s="236"/>
    </row>
    <row r="763">
      <c r="A763" s="236"/>
    </row>
    <row r="764">
      <c r="A764" s="236"/>
    </row>
    <row r="765">
      <c r="A765" s="236"/>
    </row>
    <row r="766">
      <c r="A766" s="236"/>
    </row>
    <row r="767">
      <c r="A767" s="236"/>
    </row>
    <row r="768">
      <c r="A768" s="236"/>
    </row>
    <row r="769">
      <c r="A769" s="236"/>
    </row>
    <row r="770">
      <c r="A770" s="236"/>
    </row>
    <row r="771">
      <c r="A771" s="236"/>
    </row>
    <row r="772">
      <c r="A772" s="236"/>
    </row>
    <row r="773">
      <c r="A773" s="236"/>
    </row>
    <row r="774">
      <c r="A774" s="236"/>
    </row>
    <row r="775">
      <c r="A775" s="236"/>
    </row>
    <row r="776">
      <c r="A776" s="236"/>
    </row>
    <row r="777">
      <c r="A777" s="236"/>
    </row>
    <row r="778">
      <c r="A778" s="236"/>
    </row>
    <row r="779">
      <c r="A779" s="236"/>
    </row>
    <row r="780">
      <c r="A780" s="236"/>
    </row>
    <row r="781">
      <c r="A781" s="236"/>
    </row>
    <row r="782">
      <c r="A782" s="236"/>
    </row>
    <row r="783">
      <c r="A783" s="236"/>
    </row>
    <row r="784">
      <c r="A784" s="236"/>
    </row>
    <row r="785">
      <c r="A785" s="236"/>
    </row>
    <row r="786">
      <c r="A786" s="236"/>
    </row>
    <row r="787">
      <c r="A787" s="236"/>
    </row>
    <row r="788">
      <c r="A788" s="236"/>
    </row>
    <row r="789">
      <c r="A789" s="236"/>
    </row>
    <row r="790">
      <c r="A790" s="236"/>
    </row>
    <row r="791">
      <c r="A791" s="236"/>
    </row>
    <row r="792">
      <c r="A792" s="236"/>
    </row>
    <row r="793">
      <c r="A793" s="236"/>
    </row>
    <row r="794">
      <c r="A794" s="236"/>
    </row>
    <row r="795">
      <c r="A795" s="236"/>
    </row>
    <row r="796">
      <c r="A796" s="236"/>
    </row>
    <row r="797">
      <c r="A797" s="236"/>
    </row>
    <row r="798">
      <c r="A798" s="236"/>
    </row>
    <row r="799">
      <c r="A799" s="236"/>
    </row>
    <row r="800">
      <c r="A800" s="236"/>
    </row>
    <row r="801">
      <c r="A801" s="236"/>
    </row>
    <row r="802">
      <c r="A802" s="236"/>
    </row>
    <row r="803">
      <c r="A803" s="236"/>
    </row>
    <row r="804">
      <c r="A804" s="236"/>
    </row>
    <row r="805">
      <c r="A805" s="236"/>
    </row>
    <row r="806">
      <c r="A806" s="236"/>
    </row>
    <row r="807">
      <c r="A807" s="236"/>
    </row>
    <row r="808">
      <c r="A808" s="236"/>
    </row>
    <row r="809">
      <c r="A809" s="236"/>
    </row>
    <row r="810">
      <c r="A810" s="236"/>
    </row>
    <row r="811">
      <c r="A811" s="236"/>
    </row>
    <row r="812">
      <c r="A812" s="236"/>
    </row>
    <row r="813">
      <c r="A813" s="236"/>
    </row>
    <row r="814">
      <c r="A814" s="236"/>
    </row>
    <row r="815">
      <c r="A815" s="236"/>
    </row>
    <row r="816">
      <c r="A816" s="236"/>
    </row>
    <row r="817">
      <c r="A817" s="236"/>
    </row>
    <row r="818">
      <c r="A818" s="236"/>
    </row>
    <row r="819">
      <c r="A819" s="236"/>
    </row>
    <row r="820">
      <c r="A820" s="236"/>
    </row>
    <row r="821">
      <c r="A821" s="236"/>
    </row>
    <row r="822">
      <c r="A822" s="236"/>
    </row>
    <row r="823">
      <c r="A823" s="236"/>
    </row>
    <row r="824">
      <c r="A824" s="236"/>
    </row>
    <row r="825">
      <c r="A825" s="236"/>
    </row>
    <row r="826">
      <c r="A826" s="236"/>
    </row>
    <row r="827">
      <c r="A827" s="236"/>
    </row>
    <row r="828">
      <c r="A828" s="236"/>
    </row>
    <row r="829">
      <c r="A829" s="236"/>
    </row>
    <row r="830">
      <c r="A830" s="236"/>
    </row>
    <row r="831">
      <c r="A831" s="236"/>
    </row>
    <row r="832">
      <c r="A832" s="236"/>
    </row>
    <row r="833">
      <c r="A833" s="236"/>
    </row>
    <row r="834">
      <c r="A834" s="236"/>
    </row>
    <row r="835">
      <c r="A835" s="236"/>
    </row>
    <row r="836">
      <c r="A836" s="236"/>
    </row>
    <row r="837">
      <c r="A837" s="236"/>
    </row>
    <row r="838">
      <c r="A838" s="236"/>
    </row>
    <row r="839">
      <c r="A839" s="236"/>
    </row>
    <row r="840">
      <c r="A840" s="236"/>
    </row>
    <row r="841">
      <c r="A841" s="236"/>
    </row>
    <row r="842">
      <c r="A842" s="236"/>
    </row>
    <row r="843">
      <c r="A843" s="236"/>
    </row>
    <row r="844">
      <c r="A844" s="236"/>
    </row>
    <row r="845">
      <c r="A845" s="236"/>
    </row>
    <row r="846">
      <c r="A846" s="236"/>
    </row>
    <row r="847">
      <c r="A847" s="236"/>
    </row>
    <row r="848">
      <c r="A848" s="236"/>
    </row>
    <row r="849">
      <c r="A849" s="236"/>
    </row>
    <row r="850">
      <c r="A850" s="236"/>
    </row>
    <row r="851">
      <c r="A851" s="236"/>
    </row>
    <row r="852">
      <c r="A852" s="236"/>
    </row>
    <row r="853">
      <c r="A853" s="236"/>
    </row>
    <row r="854">
      <c r="A854" s="236"/>
    </row>
    <row r="855">
      <c r="A855" s="236"/>
    </row>
    <row r="856">
      <c r="A856" s="236"/>
    </row>
    <row r="857">
      <c r="A857" s="236"/>
    </row>
    <row r="858">
      <c r="A858" s="236"/>
    </row>
    <row r="859">
      <c r="A859" s="236"/>
    </row>
    <row r="860">
      <c r="A860" s="236"/>
    </row>
    <row r="861">
      <c r="A861" s="236"/>
    </row>
    <row r="862">
      <c r="A862" s="236"/>
    </row>
    <row r="863">
      <c r="A863" s="236"/>
    </row>
    <row r="864">
      <c r="A864" s="236"/>
    </row>
    <row r="865">
      <c r="A865" s="236"/>
    </row>
    <row r="866">
      <c r="A866" s="236"/>
    </row>
    <row r="867">
      <c r="A867" s="236"/>
    </row>
    <row r="868">
      <c r="A868" s="236"/>
    </row>
    <row r="869">
      <c r="A869" s="236"/>
    </row>
    <row r="870">
      <c r="A870" s="236"/>
    </row>
    <row r="871">
      <c r="A871" s="236"/>
    </row>
    <row r="872">
      <c r="A872" s="236"/>
    </row>
    <row r="873">
      <c r="A873" s="236"/>
    </row>
    <row r="874">
      <c r="A874" s="236"/>
    </row>
    <row r="875">
      <c r="A875" s="236"/>
    </row>
    <row r="876">
      <c r="A876" s="236"/>
    </row>
    <row r="877">
      <c r="A877" s="236"/>
    </row>
    <row r="878">
      <c r="A878" s="236"/>
    </row>
    <row r="879">
      <c r="A879" s="236"/>
    </row>
    <row r="880">
      <c r="A880" s="236"/>
    </row>
    <row r="881">
      <c r="A881" s="236"/>
    </row>
    <row r="882">
      <c r="A882" s="236"/>
    </row>
    <row r="883">
      <c r="A883" s="236"/>
    </row>
    <row r="884">
      <c r="A884" s="236"/>
    </row>
    <row r="885">
      <c r="A885" s="236"/>
    </row>
    <row r="886">
      <c r="A886" s="236"/>
    </row>
    <row r="887">
      <c r="A887" s="236"/>
    </row>
    <row r="888">
      <c r="A888" s="236"/>
    </row>
    <row r="889">
      <c r="A889" s="236"/>
    </row>
    <row r="890">
      <c r="A890" s="236"/>
    </row>
    <row r="891">
      <c r="A891" s="236"/>
    </row>
    <row r="892">
      <c r="A892" s="236"/>
    </row>
    <row r="893">
      <c r="A893" s="236"/>
    </row>
    <row r="894">
      <c r="A894" s="236"/>
    </row>
    <row r="895">
      <c r="A895" s="236"/>
    </row>
    <row r="896">
      <c r="A896" s="236"/>
    </row>
    <row r="897">
      <c r="A897" s="236"/>
    </row>
    <row r="898">
      <c r="A898" s="236"/>
    </row>
    <row r="899">
      <c r="A899" s="236"/>
    </row>
    <row r="900">
      <c r="A900" s="236"/>
    </row>
    <row r="901">
      <c r="A901" s="236"/>
    </row>
    <row r="902">
      <c r="A902" s="236"/>
    </row>
    <row r="903">
      <c r="A903" s="236"/>
    </row>
    <row r="904">
      <c r="A904" s="236"/>
    </row>
    <row r="905">
      <c r="A905" s="236"/>
    </row>
    <row r="906">
      <c r="A906" s="236"/>
    </row>
    <row r="907">
      <c r="A907" s="236"/>
    </row>
    <row r="908">
      <c r="A908" s="236"/>
    </row>
    <row r="909">
      <c r="A909" s="236"/>
    </row>
    <row r="910">
      <c r="A910" s="236"/>
    </row>
    <row r="911">
      <c r="A911" s="236"/>
    </row>
    <row r="912">
      <c r="A912" s="236"/>
    </row>
    <row r="913">
      <c r="A913" s="236"/>
    </row>
    <row r="914">
      <c r="A914" s="236"/>
    </row>
    <row r="915">
      <c r="A915" s="236"/>
    </row>
    <row r="916">
      <c r="A916" s="236"/>
    </row>
    <row r="917">
      <c r="A917" s="236"/>
    </row>
    <row r="918">
      <c r="A918" s="236"/>
    </row>
    <row r="919">
      <c r="A919" s="236"/>
    </row>
    <row r="920">
      <c r="A920" s="236"/>
    </row>
    <row r="921">
      <c r="A921" s="236"/>
    </row>
    <row r="922">
      <c r="A922" s="236"/>
    </row>
    <row r="923">
      <c r="A923" s="236"/>
    </row>
    <row r="924">
      <c r="A924" s="236"/>
    </row>
    <row r="925">
      <c r="A925" s="236"/>
    </row>
    <row r="926">
      <c r="A926" s="236"/>
    </row>
    <row r="927">
      <c r="A927" s="236"/>
    </row>
    <row r="928">
      <c r="A928" s="236"/>
    </row>
    <row r="929">
      <c r="A929" s="236"/>
    </row>
    <row r="930">
      <c r="A930" s="236"/>
    </row>
    <row r="931">
      <c r="A931" s="236"/>
    </row>
    <row r="932">
      <c r="A932" s="236"/>
    </row>
    <row r="933">
      <c r="A933" s="236"/>
    </row>
    <row r="934">
      <c r="A934" s="236"/>
    </row>
    <row r="935">
      <c r="A935" s="236"/>
    </row>
    <row r="936">
      <c r="A936" s="236"/>
    </row>
    <row r="937">
      <c r="A937" s="236"/>
    </row>
    <row r="938">
      <c r="A938" s="236"/>
    </row>
    <row r="939">
      <c r="A939" s="236"/>
    </row>
    <row r="940">
      <c r="A940" s="236"/>
    </row>
    <row r="941">
      <c r="A941" s="236"/>
    </row>
    <row r="942">
      <c r="A942" s="236"/>
    </row>
    <row r="943">
      <c r="A943" s="236"/>
    </row>
    <row r="944">
      <c r="A944" s="236"/>
    </row>
    <row r="945">
      <c r="A945" s="236"/>
    </row>
    <row r="946">
      <c r="A946" s="236"/>
    </row>
    <row r="947">
      <c r="A947" s="236"/>
    </row>
    <row r="948">
      <c r="A948" s="236"/>
    </row>
    <row r="949">
      <c r="A949" s="236"/>
    </row>
    <row r="950">
      <c r="A950" s="236"/>
    </row>
    <row r="951">
      <c r="A951" s="236"/>
    </row>
    <row r="952">
      <c r="A952" s="236"/>
    </row>
    <row r="953">
      <c r="A953" s="236"/>
    </row>
    <row r="954">
      <c r="A954" s="236"/>
    </row>
    <row r="955">
      <c r="A955" s="236"/>
    </row>
    <row r="956">
      <c r="A956" s="236"/>
    </row>
    <row r="957">
      <c r="A957" s="236"/>
    </row>
    <row r="958">
      <c r="A958" s="236"/>
    </row>
    <row r="959">
      <c r="A959" s="236"/>
    </row>
    <row r="960">
      <c r="A960" s="236"/>
    </row>
    <row r="961">
      <c r="A961" s="236"/>
    </row>
    <row r="962">
      <c r="A962" s="236"/>
    </row>
    <row r="963">
      <c r="A963" s="236"/>
    </row>
    <row r="964">
      <c r="A964" s="236"/>
    </row>
    <row r="965">
      <c r="A965" s="236"/>
    </row>
    <row r="966">
      <c r="A966" s="236"/>
    </row>
    <row r="967">
      <c r="A967" s="236"/>
    </row>
    <row r="968">
      <c r="A968" s="236"/>
    </row>
    <row r="969">
      <c r="A969" s="236"/>
    </row>
    <row r="970">
      <c r="A970" s="236"/>
    </row>
    <row r="971">
      <c r="A971" s="236"/>
    </row>
    <row r="972">
      <c r="A972" s="236"/>
    </row>
    <row r="973">
      <c r="A973" s="236"/>
    </row>
    <row r="974">
      <c r="A974" s="236"/>
    </row>
    <row r="975">
      <c r="A975" s="236"/>
    </row>
    <row r="976">
      <c r="A976" s="236"/>
    </row>
    <row r="977">
      <c r="A977" s="236"/>
    </row>
    <row r="978">
      <c r="A978" s="236"/>
    </row>
    <row r="979">
      <c r="A979" s="236"/>
    </row>
    <row r="980">
      <c r="A980" s="236"/>
    </row>
    <row r="981">
      <c r="A981" s="236"/>
    </row>
    <row r="982">
      <c r="A982" s="236"/>
    </row>
    <row r="983">
      <c r="A983" s="236"/>
    </row>
    <row r="984">
      <c r="A984" s="236"/>
    </row>
    <row r="985">
      <c r="A985" s="236"/>
    </row>
    <row r="986">
      <c r="A986" s="236"/>
    </row>
    <row r="987">
      <c r="A987" s="236"/>
    </row>
    <row r="988">
      <c r="A988" s="236"/>
    </row>
    <row r="989">
      <c r="A989" s="236"/>
    </row>
    <row r="990">
      <c r="A990" s="236"/>
    </row>
    <row r="991">
      <c r="A991" s="236"/>
    </row>
    <row r="992">
      <c r="A992" s="236"/>
    </row>
    <row r="993">
      <c r="A993" s="236"/>
    </row>
    <row r="994">
      <c r="A994" s="236"/>
    </row>
    <row r="995">
      <c r="A995" s="236"/>
    </row>
    <row r="996">
      <c r="A996" s="236"/>
    </row>
    <row r="997">
      <c r="A997" s="236"/>
    </row>
    <row r="998">
      <c r="A998" s="236"/>
    </row>
    <row r="999">
      <c r="A999" s="236"/>
    </row>
  </sheetData>
  <mergeCells count="1">
    <mergeCell ref="O1:P1"/>
  </mergeCells>
  <hyperlinks>
    <hyperlink r:id="rId1" ref="F1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2" t="s">
        <v>91</v>
      </c>
      <c r="B1" s="83" t="s">
        <v>22</v>
      </c>
      <c r="C1" s="83" t="s">
        <v>166</v>
      </c>
    </row>
    <row r="2">
      <c r="A2" s="242">
        <v>44603.0</v>
      </c>
      <c r="B2" s="243">
        <v>12.0</v>
      </c>
      <c r="C2" s="243">
        <v>12.0</v>
      </c>
    </row>
    <row r="3">
      <c r="A3" s="244">
        <v>44624.0</v>
      </c>
      <c r="B3" s="245">
        <v>16.0</v>
      </c>
      <c r="C3" s="245">
        <v>16.0</v>
      </c>
    </row>
    <row r="4">
      <c r="A4" s="242">
        <v>44645.0</v>
      </c>
      <c r="B4" s="243">
        <v>28.0</v>
      </c>
      <c r="C4" s="243">
        <v>28.0</v>
      </c>
    </row>
    <row r="5">
      <c r="A5" s="244">
        <v>44666.0</v>
      </c>
      <c r="B5" s="245">
        <v>39.0</v>
      </c>
      <c r="C5" s="245">
        <v>41.0</v>
      </c>
    </row>
    <row r="6">
      <c r="A6" s="242">
        <v>44687.0</v>
      </c>
      <c r="B6" s="243">
        <v>31.0</v>
      </c>
      <c r="C6" s="243">
        <v>32.0</v>
      </c>
    </row>
    <row r="7">
      <c r="A7" s="244">
        <v>44708.0</v>
      </c>
      <c r="B7" s="245">
        <v>10.0</v>
      </c>
      <c r="C7" s="245">
        <v>11.0</v>
      </c>
    </row>
    <row r="8">
      <c r="A8" s="242">
        <v>44729.0</v>
      </c>
      <c r="B8" s="243">
        <v>43.0</v>
      </c>
      <c r="C8" s="243">
        <v>45.0</v>
      </c>
    </row>
    <row r="9">
      <c r="A9" s="244">
        <v>44750.0</v>
      </c>
      <c r="B9" s="245">
        <v>19.0</v>
      </c>
      <c r="C9" s="245">
        <v>23.0</v>
      </c>
    </row>
    <row r="10">
      <c r="A10" s="242">
        <v>44771.0</v>
      </c>
      <c r="B10" s="243">
        <v>25.0</v>
      </c>
      <c r="C10" s="243">
        <v>31.0</v>
      </c>
    </row>
    <row r="11">
      <c r="A11" s="244">
        <v>44792.0</v>
      </c>
      <c r="B11" s="245">
        <v>24.0</v>
      </c>
      <c r="C11" s="245">
        <v>29.0</v>
      </c>
    </row>
    <row r="12">
      <c r="A12" s="242">
        <v>44813.0</v>
      </c>
      <c r="B12" s="243">
        <v>7.0</v>
      </c>
      <c r="C12" s="243">
        <v>14.0</v>
      </c>
    </row>
    <row r="13">
      <c r="A13" s="244">
        <v>44834.0</v>
      </c>
      <c r="B13" s="245">
        <v>18.0</v>
      </c>
      <c r="C13" s="245">
        <v>25.0</v>
      </c>
    </row>
    <row r="14">
      <c r="A14" s="242">
        <v>44855.0</v>
      </c>
      <c r="B14" s="243">
        <v>21.0</v>
      </c>
      <c r="C14" s="243">
        <v>39.0</v>
      </c>
    </row>
    <row r="15">
      <c r="A15" s="244">
        <v>44876.0</v>
      </c>
      <c r="B15" s="245">
        <v>9.0</v>
      </c>
      <c r="C15" s="245">
        <v>19.0</v>
      </c>
    </row>
    <row r="16">
      <c r="A16" s="242">
        <v>44897.0</v>
      </c>
      <c r="B16" s="243">
        <v>8.0</v>
      </c>
      <c r="C16" s="243">
        <v>24.0</v>
      </c>
    </row>
    <row r="17">
      <c r="A17" s="244">
        <v>44918.0</v>
      </c>
      <c r="B17" s="245">
        <v>1.0</v>
      </c>
      <c r="C17" s="245">
        <v>12.0</v>
      </c>
    </row>
    <row r="18">
      <c r="A18" s="242">
        <v>44939.0</v>
      </c>
      <c r="B18" s="243">
        <v>0.0</v>
      </c>
      <c r="C18" s="243">
        <v>24.0</v>
      </c>
    </row>
    <row r="19">
      <c r="A19" s="244">
        <v>44960.0</v>
      </c>
      <c r="B19" s="245">
        <v>0.0</v>
      </c>
      <c r="C19" s="245">
        <v>26.0</v>
      </c>
    </row>
    <row r="20">
      <c r="A20" s="243" t="s">
        <v>85</v>
      </c>
      <c r="B20" s="243">
        <v>16.0</v>
      </c>
      <c r="C20" s="243">
        <v>24.0</v>
      </c>
    </row>
    <row r="21">
      <c r="A21" s="99"/>
    </row>
    <row r="22">
      <c r="A22" s="246" t="s">
        <v>167</v>
      </c>
    </row>
    <row r="23">
      <c r="A23" s="82" t="s">
        <v>91</v>
      </c>
      <c r="B23" s="83" t="s">
        <v>168</v>
      </c>
      <c r="C23" s="83" t="s">
        <v>169</v>
      </c>
      <c r="D23" s="83" t="s">
        <v>166</v>
      </c>
      <c r="E23" s="83" t="s">
        <v>170</v>
      </c>
      <c r="F23" s="83" t="s">
        <v>171</v>
      </c>
      <c r="G23" s="83" t="s">
        <v>22</v>
      </c>
      <c r="H23" s="83" t="s">
        <v>172</v>
      </c>
    </row>
    <row r="24">
      <c r="A24" s="242">
        <v>44603.0</v>
      </c>
      <c r="B24" s="243">
        <v>42.0</v>
      </c>
      <c r="C24" s="243">
        <v>5.0</v>
      </c>
      <c r="D24" s="243">
        <v>12.0</v>
      </c>
      <c r="E24" s="243">
        <v>42.0</v>
      </c>
      <c r="F24" s="243">
        <v>5.0</v>
      </c>
      <c r="G24" s="243">
        <v>12.0</v>
      </c>
      <c r="H24" s="243">
        <v>0.0</v>
      </c>
    </row>
    <row r="25">
      <c r="A25" s="244">
        <v>44624.0</v>
      </c>
      <c r="B25" s="243">
        <v>56.0</v>
      </c>
      <c r="C25" s="243">
        <v>9.0</v>
      </c>
      <c r="D25" s="243">
        <v>16.0</v>
      </c>
      <c r="E25" s="243">
        <v>56.0</v>
      </c>
      <c r="F25" s="243">
        <v>9.0</v>
      </c>
      <c r="G25" s="243">
        <v>16.0</v>
      </c>
      <c r="H25" s="243">
        <v>0.0</v>
      </c>
    </row>
    <row r="26">
      <c r="A26" s="242">
        <v>44645.0</v>
      </c>
      <c r="B26" s="243">
        <v>58.0</v>
      </c>
      <c r="C26" s="243">
        <v>16.0</v>
      </c>
      <c r="D26" s="243">
        <v>28.0</v>
      </c>
      <c r="E26" s="243">
        <v>58.0</v>
      </c>
      <c r="F26" s="243">
        <v>16.0</v>
      </c>
      <c r="G26" s="243">
        <v>28.0</v>
      </c>
      <c r="H26" s="243">
        <v>0.0</v>
      </c>
    </row>
    <row r="27">
      <c r="A27" s="244">
        <v>44666.0</v>
      </c>
      <c r="B27" s="243">
        <v>61.0</v>
      </c>
      <c r="C27" s="243">
        <v>25.0</v>
      </c>
      <c r="D27" s="243">
        <v>41.0</v>
      </c>
      <c r="E27" s="243">
        <v>61.0</v>
      </c>
      <c r="F27" s="243">
        <v>24.0</v>
      </c>
      <c r="G27" s="243">
        <v>39.0</v>
      </c>
      <c r="H27" s="243">
        <v>0.0</v>
      </c>
    </row>
    <row r="28">
      <c r="A28" s="242">
        <v>44687.0</v>
      </c>
      <c r="B28" s="243">
        <v>59.0</v>
      </c>
      <c r="C28" s="243">
        <v>19.0</v>
      </c>
      <c r="D28" s="243">
        <v>32.0</v>
      </c>
      <c r="E28" s="243">
        <v>58.0</v>
      </c>
      <c r="F28" s="243">
        <v>18.0</v>
      </c>
      <c r="G28" s="243">
        <v>31.0</v>
      </c>
      <c r="H28" s="243">
        <v>0.0</v>
      </c>
    </row>
    <row r="29">
      <c r="A29" s="244">
        <v>44708.0</v>
      </c>
      <c r="B29" s="243">
        <v>80.0</v>
      </c>
      <c r="C29" s="243">
        <v>9.0</v>
      </c>
      <c r="D29" s="243">
        <v>11.0</v>
      </c>
      <c r="E29" s="243">
        <v>80.0</v>
      </c>
      <c r="F29" s="243">
        <v>8.0</v>
      </c>
      <c r="G29" s="243">
        <v>10.0</v>
      </c>
      <c r="H29" s="243">
        <v>0.0</v>
      </c>
    </row>
    <row r="30">
      <c r="A30" s="242">
        <v>44729.0</v>
      </c>
      <c r="B30" s="243">
        <v>105.0</v>
      </c>
      <c r="C30" s="243">
        <v>47.0</v>
      </c>
      <c r="D30" s="243">
        <v>45.0</v>
      </c>
      <c r="E30" s="243">
        <v>104.0</v>
      </c>
      <c r="F30" s="243">
        <v>45.0</v>
      </c>
      <c r="G30" s="243">
        <v>43.0</v>
      </c>
      <c r="H30" s="243">
        <v>1.0</v>
      </c>
    </row>
    <row r="31">
      <c r="A31" s="244">
        <v>44750.0</v>
      </c>
      <c r="B31" s="243">
        <v>115.0</v>
      </c>
      <c r="C31" s="243">
        <v>26.0</v>
      </c>
      <c r="D31" s="243">
        <v>23.0</v>
      </c>
      <c r="E31" s="243">
        <v>114.0</v>
      </c>
      <c r="F31" s="243">
        <v>22.0</v>
      </c>
      <c r="G31" s="243">
        <v>19.0</v>
      </c>
      <c r="H31" s="243">
        <v>0.0</v>
      </c>
    </row>
    <row r="32">
      <c r="A32" s="242">
        <v>44771.0</v>
      </c>
      <c r="B32" s="243">
        <v>164.0</v>
      </c>
      <c r="C32" s="243">
        <v>51.0</v>
      </c>
      <c r="D32" s="243">
        <v>31.0</v>
      </c>
      <c r="E32" s="243">
        <v>163.0</v>
      </c>
      <c r="F32" s="243">
        <v>40.0</v>
      </c>
      <c r="G32" s="243">
        <v>25.0</v>
      </c>
      <c r="H32" s="243">
        <v>1.0</v>
      </c>
    </row>
    <row r="33">
      <c r="A33" s="244">
        <v>44792.0</v>
      </c>
      <c r="B33" s="243">
        <v>165.0</v>
      </c>
      <c r="C33" s="243">
        <v>48.0</v>
      </c>
      <c r="D33" s="243">
        <v>29.0</v>
      </c>
      <c r="E33" s="243">
        <v>165.0</v>
      </c>
      <c r="F33" s="243">
        <v>39.0</v>
      </c>
      <c r="G33" s="243">
        <v>24.0</v>
      </c>
      <c r="H33" s="243">
        <v>1.0</v>
      </c>
    </row>
    <row r="34">
      <c r="A34" s="242">
        <v>44813.0</v>
      </c>
      <c r="B34" s="243">
        <v>176.0</v>
      </c>
      <c r="C34" s="243">
        <v>24.0</v>
      </c>
      <c r="D34" s="243">
        <v>14.0</v>
      </c>
      <c r="E34" s="243">
        <v>174.0</v>
      </c>
      <c r="F34" s="243">
        <v>13.0</v>
      </c>
      <c r="G34" s="243">
        <v>7.0</v>
      </c>
      <c r="H34" s="243">
        <v>0.0</v>
      </c>
    </row>
    <row r="35">
      <c r="A35" s="244">
        <v>44834.0</v>
      </c>
      <c r="B35" s="243">
        <v>212.0</v>
      </c>
      <c r="C35" s="243">
        <v>52.0</v>
      </c>
      <c r="D35" s="243">
        <v>25.0</v>
      </c>
      <c r="E35" s="243">
        <v>209.0</v>
      </c>
      <c r="F35" s="243">
        <v>38.0</v>
      </c>
      <c r="G35" s="243">
        <v>18.0</v>
      </c>
      <c r="H35" s="243">
        <v>0.0</v>
      </c>
    </row>
    <row r="36">
      <c r="A36" s="242">
        <v>44855.0</v>
      </c>
      <c r="B36" s="243">
        <v>201.0</v>
      </c>
      <c r="C36" s="243">
        <v>78.0</v>
      </c>
      <c r="D36" s="243">
        <v>39.0</v>
      </c>
      <c r="E36" s="243">
        <v>199.0</v>
      </c>
      <c r="F36" s="243">
        <v>42.0</v>
      </c>
      <c r="G36" s="243">
        <v>21.0</v>
      </c>
      <c r="H36" s="243">
        <v>0.0</v>
      </c>
    </row>
    <row r="37">
      <c r="A37" s="244">
        <v>44876.0</v>
      </c>
      <c r="B37" s="243">
        <v>276.0</v>
      </c>
      <c r="C37" s="243">
        <v>53.0</v>
      </c>
      <c r="D37" s="243">
        <v>19.0</v>
      </c>
      <c r="E37" s="243">
        <v>274.0</v>
      </c>
      <c r="F37" s="243">
        <v>25.0</v>
      </c>
      <c r="G37" s="243">
        <v>9.0</v>
      </c>
      <c r="H37" s="243">
        <v>1.0</v>
      </c>
    </row>
    <row r="38">
      <c r="A38" s="242">
        <v>44897.0</v>
      </c>
      <c r="B38" s="243">
        <v>267.0</v>
      </c>
      <c r="C38" s="243">
        <v>64.0</v>
      </c>
      <c r="D38" s="243">
        <v>24.0</v>
      </c>
      <c r="E38" s="243">
        <v>254.0</v>
      </c>
      <c r="F38" s="243">
        <v>20.0</v>
      </c>
      <c r="G38" s="243">
        <v>8.0</v>
      </c>
      <c r="H38" s="243">
        <v>0.0</v>
      </c>
    </row>
    <row r="39">
      <c r="A39" s="244">
        <v>44918.0</v>
      </c>
      <c r="B39" s="243">
        <v>242.0</v>
      </c>
      <c r="C39" s="243">
        <v>28.0</v>
      </c>
      <c r="D39" s="243">
        <v>12.0</v>
      </c>
      <c r="E39" s="243">
        <v>222.0</v>
      </c>
      <c r="F39" s="243">
        <v>2.0</v>
      </c>
      <c r="G39" s="243">
        <v>1.0</v>
      </c>
      <c r="H39" s="243">
        <v>0.0</v>
      </c>
    </row>
    <row r="40">
      <c r="A40" s="242">
        <v>44939.0</v>
      </c>
      <c r="B40" s="243">
        <v>233.0</v>
      </c>
      <c r="C40" s="243">
        <v>55.0</v>
      </c>
      <c r="D40" s="243">
        <v>24.0</v>
      </c>
      <c r="E40" s="243">
        <v>0.0</v>
      </c>
      <c r="F40" s="243">
        <v>0.0</v>
      </c>
      <c r="G40" s="243">
        <v>0.0</v>
      </c>
      <c r="H40" s="243">
        <v>0.0</v>
      </c>
    </row>
    <row r="41">
      <c r="A41" s="244">
        <v>44960.0</v>
      </c>
      <c r="B41" s="243">
        <v>204.0</v>
      </c>
      <c r="C41" s="243">
        <v>54.0</v>
      </c>
      <c r="D41" s="243">
        <v>26.0</v>
      </c>
      <c r="E41" s="243">
        <v>0.0</v>
      </c>
      <c r="F41" s="243">
        <v>0.0</v>
      </c>
      <c r="G41" s="243">
        <v>0.0</v>
      </c>
      <c r="H41" s="243">
        <v>0.0</v>
      </c>
    </row>
    <row r="42">
      <c r="A42" s="243" t="s">
        <v>85</v>
      </c>
      <c r="B42" s="243">
        <v>2279.0</v>
      </c>
      <c r="C42" s="243">
        <v>554.0</v>
      </c>
      <c r="D42" s="243">
        <v>24.0</v>
      </c>
      <c r="E42" s="243">
        <v>2233.0</v>
      </c>
      <c r="F42" s="243">
        <v>366.0</v>
      </c>
      <c r="G42" s="243">
        <v>16.0</v>
      </c>
      <c r="H42" s="243">
        <v>4.0</v>
      </c>
    </row>
    <row r="43">
      <c r="A43" s="99"/>
    </row>
    <row r="44">
      <c r="A44" s="99"/>
    </row>
    <row r="45">
      <c r="A45" s="99"/>
    </row>
    <row r="46">
      <c r="A46" s="99"/>
    </row>
    <row r="47">
      <c r="A47" s="99"/>
    </row>
    <row r="48">
      <c r="A48" s="99"/>
    </row>
    <row r="49">
      <c r="A49" s="99"/>
    </row>
    <row r="50">
      <c r="A50" s="99"/>
    </row>
    <row r="51">
      <c r="A51" s="99"/>
    </row>
    <row r="52">
      <c r="A52" s="99"/>
    </row>
    <row r="53">
      <c r="A53" s="99"/>
    </row>
    <row r="54">
      <c r="A54" s="99"/>
    </row>
    <row r="55">
      <c r="A55" s="99"/>
    </row>
    <row r="56">
      <c r="A56" s="99"/>
    </row>
    <row r="57">
      <c r="A57" s="99"/>
    </row>
    <row r="58">
      <c r="A58" s="99"/>
    </row>
    <row r="59">
      <c r="A59" s="99"/>
    </row>
    <row r="60">
      <c r="A60" s="99"/>
    </row>
    <row r="61">
      <c r="A61" s="99"/>
    </row>
    <row r="62">
      <c r="A62" s="99"/>
    </row>
    <row r="63">
      <c r="A63" s="99"/>
    </row>
    <row r="64">
      <c r="A64" s="99"/>
    </row>
    <row r="65">
      <c r="A65" s="99"/>
    </row>
    <row r="66">
      <c r="A66" s="99"/>
    </row>
    <row r="67">
      <c r="A67" s="99"/>
    </row>
    <row r="68">
      <c r="A68" s="99"/>
    </row>
    <row r="69">
      <c r="A69" s="99"/>
    </row>
    <row r="70">
      <c r="A70" s="99"/>
    </row>
    <row r="71">
      <c r="A71" s="99"/>
    </row>
    <row r="72">
      <c r="A72" s="99"/>
    </row>
    <row r="73">
      <c r="A73" s="99"/>
    </row>
    <row r="74">
      <c r="A74" s="99"/>
    </row>
    <row r="75">
      <c r="A75" s="99"/>
    </row>
    <row r="76">
      <c r="A76" s="99"/>
    </row>
    <row r="77">
      <c r="A77" s="99"/>
    </row>
    <row r="78">
      <c r="A78" s="99"/>
    </row>
    <row r="79">
      <c r="A79" s="99"/>
    </row>
    <row r="80">
      <c r="A80" s="99"/>
    </row>
    <row r="81">
      <c r="A81" s="99"/>
    </row>
    <row r="82">
      <c r="A82" s="99"/>
    </row>
    <row r="83">
      <c r="A83" s="99"/>
    </row>
    <row r="84">
      <c r="A84" s="99"/>
    </row>
    <row r="85">
      <c r="A85" s="99"/>
    </row>
    <row r="86">
      <c r="A86" s="99"/>
    </row>
    <row r="87">
      <c r="A87" s="99"/>
    </row>
    <row r="88">
      <c r="A88" s="99"/>
    </row>
    <row r="89">
      <c r="A89" s="99"/>
    </row>
    <row r="90">
      <c r="A90" s="99"/>
    </row>
    <row r="91">
      <c r="A91" s="99"/>
    </row>
    <row r="92">
      <c r="A92" s="99"/>
    </row>
    <row r="93">
      <c r="A93" s="99"/>
    </row>
    <row r="94">
      <c r="A94" s="99"/>
    </row>
    <row r="95">
      <c r="A95" s="99"/>
    </row>
    <row r="96">
      <c r="A96" s="99"/>
    </row>
    <row r="97">
      <c r="A97" s="99"/>
    </row>
    <row r="98">
      <c r="A98" s="99"/>
    </row>
    <row r="99">
      <c r="A99" s="99"/>
    </row>
    <row r="100">
      <c r="A100" s="99"/>
    </row>
    <row r="101">
      <c r="A101" s="99"/>
    </row>
    <row r="102">
      <c r="A102" s="99"/>
    </row>
    <row r="103">
      <c r="A103" s="99"/>
    </row>
    <row r="104">
      <c r="A104" s="99"/>
    </row>
    <row r="105">
      <c r="A105" s="99"/>
    </row>
    <row r="106">
      <c r="A106" s="99"/>
    </row>
    <row r="107">
      <c r="A107" s="99"/>
    </row>
    <row r="108">
      <c r="A108" s="99"/>
    </row>
    <row r="109">
      <c r="A109" s="99"/>
    </row>
    <row r="110">
      <c r="A110" s="99"/>
    </row>
    <row r="111">
      <c r="A111" s="99"/>
    </row>
    <row r="112">
      <c r="A112" s="99"/>
    </row>
    <row r="113">
      <c r="A113" s="99"/>
    </row>
    <row r="114">
      <c r="A114" s="99"/>
    </row>
    <row r="115">
      <c r="A115" s="99"/>
    </row>
    <row r="116">
      <c r="A116" s="99"/>
    </row>
    <row r="117">
      <c r="A117" s="99"/>
    </row>
    <row r="118">
      <c r="A118" s="99"/>
    </row>
    <row r="119">
      <c r="A119" s="99"/>
    </row>
    <row r="120">
      <c r="A120" s="99"/>
    </row>
    <row r="121">
      <c r="A121" s="99"/>
    </row>
    <row r="122">
      <c r="A122" s="99"/>
    </row>
    <row r="123">
      <c r="A123" s="99"/>
    </row>
    <row r="124">
      <c r="A124" s="99"/>
    </row>
    <row r="125">
      <c r="A125" s="99"/>
    </row>
    <row r="126">
      <c r="A126" s="99"/>
    </row>
    <row r="127">
      <c r="A127" s="99"/>
    </row>
    <row r="128">
      <c r="A128" s="99"/>
    </row>
    <row r="129">
      <c r="A129" s="99"/>
    </row>
    <row r="130">
      <c r="A130" s="99"/>
    </row>
    <row r="131">
      <c r="A131" s="99"/>
    </row>
    <row r="132">
      <c r="A132" s="99"/>
    </row>
    <row r="133">
      <c r="A133" s="99"/>
    </row>
    <row r="134">
      <c r="A134" s="99"/>
    </row>
    <row r="135">
      <c r="A135" s="99"/>
    </row>
    <row r="136">
      <c r="A136" s="99"/>
    </row>
    <row r="137">
      <c r="A137" s="99"/>
    </row>
    <row r="138">
      <c r="A138" s="99"/>
    </row>
    <row r="139">
      <c r="A139" s="99"/>
    </row>
    <row r="140">
      <c r="A140" s="99"/>
    </row>
    <row r="141">
      <c r="A141" s="99"/>
    </row>
    <row r="142">
      <c r="A142" s="99"/>
    </row>
    <row r="143">
      <c r="A143" s="99"/>
    </row>
    <row r="144">
      <c r="A144" s="99"/>
    </row>
    <row r="145">
      <c r="A145" s="99"/>
    </row>
    <row r="146">
      <c r="A146" s="99"/>
    </row>
    <row r="147">
      <c r="A147" s="99"/>
    </row>
    <row r="148">
      <c r="A148" s="99"/>
    </row>
    <row r="149">
      <c r="A149" s="99"/>
    </row>
    <row r="150">
      <c r="A150" s="99"/>
    </row>
    <row r="151">
      <c r="A151" s="99"/>
    </row>
    <row r="152">
      <c r="A152" s="99"/>
    </row>
    <row r="153">
      <c r="A153" s="99"/>
    </row>
    <row r="154">
      <c r="A154" s="99"/>
    </row>
    <row r="155">
      <c r="A155" s="99"/>
    </row>
    <row r="156">
      <c r="A156" s="99"/>
    </row>
    <row r="157">
      <c r="A157" s="99"/>
    </row>
    <row r="158">
      <c r="A158" s="99"/>
    </row>
    <row r="159">
      <c r="A159" s="99"/>
    </row>
    <row r="160">
      <c r="A160" s="99"/>
    </row>
    <row r="161">
      <c r="A161" s="99"/>
    </row>
    <row r="162">
      <c r="A162" s="99"/>
    </row>
    <row r="163">
      <c r="A163" s="99"/>
    </row>
    <row r="164">
      <c r="A164" s="99"/>
    </row>
    <row r="165">
      <c r="A165" s="99"/>
    </row>
    <row r="166">
      <c r="A166" s="99"/>
    </row>
    <row r="167">
      <c r="A167" s="99"/>
    </row>
    <row r="168">
      <c r="A168" s="99"/>
    </row>
    <row r="169">
      <c r="A169" s="99"/>
    </row>
    <row r="170">
      <c r="A170" s="99"/>
    </row>
    <row r="171">
      <c r="A171" s="99"/>
    </row>
    <row r="172">
      <c r="A172" s="99"/>
    </row>
    <row r="173">
      <c r="A173" s="99"/>
    </row>
    <row r="174">
      <c r="A174" s="99"/>
    </row>
    <row r="175">
      <c r="A175" s="99"/>
    </row>
    <row r="176">
      <c r="A176" s="99"/>
    </row>
    <row r="177">
      <c r="A177" s="99"/>
    </row>
    <row r="178">
      <c r="A178" s="99"/>
    </row>
    <row r="179">
      <c r="A179" s="99"/>
    </row>
    <row r="180">
      <c r="A180" s="99"/>
    </row>
    <row r="181">
      <c r="A181" s="99"/>
    </row>
    <row r="182">
      <c r="A182" s="99"/>
    </row>
    <row r="183">
      <c r="A183" s="99"/>
    </row>
    <row r="184">
      <c r="A184" s="99"/>
    </row>
    <row r="185">
      <c r="A185" s="99"/>
    </row>
    <row r="186">
      <c r="A186" s="99"/>
    </row>
    <row r="187">
      <c r="A187" s="99"/>
    </row>
    <row r="188">
      <c r="A188" s="99"/>
    </row>
    <row r="189">
      <c r="A189" s="99"/>
    </row>
    <row r="190">
      <c r="A190" s="99"/>
    </row>
    <row r="191">
      <c r="A191" s="99"/>
    </row>
    <row r="192">
      <c r="A192" s="99"/>
    </row>
    <row r="193">
      <c r="A193" s="99"/>
    </row>
    <row r="194">
      <c r="A194" s="99"/>
    </row>
    <row r="195">
      <c r="A195" s="99"/>
    </row>
    <row r="196">
      <c r="A196" s="99"/>
    </row>
    <row r="197">
      <c r="A197" s="99"/>
    </row>
    <row r="198">
      <c r="A198" s="99"/>
    </row>
    <row r="199">
      <c r="A199" s="99"/>
    </row>
    <row r="200">
      <c r="A200" s="99"/>
    </row>
    <row r="201">
      <c r="A201" s="99"/>
    </row>
    <row r="202">
      <c r="A202" s="99"/>
    </row>
    <row r="203">
      <c r="A203" s="99"/>
    </row>
    <row r="204">
      <c r="A204" s="99"/>
    </row>
    <row r="205">
      <c r="A205" s="99"/>
    </row>
    <row r="206">
      <c r="A206" s="99"/>
    </row>
    <row r="207">
      <c r="A207" s="99"/>
    </row>
    <row r="208">
      <c r="A208" s="99"/>
    </row>
    <row r="209">
      <c r="A209" s="99"/>
    </row>
    <row r="210">
      <c r="A210" s="99"/>
    </row>
    <row r="211">
      <c r="A211" s="99"/>
    </row>
    <row r="212">
      <c r="A212" s="99"/>
    </row>
    <row r="213">
      <c r="A213" s="99"/>
    </row>
    <row r="214">
      <c r="A214" s="99"/>
    </row>
    <row r="215">
      <c r="A215" s="99"/>
    </row>
    <row r="216">
      <c r="A216" s="99"/>
    </row>
    <row r="217">
      <c r="A217" s="99"/>
    </row>
    <row r="218">
      <c r="A218" s="99"/>
    </row>
    <row r="219">
      <c r="A219" s="99"/>
    </row>
    <row r="220">
      <c r="A220" s="99"/>
    </row>
    <row r="221">
      <c r="A221" s="99"/>
    </row>
    <row r="222">
      <c r="A222" s="99"/>
    </row>
    <row r="223">
      <c r="A223" s="99"/>
    </row>
    <row r="224">
      <c r="A224" s="99"/>
    </row>
    <row r="225">
      <c r="A225" s="99"/>
    </row>
    <row r="226">
      <c r="A226" s="99"/>
    </row>
    <row r="227">
      <c r="A227" s="99"/>
    </row>
    <row r="228">
      <c r="A228" s="99"/>
    </row>
    <row r="229">
      <c r="A229" s="99"/>
    </row>
    <row r="230">
      <c r="A230" s="99"/>
    </row>
    <row r="231">
      <c r="A231" s="99"/>
    </row>
    <row r="232">
      <c r="A232" s="99"/>
    </row>
    <row r="233">
      <c r="A233" s="99"/>
    </row>
    <row r="234">
      <c r="A234" s="99"/>
    </row>
    <row r="235">
      <c r="A235" s="99"/>
    </row>
    <row r="236">
      <c r="A236" s="99"/>
    </row>
    <row r="237">
      <c r="A237" s="99"/>
    </row>
    <row r="238">
      <c r="A238" s="99"/>
    </row>
    <row r="239">
      <c r="A239" s="99"/>
    </row>
    <row r="240">
      <c r="A240" s="99"/>
    </row>
    <row r="241">
      <c r="A241" s="99"/>
    </row>
    <row r="242">
      <c r="A242" s="99"/>
    </row>
    <row r="243">
      <c r="A243" s="99"/>
    </row>
    <row r="244">
      <c r="A244" s="99"/>
    </row>
    <row r="245">
      <c r="A245" s="99"/>
    </row>
    <row r="246">
      <c r="A246" s="99"/>
    </row>
    <row r="247">
      <c r="A247" s="99"/>
    </row>
    <row r="248">
      <c r="A248" s="99"/>
    </row>
    <row r="249">
      <c r="A249" s="99"/>
    </row>
    <row r="250">
      <c r="A250" s="99"/>
    </row>
    <row r="251">
      <c r="A251" s="99"/>
    </row>
    <row r="252">
      <c r="A252" s="99"/>
    </row>
    <row r="253">
      <c r="A253" s="99"/>
    </row>
    <row r="254">
      <c r="A254" s="99"/>
    </row>
    <row r="255">
      <c r="A255" s="99"/>
    </row>
    <row r="256">
      <c r="A256" s="99"/>
    </row>
    <row r="257">
      <c r="A257" s="99"/>
    </row>
    <row r="258">
      <c r="A258" s="99"/>
    </row>
    <row r="259">
      <c r="A259" s="99"/>
    </row>
    <row r="260">
      <c r="A260" s="99"/>
    </row>
    <row r="261">
      <c r="A261" s="99"/>
    </row>
    <row r="262">
      <c r="A262" s="99"/>
    </row>
    <row r="263">
      <c r="A263" s="99"/>
    </row>
    <row r="264">
      <c r="A264" s="99"/>
    </row>
    <row r="265">
      <c r="A265" s="99"/>
    </row>
    <row r="266">
      <c r="A266" s="99"/>
    </row>
    <row r="267">
      <c r="A267" s="99"/>
    </row>
    <row r="268">
      <c r="A268" s="99"/>
    </row>
    <row r="269">
      <c r="A269" s="99"/>
    </row>
    <row r="270">
      <c r="A270" s="99"/>
    </row>
    <row r="271">
      <c r="A271" s="99"/>
    </row>
    <row r="272">
      <c r="A272" s="99"/>
    </row>
    <row r="273">
      <c r="A273" s="99"/>
    </row>
    <row r="274">
      <c r="A274" s="99"/>
    </row>
    <row r="275">
      <c r="A275" s="99"/>
    </row>
    <row r="276">
      <c r="A276" s="99"/>
    </row>
    <row r="277">
      <c r="A277" s="99"/>
    </row>
    <row r="278">
      <c r="A278" s="99"/>
    </row>
    <row r="279">
      <c r="A279" s="99"/>
    </row>
    <row r="280">
      <c r="A280" s="99"/>
    </row>
    <row r="281">
      <c r="A281" s="99"/>
    </row>
    <row r="282">
      <c r="A282" s="99"/>
    </row>
    <row r="283">
      <c r="A283" s="99"/>
    </row>
    <row r="284">
      <c r="A284" s="99"/>
    </row>
    <row r="285">
      <c r="A285" s="99"/>
    </row>
    <row r="286">
      <c r="A286" s="99"/>
    </row>
    <row r="287">
      <c r="A287" s="99"/>
    </row>
    <row r="288">
      <c r="A288" s="99"/>
    </row>
    <row r="289">
      <c r="A289" s="99"/>
    </row>
    <row r="290">
      <c r="A290" s="99"/>
    </row>
    <row r="291">
      <c r="A291" s="99"/>
    </row>
    <row r="292">
      <c r="A292" s="99"/>
    </row>
    <row r="293">
      <c r="A293" s="99"/>
    </row>
    <row r="294">
      <c r="A294" s="99"/>
    </row>
    <row r="295">
      <c r="A295" s="99"/>
    </row>
    <row r="296">
      <c r="A296" s="99"/>
    </row>
    <row r="297">
      <c r="A297" s="99"/>
    </row>
    <row r="298">
      <c r="A298" s="99"/>
    </row>
    <row r="299">
      <c r="A299" s="99"/>
    </row>
    <row r="300">
      <c r="A300" s="99"/>
    </row>
    <row r="301">
      <c r="A301" s="99"/>
    </row>
    <row r="302">
      <c r="A302" s="99"/>
    </row>
    <row r="303">
      <c r="A303" s="99"/>
    </row>
    <row r="304">
      <c r="A304" s="99"/>
    </row>
    <row r="305">
      <c r="A305" s="99"/>
    </row>
    <row r="306">
      <c r="A306" s="99"/>
    </row>
    <row r="307">
      <c r="A307" s="99"/>
    </row>
    <row r="308">
      <c r="A308" s="99"/>
    </row>
    <row r="309">
      <c r="A309" s="99"/>
    </row>
    <row r="310">
      <c r="A310" s="99"/>
    </row>
    <row r="311">
      <c r="A311" s="99"/>
    </row>
    <row r="312">
      <c r="A312" s="99"/>
    </row>
    <row r="313">
      <c r="A313" s="99"/>
    </row>
    <row r="314">
      <c r="A314" s="99"/>
    </row>
    <row r="315">
      <c r="A315" s="99"/>
    </row>
    <row r="316">
      <c r="A316" s="99"/>
    </row>
    <row r="317">
      <c r="A317" s="99"/>
    </row>
    <row r="318">
      <c r="A318" s="99"/>
    </row>
    <row r="319">
      <c r="A319" s="99"/>
    </row>
    <row r="320">
      <c r="A320" s="99"/>
    </row>
    <row r="321">
      <c r="A321" s="99"/>
    </row>
    <row r="322">
      <c r="A322" s="99"/>
    </row>
    <row r="323">
      <c r="A323" s="99"/>
    </row>
    <row r="324">
      <c r="A324" s="99"/>
    </row>
    <row r="325">
      <c r="A325" s="99"/>
    </row>
    <row r="326">
      <c r="A326" s="99"/>
    </row>
    <row r="327">
      <c r="A327" s="99"/>
    </row>
    <row r="328">
      <c r="A328" s="99"/>
    </row>
    <row r="329">
      <c r="A329" s="99"/>
    </row>
    <row r="330">
      <c r="A330" s="99"/>
    </row>
    <row r="331">
      <c r="A331" s="99"/>
    </row>
    <row r="332">
      <c r="A332" s="99"/>
    </row>
    <row r="333">
      <c r="A333" s="99"/>
    </row>
    <row r="334">
      <c r="A334" s="99"/>
    </row>
    <row r="335">
      <c r="A335" s="99"/>
    </row>
    <row r="336">
      <c r="A336" s="99"/>
    </row>
    <row r="337">
      <c r="A337" s="99"/>
    </row>
    <row r="338">
      <c r="A338" s="99"/>
    </row>
    <row r="339">
      <c r="A339" s="99"/>
    </row>
    <row r="340">
      <c r="A340" s="99"/>
    </row>
    <row r="341">
      <c r="A341" s="99"/>
    </row>
    <row r="342">
      <c r="A342" s="99"/>
    </row>
    <row r="343">
      <c r="A343" s="99"/>
    </row>
    <row r="344">
      <c r="A344" s="99"/>
    </row>
    <row r="345">
      <c r="A345" s="99"/>
    </row>
    <row r="346">
      <c r="A346" s="99"/>
    </row>
    <row r="347">
      <c r="A347" s="99"/>
    </row>
    <row r="348">
      <c r="A348" s="99"/>
    </row>
    <row r="349">
      <c r="A349" s="99"/>
    </row>
    <row r="350">
      <c r="A350" s="99"/>
    </row>
    <row r="351">
      <c r="A351" s="99"/>
    </row>
    <row r="352">
      <c r="A352" s="99"/>
    </row>
    <row r="353">
      <c r="A353" s="99"/>
    </row>
    <row r="354">
      <c r="A354" s="99"/>
    </row>
    <row r="355">
      <c r="A355" s="99"/>
    </row>
    <row r="356">
      <c r="A356" s="99"/>
    </row>
    <row r="357">
      <c r="A357" s="99"/>
    </row>
    <row r="358">
      <c r="A358" s="99"/>
    </row>
    <row r="359">
      <c r="A359" s="99"/>
    </row>
    <row r="360">
      <c r="A360" s="99"/>
    </row>
    <row r="361">
      <c r="A361" s="99"/>
    </row>
    <row r="362">
      <c r="A362" s="99"/>
    </row>
    <row r="363">
      <c r="A363" s="99"/>
    </row>
    <row r="364">
      <c r="A364" s="99"/>
    </row>
    <row r="365">
      <c r="A365" s="99"/>
    </row>
    <row r="366">
      <c r="A366" s="99"/>
    </row>
    <row r="367">
      <c r="A367" s="99"/>
    </row>
    <row r="368">
      <c r="A368" s="99"/>
    </row>
    <row r="369">
      <c r="A369" s="99"/>
    </row>
    <row r="370">
      <c r="A370" s="99"/>
    </row>
    <row r="371">
      <c r="A371" s="99"/>
    </row>
    <row r="372">
      <c r="A372" s="99"/>
    </row>
    <row r="373">
      <c r="A373" s="99"/>
    </row>
    <row r="374">
      <c r="A374" s="99"/>
    </row>
    <row r="375">
      <c r="A375" s="99"/>
    </row>
    <row r="376">
      <c r="A376" s="99"/>
    </row>
    <row r="377">
      <c r="A377" s="99"/>
    </row>
    <row r="378">
      <c r="A378" s="99"/>
    </row>
    <row r="379">
      <c r="A379" s="99"/>
    </row>
    <row r="380">
      <c r="A380" s="99"/>
    </row>
    <row r="381">
      <c r="A381" s="99"/>
    </row>
    <row r="382">
      <c r="A382" s="99"/>
    </row>
    <row r="383">
      <c r="A383" s="99"/>
    </row>
    <row r="384">
      <c r="A384" s="99"/>
    </row>
    <row r="385">
      <c r="A385" s="99"/>
    </row>
    <row r="386">
      <c r="A386" s="99"/>
    </row>
    <row r="387">
      <c r="A387" s="99"/>
    </row>
    <row r="388">
      <c r="A388" s="99"/>
    </row>
    <row r="389">
      <c r="A389" s="99"/>
    </row>
    <row r="390">
      <c r="A390" s="99"/>
    </row>
    <row r="391">
      <c r="A391" s="99"/>
    </row>
    <row r="392">
      <c r="A392" s="99"/>
    </row>
    <row r="393">
      <c r="A393" s="99"/>
    </row>
    <row r="394">
      <c r="A394" s="99"/>
    </row>
    <row r="395">
      <c r="A395" s="99"/>
    </row>
    <row r="396">
      <c r="A396" s="99"/>
    </row>
    <row r="397">
      <c r="A397" s="99"/>
    </row>
    <row r="398">
      <c r="A398" s="99"/>
    </row>
    <row r="399">
      <c r="A399" s="99"/>
    </row>
    <row r="400">
      <c r="A400" s="99"/>
    </row>
    <row r="401">
      <c r="A401" s="99"/>
    </row>
    <row r="402">
      <c r="A402" s="99"/>
    </row>
    <row r="403">
      <c r="A403" s="99"/>
    </row>
    <row r="404">
      <c r="A404" s="99"/>
    </row>
    <row r="405">
      <c r="A405" s="99"/>
    </row>
    <row r="406">
      <c r="A406" s="99"/>
    </row>
    <row r="407">
      <c r="A407" s="99"/>
    </row>
    <row r="408">
      <c r="A408" s="99"/>
    </row>
    <row r="409">
      <c r="A409" s="99"/>
    </row>
    <row r="410">
      <c r="A410" s="99"/>
    </row>
    <row r="411">
      <c r="A411" s="99"/>
    </row>
    <row r="412">
      <c r="A412" s="99"/>
    </row>
    <row r="413">
      <c r="A413" s="99"/>
    </row>
    <row r="414">
      <c r="A414" s="99"/>
    </row>
    <row r="415">
      <c r="A415" s="99"/>
    </row>
    <row r="416">
      <c r="A416" s="99"/>
    </row>
    <row r="417">
      <c r="A417" s="99"/>
    </row>
    <row r="418">
      <c r="A418" s="99"/>
    </row>
    <row r="419">
      <c r="A419" s="99"/>
    </row>
    <row r="420">
      <c r="A420" s="99"/>
    </row>
    <row r="421">
      <c r="A421" s="99"/>
    </row>
    <row r="422">
      <c r="A422" s="99"/>
    </row>
    <row r="423">
      <c r="A423" s="99"/>
    </row>
    <row r="424">
      <c r="A424" s="99"/>
    </row>
    <row r="425">
      <c r="A425" s="99"/>
    </row>
    <row r="426">
      <c r="A426" s="99"/>
    </row>
    <row r="427">
      <c r="A427" s="99"/>
    </row>
    <row r="428">
      <c r="A428" s="99"/>
    </row>
    <row r="429">
      <c r="A429" s="99"/>
    </row>
    <row r="430">
      <c r="A430" s="99"/>
    </row>
    <row r="431">
      <c r="A431" s="99"/>
    </row>
    <row r="432">
      <c r="A432" s="99"/>
    </row>
    <row r="433">
      <c r="A433" s="99"/>
    </row>
    <row r="434">
      <c r="A434" s="99"/>
    </row>
    <row r="435">
      <c r="A435" s="99"/>
    </row>
    <row r="436">
      <c r="A436" s="99"/>
    </row>
    <row r="437">
      <c r="A437" s="99"/>
    </row>
    <row r="438">
      <c r="A438" s="99"/>
    </row>
    <row r="439">
      <c r="A439" s="99"/>
    </row>
    <row r="440">
      <c r="A440" s="99"/>
    </row>
    <row r="441">
      <c r="A441" s="99"/>
    </row>
    <row r="442">
      <c r="A442" s="99"/>
    </row>
    <row r="443">
      <c r="A443" s="99"/>
    </row>
    <row r="444">
      <c r="A444" s="99"/>
    </row>
    <row r="445">
      <c r="A445" s="99"/>
    </row>
    <row r="446">
      <c r="A446" s="99"/>
    </row>
    <row r="447">
      <c r="A447" s="99"/>
    </row>
    <row r="448">
      <c r="A448" s="99"/>
    </row>
    <row r="449">
      <c r="A449" s="99"/>
    </row>
    <row r="450">
      <c r="A450" s="99"/>
    </row>
    <row r="451">
      <c r="A451" s="99"/>
    </row>
    <row r="452">
      <c r="A452" s="99"/>
    </row>
    <row r="453">
      <c r="A453" s="99"/>
    </row>
    <row r="454">
      <c r="A454" s="99"/>
    </row>
    <row r="455">
      <c r="A455" s="99"/>
    </row>
    <row r="456">
      <c r="A456" s="99"/>
    </row>
    <row r="457">
      <c r="A457" s="99"/>
    </row>
    <row r="458">
      <c r="A458" s="99"/>
    </row>
    <row r="459">
      <c r="A459" s="99"/>
    </row>
    <row r="460">
      <c r="A460" s="99"/>
    </row>
    <row r="461">
      <c r="A461" s="99"/>
    </row>
    <row r="462">
      <c r="A462" s="99"/>
    </row>
    <row r="463">
      <c r="A463" s="99"/>
    </row>
    <row r="464">
      <c r="A464" s="99"/>
    </row>
    <row r="465">
      <c r="A465" s="99"/>
    </row>
    <row r="466">
      <c r="A466" s="99"/>
    </row>
    <row r="467">
      <c r="A467" s="99"/>
    </row>
    <row r="468">
      <c r="A468" s="99"/>
    </row>
    <row r="469">
      <c r="A469" s="99"/>
    </row>
    <row r="470">
      <c r="A470" s="99"/>
    </row>
    <row r="471">
      <c r="A471" s="99"/>
    </row>
    <row r="472">
      <c r="A472" s="99"/>
    </row>
    <row r="473">
      <c r="A473" s="99"/>
    </row>
    <row r="474">
      <c r="A474" s="99"/>
    </row>
    <row r="475">
      <c r="A475" s="99"/>
    </row>
    <row r="476">
      <c r="A476" s="99"/>
    </row>
    <row r="477">
      <c r="A477" s="99"/>
    </row>
    <row r="478">
      <c r="A478" s="99"/>
    </row>
    <row r="479">
      <c r="A479" s="99"/>
    </row>
    <row r="480">
      <c r="A480" s="99"/>
    </row>
    <row r="481">
      <c r="A481" s="99"/>
    </row>
    <row r="482">
      <c r="A482" s="99"/>
    </row>
    <row r="483">
      <c r="A483" s="99"/>
    </row>
    <row r="484">
      <c r="A484" s="99"/>
    </row>
    <row r="485">
      <c r="A485" s="99"/>
    </row>
    <row r="486">
      <c r="A486" s="99"/>
    </row>
    <row r="487">
      <c r="A487" s="99"/>
    </row>
    <row r="488">
      <c r="A488" s="99"/>
    </row>
    <row r="489">
      <c r="A489" s="99"/>
    </row>
    <row r="490">
      <c r="A490" s="99"/>
    </row>
    <row r="491">
      <c r="A491" s="99"/>
    </row>
    <row r="492">
      <c r="A492" s="99"/>
    </row>
    <row r="493">
      <c r="A493" s="99"/>
    </row>
    <row r="494">
      <c r="A494" s="99"/>
    </row>
    <row r="495">
      <c r="A495" s="99"/>
    </row>
    <row r="496">
      <c r="A496" s="99"/>
    </row>
    <row r="497">
      <c r="A497" s="99"/>
    </row>
    <row r="498">
      <c r="A498" s="99"/>
    </row>
    <row r="499">
      <c r="A499" s="99"/>
    </row>
    <row r="500">
      <c r="A500" s="99"/>
    </row>
    <row r="501">
      <c r="A501" s="99"/>
    </row>
    <row r="502">
      <c r="A502" s="99"/>
    </row>
    <row r="503">
      <c r="A503" s="99"/>
    </row>
    <row r="504">
      <c r="A504" s="99"/>
    </row>
    <row r="505">
      <c r="A505" s="99"/>
    </row>
    <row r="506">
      <c r="A506" s="99"/>
    </row>
    <row r="507">
      <c r="A507" s="99"/>
    </row>
    <row r="508">
      <c r="A508" s="99"/>
    </row>
    <row r="509">
      <c r="A509" s="99"/>
    </row>
    <row r="510">
      <c r="A510" s="99"/>
    </row>
    <row r="511">
      <c r="A511" s="99"/>
    </row>
    <row r="512">
      <c r="A512" s="99"/>
    </row>
    <row r="513">
      <c r="A513" s="99"/>
    </row>
    <row r="514">
      <c r="A514" s="99"/>
    </row>
    <row r="515">
      <c r="A515" s="99"/>
    </row>
    <row r="516">
      <c r="A516" s="99"/>
    </row>
    <row r="517">
      <c r="A517" s="99"/>
    </row>
    <row r="518">
      <c r="A518" s="99"/>
    </row>
    <row r="519">
      <c r="A519" s="99"/>
    </row>
    <row r="520">
      <c r="A520" s="99"/>
    </row>
    <row r="521">
      <c r="A521" s="99"/>
    </row>
    <row r="522">
      <c r="A522" s="99"/>
    </row>
    <row r="523">
      <c r="A523" s="99"/>
    </row>
    <row r="524">
      <c r="A524" s="99"/>
    </row>
    <row r="525">
      <c r="A525" s="99"/>
    </row>
    <row r="526">
      <c r="A526" s="99"/>
    </row>
    <row r="527">
      <c r="A527" s="99"/>
    </row>
    <row r="528">
      <c r="A528" s="99"/>
    </row>
    <row r="529">
      <c r="A529" s="99"/>
    </row>
    <row r="530">
      <c r="A530" s="99"/>
    </row>
    <row r="531">
      <c r="A531" s="99"/>
    </row>
    <row r="532">
      <c r="A532" s="99"/>
    </row>
    <row r="533">
      <c r="A533" s="99"/>
    </row>
    <row r="534">
      <c r="A534" s="99"/>
    </row>
    <row r="535">
      <c r="A535" s="99"/>
    </row>
    <row r="536">
      <c r="A536" s="99"/>
    </row>
    <row r="537">
      <c r="A537" s="99"/>
    </row>
    <row r="538">
      <c r="A538" s="99"/>
    </row>
    <row r="539">
      <c r="A539" s="99"/>
    </row>
    <row r="540">
      <c r="A540" s="99"/>
    </row>
    <row r="541">
      <c r="A541" s="99"/>
    </row>
    <row r="542">
      <c r="A542" s="99"/>
    </row>
    <row r="543">
      <c r="A543" s="99"/>
    </row>
    <row r="544">
      <c r="A544" s="99"/>
    </row>
    <row r="545">
      <c r="A545" s="99"/>
    </row>
    <row r="546">
      <c r="A546" s="99"/>
    </row>
    <row r="547">
      <c r="A547" s="99"/>
    </row>
    <row r="548">
      <c r="A548" s="99"/>
    </row>
    <row r="549">
      <c r="A549" s="99"/>
    </row>
    <row r="550">
      <c r="A550" s="99"/>
    </row>
    <row r="551">
      <c r="A551" s="99"/>
    </row>
    <row r="552">
      <c r="A552" s="99"/>
    </row>
    <row r="553">
      <c r="A553" s="99"/>
    </row>
    <row r="554">
      <c r="A554" s="99"/>
    </row>
    <row r="555">
      <c r="A555" s="99"/>
    </row>
    <row r="556">
      <c r="A556" s="99"/>
    </row>
    <row r="557">
      <c r="A557" s="99"/>
    </row>
    <row r="558">
      <c r="A558" s="99"/>
    </row>
    <row r="559">
      <c r="A559" s="99"/>
    </row>
    <row r="560">
      <c r="A560" s="99"/>
    </row>
    <row r="561">
      <c r="A561" s="99"/>
    </row>
    <row r="562">
      <c r="A562" s="99"/>
    </row>
    <row r="563">
      <c r="A563" s="99"/>
    </row>
    <row r="564">
      <c r="A564" s="99"/>
    </row>
    <row r="565">
      <c r="A565" s="99"/>
    </row>
    <row r="566">
      <c r="A566" s="99"/>
    </row>
    <row r="567">
      <c r="A567" s="99"/>
    </row>
    <row r="568">
      <c r="A568" s="99"/>
    </row>
    <row r="569">
      <c r="A569" s="99"/>
    </row>
    <row r="570">
      <c r="A570" s="99"/>
    </row>
    <row r="571">
      <c r="A571" s="99"/>
    </row>
    <row r="572">
      <c r="A572" s="99"/>
    </row>
    <row r="573">
      <c r="A573" s="99"/>
    </row>
    <row r="574">
      <c r="A574" s="99"/>
    </row>
    <row r="575">
      <c r="A575" s="99"/>
    </row>
    <row r="576">
      <c r="A576" s="99"/>
    </row>
    <row r="577">
      <c r="A577" s="99"/>
    </row>
    <row r="578">
      <c r="A578" s="99"/>
    </row>
    <row r="579">
      <c r="A579" s="99"/>
    </row>
    <row r="580">
      <c r="A580" s="99"/>
    </row>
    <row r="581">
      <c r="A581" s="99"/>
    </row>
    <row r="582">
      <c r="A582" s="99"/>
    </row>
    <row r="583">
      <c r="A583" s="99"/>
    </row>
    <row r="584">
      <c r="A584" s="99"/>
    </row>
    <row r="585">
      <c r="A585" s="99"/>
    </row>
    <row r="586">
      <c r="A586" s="99"/>
    </row>
    <row r="587">
      <c r="A587" s="99"/>
    </row>
    <row r="588">
      <c r="A588" s="99"/>
    </row>
    <row r="589">
      <c r="A589" s="99"/>
    </row>
    <row r="590">
      <c r="A590" s="99"/>
    </row>
    <row r="591">
      <c r="A591" s="99"/>
    </row>
    <row r="592">
      <c r="A592" s="99"/>
    </row>
    <row r="593">
      <c r="A593" s="99"/>
    </row>
    <row r="594">
      <c r="A594" s="99"/>
    </row>
    <row r="595">
      <c r="A595" s="99"/>
    </row>
    <row r="596">
      <c r="A596" s="99"/>
    </row>
    <row r="597">
      <c r="A597" s="99"/>
    </row>
    <row r="598">
      <c r="A598" s="99"/>
    </row>
    <row r="599">
      <c r="A599" s="99"/>
    </row>
    <row r="600">
      <c r="A600" s="99"/>
    </row>
    <row r="601">
      <c r="A601" s="99"/>
    </row>
    <row r="602">
      <c r="A602" s="99"/>
    </row>
    <row r="603">
      <c r="A603" s="99"/>
    </row>
    <row r="604">
      <c r="A604" s="99"/>
    </row>
    <row r="605">
      <c r="A605" s="99"/>
    </row>
    <row r="606">
      <c r="A606" s="99"/>
    </row>
    <row r="607">
      <c r="A607" s="99"/>
    </row>
    <row r="608">
      <c r="A608" s="99"/>
    </row>
    <row r="609">
      <c r="A609" s="99"/>
    </row>
    <row r="610">
      <c r="A610" s="99"/>
    </row>
    <row r="611">
      <c r="A611" s="99"/>
    </row>
    <row r="612">
      <c r="A612" s="99"/>
    </row>
    <row r="613">
      <c r="A613" s="99"/>
    </row>
    <row r="614">
      <c r="A614" s="99"/>
    </row>
    <row r="615">
      <c r="A615" s="99"/>
    </row>
    <row r="616">
      <c r="A616" s="99"/>
    </row>
    <row r="617">
      <c r="A617" s="99"/>
    </row>
    <row r="618">
      <c r="A618" s="99"/>
    </row>
    <row r="619">
      <c r="A619" s="99"/>
    </row>
    <row r="620">
      <c r="A620" s="99"/>
    </row>
    <row r="621">
      <c r="A621" s="99"/>
    </row>
    <row r="622">
      <c r="A622" s="99"/>
    </row>
    <row r="623">
      <c r="A623" s="99"/>
    </row>
    <row r="624">
      <c r="A624" s="99"/>
    </row>
    <row r="625">
      <c r="A625" s="99"/>
    </row>
    <row r="626">
      <c r="A626" s="99"/>
    </row>
    <row r="627">
      <c r="A627" s="99"/>
    </row>
    <row r="628">
      <c r="A628" s="99"/>
    </row>
    <row r="629">
      <c r="A629" s="99"/>
    </row>
    <row r="630">
      <c r="A630" s="99"/>
    </row>
    <row r="631">
      <c r="A631" s="99"/>
    </row>
    <row r="632">
      <c r="A632" s="99"/>
    </row>
    <row r="633">
      <c r="A633" s="99"/>
    </row>
    <row r="634">
      <c r="A634" s="99"/>
    </row>
    <row r="635">
      <c r="A635" s="99"/>
    </row>
    <row r="636">
      <c r="A636" s="99"/>
    </row>
    <row r="637">
      <c r="A637" s="99"/>
    </row>
    <row r="638">
      <c r="A638" s="99"/>
    </row>
    <row r="639">
      <c r="A639" s="99"/>
    </row>
    <row r="640">
      <c r="A640" s="99"/>
    </row>
    <row r="641">
      <c r="A641" s="99"/>
    </row>
    <row r="642">
      <c r="A642" s="99"/>
    </row>
    <row r="643">
      <c r="A643" s="99"/>
    </row>
    <row r="644">
      <c r="A644" s="99"/>
    </row>
    <row r="645">
      <c r="A645" s="99"/>
    </row>
    <row r="646">
      <c r="A646" s="99"/>
    </row>
    <row r="647">
      <c r="A647" s="99"/>
    </row>
    <row r="648">
      <c r="A648" s="99"/>
    </row>
    <row r="649">
      <c r="A649" s="99"/>
    </row>
    <row r="650">
      <c r="A650" s="99"/>
    </row>
    <row r="651">
      <c r="A651" s="99"/>
    </row>
    <row r="652">
      <c r="A652" s="99"/>
    </row>
    <row r="653">
      <c r="A653" s="99"/>
    </row>
    <row r="654">
      <c r="A654" s="99"/>
    </row>
    <row r="655">
      <c r="A655" s="99"/>
    </row>
    <row r="656">
      <c r="A656" s="99"/>
    </row>
    <row r="657">
      <c r="A657" s="99"/>
    </row>
    <row r="658">
      <c r="A658" s="99"/>
    </row>
    <row r="659">
      <c r="A659" s="99"/>
    </row>
    <row r="660">
      <c r="A660" s="99"/>
    </row>
    <row r="661">
      <c r="A661" s="99"/>
    </row>
    <row r="662">
      <c r="A662" s="99"/>
    </row>
    <row r="663">
      <c r="A663" s="99"/>
    </row>
    <row r="664">
      <c r="A664" s="99"/>
    </row>
    <row r="665">
      <c r="A665" s="99"/>
    </row>
    <row r="666">
      <c r="A666" s="99"/>
    </row>
    <row r="667">
      <c r="A667" s="99"/>
    </row>
    <row r="668">
      <c r="A668" s="99"/>
    </row>
    <row r="669">
      <c r="A669" s="99"/>
    </row>
    <row r="670">
      <c r="A670" s="99"/>
    </row>
    <row r="671">
      <c r="A671" s="99"/>
    </row>
    <row r="672">
      <c r="A672" s="99"/>
    </row>
    <row r="673">
      <c r="A673" s="99"/>
    </row>
    <row r="674">
      <c r="A674" s="99"/>
    </row>
    <row r="675">
      <c r="A675" s="99"/>
    </row>
    <row r="676">
      <c r="A676" s="99"/>
    </row>
    <row r="677">
      <c r="A677" s="99"/>
    </row>
    <row r="678">
      <c r="A678" s="99"/>
    </row>
    <row r="679">
      <c r="A679" s="99"/>
    </row>
    <row r="680">
      <c r="A680" s="99"/>
    </row>
    <row r="681">
      <c r="A681" s="99"/>
    </row>
    <row r="682">
      <c r="A682" s="99"/>
    </row>
    <row r="683">
      <c r="A683" s="99"/>
    </row>
    <row r="684">
      <c r="A684" s="99"/>
    </row>
    <row r="685">
      <c r="A685" s="99"/>
    </row>
    <row r="686">
      <c r="A686" s="99"/>
    </row>
    <row r="687">
      <c r="A687" s="99"/>
    </row>
    <row r="688">
      <c r="A688" s="99"/>
    </row>
    <row r="689">
      <c r="A689" s="99"/>
    </row>
    <row r="690">
      <c r="A690" s="99"/>
    </row>
    <row r="691">
      <c r="A691" s="99"/>
    </row>
    <row r="692">
      <c r="A692" s="99"/>
    </row>
    <row r="693">
      <c r="A693" s="99"/>
    </row>
    <row r="694">
      <c r="A694" s="99"/>
    </row>
    <row r="695">
      <c r="A695" s="99"/>
    </row>
    <row r="696">
      <c r="A696" s="99"/>
    </row>
    <row r="697">
      <c r="A697" s="99"/>
    </row>
    <row r="698">
      <c r="A698" s="99"/>
    </row>
    <row r="699">
      <c r="A699" s="99"/>
    </row>
    <row r="700">
      <c r="A700" s="99"/>
    </row>
    <row r="701">
      <c r="A701" s="99"/>
    </row>
    <row r="702">
      <c r="A702" s="99"/>
    </row>
    <row r="703">
      <c r="A703" s="99"/>
    </row>
    <row r="704">
      <c r="A704" s="99"/>
    </row>
    <row r="705">
      <c r="A705" s="99"/>
    </row>
    <row r="706">
      <c r="A706" s="99"/>
    </row>
    <row r="707">
      <c r="A707" s="99"/>
    </row>
    <row r="708">
      <c r="A708" s="99"/>
    </row>
    <row r="709">
      <c r="A709" s="99"/>
    </row>
    <row r="710">
      <c r="A710" s="99"/>
    </row>
    <row r="711">
      <c r="A711" s="99"/>
    </row>
    <row r="712">
      <c r="A712" s="99"/>
    </row>
    <row r="713">
      <c r="A713" s="99"/>
    </row>
    <row r="714">
      <c r="A714" s="99"/>
    </row>
    <row r="715">
      <c r="A715" s="99"/>
    </row>
    <row r="716">
      <c r="A716" s="99"/>
    </row>
    <row r="717">
      <c r="A717" s="99"/>
    </row>
    <row r="718">
      <c r="A718" s="99"/>
    </row>
    <row r="719">
      <c r="A719" s="99"/>
    </row>
    <row r="720">
      <c r="A720" s="99"/>
    </row>
    <row r="721">
      <c r="A721" s="99"/>
    </row>
    <row r="722">
      <c r="A722" s="99"/>
    </row>
    <row r="723">
      <c r="A723" s="99"/>
    </row>
    <row r="724">
      <c r="A724" s="99"/>
    </row>
    <row r="725">
      <c r="A725" s="99"/>
    </row>
    <row r="726">
      <c r="A726" s="99"/>
    </row>
    <row r="727">
      <c r="A727" s="99"/>
    </row>
    <row r="728">
      <c r="A728" s="99"/>
    </row>
    <row r="729">
      <c r="A729" s="99"/>
    </row>
    <row r="730">
      <c r="A730" s="99"/>
    </row>
    <row r="731">
      <c r="A731" s="99"/>
    </row>
    <row r="732">
      <c r="A732" s="99"/>
    </row>
    <row r="733">
      <c r="A733" s="99"/>
    </row>
    <row r="734">
      <c r="A734" s="99"/>
    </row>
    <row r="735">
      <c r="A735" s="99"/>
    </row>
    <row r="736">
      <c r="A736" s="99"/>
    </row>
    <row r="737">
      <c r="A737" s="99"/>
    </row>
    <row r="738">
      <c r="A738" s="99"/>
    </row>
    <row r="739">
      <c r="A739" s="99"/>
    </row>
    <row r="740">
      <c r="A740" s="99"/>
    </row>
    <row r="741">
      <c r="A741" s="99"/>
    </row>
    <row r="742">
      <c r="A742" s="99"/>
    </row>
    <row r="743">
      <c r="A743" s="99"/>
    </row>
    <row r="744">
      <c r="A744" s="99"/>
    </row>
    <row r="745">
      <c r="A745" s="99"/>
    </row>
    <row r="746">
      <c r="A746" s="99"/>
    </row>
    <row r="747">
      <c r="A747" s="99"/>
    </row>
    <row r="748">
      <c r="A748" s="99"/>
    </row>
    <row r="749">
      <c r="A749" s="99"/>
    </row>
    <row r="750">
      <c r="A750" s="99"/>
    </row>
    <row r="751">
      <c r="A751" s="99"/>
    </row>
    <row r="752">
      <c r="A752" s="99"/>
    </row>
    <row r="753">
      <c r="A753" s="99"/>
    </row>
    <row r="754">
      <c r="A754" s="99"/>
    </row>
    <row r="755">
      <c r="A755" s="99"/>
    </row>
    <row r="756">
      <c r="A756" s="99"/>
    </row>
    <row r="757">
      <c r="A757" s="99"/>
    </row>
    <row r="758">
      <c r="A758" s="99"/>
    </row>
    <row r="759">
      <c r="A759" s="99"/>
    </row>
    <row r="760">
      <c r="A760" s="99"/>
    </row>
    <row r="761">
      <c r="A761" s="99"/>
    </row>
    <row r="762">
      <c r="A762" s="99"/>
    </row>
    <row r="763">
      <c r="A763" s="99"/>
    </row>
    <row r="764">
      <c r="A764" s="99"/>
    </row>
    <row r="765">
      <c r="A765" s="99"/>
    </row>
    <row r="766">
      <c r="A766" s="99"/>
    </row>
    <row r="767">
      <c r="A767" s="99"/>
    </row>
    <row r="768">
      <c r="A768" s="99"/>
    </row>
    <row r="769">
      <c r="A769" s="99"/>
    </row>
    <row r="770">
      <c r="A770" s="99"/>
    </row>
    <row r="771">
      <c r="A771" s="99"/>
    </row>
    <row r="772">
      <c r="A772" s="99"/>
    </row>
    <row r="773">
      <c r="A773" s="99"/>
    </row>
    <row r="774">
      <c r="A774" s="99"/>
    </row>
    <row r="775">
      <c r="A775" s="99"/>
    </row>
    <row r="776">
      <c r="A776" s="99"/>
    </row>
    <row r="777">
      <c r="A777" s="99"/>
    </row>
    <row r="778">
      <c r="A778" s="99"/>
    </row>
    <row r="779">
      <c r="A779" s="99"/>
    </row>
    <row r="780">
      <c r="A780" s="99"/>
    </row>
    <row r="781">
      <c r="A781" s="99"/>
    </row>
    <row r="782">
      <c r="A782" s="99"/>
    </row>
    <row r="783">
      <c r="A783" s="99"/>
    </row>
    <row r="784">
      <c r="A784" s="99"/>
    </row>
    <row r="785">
      <c r="A785" s="99"/>
    </row>
    <row r="786">
      <c r="A786" s="99"/>
    </row>
    <row r="787">
      <c r="A787" s="99"/>
    </row>
    <row r="788">
      <c r="A788" s="99"/>
    </row>
    <row r="789">
      <c r="A789" s="99"/>
    </row>
    <row r="790">
      <c r="A790" s="99"/>
    </row>
    <row r="791">
      <c r="A791" s="99"/>
    </row>
    <row r="792">
      <c r="A792" s="99"/>
    </row>
    <row r="793">
      <c r="A793" s="99"/>
    </row>
    <row r="794">
      <c r="A794" s="99"/>
    </row>
    <row r="795">
      <c r="A795" s="99"/>
    </row>
    <row r="796">
      <c r="A796" s="99"/>
    </row>
    <row r="797">
      <c r="A797" s="99"/>
    </row>
    <row r="798">
      <c r="A798" s="99"/>
    </row>
    <row r="799">
      <c r="A799" s="99"/>
    </row>
    <row r="800">
      <c r="A800" s="99"/>
    </row>
    <row r="801">
      <c r="A801" s="99"/>
    </row>
    <row r="802">
      <c r="A802" s="99"/>
    </row>
    <row r="803">
      <c r="A803" s="99"/>
    </row>
    <row r="804">
      <c r="A804" s="99"/>
    </row>
    <row r="805">
      <c r="A805" s="99"/>
    </row>
    <row r="806">
      <c r="A806" s="99"/>
    </row>
    <row r="807">
      <c r="A807" s="99"/>
    </row>
    <row r="808">
      <c r="A808" s="99"/>
    </row>
    <row r="809">
      <c r="A809" s="99"/>
    </row>
    <row r="810">
      <c r="A810" s="99"/>
    </row>
    <row r="811">
      <c r="A811" s="99"/>
    </row>
    <row r="812">
      <c r="A812" s="99"/>
    </row>
    <row r="813">
      <c r="A813" s="99"/>
    </row>
    <row r="814">
      <c r="A814" s="99"/>
    </row>
    <row r="815">
      <c r="A815" s="99"/>
    </row>
    <row r="816">
      <c r="A816" s="99"/>
    </row>
    <row r="817">
      <c r="A817" s="99"/>
    </row>
    <row r="818">
      <c r="A818" s="99"/>
    </row>
    <row r="819">
      <c r="A819" s="99"/>
    </row>
    <row r="820">
      <c r="A820" s="99"/>
    </row>
    <row r="821">
      <c r="A821" s="99"/>
    </row>
    <row r="822">
      <c r="A822" s="99"/>
    </row>
    <row r="823">
      <c r="A823" s="99"/>
    </row>
    <row r="824">
      <c r="A824" s="99"/>
    </row>
    <row r="825">
      <c r="A825" s="99"/>
    </row>
    <row r="826">
      <c r="A826" s="99"/>
    </row>
    <row r="827">
      <c r="A827" s="99"/>
    </row>
    <row r="828">
      <c r="A828" s="99"/>
    </row>
    <row r="829">
      <c r="A829" s="99"/>
    </row>
    <row r="830">
      <c r="A830" s="99"/>
    </row>
    <row r="831">
      <c r="A831" s="99"/>
    </row>
    <row r="832">
      <c r="A832" s="99"/>
    </row>
    <row r="833">
      <c r="A833" s="99"/>
    </row>
    <row r="834">
      <c r="A834" s="99"/>
    </row>
    <row r="835">
      <c r="A835" s="99"/>
    </row>
    <row r="836">
      <c r="A836" s="99"/>
    </row>
    <row r="837">
      <c r="A837" s="99"/>
    </row>
    <row r="838">
      <c r="A838" s="99"/>
    </row>
    <row r="839">
      <c r="A839" s="99"/>
    </row>
    <row r="840">
      <c r="A840" s="99"/>
    </row>
    <row r="841">
      <c r="A841" s="99"/>
    </row>
    <row r="842">
      <c r="A842" s="99"/>
    </row>
    <row r="843">
      <c r="A843" s="99"/>
    </row>
    <row r="844">
      <c r="A844" s="99"/>
    </row>
    <row r="845">
      <c r="A845" s="99"/>
    </row>
    <row r="846">
      <c r="A846" s="99"/>
    </row>
    <row r="847">
      <c r="A847" s="99"/>
    </row>
    <row r="848">
      <c r="A848" s="99"/>
    </row>
    <row r="849">
      <c r="A849" s="99"/>
    </row>
    <row r="850">
      <c r="A850" s="99"/>
    </row>
    <row r="851">
      <c r="A851" s="99"/>
    </row>
    <row r="852">
      <c r="A852" s="99"/>
    </row>
    <row r="853">
      <c r="A853" s="99"/>
    </row>
    <row r="854">
      <c r="A854" s="99"/>
    </row>
    <row r="855">
      <c r="A855" s="99"/>
    </row>
    <row r="856">
      <c r="A856" s="99"/>
    </row>
    <row r="857">
      <c r="A857" s="99"/>
    </row>
    <row r="858">
      <c r="A858" s="99"/>
    </row>
    <row r="859">
      <c r="A859" s="99"/>
    </row>
    <row r="860">
      <c r="A860" s="99"/>
    </row>
    <row r="861">
      <c r="A861" s="99"/>
    </row>
    <row r="862">
      <c r="A862" s="99"/>
    </row>
    <row r="863">
      <c r="A863" s="99"/>
    </row>
    <row r="864">
      <c r="A864" s="99"/>
    </row>
    <row r="865">
      <c r="A865" s="99"/>
    </row>
    <row r="866">
      <c r="A866" s="99"/>
    </row>
    <row r="867">
      <c r="A867" s="99"/>
    </row>
    <row r="868">
      <c r="A868" s="99"/>
    </row>
    <row r="869">
      <c r="A869" s="99"/>
    </row>
    <row r="870">
      <c r="A870" s="99"/>
    </row>
    <row r="871">
      <c r="A871" s="99"/>
    </row>
    <row r="872">
      <c r="A872" s="99"/>
    </row>
    <row r="873">
      <c r="A873" s="99"/>
    </row>
    <row r="874">
      <c r="A874" s="99"/>
    </row>
    <row r="875">
      <c r="A875" s="99"/>
    </row>
    <row r="876">
      <c r="A876" s="99"/>
    </row>
    <row r="877">
      <c r="A877" s="99"/>
    </row>
    <row r="878">
      <c r="A878" s="99"/>
    </row>
    <row r="879">
      <c r="A879" s="99"/>
    </row>
    <row r="880">
      <c r="A880" s="99"/>
    </row>
    <row r="881">
      <c r="A881" s="99"/>
    </row>
    <row r="882">
      <c r="A882" s="99"/>
    </row>
    <row r="883">
      <c r="A883" s="99"/>
    </row>
    <row r="884">
      <c r="A884" s="99"/>
    </row>
    <row r="885">
      <c r="A885" s="99"/>
    </row>
    <row r="886">
      <c r="A886" s="99"/>
    </row>
    <row r="887">
      <c r="A887" s="99"/>
    </row>
    <row r="888">
      <c r="A888" s="99"/>
    </row>
    <row r="889">
      <c r="A889" s="99"/>
    </row>
    <row r="890">
      <c r="A890" s="99"/>
    </row>
    <row r="891">
      <c r="A891" s="99"/>
    </row>
    <row r="892">
      <c r="A892" s="99"/>
    </row>
    <row r="893">
      <c r="A893" s="99"/>
    </row>
    <row r="894">
      <c r="A894" s="99"/>
    </row>
    <row r="895">
      <c r="A895" s="99"/>
    </row>
    <row r="896">
      <c r="A896" s="99"/>
    </row>
    <row r="897">
      <c r="A897" s="99"/>
    </row>
    <row r="898">
      <c r="A898" s="99"/>
    </row>
    <row r="899">
      <c r="A899" s="99"/>
    </row>
    <row r="900">
      <c r="A900" s="99"/>
    </row>
    <row r="901">
      <c r="A901" s="99"/>
    </row>
    <row r="902">
      <c r="A902" s="99"/>
    </row>
    <row r="903">
      <c r="A903" s="99"/>
    </row>
    <row r="904">
      <c r="A904" s="99"/>
    </row>
    <row r="905">
      <c r="A905" s="99"/>
    </row>
    <row r="906">
      <c r="A906" s="99"/>
    </row>
    <row r="907">
      <c r="A907" s="99"/>
    </row>
    <row r="908">
      <c r="A908" s="99"/>
    </row>
    <row r="909">
      <c r="A909" s="99"/>
    </row>
    <row r="910">
      <c r="A910" s="99"/>
    </row>
    <row r="911">
      <c r="A911" s="99"/>
    </row>
    <row r="912">
      <c r="A912" s="99"/>
    </row>
    <row r="913">
      <c r="A913" s="99"/>
    </row>
    <row r="914">
      <c r="A914" s="99"/>
    </row>
    <row r="915">
      <c r="A915" s="99"/>
    </row>
    <row r="916">
      <c r="A916" s="99"/>
    </row>
    <row r="917">
      <c r="A917" s="99"/>
    </row>
    <row r="918">
      <c r="A918" s="99"/>
    </row>
    <row r="919">
      <c r="A919" s="99"/>
    </row>
    <row r="920">
      <c r="A920" s="99"/>
    </row>
    <row r="921">
      <c r="A921" s="99"/>
    </row>
    <row r="922">
      <c r="A922" s="99"/>
    </row>
    <row r="923">
      <c r="A923" s="99"/>
    </row>
    <row r="924">
      <c r="A924" s="99"/>
    </row>
    <row r="925">
      <c r="A925" s="99"/>
    </row>
    <row r="926">
      <c r="A926" s="99"/>
    </row>
    <row r="927">
      <c r="A927" s="99"/>
    </row>
    <row r="928">
      <c r="A928" s="99"/>
    </row>
    <row r="929">
      <c r="A929" s="99"/>
    </row>
    <row r="930">
      <c r="A930" s="99"/>
    </row>
    <row r="931">
      <c r="A931" s="99"/>
    </row>
    <row r="932">
      <c r="A932" s="99"/>
    </row>
    <row r="933">
      <c r="A933" s="99"/>
    </row>
    <row r="934">
      <c r="A934" s="99"/>
    </row>
    <row r="935">
      <c r="A935" s="99"/>
    </row>
    <row r="936">
      <c r="A936" s="99"/>
    </row>
    <row r="937">
      <c r="A937" s="99"/>
    </row>
    <row r="938">
      <c r="A938" s="99"/>
    </row>
    <row r="939">
      <c r="A939" s="99"/>
    </row>
    <row r="940">
      <c r="A940" s="99"/>
    </row>
    <row r="941">
      <c r="A941" s="99"/>
    </row>
    <row r="942">
      <c r="A942" s="99"/>
    </row>
    <row r="943">
      <c r="A943" s="99"/>
    </row>
    <row r="944">
      <c r="A944" s="99"/>
    </row>
    <row r="945">
      <c r="A945" s="99"/>
    </row>
    <row r="946">
      <c r="A946" s="99"/>
    </row>
    <row r="947">
      <c r="A947" s="99"/>
    </row>
    <row r="948">
      <c r="A948" s="99"/>
    </row>
    <row r="949">
      <c r="A949" s="99"/>
    </row>
    <row r="950">
      <c r="A950" s="99"/>
    </row>
    <row r="951">
      <c r="A951" s="99"/>
    </row>
    <row r="952">
      <c r="A952" s="99"/>
    </row>
    <row r="953">
      <c r="A953" s="99"/>
    </row>
    <row r="954">
      <c r="A954" s="99"/>
    </row>
    <row r="955">
      <c r="A955" s="99"/>
    </row>
    <row r="956">
      <c r="A956" s="99"/>
    </row>
    <row r="957">
      <c r="A957" s="99"/>
    </row>
    <row r="958">
      <c r="A958" s="99"/>
    </row>
    <row r="959">
      <c r="A959" s="99"/>
    </row>
    <row r="960">
      <c r="A960" s="99"/>
    </row>
    <row r="961">
      <c r="A961" s="99"/>
    </row>
    <row r="962">
      <c r="A962" s="99"/>
    </row>
    <row r="963">
      <c r="A963" s="99"/>
    </row>
    <row r="964">
      <c r="A964" s="99"/>
    </row>
    <row r="965">
      <c r="A965" s="99"/>
    </row>
    <row r="966">
      <c r="A966" s="99"/>
    </row>
    <row r="967">
      <c r="A967" s="99"/>
    </row>
    <row r="968">
      <c r="A968" s="99"/>
    </row>
    <row r="969">
      <c r="A969" s="99"/>
    </row>
    <row r="970">
      <c r="A970" s="99"/>
    </row>
    <row r="971">
      <c r="A971" s="99"/>
    </row>
    <row r="972">
      <c r="A972" s="99"/>
    </row>
    <row r="973">
      <c r="A973" s="99"/>
    </row>
    <row r="974">
      <c r="A974" s="99"/>
    </row>
    <row r="975">
      <c r="A975" s="99"/>
    </row>
    <row r="976">
      <c r="A976" s="99"/>
    </row>
    <row r="977">
      <c r="A977" s="99"/>
    </row>
    <row r="978">
      <c r="A978" s="99"/>
    </row>
    <row r="979">
      <c r="A979" s="99"/>
    </row>
    <row r="980">
      <c r="A980" s="99"/>
    </row>
    <row r="981">
      <c r="A981" s="99"/>
    </row>
    <row r="982">
      <c r="A982" s="99"/>
    </row>
    <row r="983">
      <c r="A983" s="99"/>
    </row>
    <row r="984">
      <c r="A984" s="99"/>
    </row>
    <row r="985">
      <c r="A985" s="99"/>
    </row>
    <row r="986">
      <c r="A986" s="99"/>
    </row>
    <row r="987">
      <c r="A987" s="99"/>
    </row>
    <row r="988">
      <c r="A988" s="99"/>
    </row>
    <row r="989">
      <c r="A989" s="99"/>
    </row>
    <row r="990">
      <c r="A990" s="99"/>
    </row>
    <row r="991">
      <c r="A991" s="99"/>
    </row>
    <row r="992">
      <c r="A992" s="99"/>
    </row>
    <row r="993">
      <c r="A993" s="99"/>
    </row>
    <row r="994">
      <c r="A994" s="99"/>
    </row>
    <row r="995">
      <c r="A995" s="99"/>
    </row>
    <row r="996">
      <c r="A996" s="99"/>
    </row>
    <row r="997">
      <c r="A997" s="99"/>
    </row>
    <row r="998">
      <c r="A998" s="99"/>
    </row>
    <row r="999">
      <c r="A999" s="99"/>
    </row>
    <row r="1000">
      <c r="A1000" s="99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2" t="s">
        <v>179</v>
      </c>
      <c r="B1" s="83" t="s">
        <v>180</v>
      </c>
    </row>
    <row r="2">
      <c r="A2" s="249">
        <f>EOMONTH(TODAY(),-15)+1</f>
        <v>45809</v>
      </c>
      <c r="B2" s="243">
        <v>0.0</v>
      </c>
    </row>
    <row r="3">
      <c r="A3" s="249">
        <f>EOMONTH(TODAY(),-14)+1</f>
        <v>45839</v>
      </c>
      <c r="B3" s="245">
        <v>0.0</v>
      </c>
    </row>
    <row r="4">
      <c r="A4" s="249">
        <f>EOMONTH(TODAY(),-13)+1</f>
        <v>45870</v>
      </c>
      <c r="B4" s="243">
        <v>100.0</v>
      </c>
    </row>
    <row r="5">
      <c r="A5" s="249">
        <f>EOMONTH(TODAY(),-12)+1</f>
        <v>45901</v>
      </c>
      <c r="B5" s="245">
        <v>100.0</v>
      </c>
    </row>
    <row r="6">
      <c r="A6" s="249">
        <f>EOMONTH(TODAY(),-11)+1</f>
        <v>45931</v>
      </c>
      <c r="B6" s="243">
        <v>97.0</v>
      </c>
    </row>
    <row r="7">
      <c r="A7" s="249">
        <f>EOMONTH(TODAY(),-10)+1</f>
        <v>45962</v>
      </c>
      <c r="B7" s="245">
        <v>100.0</v>
      </c>
    </row>
    <row r="8">
      <c r="A8" s="249">
        <f>EOMONTH(TODAY(),-9)+1</f>
        <v>45992</v>
      </c>
      <c r="B8" s="243">
        <v>97.0</v>
      </c>
    </row>
    <row r="9">
      <c r="A9" s="249">
        <f>EOMONTH(TODAY(),-8)+1</f>
        <v>46023</v>
      </c>
      <c r="B9" s="245">
        <v>92.0</v>
      </c>
    </row>
    <row r="10">
      <c r="A10" s="249">
        <f>EOMONTH(TODAY(),-7)+1</f>
        <v>46054</v>
      </c>
      <c r="B10" s="243">
        <v>82.0</v>
      </c>
    </row>
    <row r="11">
      <c r="A11" s="249">
        <f>EOMONTH(TODAY(),-6)+1</f>
        <v>46082</v>
      </c>
      <c r="B11" s="245">
        <v>68.0</v>
      </c>
    </row>
    <row r="12">
      <c r="A12" s="249">
        <f>EOMONTH(TODAY(),-5)+1</f>
        <v>46113</v>
      </c>
      <c r="B12" s="243">
        <v>68.0</v>
      </c>
    </row>
    <row r="13">
      <c r="A13" s="249">
        <f>EOMONTH(TODAY(),-4)+1</f>
        <v>46143</v>
      </c>
      <c r="B13" s="245">
        <v>47.0</v>
      </c>
    </row>
    <row r="14">
      <c r="A14" s="249">
        <f>EOMONTH(TODAY(),-3)+1</f>
        <v>46174</v>
      </c>
      <c r="B14" s="243">
        <v>36.0</v>
      </c>
    </row>
    <row r="15">
      <c r="A15" s="250"/>
      <c r="B15" s="245"/>
    </row>
    <row r="16">
      <c r="A16" s="99"/>
    </row>
    <row r="17">
      <c r="A17" s="77" t="s">
        <v>181</v>
      </c>
    </row>
    <row r="18">
      <c r="A18" s="99"/>
    </row>
    <row r="19">
      <c r="A19" s="99"/>
    </row>
    <row r="20">
      <c r="A20" s="99"/>
    </row>
    <row r="21">
      <c r="A21" s="99"/>
    </row>
    <row r="22">
      <c r="A22" s="99"/>
    </row>
    <row r="23">
      <c r="A23" s="99"/>
    </row>
    <row r="24">
      <c r="A24" s="99"/>
    </row>
    <row r="25">
      <c r="A25" s="99"/>
    </row>
    <row r="26">
      <c r="A26" s="99"/>
    </row>
    <row r="27">
      <c r="A27" s="99"/>
    </row>
    <row r="28">
      <c r="A28" s="99"/>
    </row>
    <row r="29">
      <c r="A29" s="99"/>
    </row>
    <row r="30">
      <c r="A30" s="99"/>
    </row>
    <row r="31">
      <c r="A31" s="99"/>
    </row>
    <row r="32">
      <c r="A32" s="99"/>
    </row>
    <row r="33">
      <c r="A33" s="99"/>
    </row>
    <row r="34">
      <c r="A34" s="99"/>
    </row>
    <row r="35">
      <c r="A35" s="99"/>
    </row>
    <row r="36">
      <c r="A36" s="99"/>
    </row>
    <row r="37">
      <c r="A37" s="99"/>
    </row>
    <row r="38">
      <c r="A38" s="99"/>
    </row>
    <row r="39">
      <c r="A39" s="99"/>
    </row>
    <row r="40">
      <c r="A40" s="99"/>
    </row>
    <row r="41">
      <c r="A41" s="99"/>
    </row>
    <row r="42">
      <c r="A42" s="99"/>
    </row>
    <row r="43">
      <c r="A43" s="99"/>
    </row>
    <row r="44">
      <c r="A44" s="99"/>
    </row>
    <row r="45">
      <c r="A45" s="99"/>
    </row>
    <row r="46">
      <c r="A46" s="99"/>
    </row>
    <row r="47">
      <c r="A47" s="99"/>
    </row>
    <row r="48">
      <c r="A48" s="99"/>
    </row>
    <row r="49">
      <c r="A49" s="99"/>
    </row>
    <row r="50">
      <c r="A50" s="99"/>
    </row>
    <row r="51">
      <c r="A51" s="99"/>
    </row>
    <row r="52">
      <c r="A52" s="99"/>
    </row>
    <row r="53">
      <c r="A53" s="99"/>
    </row>
    <row r="54">
      <c r="A54" s="99"/>
    </row>
    <row r="55">
      <c r="A55" s="99"/>
    </row>
    <row r="56">
      <c r="A56" s="99"/>
    </row>
    <row r="57">
      <c r="A57" s="99"/>
    </row>
    <row r="58">
      <c r="A58" s="99"/>
    </row>
    <row r="59">
      <c r="A59" s="99"/>
    </row>
    <row r="60">
      <c r="A60" s="99"/>
    </row>
    <row r="61">
      <c r="A61" s="99"/>
    </row>
    <row r="62">
      <c r="A62" s="99"/>
    </row>
    <row r="63">
      <c r="A63" s="99"/>
    </row>
    <row r="64">
      <c r="A64" s="99"/>
    </row>
    <row r="65">
      <c r="A65" s="99"/>
    </row>
    <row r="66">
      <c r="A66" s="99"/>
    </row>
    <row r="67">
      <c r="A67" s="99"/>
    </row>
    <row r="68">
      <c r="A68" s="99"/>
    </row>
    <row r="69">
      <c r="A69" s="99"/>
    </row>
    <row r="70">
      <c r="A70" s="99"/>
    </row>
    <row r="71">
      <c r="A71" s="99"/>
    </row>
    <row r="72">
      <c r="A72" s="99"/>
    </row>
    <row r="73">
      <c r="A73" s="99"/>
    </row>
    <row r="74">
      <c r="A74" s="99"/>
    </row>
    <row r="75">
      <c r="A75" s="99"/>
    </row>
    <row r="76">
      <c r="A76" s="99"/>
    </row>
    <row r="77">
      <c r="A77" s="99"/>
    </row>
    <row r="78">
      <c r="A78" s="99"/>
    </row>
    <row r="79">
      <c r="A79" s="99"/>
    </row>
    <row r="80">
      <c r="A80" s="99"/>
    </row>
    <row r="81">
      <c r="A81" s="99"/>
    </row>
    <row r="82">
      <c r="A82" s="99"/>
    </row>
    <row r="83">
      <c r="A83" s="99"/>
    </row>
    <row r="84">
      <c r="A84" s="99"/>
    </row>
    <row r="85">
      <c r="A85" s="99"/>
    </row>
    <row r="86">
      <c r="A86" s="99"/>
    </row>
    <row r="87">
      <c r="A87" s="99"/>
    </row>
    <row r="88">
      <c r="A88" s="99"/>
    </row>
    <row r="89">
      <c r="A89" s="99"/>
    </row>
    <row r="90">
      <c r="A90" s="99"/>
    </row>
    <row r="91">
      <c r="A91" s="99"/>
    </row>
    <row r="92">
      <c r="A92" s="99"/>
    </row>
    <row r="93">
      <c r="A93" s="99"/>
    </row>
    <row r="94">
      <c r="A94" s="99"/>
    </row>
    <row r="95">
      <c r="A95" s="99"/>
    </row>
    <row r="96">
      <c r="A96" s="99"/>
    </row>
    <row r="97">
      <c r="A97" s="99"/>
    </row>
    <row r="98">
      <c r="A98" s="99"/>
    </row>
    <row r="99">
      <c r="A99" s="99"/>
    </row>
    <row r="100">
      <c r="A100" s="99"/>
    </row>
    <row r="101">
      <c r="A101" s="99"/>
    </row>
    <row r="102">
      <c r="A102" s="99"/>
    </row>
    <row r="103">
      <c r="A103" s="99"/>
    </row>
    <row r="104">
      <c r="A104" s="99"/>
    </row>
    <row r="105">
      <c r="A105" s="99"/>
    </row>
    <row r="106">
      <c r="A106" s="99"/>
    </row>
    <row r="107">
      <c r="A107" s="99"/>
    </row>
    <row r="108">
      <c r="A108" s="99"/>
    </row>
    <row r="109">
      <c r="A109" s="99"/>
    </row>
    <row r="110">
      <c r="A110" s="99"/>
    </row>
    <row r="111">
      <c r="A111" s="99"/>
    </row>
    <row r="112">
      <c r="A112" s="99"/>
    </row>
    <row r="113">
      <c r="A113" s="99"/>
    </row>
    <row r="114">
      <c r="A114" s="99"/>
    </row>
    <row r="115">
      <c r="A115" s="99"/>
    </row>
    <row r="116">
      <c r="A116" s="99"/>
    </row>
    <row r="117">
      <c r="A117" s="99"/>
    </row>
    <row r="118">
      <c r="A118" s="99"/>
    </row>
    <row r="119">
      <c r="A119" s="99"/>
    </row>
    <row r="120">
      <c r="A120" s="99"/>
    </row>
    <row r="121">
      <c r="A121" s="99"/>
    </row>
    <row r="122">
      <c r="A122" s="99"/>
    </row>
    <row r="123">
      <c r="A123" s="99"/>
    </row>
    <row r="124">
      <c r="A124" s="99"/>
    </row>
    <row r="125">
      <c r="A125" s="99"/>
    </row>
    <row r="126">
      <c r="A126" s="99"/>
    </row>
    <row r="127">
      <c r="A127" s="99"/>
    </row>
    <row r="128">
      <c r="A128" s="99"/>
    </row>
    <row r="129">
      <c r="A129" s="99"/>
    </row>
    <row r="130">
      <c r="A130" s="99"/>
    </row>
    <row r="131">
      <c r="A131" s="99"/>
    </row>
    <row r="132">
      <c r="A132" s="99"/>
    </row>
    <row r="133">
      <c r="A133" s="99"/>
    </row>
    <row r="134">
      <c r="A134" s="99"/>
    </row>
    <row r="135">
      <c r="A135" s="99"/>
    </row>
    <row r="136">
      <c r="A136" s="99"/>
    </row>
    <row r="137">
      <c r="A137" s="99"/>
    </row>
    <row r="138">
      <c r="A138" s="99"/>
    </row>
    <row r="139">
      <c r="A139" s="99"/>
    </row>
    <row r="140">
      <c r="A140" s="99"/>
    </row>
    <row r="141">
      <c r="A141" s="99"/>
    </row>
    <row r="142">
      <c r="A142" s="99"/>
    </row>
    <row r="143">
      <c r="A143" s="99"/>
    </row>
    <row r="144">
      <c r="A144" s="99"/>
    </row>
    <row r="145">
      <c r="A145" s="99"/>
    </row>
    <row r="146">
      <c r="A146" s="99"/>
    </row>
    <row r="147">
      <c r="A147" s="99"/>
    </row>
    <row r="148">
      <c r="A148" s="99"/>
    </row>
    <row r="149">
      <c r="A149" s="99"/>
    </row>
    <row r="150">
      <c r="A150" s="99"/>
    </row>
    <row r="151">
      <c r="A151" s="99"/>
    </row>
    <row r="152">
      <c r="A152" s="99"/>
    </row>
    <row r="153">
      <c r="A153" s="99"/>
    </row>
    <row r="154">
      <c r="A154" s="99"/>
    </row>
    <row r="155">
      <c r="A155" s="99"/>
    </row>
    <row r="156">
      <c r="A156" s="99"/>
    </row>
    <row r="157">
      <c r="A157" s="99"/>
    </row>
    <row r="158">
      <c r="A158" s="99"/>
    </row>
    <row r="159">
      <c r="A159" s="99"/>
    </row>
    <row r="160">
      <c r="A160" s="99"/>
    </row>
    <row r="161">
      <c r="A161" s="99"/>
    </row>
    <row r="162">
      <c r="A162" s="99"/>
    </row>
    <row r="163">
      <c r="A163" s="99"/>
    </row>
    <row r="164">
      <c r="A164" s="99"/>
    </row>
    <row r="165">
      <c r="A165" s="99"/>
    </row>
    <row r="166">
      <c r="A166" s="99"/>
    </row>
    <row r="167">
      <c r="A167" s="99"/>
    </row>
    <row r="168">
      <c r="A168" s="99"/>
    </row>
    <row r="169">
      <c r="A169" s="99"/>
    </row>
    <row r="170">
      <c r="A170" s="99"/>
    </row>
    <row r="171">
      <c r="A171" s="99"/>
    </row>
    <row r="172">
      <c r="A172" s="99"/>
    </row>
    <row r="173">
      <c r="A173" s="99"/>
    </row>
    <row r="174">
      <c r="A174" s="99"/>
    </row>
    <row r="175">
      <c r="A175" s="99"/>
    </row>
    <row r="176">
      <c r="A176" s="99"/>
    </row>
    <row r="177">
      <c r="A177" s="99"/>
    </row>
    <row r="178">
      <c r="A178" s="99"/>
    </row>
    <row r="179">
      <c r="A179" s="99"/>
    </row>
    <row r="180">
      <c r="A180" s="99"/>
    </row>
    <row r="181">
      <c r="A181" s="99"/>
    </row>
    <row r="182">
      <c r="A182" s="99"/>
    </row>
    <row r="183">
      <c r="A183" s="99"/>
    </row>
    <row r="184">
      <c r="A184" s="99"/>
    </row>
    <row r="185">
      <c r="A185" s="99"/>
    </row>
    <row r="186">
      <c r="A186" s="99"/>
    </row>
    <row r="187">
      <c r="A187" s="99"/>
    </row>
    <row r="188">
      <c r="A188" s="99"/>
    </row>
    <row r="189">
      <c r="A189" s="99"/>
    </row>
    <row r="190">
      <c r="A190" s="99"/>
    </row>
    <row r="191">
      <c r="A191" s="99"/>
    </row>
    <row r="192">
      <c r="A192" s="99"/>
    </row>
    <row r="193">
      <c r="A193" s="99"/>
    </row>
    <row r="194">
      <c r="A194" s="99"/>
    </row>
    <row r="195">
      <c r="A195" s="99"/>
    </row>
    <row r="196">
      <c r="A196" s="99"/>
    </row>
    <row r="197">
      <c r="A197" s="99"/>
    </row>
    <row r="198">
      <c r="A198" s="99"/>
    </row>
    <row r="199">
      <c r="A199" s="99"/>
    </row>
    <row r="200">
      <c r="A200" s="99"/>
    </row>
    <row r="201">
      <c r="A201" s="99"/>
    </row>
    <row r="202">
      <c r="A202" s="99"/>
    </row>
    <row r="203">
      <c r="A203" s="99"/>
    </row>
    <row r="204">
      <c r="A204" s="99"/>
    </row>
    <row r="205">
      <c r="A205" s="99"/>
    </row>
    <row r="206">
      <c r="A206" s="99"/>
    </row>
    <row r="207">
      <c r="A207" s="99"/>
    </row>
    <row r="208">
      <c r="A208" s="99"/>
    </row>
    <row r="209">
      <c r="A209" s="99"/>
    </row>
    <row r="210">
      <c r="A210" s="99"/>
    </row>
    <row r="211">
      <c r="A211" s="99"/>
    </row>
    <row r="212">
      <c r="A212" s="99"/>
    </row>
    <row r="213">
      <c r="A213" s="99"/>
    </row>
    <row r="214">
      <c r="A214" s="99"/>
    </row>
    <row r="215">
      <c r="A215" s="99"/>
    </row>
    <row r="216">
      <c r="A216" s="99"/>
    </row>
    <row r="217">
      <c r="A217" s="99"/>
    </row>
    <row r="218">
      <c r="A218" s="99"/>
    </row>
    <row r="219">
      <c r="A219" s="99"/>
    </row>
    <row r="220">
      <c r="A220" s="99"/>
    </row>
    <row r="221">
      <c r="A221" s="99"/>
    </row>
    <row r="222">
      <c r="A222" s="99"/>
    </row>
    <row r="223">
      <c r="A223" s="99"/>
    </row>
    <row r="224">
      <c r="A224" s="99"/>
    </row>
    <row r="225">
      <c r="A225" s="99"/>
    </row>
    <row r="226">
      <c r="A226" s="99"/>
    </row>
    <row r="227">
      <c r="A227" s="99"/>
    </row>
    <row r="228">
      <c r="A228" s="99"/>
    </row>
    <row r="229">
      <c r="A229" s="99"/>
    </row>
    <row r="230">
      <c r="A230" s="99"/>
    </row>
    <row r="231">
      <c r="A231" s="99"/>
    </row>
    <row r="232">
      <c r="A232" s="99"/>
    </row>
    <row r="233">
      <c r="A233" s="99"/>
    </row>
    <row r="234">
      <c r="A234" s="99"/>
    </row>
    <row r="235">
      <c r="A235" s="99"/>
    </row>
    <row r="236">
      <c r="A236" s="99"/>
    </row>
    <row r="237">
      <c r="A237" s="99"/>
    </row>
    <row r="238">
      <c r="A238" s="99"/>
    </row>
    <row r="239">
      <c r="A239" s="99"/>
    </row>
    <row r="240">
      <c r="A240" s="99"/>
    </row>
    <row r="241">
      <c r="A241" s="99"/>
    </row>
    <row r="242">
      <c r="A242" s="99"/>
    </row>
    <row r="243">
      <c r="A243" s="99"/>
    </row>
    <row r="244">
      <c r="A244" s="99"/>
    </row>
    <row r="245">
      <c r="A245" s="99"/>
    </row>
    <row r="246">
      <c r="A246" s="99"/>
    </row>
    <row r="247">
      <c r="A247" s="99"/>
    </row>
    <row r="248">
      <c r="A248" s="99"/>
    </row>
    <row r="249">
      <c r="A249" s="99"/>
    </row>
    <row r="250">
      <c r="A250" s="99"/>
    </row>
    <row r="251">
      <c r="A251" s="99"/>
    </row>
    <row r="252">
      <c r="A252" s="99"/>
    </row>
    <row r="253">
      <c r="A253" s="99"/>
    </row>
    <row r="254">
      <c r="A254" s="99"/>
    </row>
    <row r="255">
      <c r="A255" s="99"/>
    </row>
    <row r="256">
      <c r="A256" s="99"/>
    </row>
    <row r="257">
      <c r="A257" s="99"/>
    </row>
    <row r="258">
      <c r="A258" s="99"/>
    </row>
    <row r="259">
      <c r="A259" s="99"/>
    </row>
    <row r="260">
      <c r="A260" s="99"/>
    </row>
    <row r="261">
      <c r="A261" s="99"/>
    </row>
    <row r="262">
      <c r="A262" s="99"/>
    </row>
    <row r="263">
      <c r="A263" s="99"/>
    </row>
    <row r="264">
      <c r="A264" s="99"/>
    </row>
    <row r="265">
      <c r="A265" s="99"/>
    </row>
    <row r="266">
      <c r="A266" s="99"/>
    </row>
    <row r="267">
      <c r="A267" s="99"/>
    </row>
    <row r="268">
      <c r="A268" s="99"/>
    </row>
    <row r="269">
      <c r="A269" s="99"/>
    </row>
    <row r="270">
      <c r="A270" s="99"/>
    </row>
    <row r="271">
      <c r="A271" s="99"/>
    </row>
    <row r="272">
      <c r="A272" s="99"/>
    </row>
    <row r="273">
      <c r="A273" s="99"/>
    </row>
    <row r="274">
      <c r="A274" s="99"/>
    </row>
    <row r="275">
      <c r="A275" s="99"/>
    </row>
    <row r="276">
      <c r="A276" s="99"/>
    </row>
    <row r="277">
      <c r="A277" s="99"/>
    </row>
    <row r="278">
      <c r="A278" s="99"/>
    </row>
    <row r="279">
      <c r="A279" s="99"/>
    </row>
    <row r="280">
      <c r="A280" s="99"/>
    </row>
    <row r="281">
      <c r="A281" s="99"/>
    </row>
    <row r="282">
      <c r="A282" s="99"/>
    </row>
    <row r="283">
      <c r="A283" s="99"/>
    </row>
    <row r="284">
      <c r="A284" s="99"/>
    </row>
    <row r="285">
      <c r="A285" s="99"/>
    </row>
    <row r="286">
      <c r="A286" s="99"/>
    </row>
    <row r="287">
      <c r="A287" s="99"/>
    </row>
    <row r="288">
      <c r="A288" s="99"/>
    </row>
    <row r="289">
      <c r="A289" s="99"/>
    </row>
    <row r="290">
      <c r="A290" s="99"/>
    </row>
    <row r="291">
      <c r="A291" s="99"/>
    </row>
    <row r="292">
      <c r="A292" s="99"/>
    </row>
    <row r="293">
      <c r="A293" s="99"/>
    </row>
    <row r="294">
      <c r="A294" s="99"/>
    </row>
    <row r="295">
      <c r="A295" s="99"/>
    </row>
    <row r="296">
      <c r="A296" s="99"/>
    </row>
    <row r="297">
      <c r="A297" s="99"/>
    </row>
    <row r="298">
      <c r="A298" s="99"/>
    </row>
    <row r="299">
      <c r="A299" s="99"/>
    </row>
    <row r="300">
      <c r="A300" s="99"/>
    </row>
    <row r="301">
      <c r="A301" s="99"/>
    </row>
    <row r="302">
      <c r="A302" s="99"/>
    </row>
    <row r="303">
      <c r="A303" s="99"/>
    </row>
    <row r="304">
      <c r="A304" s="99"/>
    </row>
    <row r="305">
      <c r="A305" s="99"/>
    </row>
    <row r="306">
      <c r="A306" s="99"/>
    </row>
    <row r="307">
      <c r="A307" s="99"/>
    </row>
    <row r="308">
      <c r="A308" s="99"/>
    </row>
    <row r="309">
      <c r="A309" s="99"/>
    </row>
    <row r="310">
      <c r="A310" s="99"/>
    </row>
    <row r="311">
      <c r="A311" s="99"/>
    </row>
    <row r="312">
      <c r="A312" s="99"/>
    </row>
    <row r="313">
      <c r="A313" s="99"/>
    </row>
    <row r="314">
      <c r="A314" s="99"/>
    </row>
    <row r="315">
      <c r="A315" s="99"/>
    </row>
    <row r="316">
      <c r="A316" s="99"/>
    </row>
    <row r="317">
      <c r="A317" s="99"/>
    </row>
    <row r="318">
      <c r="A318" s="99"/>
    </row>
    <row r="319">
      <c r="A319" s="99"/>
    </row>
    <row r="320">
      <c r="A320" s="99"/>
    </row>
    <row r="321">
      <c r="A321" s="99"/>
    </row>
    <row r="322">
      <c r="A322" s="99"/>
    </row>
    <row r="323">
      <c r="A323" s="99"/>
    </row>
    <row r="324">
      <c r="A324" s="99"/>
    </row>
    <row r="325">
      <c r="A325" s="99"/>
    </row>
    <row r="326">
      <c r="A326" s="99"/>
    </row>
    <row r="327">
      <c r="A327" s="99"/>
    </row>
    <row r="328">
      <c r="A328" s="99"/>
    </row>
    <row r="329">
      <c r="A329" s="99"/>
    </row>
    <row r="330">
      <c r="A330" s="99"/>
    </row>
    <row r="331">
      <c r="A331" s="99"/>
    </row>
    <row r="332">
      <c r="A332" s="99"/>
    </row>
    <row r="333">
      <c r="A333" s="99"/>
    </row>
    <row r="334">
      <c r="A334" s="99"/>
    </row>
    <row r="335">
      <c r="A335" s="99"/>
    </row>
    <row r="336">
      <c r="A336" s="99"/>
    </row>
    <row r="337">
      <c r="A337" s="99"/>
    </row>
    <row r="338">
      <c r="A338" s="99"/>
    </row>
    <row r="339">
      <c r="A339" s="99"/>
    </row>
    <row r="340">
      <c r="A340" s="99"/>
    </row>
    <row r="341">
      <c r="A341" s="99"/>
    </row>
    <row r="342">
      <c r="A342" s="99"/>
    </row>
    <row r="343">
      <c r="A343" s="99"/>
    </row>
    <row r="344">
      <c r="A344" s="99"/>
    </row>
    <row r="345">
      <c r="A345" s="99"/>
    </row>
    <row r="346">
      <c r="A346" s="99"/>
    </row>
    <row r="347">
      <c r="A347" s="99"/>
    </row>
    <row r="348">
      <c r="A348" s="99"/>
    </row>
    <row r="349">
      <c r="A349" s="99"/>
    </row>
    <row r="350">
      <c r="A350" s="99"/>
    </row>
    <row r="351">
      <c r="A351" s="99"/>
    </row>
    <row r="352">
      <c r="A352" s="99"/>
    </row>
    <row r="353">
      <c r="A353" s="99"/>
    </row>
    <row r="354">
      <c r="A354" s="99"/>
    </row>
    <row r="355">
      <c r="A355" s="99"/>
    </row>
    <row r="356">
      <c r="A356" s="99"/>
    </row>
    <row r="357">
      <c r="A357" s="99"/>
    </row>
    <row r="358">
      <c r="A358" s="99"/>
    </row>
    <row r="359">
      <c r="A359" s="99"/>
    </row>
    <row r="360">
      <c r="A360" s="99"/>
    </row>
    <row r="361">
      <c r="A361" s="99"/>
    </row>
    <row r="362">
      <c r="A362" s="99"/>
    </row>
    <row r="363">
      <c r="A363" s="99"/>
    </row>
    <row r="364">
      <c r="A364" s="99"/>
    </row>
    <row r="365">
      <c r="A365" s="99"/>
    </row>
    <row r="366">
      <c r="A366" s="99"/>
    </row>
    <row r="367">
      <c r="A367" s="99"/>
    </row>
    <row r="368">
      <c r="A368" s="99"/>
    </row>
    <row r="369">
      <c r="A369" s="99"/>
    </row>
    <row r="370">
      <c r="A370" s="99"/>
    </row>
    <row r="371">
      <c r="A371" s="99"/>
    </row>
    <row r="372">
      <c r="A372" s="99"/>
    </row>
    <row r="373">
      <c r="A373" s="99"/>
    </row>
    <row r="374">
      <c r="A374" s="99"/>
    </row>
    <row r="375">
      <c r="A375" s="99"/>
    </row>
    <row r="376">
      <c r="A376" s="99"/>
    </row>
    <row r="377">
      <c r="A377" s="99"/>
    </row>
    <row r="378">
      <c r="A378" s="99"/>
    </row>
    <row r="379">
      <c r="A379" s="99"/>
    </row>
    <row r="380">
      <c r="A380" s="99"/>
    </row>
    <row r="381">
      <c r="A381" s="99"/>
    </row>
    <row r="382">
      <c r="A382" s="99"/>
    </row>
    <row r="383">
      <c r="A383" s="99"/>
    </row>
    <row r="384">
      <c r="A384" s="99"/>
    </row>
    <row r="385">
      <c r="A385" s="99"/>
    </row>
    <row r="386">
      <c r="A386" s="99"/>
    </row>
    <row r="387">
      <c r="A387" s="99"/>
    </row>
    <row r="388">
      <c r="A388" s="99"/>
    </row>
    <row r="389">
      <c r="A389" s="99"/>
    </row>
    <row r="390">
      <c r="A390" s="99"/>
    </row>
    <row r="391">
      <c r="A391" s="99"/>
    </row>
    <row r="392">
      <c r="A392" s="99"/>
    </row>
    <row r="393">
      <c r="A393" s="99"/>
    </row>
    <row r="394">
      <c r="A394" s="99"/>
    </row>
    <row r="395">
      <c r="A395" s="99"/>
    </row>
    <row r="396">
      <c r="A396" s="99"/>
    </row>
    <row r="397">
      <c r="A397" s="99"/>
    </row>
    <row r="398">
      <c r="A398" s="99"/>
    </row>
    <row r="399">
      <c r="A399" s="99"/>
    </row>
    <row r="400">
      <c r="A400" s="99"/>
    </row>
    <row r="401">
      <c r="A401" s="99"/>
    </row>
    <row r="402">
      <c r="A402" s="99"/>
    </row>
    <row r="403">
      <c r="A403" s="99"/>
    </row>
    <row r="404">
      <c r="A404" s="99"/>
    </row>
    <row r="405">
      <c r="A405" s="99"/>
    </row>
    <row r="406">
      <c r="A406" s="99"/>
    </row>
    <row r="407">
      <c r="A407" s="99"/>
    </row>
    <row r="408">
      <c r="A408" s="99"/>
    </row>
    <row r="409">
      <c r="A409" s="99"/>
    </row>
    <row r="410">
      <c r="A410" s="99"/>
    </row>
    <row r="411">
      <c r="A411" s="99"/>
    </row>
    <row r="412">
      <c r="A412" s="99"/>
    </row>
    <row r="413">
      <c r="A413" s="99"/>
    </row>
    <row r="414">
      <c r="A414" s="99"/>
    </row>
    <row r="415">
      <c r="A415" s="99"/>
    </row>
    <row r="416">
      <c r="A416" s="99"/>
    </row>
    <row r="417">
      <c r="A417" s="99"/>
    </row>
    <row r="418">
      <c r="A418" s="99"/>
    </row>
    <row r="419">
      <c r="A419" s="99"/>
    </row>
    <row r="420">
      <c r="A420" s="99"/>
    </row>
    <row r="421">
      <c r="A421" s="99"/>
    </row>
    <row r="422">
      <c r="A422" s="99"/>
    </row>
    <row r="423">
      <c r="A423" s="99"/>
    </row>
    <row r="424">
      <c r="A424" s="99"/>
    </row>
    <row r="425">
      <c r="A425" s="99"/>
    </row>
    <row r="426">
      <c r="A426" s="99"/>
    </row>
    <row r="427">
      <c r="A427" s="99"/>
    </row>
    <row r="428">
      <c r="A428" s="99"/>
    </row>
    <row r="429">
      <c r="A429" s="99"/>
    </row>
    <row r="430">
      <c r="A430" s="99"/>
    </row>
    <row r="431">
      <c r="A431" s="99"/>
    </row>
    <row r="432">
      <c r="A432" s="99"/>
    </row>
    <row r="433">
      <c r="A433" s="99"/>
    </row>
    <row r="434">
      <c r="A434" s="99"/>
    </row>
    <row r="435">
      <c r="A435" s="99"/>
    </row>
    <row r="436">
      <c r="A436" s="99"/>
    </row>
    <row r="437">
      <c r="A437" s="99"/>
    </row>
    <row r="438">
      <c r="A438" s="99"/>
    </row>
    <row r="439">
      <c r="A439" s="99"/>
    </row>
    <row r="440">
      <c r="A440" s="99"/>
    </row>
    <row r="441">
      <c r="A441" s="99"/>
    </row>
    <row r="442">
      <c r="A442" s="99"/>
    </row>
    <row r="443">
      <c r="A443" s="99"/>
    </row>
    <row r="444">
      <c r="A444" s="99"/>
    </row>
    <row r="445">
      <c r="A445" s="99"/>
    </row>
    <row r="446">
      <c r="A446" s="99"/>
    </row>
    <row r="447">
      <c r="A447" s="99"/>
    </row>
    <row r="448">
      <c r="A448" s="99"/>
    </row>
    <row r="449">
      <c r="A449" s="99"/>
    </row>
    <row r="450">
      <c r="A450" s="99"/>
    </row>
    <row r="451">
      <c r="A451" s="99"/>
    </row>
    <row r="452">
      <c r="A452" s="99"/>
    </row>
    <row r="453">
      <c r="A453" s="99"/>
    </row>
    <row r="454">
      <c r="A454" s="99"/>
    </row>
    <row r="455">
      <c r="A455" s="99"/>
    </row>
    <row r="456">
      <c r="A456" s="99"/>
    </row>
    <row r="457">
      <c r="A457" s="99"/>
    </row>
    <row r="458">
      <c r="A458" s="99"/>
    </row>
    <row r="459">
      <c r="A459" s="99"/>
    </row>
    <row r="460">
      <c r="A460" s="99"/>
    </row>
    <row r="461">
      <c r="A461" s="99"/>
    </row>
    <row r="462">
      <c r="A462" s="99"/>
    </row>
    <row r="463">
      <c r="A463" s="99"/>
    </row>
    <row r="464">
      <c r="A464" s="99"/>
    </row>
    <row r="465">
      <c r="A465" s="99"/>
    </row>
    <row r="466">
      <c r="A466" s="99"/>
    </row>
    <row r="467">
      <c r="A467" s="99"/>
    </row>
    <row r="468">
      <c r="A468" s="99"/>
    </row>
    <row r="469">
      <c r="A469" s="99"/>
    </row>
    <row r="470">
      <c r="A470" s="99"/>
    </row>
    <row r="471">
      <c r="A471" s="99"/>
    </row>
    <row r="472">
      <c r="A472" s="99"/>
    </row>
    <row r="473">
      <c r="A473" s="99"/>
    </row>
    <row r="474">
      <c r="A474" s="99"/>
    </row>
    <row r="475">
      <c r="A475" s="99"/>
    </row>
    <row r="476">
      <c r="A476" s="99"/>
    </row>
    <row r="477">
      <c r="A477" s="99"/>
    </row>
    <row r="478">
      <c r="A478" s="99"/>
    </row>
    <row r="479">
      <c r="A479" s="99"/>
    </row>
    <row r="480">
      <c r="A480" s="99"/>
    </row>
    <row r="481">
      <c r="A481" s="99"/>
    </row>
    <row r="482">
      <c r="A482" s="99"/>
    </row>
    <row r="483">
      <c r="A483" s="99"/>
    </row>
    <row r="484">
      <c r="A484" s="99"/>
    </row>
    <row r="485">
      <c r="A485" s="99"/>
    </row>
    <row r="486">
      <c r="A486" s="99"/>
    </row>
    <row r="487">
      <c r="A487" s="99"/>
    </row>
    <row r="488">
      <c r="A488" s="99"/>
    </row>
    <row r="489">
      <c r="A489" s="99"/>
    </row>
    <row r="490">
      <c r="A490" s="99"/>
    </row>
    <row r="491">
      <c r="A491" s="99"/>
    </row>
    <row r="492">
      <c r="A492" s="99"/>
    </row>
    <row r="493">
      <c r="A493" s="99"/>
    </row>
    <row r="494">
      <c r="A494" s="99"/>
    </row>
    <row r="495">
      <c r="A495" s="99"/>
    </row>
    <row r="496">
      <c r="A496" s="99"/>
    </row>
    <row r="497">
      <c r="A497" s="99"/>
    </row>
    <row r="498">
      <c r="A498" s="99"/>
    </row>
    <row r="499">
      <c r="A499" s="99"/>
    </row>
    <row r="500">
      <c r="A500" s="99"/>
    </row>
    <row r="501">
      <c r="A501" s="99"/>
    </row>
    <row r="502">
      <c r="A502" s="99"/>
    </row>
    <row r="503">
      <c r="A503" s="99"/>
    </row>
    <row r="504">
      <c r="A504" s="99"/>
    </row>
    <row r="505">
      <c r="A505" s="99"/>
    </row>
    <row r="506">
      <c r="A506" s="99"/>
    </row>
    <row r="507">
      <c r="A507" s="99"/>
    </row>
    <row r="508">
      <c r="A508" s="99"/>
    </row>
    <row r="509">
      <c r="A509" s="99"/>
    </row>
    <row r="510">
      <c r="A510" s="99"/>
    </row>
    <row r="511">
      <c r="A511" s="99"/>
    </row>
    <row r="512">
      <c r="A512" s="99"/>
    </row>
    <row r="513">
      <c r="A513" s="99"/>
    </row>
    <row r="514">
      <c r="A514" s="99"/>
    </row>
    <row r="515">
      <c r="A515" s="99"/>
    </row>
    <row r="516">
      <c r="A516" s="99"/>
    </row>
    <row r="517">
      <c r="A517" s="99"/>
    </row>
    <row r="518">
      <c r="A518" s="99"/>
    </row>
    <row r="519">
      <c r="A519" s="99"/>
    </row>
    <row r="520">
      <c r="A520" s="99"/>
    </row>
    <row r="521">
      <c r="A521" s="99"/>
    </row>
    <row r="522">
      <c r="A522" s="99"/>
    </row>
    <row r="523">
      <c r="A523" s="99"/>
    </row>
    <row r="524">
      <c r="A524" s="99"/>
    </row>
    <row r="525">
      <c r="A525" s="99"/>
    </row>
    <row r="526">
      <c r="A526" s="99"/>
    </row>
    <row r="527">
      <c r="A527" s="99"/>
    </row>
    <row r="528">
      <c r="A528" s="99"/>
    </row>
    <row r="529">
      <c r="A529" s="99"/>
    </row>
    <row r="530">
      <c r="A530" s="99"/>
    </row>
    <row r="531">
      <c r="A531" s="99"/>
    </row>
    <row r="532">
      <c r="A532" s="99"/>
    </row>
    <row r="533">
      <c r="A533" s="99"/>
    </row>
    <row r="534">
      <c r="A534" s="99"/>
    </row>
    <row r="535">
      <c r="A535" s="99"/>
    </row>
    <row r="536">
      <c r="A536" s="99"/>
    </row>
    <row r="537">
      <c r="A537" s="99"/>
    </row>
    <row r="538">
      <c r="A538" s="99"/>
    </row>
    <row r="539">
      <c r="A539" s="99"/>
    </row>
    <row r="540">
      <c r="A540" s="99"/>
    </row>
    <row r="541">
      <c r="A541" s="99"/>
    </row>
    <row r="542">
      <c r="A542" s="99"/>
    </row>
    <row r="543">
      <c r="A543" s="99"/>
    </row>
    <row r="544">
      <c r="A544" s="99"/>
    </row>
    <row r="545">
      <c r="A545" s="99"/>
    </row>
    <row r="546">
      <c r="A546" s="99"/>
    </row>
    <row r="547">
      <c r="A547" s="99"/>
    </row>
    <row r="548">
      <c r="A548" s="99"/>
    </row>
    <row r="549">
      <c r="A549" s="99"/>
    </row>
    <row r="550">
      <c r="A550" s="99"/>
    </row>
    <row r="551">
      <c r="A551" s="99"/>
    </row>
    <row r="552">
      <c r="A552" s="99"/>
    </row>
    <row r="553">
      <c r="A553" s="99"/>
    </row>
    <row r="554">
      <c r="A554" s="99"/>
    </row>
    <row r="555">
      <c r="A555" s="99"/>
    </row>
    <row r="556">
      <c r="A556" s="99"/>
    </row>
    <row r="557">
      <c r="A557" s="99"/>
    </row>
    <row r="558">
      <c r="A558" s="99"/>
    </row>
    <row r="559">
      <c r="A559" s="99"/>
    </row>
    <row r="560">
      <c r="A560" s="99"/>
    </row>
    <row r="561">
      <c r="A561" s="99"/>
    </row>
    <row r="562">
      <c r="A562" s="99"/>
    </row>
    <row r="563">
      <c r="A563" s="99"/>
    </row>
    <row r="564">
      <c r="A564" s="99"/>
    </row>
    <row r="565">
      <c r="A565" s="99"/>
    </row>
    <row r="566">
      <c r="A566" s="99"/>
    </row>
    <row r="567">
      <c r="A567" s="99"/>
    </row>
    <row r="568">
      <c r="A568" s="99"/>
    </row>
    <row r="569">
      <c r="A569" s="99"/>
    </row>
    <row r="570">
      <c r="A570" s="99"/>
    </row>
    <row r="571">
      <c r="A571" s="99"/>
    </row>
    <row r="572">
      <c r="A572" s="99"/>
    </row>
    <row r="573">
      <c r="A573" s="99"/>
    </row>
    <row r="574">
      <c r="A574" s="99"/>
    </row>
    <row r="575">
      <c r="A575" s="99"/>
    </row>
    <row r="576">
      <c r="A576" s="99"/>
    </row>
    <row r="577">
      <c r="A577" s="99"/>
    </row>
    <row r="578">
      <c r="A578" s="99"/>
    </row>
    <row r="579">
      <c r="A579" s="99"/>
    </row>
    <row r="580">
      <c r="A580" s="99"/>
    </row>
    <row r="581">
      <c r="A581" s="99"/>
    </row>
    <row r="582">
      <c r="A582" s="99"/>
    </row>
    <row r="583">
      <c r="A583" s="99"/>
    </row>
    <row r="584">
      <c r="A584" s="99"/>
    </row>
    <row r="585">
      <c r="A585" s="99"/>
    </row>
    <row r="586">
      <c r="A586" s="99"/>
    </row>
    <row r="587">
      <c r="A587" s="99"/>
    </row>
    <row r="588">
      <c r="A588" s="99"/>
    </row>
    <row r="589">
      <c r="A589" s="99"/>
    </row>
    <row r="590">
      <c r="A590" s="99"/>
    </row>
    <row r="591">
      <c r="A591" s="99"/>
    </row>
    <row r="592">
      <c r="A592" s="99"/>
    </row>
    <row r="593">
      <c r="A593" s="99"/>
    </row>
    <row r="594">
      <c r="A594" s="99"/>
    </row>
    <row r="595">
      <c r="A595" s="99"/>
    </row>
    <row r="596">
      <c r="A596" s="99"/>
    </row>
    <row r="597">
      <c r="A597" s="99"/>
    </row>
    <row r="598">
      <c r="A598" s="99"/>
    </row>
    <row r="599">
      <c r="A599" s="99"/>
    </row>
    <row r="600">
      <c r="A600" s="99"/>
    </row>
    <row r="601">
      <c r="A601" s="99"/>
    </row>
    <row r="602">
      <c r="A602" s="99"/>
    </row>
    <row r="603">
      <c r="A603" s="99"/>
    </row>
    <row r="604">
      <c r="A604" s="99"/>
    </row>
    <row r="605">
      <c r="A605" s="99"/>
    </row>
    <row r="606">
      <c r="A606" s="99"/>
    </row>
    <row r="607">
      <c r="A607" s="99"/>
    </row>
    <row r="608">
      <c r="A608" s="99"/>
    </row>
    <row r="609">
      <c r="A609" s="99"/>
    </row>
    <row r="610">
      <c r="A610" s="99"/>
    </row>
    <row r="611">
      <c r="A611" s="99"/>
    </row>
    <row r="612">
      <c r="A612" s="99"/>
    </row>
    <row r="613">
      <c r="A613" s="99"/>
    </row>
    <row r="614">
      <c r="A614" s="99"/>
    </row>
    <row r="615">
      <c r="A615" s="99"/>
    </row>
    <row r="616">
      <c r="A616" s="99"/>
    </row>
    <row r="617">
      <c r="A617" s="99"/>
    </row>
    <row r="618">
      <c r="A618" s="99"/>
    </row>
    <row r="619">
      <c r="A619" s="99"/>
    </row>
    <row r="620">
      <c r="A620" s="99"/>
    </row>
    <row r="621">
      <c r="A621" s="99"/>
    </row>
    <row r="622">
      <c r="A622" s="99"/>
    </row>
    <row r="623">
      <c r="A623" s="99"/>
    </row>
    <row r="624">
      <c r="A624" s="99"/>
    </row>
    <row r="625">
      <c r="A625" s="99"/>
    </row>
    <row r="626">
      <c r="A626" s="99"/>
    </row>
    <row r="627">
      <c r="A627" s="99"/>
    </row>
    <row r="628">
      <c r="A628" s="99"/>
    </row>
    <row r="629">
      <c r="A629" s="99"/>
    </row>
    <row r="630">
      <c r="A630" s="99"/>
    </row>
    <row r="631">
      <c r="A631" s="99"/>
    </row>
    <row r="632">
      <c r="A632" s="99"/>
    </row>
    <row r="633">
      <c r="A633" s="99"/>
    </row>
    <row r="634">
      <c r="A634" s="99"/>
    </row>
    <row r="635">
      <c r="A635" s="99"/>
    </row>
    <row r="636">
      <c r="A636" s="99"/>
    </row>
    <row r="637">
      <c r="A637" s="99"/>
    </row>
    <row r="638">
      <c r="A638" s="99"/>
    </row>
    <row r="639">
      <c r="A639" s="99"/>
    </row>
    <row r="640">
      <c r="A640" s="99"/>
    </row>
    <row r="641">
      <c r="A641" s="99"/>
    </row>
    <row r="642">
      <c r="A642" s="99"/>
    </row>
    <row r="643">
      <c r="A643" s="99"/>
    </row>
    <row r="644">
      <c r="A644" s="99"/>
    </row>
    <row r="645">
      <c r="A645" s="99"/>
    </row>
    <row r="646">
      <c r="A646" s="99"/>
    </row>
    <row r="647">
      <c r="A647" s="99"/>
    </row>
    <row r="648">
      <c r="A648" s="99"/>
    </row>
    <row r="649">
      <c r="A649" s="99"/>
    </row>
    <row r="650">
      <c r="A650" s="99"/>
    </row>
    <row r="651">
      <c r="A651" s="99"/>
    </row>
    <row r="652">
      <c r="A652" s="99"/>
    </row>
    <row r="653">
      <c r="A653" s="99"/>
    </row>
    <row r="654">
      <c r="A654" s="99"/>
    </row>
    <row r="655">
      <c r="A655" s="99"/>
    </row>
    <row r="656">
      <c r="A656" s="99"/>
    </row>
    <row r="657">
      <c r="A657" s="99"/>
    </row>
    <row r="658">
      <c r="A658" s="99"/>
    </row>
    <row r="659">
      <c r="A659" s="99"/>
    </row>
    <row r="660">
      <c r="A660" s="99"/>
    </row>
    <row r="661">
      <c r="A661" s="99"/>
    </row>
    <row r="662">
      <c r="A662" s="99"/>
    </row>
    <row r="663">
      <c r="A663" s="99"/>
    </row>
    <row r="664">
      <c r="A664" s="99"/>
    </row>
    <row r="665">
      <c r="A665" s="99"/>
    </row>
    <row r="666">
      <c r="A666" s="99"/>
    </row>
    <row r="667">
      <c r="A667" s="99"/>
    </row>
    <row r="668">
      <c r="A668" s="99"/>
    </row>
    <row r="669">
      <c r="A669" s="99"/>
    </row>
    <row r="670">
      <c r="A670" s="99"/>
    </row>
    <row r="671">
      <c r="A671" s="99"/>
    </row>
    <row r="672">
      <c r="A672" s="99"/>
    </row>
    <row r="673">
      <c r="A673" s="99"/>
    </row>
    <row r="674">
      <c r="A674" s="99"/>
    </row>
    <row r="675">
      <c r="A675" s="99"/>
    </row>
    <row r="676">
      <c r="A676" s="99"/>
    </row>
    <row r="677">
      <c r="A677" s="99"/>
    </row>
    <row r="678">
      <c r="A678" s="99"/>
    </row>
    <row r="679">
      <c r="A679" s="99"/>
    </row>
    <row r="680">
      <c r="A680" s="99"/>
    </row>
    <row r="681">
      <c r="A681" s="99"/>
    </row>
    <row r="682">
      <c r="A682" s="99"/>
    </row>
    <row r="683">
      <c r="A683" s="99"/>
    </row>
    <row r="684">
      <c r="A684" s="99"/>
    </row>
    <row r="685">
      <c r="A685" s="99"/>
    </row>
    <row r="686">
      <c r="A686" s="99"/>
    </row>
    <row r="687">
      <c r="A687" s="99"/>
    </row>
    <row r="688">
      <c r="A688" s="99"/>
    </row>
    <row r="689">
      <c r="A689" s="99"/>
    </row>
    <row r="690">
      <c r="A690" s="99"/>
    </row>
    <row r="691">
      <c r="A691" s="99"/>
    </row>
    <row r="692">
      <c r="A692" s="99"/>
    </row>
    <row r="693">
      <c r="A693" s="99"/>
    </row>
    <row r="694">
      <c r="A694" s="99"/>
    </row>
    <row r="695">
      <c r="A695" s="99"/>
    </row>
    <row r="696">
      <c r="A696" s="99"/>
    </row>
    <row r="697">
      <c r="A697" s="99"/>
    </row>
    <row r="698">
      <c r="A698" s="99"/>
    </row>
    <row r="699">
      <c r="A699" s="99"/>
    </row>
    <row r="700">
      <c r="A700" s="99"/>
    </row>
    <row r="701">
      <c r="A701" s="99"/>
    </row>
    <row r="702">
      <c r="A702" s="99"/>
    </row>
    <row r="703">
      <c r="A703" s="99"/>
    </row>
    <row r="704">
      <c r="A704" s="99"/>
    </row>
    <row r="705">
      <c r="A705" s="99"/>
    </row>
    <row r="706">
      <c r="A706" s="99"/>
    </row>
    <row r="707">
      <c r="A707" s="99"/>
    </row>
    <row r="708">
      <c r="A708" s="99"/>
    </row>
    <row r="709">
      <c r="A709" s="99"/>
    </row>
    <row r="710">
      <c r="A710" s="99"/>
    </row>
    <row r="711">
      <c r="A711" s="99"/>
    </row>
    <row r="712">
      <c r="A712" s="99"/>
    </row>
    <row r="713">
      <c r="A713" s="99"/>
    </row>
    <row r="714">
      <c r="A714" s="99"/>
    </row>
    <row r="715">
      <c r="A715" s="99"/>
    </row>
    <row r="716">
      <c r="A716" s="99"/>
    </row>
    <row r="717">
      <c r="A717" s="99"/>
    </row>
    <row r="718">
      <c r="A718" s="99"/>
    </row>
    <row r="719">
      <c r="A719" s="99"/>
    </row>
    <row r="720">
      <c r="A720" s="99"/>
    </row>
    <row r="721">
      <c r="A721" s="99"/>
    </row>
    <row r="722">
      <c r="A722" s="99"/>
    </row>
    <row r="723">
      <c r="A723" s="99"/>
    </row>
    <row r="724">
      <c r="A724" s="99"/>
    </row>
    <row r="725">
      <c r="A725" s="99"/>
    </row>
    <row r="726">
      <c r="A726" s="99"/>
    </row>
    <row r="727">
      <c r="A727" s="99"/>
    </row>
    <row r="728">
      <c r="A728" s="99"/>
    </row>
    <row r="729">
      <c r="A729" s="99"/>
    </row>
    <row r="730">
      <c r="A730" s="99"/>
    </row>
    <row r="731">
      <c r="A731" s="99"/>
    </row>
    <row r="732">
      <c r="A732" s="99"/>
    </row>
    <row r="733">
      <c r="A733" s="99"/>
    </row>
    <row r="734">
      <c r="A734" s="99"/>
    </row>
    <row r="735">
      <c r="A735" s="99"/>
    </row>
    <row r="736">
      <c r="A736" s="99"/>
    </row>
    <row r="737">
      <c r="A737" s="99"/>
    </row>
    <row r="738">
      <c r="A738" s="99"/>
    </row>
    <row r="739">
      <c r="A739" s="99"/>
    </row>
    <row r="740">
      <c r="A740" s="99"/>
    </row>
    <row r="741">
      <c r="A741" s="99"/>
    </row>
    <row r="742">
      <c r="A742" s="99"/>
    </row>
    <row r="743">
      <c r="A743" s="99"/>
    </row>
    <row r="744">
      <c r="A744" s="99"/>
    </row>
    <row r="745">
      <c r="A745" s="99"/>
    </row>
    <row r="746">
      <c r="A746" s="99"/>
    </row>
    <row r="747">
      <c r="A747" s="99"/>
    </row>
    <row r="748">
      <c r="A748" s="99"/>
    </row>
    <row r="749">
      <c r="A749" s="99"/>
    </row>
    <row r="750">
      <c r="A750" s="99"/>
    </row>
    <row r="751">
      <c r="A751" s="99"/>
    </row>
    <row r="752">
      <c r="A752" s="99"/>
    </row>
    <row r="753">
      <c r="A753" s="99"/>
    </row>
    <row r="754">
      <c r="A754" s="99"/>
    </row>
    <row r="755">
      <c r="A755" s="99"/>
    </row>
    <row r="756">
      <c r="A756" s="99"/>
    </row>
    <row r="757">
      <c r="A757" s="99"/>
    </row>
    <row r="758">
      <c r="A758" s="99"/>
    </row>
    <row r="759">
      <c r="A759" s="99"/>
    </row>
    <row r="760">
      <c r="A760" s="99"/>
    </row>
    <row r="761">
      <c r="A761" s="99"/>
    </row>
    <row r="762">
      <c r="A762" s="99"/>
    </row>
    <row r="763">
      <c r="A763" s="99"/>
    </row>
    <row r="764">
      <c r="A764" s="99"/>
    </row>
    <row r="765">
      <c r="A765" s="99"/>
    </row>
    <row r="766">
      <c r="A766" s="99"/>
    </row>
    <row r="767">
      <c r="A767" s="99"/>
    </row>
    <row r="768">
      <c r="A768" s="99"/>
    </row>
    <row r="769">
      <c r="A769" s="99"/>
    </row>
    <row r="770">
      <c r="A770" s="99"/>
    </row>
    <row r="771">
      <c r="A771" s="99"/>
    </row>
    <row r="772">
      <c r="A772" s="99"/>
    </row>
    <row r="773">
      <c r="A773" s="99"/>
    </row>
    <row r="774">
      <c r="A774" s="99"/>
    </row>
    <row r="775">
      <c r="A775" s="99"/>
    </row>
    <row r="776">
      <c r="A776" s="99"/>
    </row>
    <row r="777">
      <c r="A777" s="99"/>
    </row>
    <row r="778">
      <c r="A778" s="99"/>
    </row>
    <row r="779">
      <c r="A779" s="99"/>
    </row>
    <row r="780">
      <c r="A780" s="99"/>
    </row>
    <row r="781">
      <c r="A781" s="99"/>
    </row>
    <row r="782">
      <c r="A782" s="99"/>
    </row>
    <row r="783">
      <c r="A783" s="99"/>
    </row>
    <row r="784">
      <c r="A784" s="99"/>
    </row>
    <row r="785">
      <c r="A785" s="99"/>
    </row>
    <row r="786">
      <c r="A786" s="99"/>
    </row>
    <row r="787">
      <c r="A787" s="99"/>
    </row>
    <row r="788">
      <c r="A788" s="99"/>
    </row>
    <row r="789">
      <c r="A789" s="99"/>
    </row>
    <row r="790">
      <c r="A790" s="99"/>
    </row>
    <row r="791">
      <c r="A791" s="99"/>
    </row>
    <row r="792">
      <c r="A792" s="99"/>
    </row>
    <row r="793">
      <c r="A793" s="99"/>
    </row>
    <row r="794">
      <c r="A794" s="99"/>
    </row>
    <row r="795">
      <c r="A795" s="99"/>
    </row>
    <row r="796">
      <c r="A796" s="99"/>
    </row>
    <row r="797">
      <c r="A797" s="99"/>
    </row>
    <row r="798">
      <c r="A798" s="99"/>
    </row>
    <row r="799">
      <c r="A799" s="99"/>
    </row>
    <row r="800">
      <c r="A800" s="99"/>
    </row>
    <row r="801">
      <c r="A801" s="99"/>
    </row>
    <row r="802">
      <c r="A802" s="99"/>
    </row>
    <row r="803">
      <c r="A803" s="99"/>
    </row>
    <row r="804">
      <c r="A804" s="99"/>
    </row>
    <row r="805">
      <c r="A805" s="99"/>
    </row>
    <row r="806">
      <c r="A806" s="99"/>
    </row>
    <row r="807">
      <c r="A807" s="99"/>
    </row>
    <row r="808">
      <c r="A808" s="99"/>
    </row>
    <row r="809">
      <c r="A809" s="99"/>
    </row>
    <row r="810">
      <c r="A810" s="99"/>
    </row>
    <row r="811">
      <c r="A811" s="99"/>
    </row>
    <row r="812">
      <c r="A812" s="99"/>
    </row>
    <row r="813">
      <c r="A813" s="99"/>
    </row>
    <row r="814">
      <c r="A814" s="99"/>
    </row>
    <row r="815">
      <c r="A815" s="99"/>
    </row>
    <row r="816">
      <c r="A816" s="99"/>
    </row>
    <row r="817">
      <c r="A817" s="99"/>
    </row>
    <row r="818">
      <c r="A818" s="99"/>
    </row>
    <row r="819">
      <c r="A819" s="99"/>
    </row>
    <row r="820">
      <c r="A820" s="99"/>
    </row>
    <row r="821">
      <c r="A821" s="99"/>
    </row>
    <row r="822">
      <c r="A822" s="99"/>
    </row>
    <row r="823">
      <c r="A823" s="99"/>
    </row>
    <row r="824">
      <c r="A824" s="99"/>
    </row>
    <row r="825">
      <c r="A825" s="99"/>
    </row>
    <row r="826">
      <c r="A826" s="99"/>
    </row>
    <row r="827">
      <c r="A827" s="99"/>
    </row>
    <row r="828">
      <c r="A828" s="99"/>
    </row>
    <row r="829">
      <c r="A829" s="99"/>
    </row>
    <row r="830">
      <c r="A830" s="99"/>
    </row>
    <row r="831">
      <c r="A831" s="99"/>
    </row>
    <row r="832">
      <c r="A832" s="99"/>
    </row>
    <row r="833">
      <c r="A833" s="99"/>
    </row>
    <row r="834">
      <c r="A834" s="99"/>
    </row>
    <row r="835">
      <c r="A835" s="99"/>
    </row>
    <row r="836">
      <c r="A836" s="99"/>
    </row>
    <row r="837">
      <c r="A837" s="99"/>
    </row>
    <row r="838">
      <c r="A838" s="99"/>
    </row>
    <row r="839">
      <c r="A839" s="99"/>
    </row>
    <row r="840">
      <c r="A840" s="99"/>
    </row>
    <row r="841">
      <c r="A841" s="99"/>
    </row>
    <row r="842">
      <c r="A842" s="99"/>
    </row>
    <row r="843">
      <c r="A843" s="99"/>
    </row>
    <row r="844">
      <c r="A844" s="99"/>
    </row>
    <row r="845">
      <c r="A845" s="99"/>
    </row>
    <row r="846">
      <c r="A846" s="99"/>
    </row>
    <row r="847">
      <c r="A847" s="99"/>
    </row>
    <row r="848">
      <c r="A848" s="99"/>
    </row>
    <row r="849">
      <c r="A849" s="99"/>
    </row>
    <row r="850">
      <c r="A850" s="99"/>
    </row>
    <row r="851">
      <c r="A851" s="99"/>
    </row>
    <row r="852">
      <c r="A852" s="99"/>
    </row>
    <row r="853">
      <c r="A853" s="99"/>
    </row>
    <row r="854">
      <c r="A854" s="99"/>
    </row>
    <row r="855">
      <c r="A855" s="99"/>
    </row>
    <row r="856">
      <c r="A856" s="99"/>
    </row>
    <row r="857">
      <c r="A857" s="99"/>
    </row>
    <row r="858">
      <c r="A858" s="99"/>
    </row>
    <row r="859">
      <c r="A859" s="99"/>
    </row>
    <row r="860">
      <c r="A860" s="99"/>
    </row>
    <row r="861">
      <c r="A861" s="99"/>
    </row>
    <row r="862">
      <c r="A862" s="99"/>
    </row>
    <row r="863">
      <c r="A863" s="99"/>
    </row>
    <row r="864">
      <c r="A864" s="99"/>
    </row>
    <row r="865">
      <c r="A865" s="99"/>
    </row>
    <row r="866">
      <c r="A866" s="99"/>
    </row>
    <row r="867">
      <c r="A867" s="99"/>
    </row>
    <row r="868">
      <c r="A868" s="99"/>
    </row>
    <row r="869">
      <c r="A869" s="99"/>
    </row>
    <row r="870">
      <c r="A870" s="99"/>
    </row>
    <row r="871">
      <c r="A871" s="99"/>
    </row>
    <row r="872">
      <c r="A872" s="99"/>
    </row>
    <row r="873">
      <c r="A873" s="99"/>
    </row>
    <row r="874">
      <c r="A874" s="99"/>
    </row>
    <row r="875">
      <c r="A875" s="99"/>
    </row>
    <row r="876">
      <c r="A876" s="99"/>
    </row>
    <row r="877">
      <c r="A877" s="99"/>
    </row>
    <row r="878">
      <c r="A878" s="99"/>
    </row>
    <row r="879">
      <c r="A879" s="99"/>
    </row>
    <row r="880">
      <c r="A880" s="99"/>
    </row>
    <row r="881">
      <c r="A881" s="99"/>
    </row>
    <row r="882">
      <c r="A882" s="99"/>
    </row>
    <row r="883">
      <c r="A883" s="99"/>
    </row>
    <row r="884">
      <c r="A884" s="99"/>
    </row>
    <row r="885">
      <c r="A885" s="99"/>
    </row>
    <row r="886">
      <c r="A886" s="99"/>
    </row>
    <row r="887">
      <c r="A887" s="99"/>
    </row>
    <row r="888">
      <c r="A888" s="99"/>
    </row>
    <row r="889">
      <c r="A889" s="99"/>
    </row>
    <row r="890">
      <c r="A890" s="99"/>
    </row>
    <row r="891">
      <c r="A891" s="99"/>
    </row>
    <row r="892">
      <c r="A892" s="99"/>
    </row>
    <row r="893">
      <c r="A893" s="99"/>
    </row>
    <row r="894">
      <c r="A894" s="99"/>
    </row>
    <row r="895">
      <c r="A895" s="99"/>
    </row>
    <row r="896">
      <c r="A896" s="99"/>
    </row>
    <row r="897">
      <c r="A897" s="99"/>
    </row>
    <row r="898">
      <c r="A898" s="99"/>
    </row>
    <row r="899">
      <c r="A899" s="99"/>
    </row>
    <row r="900">
      <c r="A900" s="99"/>
    </row>
    <row r="901">
      <c r="A901" s="99"/>
    </row>
    <row r="902">
      <c r="A902" s="99"/>
    </row>
    <row r="903">
      <c r="A903" s="99"/>
    </row>
    <row r="904">
      <c r="A904" s="99"/>
    </row>
    <row r="905">
      <c r="A905" s="99"/>
    </row>
    <row r="906">
      <c r="A906" s="99"/>
    </row>
    <row r="907">
      <c r="A907" s="99"/>
    </row>
    <row r="908">
      <c r="A908" s="99"/>
    </row>
    <row r="909">
      <c r="A909" s="99"/>
    </row>
    <row r="910">
      <c r="A910" s="99"/>
    </row>
    <row r="911">
      <c r="A911" s="99"/>
    </row>
    <row r="912">
      <c r="A912" s="99"/>
    </row>
    <row r="913">
      <c r="A913" s="99"/>
    </row>
    <row r="914">
      <c r="A914" s="99"/>
    </row>
    <row r="915">
      <c r="A915" s="99"/>
    </row>
    <row r="916">
      <c r="A916" s="99"/>
    </row>
    <row r="917">
      <c r="A917" s="99"/>
    </row>
    <row r="918">
      <c r="A918" s="99"/>
    </row>
    <row r="919">
      <c r="A919" s="99"/>
    </row>
    <row r="920">
      <c r="A920" s="99"/>
    </row>
    <row r="921">
      <c r="A921" s="99"/>
    </row>
    <row r="922">
      <c r="A922" s="99"/>
    </row>
    <row r="923">
      <c r="A923" s="99"/>
    </row>
    <row r="924">
      <c r="A924" s="99"/>
    </row>
    <row r="925">
      <c r="A925" s="99"/>
    </row>
    <row r="926">
      <c r="A926" s="99"/>
    </row>
    <row r="927">
      <c r="A927" s="99"/>
    </row>
    <row r="928">
      <c r="A928" s="99"/>
    </row>
    <row r="929">
      <c r="A929" s="99"/>
    </row>
    <row r="930">
      <c r="A930" s="99"/>
    </row>
    <row r="931">
      <c r="A931" s="99"/>
    </row>
    <row r="932">
      <c r="A932" s="99"/>
    </row>
    <row r="933">
      <c r="A933" s="99"/>
    </row>
    <row r="934">
      <c r="A934" s="99"/>
    </row>
    <row r="935">
      <c r="A935" s="99"/>
    </row>
    <row r="936">
      <c r="A936" s="99"/>
    </row>
    <row r="937">
      <c r="A937" s="99"/>
    </row>
    <row r="938">
      <c r="A938" s="99"/>
    </row>
    <row r="939">
      <c r="A939" s="99"/>
    </row>
    <row r="940">
      <c r="A940" s="99"/>
    </row>
    <row r="941">
      <c r="A941" s="99"/>
    </row>
    <row r="942">
      <c r="A942" s="99"/>
    </row>
    <row r="943">
      <c r="A943" s="99"/>
    </row>
    <row r="944">
      <c r="A944" s="99"/>
    </row>
    <row r="945">
      <c r="A945" s="99"/>
    </row>
    <row r="946">
      <c r="A946" s="99"/>
    </row>
    <row r="947">
      <c r="A947" s="99"/>
    </row>
    <row r="948">
      <c r="A948" s="99"/>
    </row>
    <row r="949">
      <c r="A949" s="99"/>
    </row>
    <row r="950">
      <c r="A950" s="99"/>
    </row>
    <row r="951">
      <c r="A951" s="99"/>
    </row>
    <row r="952">
      <c r="A952" s="99"/>
    </row>
    <row r="953">
      <c r="A953" s="99"/>
    </row>
    <row r="954">
      <c r="A954" s="99"/>
    </row>
    <row r="955">
      <c r="A955" s="99"/>
    </row>
    <row r="956">
      <c r="A956" s="99"/>
    </row>
    <row r="957">
      <c r="A957" s="99"/>
    </row>
    <row r="958">
      <c r="A958" s="99"/>
    </row>
    <row r="959">
      <c r="A959" s="99"/>
    </row>
    <row r="960">
      <c r="A960" s="99"/>
    </row>
    <row r="961">
      <c r="A961" s="99"/>
    </row>
    <row r="962">
      <c r="A962" s="99"/>
    </row>
    <row r="963">
      <c r="A963" s="99"/>
    </row>
    <row r="964">
      <c r="A964" s="99"/>
    </row>
    <row r="965">
      <c r="A965" s="99"/>
    </row>
    <row r="966">
      <c r="A966" s="99"/>
    </row>
    <row r="967">
      <c r="A967" s="99"/>
    </row>
    <row r="968">
      <c r="A968" s="99"/>
    </row>
    <row r="969">
      <c r="A969" s="99"/>
    </row>
    <row r="970">
      <c r="A970" s="99"/>
    </row>
    <row r="971">
      <c r="A971" s="99"/>
    </row>
    <row r="972">
      <c r="A972" s="99"/>
    </row>
    <row r="973">
      <c r="A973" s="99"/>
    </row>
    <row r="974">
      <c r="A974" s="99"/>
    </row>
    <row r="975">
      <c r="A975" s="99"/>
    </row>
    <row r="976">
      <c r="A976" s="99"/>
    </row>
    <row r="977">
      <c r="A977" s="99"/>
    </row>
    <row r="978">
      <c r="A978" s="99"/>
    </row>
    <row r="979">
      <c r="A979" s="99"/>
    </row>
    <row r="980">
      <c r="A980" s="99"/>
    </row>
    <row r="981">
      <c r="A981" s="99"/>
    </row>
    <row r="982">
      <c r="A982" s="99"/>
    </row>
    <row r="983">
      <c r="A983" s="99"/>
    </row>
    <row r="984">
      <c r="A984" s="99"/>
    </row>
    <row r="985">
      <c r="A985" s="99"/>
    </row>
    <row r="986">
      <c r="A986" s="99"/>
    </row>
    <row r="987">
      <c r="A987" s="99"/>
    </row>
    <row r="988">
      <c r="A988" s="99"/>
    </row>
    <row r="989">
      <c r="A989" s="99"/>
    </row>
    <row r="990">
      <c r="A990" s="99"/>
    </row>
    <row r="991">
      <c r="A991" s="99"/>
    </row>
    <row r="992">
      <c r="A992" s="99"/>
    </row>
    <row r="993">
      <c r="A993" s="99"/>
    </row>
    <row r="994">
      <c r="A994" s="99"/>
    </row>
    <row r="995">
      <c r="A995" s="99"/>
    </row>
    <row r="996">
      <c r="A996" s="99"/>
    </row>
    <row r="997">
      <c r="A997" s="99"/>
    </row>
    <row r="998">
      <c r="A998" s="99"/>
    </row>
    <row r="999">
      <c r="A999" s="99"/>
    </row>
    <row r="1000">
      <c r="A1000" s="99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2" t="s">
        <v>91</v>
      </c>
      <c r="B1" s="83" t="s">
        <v>180</v>
      </c>
    </row>
    <row r="2">
      <c r="A2" s="251">
        <f t="shared" ref="A2:A40" si="1">A3-7</f>
        <v>44646</v>
      </c>
      <c r="B2" s="245">
        <v>100.0</v>
      </c>
    </row>
    <row r="3">
      <c r="A3" s="251">
        <f t="shared" si="1"/>
        <v>44653</v>
      </c>
      <c r="B3" s="243">
        <v>100.0</v>
      </c>
    </row>
    <row r="4">
      <c r="A4" s="251">
        <f t="shared" si="1"/>
        <v>44660</v>
      </c>
      <c r="B4" s="245">
        <v>100.0</v>
      </c>
    </row>
    <row r="5">
      <c r="A5" s="251">
        <f t="shared" si="1"/>
        <v>44667</v>
      </c>
      <c r="B5" s="243">
        <v>100.0</v>
      </c>
    </row>
    <row r="6">
      <c r="A6" s="251">
        <f t="shared" si="1"/>
        <v>44674</v>
      </c>
      <c r="B6" s="245">
        <v>100.0</v>
      </c>
    </row>
    <row r="7">
      <c r="A7" s="251">
        <f t="shared" si="1"/>
        <v>44681</v>
      </c>
      <c r="B7" s="243">
        <v>100.0</v>
      </c>
    </row>
    <row r="8">
      <c r="A8" s="251">
        <f t="shared" si="1"/>
        <v>44688</v>
      </c>
      <c r="B8" s="245">
        <v>100.0</v>
      </c>
    </row>
    <row r="9">
      <c r="A9" s="251">
        <f t="shared" si="1"/>
        <v>44695</v>
      </c>
      <c r="B9" s="243">
        <v>100.0</v>
      </c>
    </row>
    <row r="10">
      <c r="A10" s="251">
        <f t="shared" si="1"/>
        <v>44702</v>
      </c>
      <c r="B10" s="245">
        <v>100.0</v>
      </c>
    </row>
    <row r="11">
      <c r="A11" s="251">
        <f t="shared" si="1"/>
        <v>44709</v>
      </c>
      <c r="B11" s="243">
        <v>100.0</v>
      </c>
    </row>
    <row r="12">
      <c r="A12" s="251">
        <f t="shared" si="1"/>
        <v>44716</v>
      </c>
      <c r="B12" s="245">
        <v>100.0</v>
      </c>
    </row>
    <row r="13">
      <c r="A13" s="251">
        <f t="shared" si="1"/>
        <v>44723</v>
      </c>
      <c r="B13" s="243">
        <v>100.0</v>
      </c>
    </row>
    <row r="14">
      <c r="A14" s="251">
        <f t="shared" si="1"/>
        <v>44730</v>
      </c>
      <c r="B14" s="245">
        <v>100.0</v>
      </c>
    </row>
    <row r="15">
      <c r="A15" s="251">
        <f t="shared" si="1"/>
        <v>44737</v>
      </c>
      <c r="B15" s="243">
        <v>100.0</v>
      </c>
    </row>
    <row r="16">
      <c r="A16" s="251">
        <f t="shared" si="1"/>
        <v>44744</v>
      </c>
      <c r="B16" s="245">
        <v>95.0</v>
      </c>
    </row>
    <row r="17">
      <c r="A17" s="251">
        <f t="shared" si="1"/>
        <v>44751</v>
      </c>
      <c r="B17" s="243">
        <v>100.0</v>
      </c>
    </row>
    <row r="18">
      <c r="A18" s="251">
        <f t="shared" si="1"/>
        <v>44758</v>
      </c>
      <c r="B18" s="245">
        <v>100.0</v>
      </c>
    </row>
    <row r="19">
      <c r="A19" s="251">
        <f t="shared" si="1"/>
        <v>44765</v>
      </c>
      <c r="B19" s="243">
        <v>92.0</v>
      </c>
    </row>
    <row r="20">
      <c r="A20" s="251">
        <f t="shared" si="1"/>
        <v>44772</v>
      </c>
      <c r="B20" s="245">
        <v>91.0</v>
      </c>
    </row>
    <row r="21">
      <c r="A21" s="251">
        <f t="shared" si="1"/>
        <v>44779</v>
      </c>
      <c r="B21" s="243">
        <v>72.0</v>
      </c>
    </row>
    <row r="22">
      <c r="A22" s="251">
        <f t="shared" si="1"/>
        <v>44786</v>
      </c>
      <c r="B22" s="245">
        <v>88.0</v>
      </c>
    </row>
    <row r="23">
      <c r="A23" s="251">
        <f t="shared" si="1"/>
        <v>44793</v>
      </c>
      <c r="B23" s="243">
        <v>89.0</v>
      </c>
    </row>
    <row r="24">
      <c r="A24" s="251">
        <f t="shared" si="1"/>
        <v>44800</v>
      </c>
      <c r="B24" s="245">
        <v>88.0</v>
      </c>
    </row>
    <row r="25">
      <c r="A25" s="251">
        <f t="shared" si="1"/>
        <v>44807</v>
      </c>
      <c r="B25" s="243">
        <v>73.0</v>
      </c>
    </row>
    <row r="26">
      <c r="A26" s="251">
        <f t="shared" si="1"/>
        <v>44814</v>
      </c>
      <c r="B26" s="245">
        <v>60.0</v>
      </c>
    </row>
    <row r="27">
      <c r="A27" s="251">
        <f t="shared" si="1"/>
        <v>44821</v>
      </c>
      <c r="B27" s="243">
        <v>56.0</v>
      </c>
    </row>
    <row r="28">
      <c r="A28" s="251">
        <f t="shared" si="1"/>
        <v>44828</v>
      </c>
      <c r="B28" s="245">
        <v>75.0</v>
      </c>
    </row>
    <row r="29">
      <c r="A29" s="251">
        <f t="shared" si="1"/>
        <v>44835</v>
      </c>
      <c r="B29" s="243">
        <v>90.0</v>
      </c>
    </row>
    <row r="30">
      <c r="A30" s="251">
        <f t="shared" si="1"/>
        <v>44842</v>
      </c>
      <c r="B30" s="245">
        <v>78.0</v>
      </c>
    </row>
    <row r="31">
      <c r="A31" s="251">
        <f t="shared" si="1"/>
        <v>44849</v>
      </c>
      <c r="B31" s="243">
        <v>59.0</v>
      </c>
    </row>
    <row r="32">
      <c r="A32" s="251">
        <f t="shared" si="1"/>
        <v>44856</v>
      </c>
      <c r="B32" s="245">
        <v>69.0</v>
      </c>
    </row>
    <row r="33">
      <c r="A33" s="251">
        <f t="shared" si="1"/>
        <v>44863</v>
      </c>
      <c r="B33" s="243">
        <v>46.0</v>
      </c>
    </row>
    <row r="34">
      <c r="A34" s="251">
        <f t="shared" si="1"/>
        <v>44870</v>
      </c>
      <c r="B34" s="245">
        <v>40.0</v>
      </c>
    </row>
    <row r="35">
      <c r="A35" s="251">
        <f t="shared" si="1"/>
        <v>44877</v>
      </c>
      <c r="B35" s="243">
        <v>59.0</v>
      </c>
    </row>
    <row r="36">
      <c r="A36" s="251">
        <f t="shared" si="1"/>
        <v>44884</v>
      </c>
      <c r="B36" s="245">
        <v>47.0</v>
      </c>
    </row>
    <row r="37">
      <c r="A37" s="251">
        <f t="shared" si="1"/>
        <v>44891</v>
      </c>
      <c r="B37" s="243">
        <v>42.0</v>
      </c>
      <c r="C37" s="240" t="s">
        <v>182</v>
      </c>
    </row>
    <row r="38">
      <c r="A38" s="251">
        <f t="shared" si="1"/>
        <v>44898</v>
      </c>
      <c r="B38" s="245">
        <v>38.0</v>
      </c>
      <c r="C38" s="252">
        <v>-7.0</v>
      </c>
    </row>
    <row r="39">
      <c r="A39" s="251">
        <f t="shared" si="1"/>
        <v>44905</v>
      </c>
      <c r="B39" s="243">
        <v>27.0</v>
      </c>
      <c r="C39" s="252">
        <v>-7.0</v>
      </c>
    </row>
    <row r="40">
      <c r="A40" s="251">
        <f t="shared" si="1"/>
        <v>44912</v>
      </c>
      <c r="B40" s="245">
        <v>42.0</v>
      </c>
      <c r="C40" s="252">
        <v>-7.0</v>
      </c>
    </row>
    <row r="41">
      <c r="A41" s="253">
        <v>44919.0</v>
      </c>
      <c r="B41" s="245">
        <v>0.0</v>
      </c>
      <c r="C41" s="252" t="s">
        <v>183</v>
      </c>
      <c r="E41" s="1" t="s">
        <v>184</v>
      </c>
    </row>
    <row r="42">
      <c r="A42" s="82"/>
      <c r="B42" s="30"/>
      <c r="C42" s="12" t="s">
        <v>185</v>
      </c>
    </row>
    <row r="43">
      <c r="A43" s="82"/>
      <c r="B43" s="30"/>
    </row>
    <row r="44">
      <c r="A44" s="82"/>
      <c r="B44" s="30"/>
    </row>
    <row r="45">
      <c r="A45" s="254" t="s">
        <v>186</v>
      </c>
      <c r="B45" s="30"/>
    </row>
    <row r="46">
      <c r="A46" s="82"/>
      <c r="B46" s="30"/>
    </row>
    <row r="47">
      <c r="A47" s="82"/>
      <c r="B47" s="30"/>
    </row>
    <row r="48">
      <c r="A48" s="82"/>
      <c r="B48" s="30"/>
    </row>
    <row r="49">
      <c r="A49" s="82"/>
      <c r="B49" s="30"/>
    </row>
    <row r="50">
      <c r="A50" s="82"/>
      <c r="B50" s="30"/>
    </row>
    <row r="51">
      <c r="A51" s="82"/>
      <c r="B51" s="30"/>
    </row>
    <row r="52">
      <c r="A52" s="82"/>
      <c r="B52" s="30"/>
    </row>
    <row r="53">
      <c r="A53" s="82"/>
      <c r="B53" s="30"/>
    </row>
    <row r="54">
      <c r="A54" s="82"/>
      <c r="B54" s="30"/>
    </row>
    <row r="55">
      <c r="A55" s="82"/>
      <c r="B55" s="30"/>
    </row>
    <row r="56">
      <c r="A56" s="82"/>
      <c r="B56" s="30"/>
    </row>
    <row r="57">
      <c r="A57" s="99"/>
    </row>
    <row r="58">
      <c r="A58" s="99"/>
    </row>
    <row r="59">
      <c r="A59" s="99"/>
    </row>
    <row r="60">
      <c r="A60" s="99"/>
    </row>
    <row r="61">
      <c r="A61" s="99"/>
    </row>
    <row r="62">
      <c r="A62" s="99"/>
    </row>
    <row r="63">
      <c r="A63" s="99"/>
    </row>
    <row r="64">
      <c r="A64" s="99"/>
    </row>
    <row r="65">
      <c r="A65" s="99"/>
    </row>
    <row r="66">
      <c r="A66" s="99"/>
    </row>
    <row r="67">
      <c r="A67" s="99"/>
    </row>
    <row r="68">
      <c r="A68" s="99"/>
    </row>
    <row r="69">
      <c r="A69" s="99"/>
    </row>
    <row r="70">
      <c r="A70" s="99"/>
    </row>
    <row r="71">
      <c r="A71" s="99"/>
    </row>
    <row r="72">
      <c r="A72" s="99"/>
    </row>
    <row r="73">
      <c r="A73" s="99"/>
    </row>
    <row r="74">
      <c r="A74" s="99"/>
    </row>
    <row r="75">
      <c r="A75" s="99"/>
    </row>
    <row r="76">
      <c r="A76" s="99"/>
    </row>
    <row r="77">
      <c r="A77" s="99"/>
    </row>
    <row r="78">
      <c r="A78" s="99"/>
    </row>
    <row r="79">
      <c r="A79" s="99"/>
    </row>
    <row r="80">
      <c r="A80" s="99"/>
    </row>
    <row r="81">
      <c r="A81" s="99"/>
    </row>
    <row r="82">
      <c r="A82" s="99"/>
    </row>
    <row r="83">
      <c r="A83" s="99"/>
    </row>
    <row r="84">
      <c r="A84" s="99"/>
    </row>
    <row r="85">
      <c r="A85" s="99"/>
    </row>
    <row r="86">
      <c r="A86" s="99"/>
    </row>
    <row r="87">
      <c r="A87" s="99"/>
    </row>
    <row r="88">
      <c r="A88" s="99"/>
    </row>
    <row r="89">
      <c r="A89" s="99"/>
    </row>
    <row r="90">
      <c r="A90" s="99"/>
    </row>
    <row r="91">
      <c r="A91" s="99"/>
    </row>
    <row r="92">
      <c r="A92" s="99"/>
    </row>
    <row r="93">
      <c r="A93" s="99"/>
    </row>
    <row r="94">
      <c r="A94" s="99"/>
    </row>
    <row r="95">
      <c r="A95" s="99"/>
    </row>
    <row r="96">
      <c r="A96" s="99"/>
    </row>
    <row r="97">
      <c r="A97" s="99"/>
    </row>
    <row r="98">
      <c r="A98" s="99"/>
    </row>
    <row r="99">
      <c r="A99" s="99"/>
    </row>
    <row r="100">
      <c r="A100" s="99"/>
    </row>
    <row r="101">
      <c r="A101" s="99"/>
    </row>
    <row r="102">
      <c r="A102" s="99"/>
    </row>
    <row r="103">
      <c r="A103" s="99"/>
    </row>
    <row r="104">
      <c r="A104" s="99"/>
    </row>
    <row r="105">
      <c r="A105" s="99"/>
    </row>
    <row r="106">
      <c r="A106" s="99"/>
    </row>
    <row r="107">
      <c r="A107" s="99"/>
    </row>
    <row r="108">
      <c r="A108" s="99"/>
    </row>
    <row r="109">
      <c r="A109" s="99"/>
    </row>
    <row r="110">
      <c r="A110" s="99"/>
    </row>
    <row r="111">
      <c r="A111" s="99"/>
    </row>
    <row r="112">
      <c r="A112" s="99"/>
    </row>
    <row r="113">
      <c r="A113" s="99"/>
    </row>
    <row r="114">
      <c r="A114" s="99"/>
    </row>
    <row r="115">
      <c r="A115" s="99"/>
    </row>
    <row r="116">
      <c r="A116" s="99"/>
    </row>
    <row r="117">
      <c r="A117" s="99"/>
    </row>
    <row r="118">
      <c r="A118" s="99"/>
    </row>
    <row r="119">
      <c r="A119" s="99"/>
    </row>
    <row r="120">
      <c r="A120" s="99"/>
    </row>
    <row r="121">
      <c r="A121" s="99"/>
    </row>
    <row r="122">
      <c r="A122" s="99"/>
    </row>
    <row r="123">
      <c r="A123" s="99"/>
    </row>
    <row r="124">
      <c r="A124" s="99"/>
    </row>
    <row r="125">
      <c r="A125" s="99"/>
    </row>
    <row r="126">
      <c r="A126" s="99"/>
    </row>
    <row r="127">
      <c r="A127" s="99"/>
    </row>
    <row r="128">
      <c r="A128" s="99"/>
    </row>
    <row r="129">
      <c r="A129" s="99"/>
    </row>
    <row r="130">
      <c r="A130" s="99"/>
    </row>
    <row r="131">
      <c r="A131" s="99"/>
    </row>
    <row r="132">
      <c r="A132" s="99"/>
    </row>
    <row r="133">
      <c r="A133" s="99"/>
    </row>
    <row r="134">
      <c r="A134" s="99"/>
    </row>
    <row r="135">
      <c r="A135" s="99"/>
    </row>
    <row r="136">
      <c r="A136" s="99"/>
    </row>
    <row r="137">
      <c r="A137" s="99"/>
    </row>
    <row r="138">
      <c r="A138" s="99"/>
    </row>
    <row r="139">
      <c r="A139" s="99"/>
    </row>
    <row r="140">
      <c r="A140" s="99"/>
    </row>
    <row r="141">
      <c r="A141" s="99"/>
    </row>
    <row r="142">
      <c r="A142" s="99"/>
    </row>
    <row r="143">
      <c r="A143" s="99"/>
    </row>
    <row r="144">
      <c r="A144" s="99"/>
    </row>
    <row r="145">
      <c r="A145" s="99"/>
    </row>
    <row r="146">
      <c r="A146" s="99"/>
    </row>
    <row r="147">
      <c r="A147" s="99"/>
    </row>
    <row r="148">
      <c r="A148" s="99"/>
    </row>
    <row r="149">
      <c r="A149" s="99"/>
    </row>
    <row r="150">
      <c r="A150" s="99"/>
    </row>
    <row r="151">
      <c r="A151" s="99"/>
    </row>
    <row r="152">
      <c r="A152" s="99"/>
    </row>
    <row r="153">
      <c r="A153" s="99"/>
    </row>
    <row r="154">
      <c r="A154" s="99"/>
    </row>
    <row r="155">
      <c r="A155" s="99"/>
    </row>
    <row r="156">
      <c r="A156" s="99"/>
    </row>
    <row r="157">
      <c r="A157" s="99"/>
    </row>
    <row r="158">
      <c r="A158" s="99"/>
    </row>
    <row r="159">
      <c r="A159" s="99"/>
    </row>
    <row r="160">
      <c r="A160" s="99"/>
    </row>
    <row r="161">
      <c r="A161" s="99"/>
    </row>
    <row r="162">
      <c r="A162" s="99"/>
    </row>
    <row r="163">
      <c r="A163" s="99"/>
    </row>
    <row r="164">
      <c r="A164" s="99"/>
    </row>
    <row r="165">
      <c r="A165" s="99"/>
    </row>
    <row r="166">
      <c r="A166" s="99"/>
    </row>
    <row r="167">
      <c r="A167" s="99"/>
    </row>
    <row r="168">
      <c r="A168" s="99"/>
    </row>
    <row r="169">
      <c r="A169" s="99"/>
    </row>
    <row r="170">
      <c r="A170" s="99"/>
    </row>
    <row r="171">
      <c r="A171" s="99"/>
    </row>
    <row r="172">
      <c r="A172" s="99"/>
    </row>
    <row r="173">
      <c r="A173" s="99"/>
    </row>
    <row r="174">
      <c r="A174" s="99"/>
    </row>
    <row r="175">
      <c r="A175" s="99"/>
    </row>
    <row r="176">
      <c r="A176" s="99"/>
    </row>
    <row r="177">
      <c r="A177" s="99"/>
    </row>
    <row r="178">
      <c r="A178" s="99"/>
    </row>
    <row r="179">
      <c r="A179" s="99"/>
    </row>
    <row r="180">
      <c r="A180" s="99"/>
    </row>
    <row r="181">
      <c r="A181" s="99"/>
    </row>
    <row r="182">
      <c r="A182" s="99"/>
    </row>
    <row r="183">
      <c r="A183" s="99"/>
    </row>
    <row r="184">
      <c r="A184" s="99"/>
    </row>
    <row r="185">
      <c r="A185" s="99"/>
    </row>
    <row r="186">
      <c r="A186" s="99"/>
    </row>
    <row r="187">
      <c r="A187" s="99"/>
    </row>
    <row r="188">
      <c r="A188" s="99"/>
    </row>
    <row r="189">
      <c r="A189" s="99"/>
    </row>
    <row r="190">
      <c r="A190" s="99"/>
    </row>
    <row r="191">
      <c r="A191" s="99"/>
    </row>
    <row r="192">
      <c r="A192" s="99"/>
    </row>
    <row r="193">
      <c r="A193" s="99"/>
    </row>
    <row r="194">
      <c r="A194" s="99"/>
    </row>
    <row r="195">
      <c r="A195" s="99"/>
    </row>
    <row r="196">
      <c r="A196" s="99"/>
    </row>
    <row r="197">
      <c r="A197" s="99"/>
    </row>
    <row r="198">
      <c r="A198" s="99"/>
    </row>
    <row r="199">
      <c r="A199" s="99"/>
    </row>
    <row r="200">
      <c r="A200" s="99"/>
    </row>
    <row r="201">
      <c r="A201" s="99"/>
    </row>
    <row r="202">
      <c r="A202" s="99"/>
    </row>
    <row r="203">
      <c r="A203" s="99"/>
    </row>
    <row r="204">
      <c r="A204" s="99"/>
    </row>
    <row r="205">
      <c r="A205" s="99"/>
    </row>
    <row r="206">
      <c r="A206" s="99"/>
    </row>
    <row r="207">
      <c r="A207" s="99"/>
    </row>
    <row r="208">
      <c r="A208" s="99"/>
    </row>
    <row r="209">
      <c r="A209" s="99"/>
    </row>
    <row r="210">
      <c r="A210" s="99"/>
    </row>
    <row r="211">
      <c r="A211" s="99"/>
    </row>
    <row r="212">
      <c r="A212" s="99"/>
    </row>
    <row r="213">
      <c r="A213" s="99"/>
    </row>
    <row r="214">
      <c r="A214" s="99"/>
    </row>
    <row r="215">
      <c r="A215" s="99"/>
    </row>
    <row r="216">
      <c r="A216" s="99"/>
    </row>
    <row r="217">
      <c r="A217" s="99"/>
    </row>
    <row r="218">
      <c r="A218" s="99"/>
    </row>
    <row r="219">
      <c r="A219" s="99"/>
    </row>
    <row r="220">
      <c r="A220" s="99"/>
    </row>
    <row r="221">
      <c r="A221" s="99"/>
    </row>
    <row r="222">
      <c r="A222" s="99"/>
    </row>
    <row r="223">
      <c r="A223" s="99"/>
    </row>
    <row r="224">
      <c r="A224" s="99"/>
    </row>
    <row r="225">
      <c r="A225" s="99"/>
    </row>
    <row r="226">
      <c r="A226" s="99"/>
    </row>
    <row r="227">
      <c r="A227" s="99"/>
    </row>
    <row r="228">
      <c r="A228" s="99"/>
    </row>
    <row r="229">
      <c r="A229" s="99"/>
    </row>
    <row r="230">
      <c r="A230" s="99"/>
    </row>
    <row r="231">
      <c r="A231" s="99"/>
    </row>
    <row r="232">
      <c r="A232" s="99"/>
    </row>
    <row r="233">
      <c r="A233" s="99"/>
    </row>
    <row r="234">
      <c r="A234" s="99"/>
    </row>
    <row r="235">
      <c r="A235" s="99"/>
    </row>
    <row r="236">
      <c r="A236" s="99"/>
    </row>
    <row r="237">
      <c r="A237" s="99"/>
    </row>
    <row r="238">
      <c r="A238" s="99"/>
    </row>
    <row r="239">
      <c r="A239" s="99"/>
    </row>
    <row r="240">
      <c r="A240" s="99"/>
    </row>
    <row r="241">
      <c r="A241" s="99"/>
    </row>
    <row r="242">
      <c r="A242" s="99"/>
    </row>
    <row r="243">
      <c r="A243" s="99"/>
    </row>
    <row r="244">
      <c r="A244" s="99"/>
    </row>
    <row r="245">
      <c r="A245" s="99"/>
    </row>
    <row r="246">
      <c r="A246" s="99"/>
    </row>
    <row r="247">
      <c r="A247" s="99"/>
    </row>
    <row r="248">
      <c r="A248" s="99"/>
    </row>
    <row r="249">
      <c r="A249" s="99"/>
    </row>
    <row r="250">
      <c r="A250" s="99"/>
    </row>
    <row r="251">
      <c r="A251" s="99"/>
    </row>
    <row r="252">
      <c r="A252" s="99"/>
    </row>
    <row r="253">
      <c r="A253" s="99"/>
    </row>
    <row r="254">
      <c r="A254" s="99"/>
    </row>
    <row r="255">
      <c r="A255" s="99"/>
    </row>
    <row r="256">
      <c r="A256" s="99"/>
    </row>
    <row r="257">
      <c r="A257" s="99"/>
    </row>
    <row r="258">
      <c r="A258" s="99"/>
    </row>
    <row r="259">
      <c r="A259" s="99"/>
    </row>
    <row r="260">
      <c r="A260" s="99"/>
    </row>
    <row r="261">
      <c r="A261" s="99"/>
    </row>
    <row r="262">
      <c r="A262" s="99"/>
    </row>
    <row r="263">
      <c r="A263" s="99"/>
    </row>
    <row r="264">
      <c r="A264" s="99"/>
    </row>
    <row r="265">
      <c r="A265" s="99"/>
    </row>
    <row r="266">
      <c r="A266" s="99"/>
    </row>
    <row r="267">
      <c r="A267" s="99"/>
    </row>
    <row r="268">
      <c r="A268" s="99"/>
    </row>
    <row r="269">
      <c r="A269" s="99"/>
    </row>
    <row r="270">
      <c r="A270" s="99"/>
    </row>
    <row r="271">
      <c r="A271" s="99"/>
    </row>
    <row r="272">
      <c r="A272" s="99"/>
    </row>
    <row r="273">
      <c r="A273" s="99"/>
    </row>
    <row r="274">
      <c r="A274" s="99"/>
    </row>
    <row r="275">
      <c r="A275" s="99"/>
    </row>
    <row r="276">
      <c r="A276" s="99"/>
    </row>
    <row r="277">
      <c r="A277" s="99"/>
    </row>
    <row r="278">
      <c r="A278" s="99"/>
    </row>
    <row r="279">
      <c r="A279" s="99"/>
    </row>
    <row r="280">
      <c r="A280" s="99"/>
    </row>
    <row r="281">
      <c r="A281" s="99"/>
    </row>
    <row r="282">
      <c r="A282" s="99"/>
    </row>
    <row r="283">
      <c r="A283" s="99"/>
    </row>
    <row r="284">
      <c r="A284" s="99"/>
    </row>
    <row r="285">
      <c r="A285" s="99"/>
    </row>
    <row r="286">
      <c r="A286" s="99"/>
    </row>
    <row r="287">
      <c r="A287" s="99"/>
    </row>
    <row r="288">
      <c r="A288" s="99"/>
    </row>
    <row r="289">
      <c r="A289" s="99"/>
    </row>
    <row r="290">
      <c r="A290" s="99"/>
    </row>
    <row r="291">
      <c r="A291" s="99"/>
    </row>
    <row r="292">
      <c r="A292" s="99"/>
    </row>
    <row r="293">
      <c r="A293" s="99"/>
    </row>
    <row r="294">
      <c r="A294" s="99"/>
    </row>
    <row r="295">
      <c r="A295" s="99"/>
    </row>
    <row r="296">
      <c r="A296" s="99"/>
    </row>
    <row r="297">
      <c r="A297" s="99"/>
    </row>
    <row r="298">
      <c r="A298" s="99"/>
    </row>
    <row r="299">
      <c r="A299" s="99"/>
    </row>
    <row r="300">
      <c r="A300" s="99"/>
    </row>
    <row r="301">
      <c r="A301" s="99"/>
    </row>
    <row r="302">
      <c r="A302" s="99"/>
    </row>
    <row r="303">
      <c r="A303" s="99"/>
    </row>
    <row r="304">
      <c r="A304" s="99"/>
    </row>
    <row r="305">
      <c r="A305" s="99"/>
    </row>
    <row r="306">
      <c r="A306" s="99"/>
    </row>
    <row r="307">
      <c r="A307" s="99"/>
    </row>
    <row r="308">
      <c r="A308" s="99"/>
    </row>
    <row r="309">
      <c r="A309" s="99"/>
    </row>
    <row r="310">
      <c r="A310" s="99"/>
    </row>
    <row r="311">
      <c r="A311" s="99"/>
    </row>
    <row r="312">
      <c r="A312" s="99"/>
    </row>
    <row r="313">
      <c r="A313" s="99"/>
    </row>
    <row r="314">
      <c r="A314" s="99"/>
    </row>
    <row r="315">
      <c r="A315" s="99"/>
    </row>
    <row r="316">
      <c r="A316" s="99"/>
    </row>
    <row r="317">
      <c r="A317" s="99"/>
    </row>
    <row r="318">
      <c r="A318" s="99"/>
    </row>
    <row r="319">
      <c r="A319" s="99"/>
    </row>
    <row r="320">
      <c r="A320" s="99"/>
    </row>
    <row r="321">
      <c r="A321" s="99"/>
    </row>
    <row r="322">
      <c r="A322" s="99"/>
    </row>
    <row r="323">
      <c r="A323" s="99"/>
    </row>
    <row r="324">
      <c r="A324" s="99"/>
    </row>
    <row r="325">
      <c r="A325" s="99"/>
    </row>
    <row r="326">
      <c r="A326" s="99"/>
    </row>
    <row r="327">
      <c r="A327" s="99"/>
    </row>
    <row r="328">
      <c r="A328" s="99"/>
    </row>
    <row r="329">
      <c r="A329" s="99"/>
    </row>
    <row r="330">
      <c r="A330" s="99"/>
    </row>
    <row r="331">
      <c r="A331" s="99"/>
    </row>
    <row r="332">
      <c r="A332" s="99"/>
    </row>
    <row r="333">
      <c r="A333" s="99"/>
    </row>
    <row r="334">
      <c r="A334" s="99"/>
    </row>
    <row r="335">
      <c r="A335" s="99"/>
    </row>
    <row r="336">
      <c r="A336" s="99"/>
    </row>
    <row r="337">
      <c r="A337" s="99"/>
    </row>
    <row r="338">
      <c r="A338" s="99"/>
    </row>
    <row r="339">
      <c r="A339" s="99"/>
    </row>
    <row r="340">
      <c r="A340" s="99"/>
    </row>
    <row r="341">
      <c r="A341" s="99"/>
    </row>
    <row r="342">
      <c r="A342" s="99"/>
    </row>
    <row r="343">
      <c r="A343" s="99"/>
    </row>
    <row r="344">
      <c r="A344" s="99"/>
    </row>
    <row r="345">
      <c r="A345" s="99"/>
    </row>
    <row r="346">
      <c r="A346" s="99"/>
    </row>
    <row r="347">
      <c r="A347" s="99"/>
    </row>
    <row r="348">
      <c r="A348" s="99"/>
    </row>
    <row r="349">
      <c r="A349" s="99"/>
    </row>
    <row r="350">
      <c r="A350" s="99"/>
    </row>
    <row r="351">
      <c r="A351" s="99"/>
    </row>
    <row r="352">
      <c r="A352" s="99"/>
    </row>
    <row r="353">
      <c r="A353" s="99"/>
    </row>
    <row r="354">
      <c r="A354" s="99"/>
    </row>
    <row r="355">
      <c r="A355" s="99"/>
    </row>
    <row r="356">
      <c r="A356" s="99"/>
    </row>
    <row r="357">
      <c r="A357" s="99"/>
    </row>
    <row r="358">
      <c r="A358" s="99"/>
    </row>
    <row r="359">
      <c r="A359" s="99"/>
    </row>
    <row r="360">
      <c r="A360" s="99"/>
    </row>
    <row r="361">
      <c r="A361" s="99"/>
    </row>
    <row r="362">
      <c r="A362" s="99"/>
    </row>
    <row r="363">
      <c r="A363" s="99"/>
    </row>
    <row r="364">
      <c r="A364" s="99"/>
    </row>
    <row r="365">
      <c r="A365" s="99"/>
    </row>
    <row r="366">
      <c r="A366" s="99"/>
    </row>
    <row r="367">
      <c r="A367" s="99"/>
    </row>
    <row r="368">
      <c r="A368" s="99"/>
    </row>
    <row r="369">
      <c r="A369" s="99"/>
    </row>
    <row r="370">
      <c r="A370" s="99"/>
    </row>
    <row r="371">
      <c r="A371" s="99"/>
    </row>
    <row r="372">
      <c r="A372" s="99"/>
    </row>
    <row r="373">
      <c r="A373" s="99"/>
    </row>
    <row r="374">
      <c r="A374" s="99"/>
    </row>
    <row r="375">
      <c r="A375" s="99"/>
    </row>
    <row r="376">
      <c r="A376" s="99"/>
    </row>
    <row r="377">
      <c r="A377" s="99"/>
    </row>
    <row r="378">
      <c r="A378" s="99"/>
    </row>
    <row r="379">
      <c r="A379" s="99"/>
    </row>
    <row r="380">
      <c r="A380" s="99"/>
    </row>
    <row r="381">
      <c r="A381" s="99"/>
    </row>
    <row r="382">
      <c r="A382" s="99"/>
    </row>
    <row r="383">
      <c r="A383" s="99"/>
    </row>
    <row r="384">
      <c r="A384" s="99"/>
    </row>
    <row r="385">
      <c r="A385" s="99"/>
    </row>
    <row r="386">
      <c r="A386" s="99"/>
    </row>
    <row r="387">
      <c r="A387" s="99"/>
    </row>
    <row r="388">
      <c r="A388" s="99"/>
    </row>
    <row r="389">
      <c r="A389" s="99"/>
    </row>
    <row r="390">
      <c r="A390" s="99"/>
    </row>
    <row r="391">
      <c r="A391" s="99"/>
    </row>
    <row r="392">
      <c r="A392" s="99"/>
    </row>
    <row r="393">
      <c r="A393" s="99"/>
    </row>
    <row r="394">
      <c r="A394" s="99"/>
    </row>
    <row r="395">
      <c r="A395" s="99"/>
    </row>
    <row r="396">
      <c r="A396" s="99"/>
    </row>
    <row r="397">
      <c r="A397" s="99"/>
    </row>
    <row r="398">
      <c r="A398" s="99"/>
    </row>
    <row r="399">
      <c r="A399" s="99"/>
    </row>
    <row r="400">
      <c r="A400" s="99"/>
    </row>
    <row r="401">
      <c r="A401" s="99"/>
    </row>
    <row r="402">
      <c r="A402" s="99"/>
    </row>
    <row r="403">
      <c r="A403" s="99"/>
    </row>
    <row r="404">
      <c r="A404" s="99"/>
    </row>
    <row r="405">
      <c r="A405" s="99"/>
    </row>
    <row r="406">
      <c r="A406" s="99"/>
    </row>
    <row r="407">
      <c r="A407" s="99"/>
    </row>
    <row r="408">
      <c r="A408" s="99"/>
    </row>
    <row r="409">
      <c r="A409" s="99"/>
    </row>
    <row r="410">
      <c r="A410" s="99"/>
    </row>
    <row r="411">
      <c r="A411" s="99"/>
    </row>
    <row r="412">
      <c r="A412" s="99"/>
    </row>
    <row r="413">
      <c r="A413" s="99"/>
    </row>
    <row r="414">
      <c r="A414" s="99"/>
    </row>
    <row r="415">
      <c r="A415" s="99"/>
    </row>
    <row r="416">
      <c r="A416" s="99"/>
    </row>
    <row r="417">
      <c r="A417" s="99"/>
    </row>
    <row r="418">
      <c r="A418" s="99"/>
    </row>
    <row r="419">
      <c r="A419" s="99"/>
    </row>
    <row r="420">
      <c r="A420" s="99"/>
    </row>
    <row r="421">
      <c r="A421" s="99"/>
    </row>
    <row r="422">
      <c r="A422" s="99"/>
    </row>
    <row r="423">
      <c r="A423" s="99"/>
    </row>
    <row r="424">
      <c r="A424" s="99"/>
    </row>
    <row r="425">
      <c r="A425" s="99"/>
    </row>
    <row r="426">
      <c r="A426" s="99"/>
    </row>
    <row r="427">
      <c r="A427" s="99"/>
    </row>
    <row r="428">
      <c r="A428" s="99"/>
    </row>
    <row r="429">
      <c r="A429" s="99"/>
    </row>
    <row r="430">
      <c r="A430" s="99"/>
    </row>
    <row r="431">
      <c r="A431" s="99"/>
    </row>
    <row r="432">
      <c r="A432" s="99"/>
    </row>
    <row r="433">
      <c r="A433" s="99"/>
    </row>
    <row r="434">
      <c r="A434" s="99"/>
    </row>
    <row r="435">
      <c r="A435" s="99"/>
    </row>
    <row r="436">
      <c r="A436" s="99"/>
    </row>
    <row r="437">
      <c r="A437" s="99"/>
    </row>
    <row r="438">
      <c r="A438" s="99"/>
    </row>
    <row r="439">
      <c r="A439" s="99"/>
    </row>
    <row r="440">
      <c r="A440" s="99"/>
    </row>
    <row r="441">
      <c r="A441" s="99"/>
    </row>
    <row r="442">
      <c r="A442" s="99"/>
    </row>
    <row r="443">
      <c r="A443" s="99"/>
    </row>
    <row r="444">
      <c r="A444" s="99"/>
    </row>
    <row r="445">
      <c r="A445" s="99"/>
    </row>
    <row r="446">
      <c r="A446" s="99"/>
    </row>
    <row r="447">
      <c r="A447" s="99"/>
    </row>
    <row r="448">
      <c r="A448" s="99"/>
    </row>
    <row r="449">
      <c r="A449" s="99"/>
    </row>
    <row r="450">
      <c r="A450" s="99"/>
    </row>
    <row r="451">
      <c r="A451" s="99"/>
    </row>
    <row r="452">
      <c r="A452" s="99"/>
    </row>
    <row r="453">
      <c r="A453" s="99"/>
    </row>
    <row r="454">
      <c r="A454" s="99"/>
    </row>
    <row r="455">
      <c r="A455" s="99"/>
    </row>
    <row r="456">
      <c r="A456" s="99"/>
    </row>
    <row r="457">
      <c r="A457" s="99"/>
    </row>
    <row r="458">
      <c r="A458" s="99"/>
    </row>
    <row r="459">
      <c r="A459" s="99"/>
    </row>
    <row r="460">
      <c r="A460" s="99"/>
    </row>
    <row r="461">
      <c r="A461" s="99"/>
    </row>
    <row r="462">
      <c r="A462" s="99"/>
    </row>
    <row r="463">
      <c r="A463" s="99"/>
    </row>
    <row r="464">
      <c r="A464" s="99"/>
    </row>
    <row r="465">
      <c r="A465" s="99"/>
    </row>
    <row r="466">
      <c r="A466" s="99"/>
    </row>
    <row r="467">
      <c r="A467" s="99"/>
    </row>
    <row r="468">
      <c r="A468" s="99"/>
    </row>
    <row r="469">
      <c r="A469" s="99"/>
    </row>
    <row r="470">
      <c r="A470" s="99"/>
    </row>
    <row r="471">
      <c r="A471" s="99"/>
    </row>
    <row r="472">
      <c r="A472" s="99"/>
    </row>
    <row r="473">
      <c r="A473" s="99"/>
    </row>
    <row r="474">
      <c r="A474" s="99"/>
    </row>
    <row r="475">
      <c r="A475" s="99"/>
    </row>
    <row r="476">
      <c r="A476" s="99"/>
    </row>
    <row r="477">
      <c r="A477" s="99"/>
    </row>
    <row r="478">
      <c r="A478" s="99"/>
    </row>
    <row r="479">
      <c r="A479" s="99"/>
    </row>
    <row r="480">
      <c r="A480" s="99"/>
    </row>
    <row r="481">
      <c r="A481" s="99"/>
    </row>
    <row r="482">
      <c r="A482" s="99"/>
    </row>
    <row r="483">
      <c r="A483" s="99"/>
    </row>
    <row r="484">
      <c r="A484" s="99"/>
    </row>
    <row r="485">
      <c r="A485" s="99"/>
    </row>
    <row r="486">
      <c r="A486" s="99"/>
    </row>
    <row r="487">
      <c r="A487" s="99"/>
    </row>
    <row r="488">
      <c r="A488" s="99"/>
    </row>
    <row r="489">
      <c r="A489" s="99"/>
    </row>
    <row r="490">
      <c r="A490" s="99"/>
    </row>
    <row r="491">
      <c r="A491" s="99"/>
    </row>
    <row r="492">
      <c r="A492" s="99"/>
    </row>
    <row r="493">
      <c r="A493" s="99"/>
    </row>
    <row r="494">
      <c r="A494" s="99"/>
    </row>
    <row r="495">
      <c r="A495" s="99"/>
    </row>
    <row r="496">
      <c r="A496" s="99"/>
    </row>
    <row r="497">
      <c r="A497" s="99"/>
    </row>
    <row r="498">
      <c r="A498" s="99"/>
    </row>
    <row r="499">
      <c r="A499" s="99"/>
    </row>
    <row r="500">
      <c r="A500" s="99"/>
    </row>
    <row r="501">
      <c r="A501" s="99"/>
    </row>
    <row r="502">
      <c r="A502" s="99"/>
    </row>
    <row r="503">
      <c r="A503" s="99"/>
    </row>
    <row r="504">
      <c r="A504" s="99"/>
    </row>
    <row r="505">
      <c r="A505" s="99"/>
    </row>
    <row r="506">
      <c r="A506" s="99"/>
    </row>
    <row r="507">
      <c r="A507" s="99"/>
    </row>
    <row r="508">
      <c r="A508" s="99"/>
    </row>
    <row r="509">
      <c r="A509" s="99"/>
    </row>
    <row r="510">
      <c r="A510" s="99"/>
    </row>
    <row r="511">
      <c r="A511" s="99"/>
    </row>
    <row r="512">
      <c r="A512" s="99"/>
    </row>
    <row r="513">
      <c r="A513" s="99"/>
    </row>
    <row r="514">
      <c r="A514" s="99"/>
    </row>
    <row r="515">
      <c r="A515" s="99"/>
    </row>
    <row r="516">
      <c r="A516" s="99"/>
    </row>
    <row r="517">
      <c r="A517" s="99"/>
    </row>
    <row r="518">
      <c r="A518" s="99"/>
    </row>
    <row r="519">
      <c r="A519" s="99"/>
    </row>
    <row r="520">
      <c r="A520" s="99"/>
    </row>
    <row r="521">
      <c r="A521" s="99"/>
    </row>
    <row r="522">
      <c r="A522" s="99"/>
    </row>
    <row r="523">
      <c r="A523" s="99"/>
    </row>
    <row r="524">
      <c r="A524" s="99"/>
    </row>
    <row r="525">
      <c r="A525" s="99"/>
    </row>
    <row r="526">
      <c r="A526" s="99"/>
    </row>
    <row r="527">
      <c r="A527" s="99"/>
    </row>
    <row r="528">
      <c r="A528" s="99"/>
    </row>
    <row r="529">
      <c r="A529" s="99"/>
    </row>
    <row r="530">
      <c r="A530" s="99"/>
    </row>
    <row r="531">
      <c r="A531" s="99"/>
    </row>
    <row r="532">
      <c r="A532" s="99"/>
    </row>
    <row r="533">
      <c r="A533" s="99"/>
    </row>
    <row r="534">
      <c r="A534" s="99"/>
    </row>
    <row r="535">
      <c r="A535" s="99"/>
    </row>
    <row r="536">
      <c r="A536" s="99"/>
    </row>
    <row r="537">
      <c r="A537" s="99"/>
    </row>
    <row r="538">
      <c r="A538" s="99"/>
    </row>
    <row r="539">
      <c r="A539" s="99"/>
    </row>
    <row r="540">
      <c r="A540" s="99"/>
    </row>
    <row r="541">
      <c r="A541" s="99"/>
    </row>
    <row r="542">
      <c r="A542" s="99"/>
    </row>
    <row r="543">
      <c r="A543" s="99"/>
    </row>
    <row r="544">
      <c r="A544" s="99"/>
    </row>
    <row r="545">
      <c r="A545" s="99"/>
    </row>
    <row r="546">
      <c r="A546" s="99"/>
    </row>
    <row r="547">
      <c r="A547" s="99"/>
    </row>
    <row r="548">
      <c r="A548" s="99"/>
    </row>
    <row r="549">
      <c r="A549" s="99"/>
    </row>
    <row r="550">
      <c r="A550" s="99"/>
    </row>
    <row r="551">
      <c r="A551" s="99"/>
    </row>
    <row r="552">
      <c r="A552" s="99"/>
    </row>
    <row r="553">
      <c r="A553" s="99"/>
    </row>
    <row r="554">
      <c r="A554" s="99"/>
    </row>
    <row r="555">
      <c r="A555" s="99"/>
    </row>
    <row r="556">
      <c r="A556" s="99"/>
    </row>
    <row r="557">
      <c r="A557" s="99"/>
    </row>
    <row r="558">
      <c r="A558" s="99"/>
    </row>
    <row r="559">
      <c r="A559" s="99"/>
    </row>
    <row r="560">
      <c r="A560" s="99"/>
    </row>
    <row r="561">
      <c r="A561" s="99"/>
    </row>
    <row r="562">
      <c r="A562" s="99"/>
    </row>
    <row r="563">
      <c r="A563" s="99"/>
    </row>
    <row r="564">
      <c r="A564" s="99"/>
    </row>
    <row r="565">
      <c r="A565" s="99"/>
    </row>
    <row r="566">
      <c r="A566" s="99"/>
    </row>
    <row r="567">
      <c r="A567" s="99"/>
    </row>
    <row r="568">
      <c r="A568" s="99"/>
    </row>
    <row r="569">
      <c r="A569" s="99"/>
    </row>
    <row r="570">
      <c r="A570" s="99"/>
    </row>
    <row r="571">
      <c r="A571" s="99"/>
    </row>
    <row r="572">
      <c r="A572" s="99"/>
    </row>
    <row r="573">
      <c r="A573" s="99"/>
    </row>
    <row r="574">
      <c r="A574" s="99"/>
    </row>
    <row r="575">
      <c r="A575" s="99"/>
    </row>
    <row r="576">
      <c r="A576" s="99"/>
    </row>
    <row r="577">
      <c r="A577" s="99"/>
    </row>
    <row r="578">
      <c r="A578" s="99"/>
    </row>
    <row r="579">
      <c r="A579" s="99"/>
    </row>
    <row r="580">
      <c r="A580" s="99"/>
    </row>
    <row r="581">
      <c r="A581" s="99"/>
    </row>
    <row r="582">
      <c r="A582" s="99"/>
    </row>
    <row r="583">
      <c r="A583" s="99"/>
    </row>
    <row r="584">
      <c r="A584" s="99"/>
    </row>
    <row r="585">
      <c r="A585" s="99"/>
    </row>
    <row r="586">
      <c r="A586" s="99"/>
    </row>
    <row r="587">
      <c r="A587" s="99"/>
    </row>
    <row r="588">
      <c r="A588" s="99"/>
    </row>
    <row r="589">
      <c r="A589" s="99"/>
    </row>
    <row r="590">
      <c r="A590" s="99"/>
    </row>
    <row r="591">
      <c r="A591" s="99"/>
    </row>
    <row r="592">
      <c r="A592" s="99"/>
    </row>
    <row r="593">
      <c r="A593" s="99"/>
    </row>
    <row r="594">
      <c r="A594" s="99"/>
    </row>
    <row r="595">
      <c r="A595" s="99"/>
    </row>
    <row r="596">
      <c r="A596" s="99"/>
    </row>
    <row r="597">
      <c r="A597" s="99"/>
    </row>
    <row r="598">
      <c r="A598" s="99"/>
    </row>
    <row r="599">
      <c r="A599" s="99"/>
    </row>
    <row r="600">
      <c r="A600" s="99"/>
    </row>
    <row r="601">
      <c r="A601" s="99"/>
    </row>
    <row r="602">
      <c r="A602" s="99"/>
    </row>
    <row r="603">
      <c r="A603" s="99"/>
    </row>
    <row r="604">
      <c r="A604" s="99"/>
    </row>
    <row r="605">
      <c r="A605" s="99"/>
    </row>
    <row r="606">
      <c r="A606" s="99"/>
    </row>
    <row r="607">
      <c r="A607" s="99"/>
    </row>
    <row r="608">
      <c r="A608" s="99"/>
    </row>
    <row r="609">
      <c r="A609" s="99"/>
    </row>
    <row r="610">
      <c r="A610" s="99"/>
    </row>
    <row r="611">
      <c r="A611" s="99"/>
    </row>
    <row r="612">
      <c r="A612" s="99"/>
    </row>
    <row r="613">
      <c r="A613" s="99"/>
    </row>
    <row r="614">
      <c r="A614" s="99"/>
    </row>
    <row r="615">
      <c r="A615" s="99"/>
    </row>
    <row r="616">
      <c r="A616" s="99"/>
    </row>
    <row r="617">
      <c r="A617" s="99"/>
    </row>
    <row r="618">
      <c r="A618" s="99"/>
    </row>
    <row r="619">
      <c r="A619" s="99"/>
    </row>
    <row r="620">
      <c r="A620" s="99"/>
    </row>
    <row r="621">
      <c r="A621" s="99"/>
    </row>
    <row r="622">
      <c r="A622" s="99"/>
    </row>
    <row r="623">
      <c r="A623" s="99"/>
    </row>
    <row r="624">
      <c r="A624" s="99"/>
    </row>
    <row r="625">
      <c r="A625" s="99"/>
    </row>
    <row r="626">
      <c r="A626" s="99"/>
    </row>
    <row r="627">
      <c r="A627" s="99"/>
    </row>
    <row r="628">
      <c r="A628" s="99"/>
    </row>
    <row r="629">
      <c r="A629" s="99"/>
    </row>
    <row r="630">
      <c r="A630" s="99"/>
    </row>
    <row r="631">
      <c r="A631" s="99"/>
    </row>
    <row r="632">
      <c r="A632" s="99"/>
    </row>
    <row r="633">
      <c r="A633" s="99"/>
    </row>
    <row r="634">
      <c r="A634" s="99"/>
    </row>
    <row r="635">
      <c r="A635" s="99"/>
    </row>
    <row r="636">
      <c r="A636" s="99"/>
    </row>
    <row r="637">
      <c r="A637" s="99"/>
    </row>
    <row r="638">
      <c r="A638" s="99"/>
    </row>
    <row r="639">
      <c r="A639" s="99"/>
    </row>
    <row r="640">
      <c r="A640" s="99"/>
    </row>
    <row r="641">
      <c r="A641" s="99"/>
    </row>
    <row r="642">
      <c r="A642" s="99"/>
    </row>
    <row r="643">
      <c r="A643" s="99"/>
    </row>
    <row r="644">
      <c r="A644" s="99"/>
    </row>
    <row r="645">
      <c r="A645" s="99"/>
    </row>
    <row r="646">
      <c r="A646" s="99"/>
    </row>
    <row r="647">
      <c r="A647" s="99"/>
    </row>
    <row r="648">
      <c r="A648" s="99"/>
    </row>
    <row r="649">
      <c r="A649" s="99"/>
    </row>
    <row r="650">
      <c r="A650" s="99"/>
    </row>
    <row r="651">
      <c r="A651" s="99"/>
    </row>
    <row r="652">
      <c r="A652" s="99"/>
    </row>
    <row r="653">
      <c r="A653" s="99"/>
    </row>
    <row r="654">
      <c r="A654" s="99"/>
    </row>
    <row r="655">
      <c r="A655" s="99"/>
    </row>
    <row r="656">
      <c r="A656" s="99"/>
    </row>
    <row r="657">
      <c r="A657" s="99"/>
    </row>
    <row r="658">
      <c r="A658" s="99"/>
    </row>
    <row r="659">
      <c r="A659" s="99"/>
    </row>
    <row r="660">
      <c r="A660" s="99"/>
    </row>
    <row r="661">
      <c r="A661" s="99"/>
    </row>
    <row r="662">
      <c r="A662" s="99"/>
    </row>
    <row r="663">
      <c r="A663" s="99"/>
    </row>
    <row r="664">
      <c r="A664" s="99"/>
    </row>
    <row r="665">
      <c r="A665" s="99"/>
    </row>
    <row r="666">
      <c r="A666" s="99"/>
    </row>
    <row r="667">
      <c r="A667" s="99"/>
    </row>
    <row r="668">
      <c r="A668" s="99"/>
    </row>
    <row r="669">
      <c r="A669" s="99"/>
    </row>
    <row r="670">
      <c r="A670" s="99"/>
    </row>
    <row r="671">
      <c r="A671" s="99"/>
    </row>
    <row r="672">
      <c r="A672" s="99"/>
    </row>
    <row r="673">
      <c r="A673" s="99"/>
    </row>
    <row r="674">
      <c r="A674" s="99"/>
    </row>
    <row r="675">
      <c r="A675" s="99"/>
    </row>
    <row r="676">
      <c r="A676" s="99"/>
    </row>
    <row r="677">
      <c r="A677" s="99"/>
    </row>
    <row r="678">
      <c r="A678" s="99"/>
    </row>
    <row r="679">
      <c r="A679" s="99"/>
    </row>
    <row r="680">
      <c r="A680" s="99"/>
    </row>
    <row r="681">
      <c r="A681" s="99"/>
    </row>
    <row r="682">
      <c r="A682" s="99"/>
    </row>
    <row r="683">
      <c r="A683" s="99"/>
    </row>
    <row r="684">
      <c r="A684" s="99"/>
    </row>
    <row r="685">
      <c r="A685" s="99"/>
    </row>
    <row r="686">
      <c r="A686" s="99"/>
    </row>
    <row r="687">
      <c r="A687" s="99"/>
    </row>
    <row r="688">
      <c r="A688" s="99"/>
    </row>
    <row r="689">
      <c r="A689" s="99"/>
    </row>
    <row r="690">
      <c r="A690" s="99"/>
    </row>
    <row r="691">
      <c r="A691" s="99"/>
    </row>
    <row r="692">
      <c r="A692" s="99"/>
    </row>
    <row r="693">
      <c r="A693" s="99"/>
    </row>
    <row r="694">
      <c r="A694" s="99"/>
    </row>
    <row r="695">
      <c r="A695" s="99"/>
    </row>
    <row r="696">
      <c r="A696" s="99"/>
    </row>
    <row r="697">
      <c r="A697" s="99"/>
    </row>
    <row r="698">
      <c r="A698" s="99"/>
    </row>
    <row r="699">
      <c r="A699" s="99"/>
    </row>
    <row r="700">
      <c r="A700" s="99"/>
    </row>
    <row r="701">
      <c r="A701" s="99"/>
    </row>
    <row r="702">
      <c r="A702" s="99"/>
    </row>
    <row r="703">
      <c r="A703" s="99"/>
    </row>
    <row r="704">
      <c r="A704" s="99"/>
    </row>
    <row r="705">
      <c r="A705" s="99"/>
    </row>
    <row r="706">
      <c r="A706" s="99"/>
    </row>
    <row r="707">
      <c r="A707" s="99"/>
    </row>
    <row r="708">
      <c r="A708" s="99"/>
    </row>
    <row r="709">
      <c r="A709" s="99"/>
    </row>
    <row r="710">
      <c r="A710" s="99"/>
    </row>
    <row r="711">
      <c r="A711" s="99"/>
    </row>
    <row r="712">
      <c r="A712" s="99"/>
    </row>
    <row r="713">
      <c r="A713" s="99"/>
    </row>
    <row r="714">
      <c r="A714" s="99"/>
    </row>
    <row r="715">
      <c r="A715" s="99"/>
    </row>
    <row r="716">
      <c r="A716" s="99"/>
    </row>
    <row r="717">
      <c r="A717" s="99"/>
    </row>
    <row r="718">
      <c r="A718" s="99"/>
    </row>
    <row r="719">
      <c r="A719" s="99"/>
    </row>
    <row r="720">
      <c r="A720" s="99"/>
    </row>
    <row r="721">
      <c r="A721" s="99"/>
    </row>
    <row r="722">
      <c r="A722" s="99"/>
    </row>
    <row r="723">
      <c r="A723" s="99"/>
    </row>
    <row r="724">
      <c r="A724" s="99"/>
    </row>
    <row r="725">
      <c r="A725" s="99"/>
    </row>
    <row r="726">
      <c r="A726" s="99"/>
    </row>
    <row r="727">
      <c r="A727" s="99"/>
    </row>
    <row r="728">
      <c r="A728" s="99"/>
    </row>
    <row r="729">
      <c r="A729" s="99"/>
    </row>
    <row r="730">
      <c r="A730" s="99"/>
    </row>
    <row r="731">
      <c r="A731" s="99"/>
    </row>
    <row r="732">
      <c r="A732" s="99"/>
    </row>
    <row r="733">
      <c r="A733" s="99"/>
    </row>
    <row r="734">
      <c r="A734" s="99"/>
    </row>
    <row r="735">
      <c r="A735" s="99"/>
    </row>
    <row r="736">
      <c r="A736" s="99"/>
    </row>
    <row r="737">
      <c r="A737" s="99"/>
    </row>
    <row r="738">
      <c r="A738" s="99"/>
    </row>
    <row r="739">
      <c r="A739" s="99"/>
    </row>
    <row r="740">
      <c r="A740" s="99"/>
    </row>
    <row r="741">
      <c r="A741" s="99"/>
    </row>
    <row r="742">
      <c r="A742" s="99"/>
    </row>
    <row r="743">
      <c r="A743" s="99"/>
    </row>
    <row r="744">
      <c r="A744" s="99"/>
    </row>
    <row r="745">
      <c r="A745" s="99"/>
    </row>
    <row r="746">
      <c r="A746" s="99"/>
    </row>
    <row r="747">
      <c r="A747" s="99"/>
    </row>
    <row r="748">
      <c r="A748" s="99"/>
    </row>
    <row r="749">
      <c r="A749" s="99"/>
    </row>
    <row r="750">
      <c r="A750" s="99"/>
    </row>
    <row r="751">
      <c r="A751" s="99"/>
    </row>
    <row r="752">
      <c r="A752" s="99"/>
    </row>
    <row r="753">
      <c r="A753" s="99"/>
    </row>
    <row r="754">
      <c r="A754" s="99"/>
    </row>
    <row r="755">
      <c r="A755" s="99"/>
    </row>
    <row r="756">
      <c r="A756" s="99"/>
    </row>
    <row r="757">
      <c r="A757" s="99"/>
    </row>
    <row r="758">
      <c r="A758" s="99"/>
    </row>
    <row r="759">
      <c r="A759" s="99"/>
    </row>
    <row r="760">
      <c r="A760" s="99"/>
    </row>
    <row r="761">
      <c r="A761" s="99"/>
    </row>
    <row r="762">
      <c r="A762" s="99"/>
    </row>
    <row r="763">
      <c r="A763" s="99"/>
    </row>
    <row r="764">
      <c r="A764" s="99"/>
    </row>
    <row r="765">
      <c r="A765" s="99"/>
    </row>
    <row r="766">
      <c r="A766" s="99"/>
    </row>
    <row r="767">
      <c r="A767" s="99"/>
    </row>
    <row r="768">
      <c r="A768" s="99"/>
    </row>
    <row r="769">
      <c r="A769" s="99"/>
    </row>
    <row r="770">
      <c r="A770" s="99"/>
    </row>
    <row r="771">
      <c r="A771" s="99"/>
    </row>
    <row r="772">
      <c r="A772" s="99"/>
    </row>
    <row r="773">
      <c r="A773" s="99"/>
    </row>
    <row r="774">
      <c r="A774" s="99"/>
    </row>
    <row r="775">
      <c r="A775" s="99"/>
    </row>
    <row r="776">
      <c r="A776" s="99"/>
    </row>
    <row r="777">
      <c r="A777" s="99"/>
    </row>
    <row r="778">
      <c r="A778" s="99"/>
    </row>
    <row r="779">
      <c r="A779" s="99"/>
    </row>
    <row r="780">
      <c r="A780" s="99"/>
    </row>
    <row r="781">
      <c r="A781" s="99"/>
    </row>
    <row r="782">
      <c r="A782" s="99"/>
    </row>
    <row r="783">
      <c r="A783" s="99"/>
    </row>
    <row r="784">
      <c r="A784" s="99"/>
    </row>
    <row r="785">
      <c r="A785" s="99"/>
    </row>
    <row r="786">
      <c r="A786" s="99"/>
    </row>
    <row r="787">
      <c r="A787" s="99"/>
    </row>
    <row r="788">
      <c r="A788" s="99"/>
    </row>
    <row r="789">
      <c r="A789" s="99"/>
    </row>
    <row r="790">
      <c r="A790" s="99"/>
    </row>
    <row r="791">
      <c r="A791" s="99"/>
    </row>
    <row r="792">
      <c r="A792" s="99"/>
    </row>
    <row r="793">
      <c r="A793" s="99"/>
    </row>
    <row r="794">
      <c r="A794" s="99"/>
    </row>
    <row r="795">
      <c r="A795" s="99"/>
    </row>
    <row r="796">
      <c r="A796" s="99"/>
    </row>
    <row r="797">
      <c r="A797" s="99"/>
    </row>
    <row r="798">
      <c r="A798" s="99"/>
    </row>
    <row r="799">
      <c r="A799" s="99"/>
    </row>
    <row r="800">
      <c r="A800" s="99"/>
    </row>
    <row r="801">
      <c r="A801" s="99"/>
    </row>
    <row r="802">
      <c r="A802" s="99"/>
    </row>
    <row r="803">
      <c r="A803" s="99"/>
    </row>
    <row r="804">
      <c r="A804" s="99"/>
    </row>
    <row r="805">
      <c r="A805" s="99"/>
    </row>
    <row r="806">
      <c r="A806" s="99"/>
    </row>
    <row r="807">
      <c r="A807" s="99"/>
    </row>
    <row r="808">
      <c r="A808" s="99"/>
    </row>
    <row r="809">
      <c r="A809" s="99"/>
    </row>
    <row r="810">
      <c r="A810" s="99"/>
    </row>
    <row r="811">
      <c r="A811" s="99"/>
    </row>
    <row r="812">
      <c r="A812" s="99"/>
    </row>
    <row r="813">
      <c r="A813" s="99"/>
    </row>
    <row r="814">
      <c r="A814" s="99"/>
    </row>
    <row r="815">
      <c r="A815" s="99"/>
    </row>
    <row r="816">
      <c r="A816" s="99"/>
    </row>
    <row r="817">
      <c r="A817" s="99"/>
    </row>
    <row r="818">
      <c r="A818" s="99"/>
    </row>
    <row r="819">
      <c r="A819" s="99"/>
    </row>
    <row r="820">
      <c r="A820" s="99"/>
    </row>
    <row r="821">
      <c r="A821" s="99"/>
    </row>
    <row r="822">
      <c r="A822" s="99"/>
    </row>
    <row r="823">
      <c r="A823" s="99"/>
    </row>
    <row r="824">
      <c r="A824" s="99"/>
    </row>
    <row r="825">
      <c r="A825" s="99"/>
    </row>
    <row r="826">
      <c r="A826" s="99"/>
    </row>
    <row r="827">
      <c r="A827" s="99"/>
    </row>
    <row r="828">
      <c r="A828" s="99"/>
    </row>
    <row r="829">
      <c r="A829" s="99"/>
    </row>
    <row r="830">
      <c r="A830" s="99"/>
    </row>
    <row r="831">
      <c r="A831" s="99"/>
    </row>
    <row r="832">
      <c r="A832" s="99"/>
    </row>
    <row r="833">
      <c r="A833" s="99"/>
    </row>
    <row r="834">
      <c r="A834" s="99"/>
    </row>
    <row r="835">
      <c r="A835" s="99"/>
    </row>
    <row r="836">
      <c r="A836" s="99"/>
    </row>
    <row r="837">
      <c r="A837" s="99"/>
    </row>
    <row r="838">
      <c r="A838" s="99"/>
    </row>
    <row r="839">
      <c r="A839" s="99"/>
    </row>
    <row r="840">
      <c r="A840" s="99"/>
    </row>
    <row r="841">
      <c r="A841" s="99"/>
    </row>
    <row r="842">
      <c r="A842" s="99"/>
    </row>
    <row r="843">
      <c r="A843" s="99"/>
    </row>
    <row r="844">
      <c r="A844" s="99"/>
    </row>
    <row r="845">
      <c r="A845" s="99"/>
    </row>
    <row r="846">
      <c r="A846" s="99"/>
    </row>
    <row r="847">
      <c r="A847" s="99"/>
    </row>
    <row r="848">
      <c r="A848" s="99"/>
    </row>
    <row r="849">
      <c r="A849" s="99"/>
    </row>
    <row r="850">
      <c r="A850" s="99"/>
    </row>
    <row r="851">
      <c r="A851" s="99"/>
    </row>
    <row r="852">
      <c r="A852" s="99"/>
    </row>
    <row r="853">
      <c r="A853" s="99"/>
    </row>
    <row r="854">
      <c r="A854" s="99"/>
    </row>
    <row r="855">
      <c r="A855" s="99"/>
    </row>
    <row r="856">
      <c r="A856" s="99"/>
    </row>
    <row r="857">
      <c r="A857" s="99"/>
    </row>
    <row r="858">
      <c r="A858" s="99"/>
    </row>
    <row r="859">
      <c r="A859" s="99"/>
    </row>
    <row r="860">
      <c r="A860" s="99"/>
    </row>
    <row r="861">
      <c r="A861" s="99"/>
    </row>
    <row r="862">
      <c r="A862" s="99"/>
    </row>
    <row r="863">
      <c r="A863" s="99"/>
    </row>
    <row r="864">
      <c r="A864" s="99"/>
    </row>
    <row r="865">
      <c r="A865" s="99"/>
    </row>
    <row r="866">
      <c r="A866" s="99"/>
    </row>
    <row r="867">
      <c r="A867" s="99"/>
    </row>
    <row r="868">
      <c r="A868" s="99"/>
    </row>
    <row r="869">
      <c r="A869" s="99"/>
    </row>
    <row r="870">
      <c r="A870" s="99"/>
    </row>
    <row r="871">
      <c r="A871" s="99"/>
    </row>
    <row r="872">
      <c r="A872" s="99"/>
    </row>
    <row r="873">
      <c r="A873" s="99"/>
    </row>
    <row r="874">
      <c r="A874" s="99"/>
    </row>
    <row r="875">
      <c r="A875" s="99"/>
    </row>
    <row r="876">
      <c r="A876" s="99"/>
    </row>
    <row r="877">
      <c r="A877" s="99"/>
    </row>
    <row r="878">
      <c r="A878" s="99"/>
    </row>
    <row r="879">
      <c r="A879" s="99"/>
    </row>
    <row r="880">
      <c r="A880" s="99"/>
    </row>
    <row r="881">
      <c r="A881" s="99"/>
    </row>
    <row r="882">
      <c r="A882" s="99"/>
    </row>
    <row r="883">
      <c r="A883" s="99"/>
    </row>
    <row r="884">
      <c r="A884" s="99"/>
    </row>
    <row r="885">
      <c r="A885" s="99"/>
    </row>
    <row r="886">
      <c r="A886" s="99"/>
    </row>
    <row r="887">
      <c r="A887" s="99"/>
    </row>
    <row r="888">
      <c r="A888" s="99"/>
    </row>
    <row r="889">
      <c r="A889" s="99"/>
    </row>
    <row r="890">
      <c r="A890" s="99"/>
    </row>
    <row r="891">
      <c r="A891" s="99"/>
    </row>
    <row r="892">
      <c r="A892" s="99"/>
    </row>
    <row r="893">
      <c r="A893" s="99"/>
    </row>
    <row r="894">
      <c r="A894" s="99"/>
    </row>
    <row r="895">
      <c r="A895" s="99"/>
    </row>
    <row r="896">
      <c r="A896" s="99"/>
    </row>
    <row r="897">
      <c r="A897" s="99"/>
    </row>
    <row r="898">
      <c r="A898" s="99"/>
    </row>
    <row r="899">
      <c r="A899" s="99"/>
    </row>
    <row r="900">
      <c r="A900" s="99"/>
    </row>
    <row r="901">
      <c r="A901" s="99"/>
    </row>
    <row r="902">
      <c r="A902" s="99"/>
    </row>
    <row r="903">
      <c r="A903" s="99"/>
    </row>
    <row r="904">
      <c r="A904" s="99"/>
    </row>
    <row r="905">
      <c r="A905" s="99"/>
    </row>
    <row r="906">
      <c r="A906" s="99"/>
    </row>
    <row r="907">
      <c r="A907" s="99"/>
    </row>
    <row r="908">
      <c r="A908" s="99"/>
    </row>
    <row r="909">
      <c r="A909" s="99"/>
    </row>
    <row r="910">
      <c r="A910" s="99"/>
    </row>
    <row r="911">
      <c r="A911" s="99"/>
    </row>
    <row r="912">
      <c r="A912" s="99"/>
    </row>
    <row r="913">
      <c r="A913" s="99"/>
    </row>
    <row r="914">
      <c r="A914" s="99"/>
    </row>
    <row r="915">
      <c r="A915" s="99"/>
    </row>
    <row r="916">
      <c r="A916" s="99"/>
    </row>
    <row r="917">
      <c r="A917" s="99"/>
    </row>
    <row r="918">
      <c r="A918" s="99"/>
    </row>
    <row r="919">
      <c r="A919" s="99"/>
    </row>
    <row r="920">
      <c r="A920" s="99"/>
    </row>
    <row r="921">
      <c r="A921" s="99"/>
    </row>
    <row r="922">
      <c r="A922" s="99"/>
    </row>
    <row r="923">
      <c r="A923" s="99"/>
    </row>
    <row r="924">
      <c r="A924" s="99"/>
    </row>
    <row r="925">
      <c r="A925" s="99"/>
    </row>
    <row r="926">
      <c r="A926" s="99"/>
    </row>
    <row r="927">
      <c r="A927" s="99"/>
    </row>
    <row r="928">
      <c r="A928" s="99"/>
    </row>
    <row r="929">
      <c r="A929" s="99"/>
    </row>
    <row r="930">
      <c r="A930" s="99"/>
    </row>
    <row r="931">
      <c r="A931" s="99"/>
    </row>
    <row r="932">
      <c r="A932" s="99"/>
    </row>
    <row r="933">
      <c r="A933" s="99"/>
    </row>
    <row r="934">
      <c r="A934" s="99"/>
    </row>
    <row r="935">
      <c r="A935" s="99"/>
    </row>
    <row r="936">
      <c r="A936" s="99"/>
    </row>
    <row r="937">
      <c r="A937" s="99"/>
    </row>
    <row r="938">
      <c r="A938" s="99"/>
    </row>
    <row r="939">
      <c r="A939" s="99"/>
    </row>
    <row r="940">
      <c r="A940" s="99"/>
    </row>
    <row r="941">
      <c r="A941" s="99"/>
    </row>
    <row r="942">
      <c r="A942" s="99"/>
    </row>
    <row r="943">
      <c r="A943" s="99"/>
    </row>
    <row r="944">
      <c r="A944" s="99"/>
    </row>
    <row r="945">
      <c r="A945" s="99"/>
    </row>
    <row r="946">
      <c r="A946" s="99"/>
    </row>
    <row r="947">
      <c r="A947" s="99"/>
    </row>
    <row r="948">
      <c r="A948" s="99"/>
    </row>
    <row r="949">
      <c r="A949" s="99"/>
    </row>
    <row r="950">
      <c r="A950" s="99"/>
    </row>
    <row r="951">
      <c r="A951" s="99"/>
    </row>
    <row r="952">
      <c r="A952" s="99"/>
    </row>
    <row r="953">
      <c r="A953" s="99"/>
    </row>
    <row r="954">
      <c r="A954" s="99"/>
    </row>
    <row r="955">
      <c r="A955" s="99"/>
    </row>
    <row r="956">
      <c r="A956" s="99"/>
    </row>
    <row r="957">
      <c r="A957" s="99"/>
    </row>
    <row r="958">
      <c r="A958" s="99"/>
    </row>
    <row r="959">
      <c r="A959" s="99"/>
    </row>
    <row r="960">
      <c r="A960" s="99"/>
    </row>
    <row r="961">
      <c r="A961" s="99"/>
    </row>
    <row r="962">
      <c r="A962" s="99"/>
    </row>
    <row r="963">
      <c r="A963" s="99"/>
    </row>
    <row r="964">
      <c r="A964" s="99"/>
    </row>
    <row r="965">
      <c r="A965" s="99"/>
    </row>
    <row r="966">
      <c r="A966" s="99"/>
    </row>
    <row r="967">
      <c r="A967" s="99"/>
    </row>
    <row r="968">
      <c r="A968" s="99"/>
    </row>
    <row r="969">
      <c r="A969" s="99"/>
    </row>
    <row r="970">
      <c r="A970" s="99"/>
    </row>
    <row r="971">
      <c r="A971" s="99"/>
    </row>
    <row r="972">
      <c r="A972" s="99"/>
    </row>
    <row r="973">
      <c r="A973" s="99"/>
    </row>
    <row r="974">
      <c r="A974" s="99"/>
    </row>
    <row r="975">
      <c r="A975" s="99"/>
    </row>
    <row r="976">
      <c r="A976" s="99"/>
    </row>
    <row r="977">
      <c r="A977" s="99"/>
    </row>
    <row r="978">
      <c r="A978" s="99"/>
    </row>
    <row r="979">
      <c r="A979" s="99"/>
    </row>
    <row r="980">
      <c r="A980" s="99"/>
    </row>
    <row r="981">
      <c r="A981" s="99"/>
    </row>
    <row r="982">
      <c r="A982" s="99"/>
    </row>
    <row r="983">
      <c r="A983" s="99"/>
    </row>
    <row r="984">
      <c r="A984" s="99"/>
    </row>
    <row r="985">
      <c r="A985" s="99"/>
    </row>
    <row r="986">
      <c r="A986" s="99"/>
    </row>
    <row r="987">
      <c r="A987" s="99"/>
    </row>
    <row r="988">
      <c r="A988" s="99"/>
    </row>
    <row r="989">
      <c r="A989" s="99"/>
    </row>
    <row r="990">
      <c r="A990" s="99"/>
    </row>
    <row r="991">
      <c r="A991" s="99"/>
    </row>
    <row r="992">
      <c r="A992" s="99"/>
    </row>
    <row r="993">
      <c r="A993" s="99"/>
    </row>
    <row r="994">
      <c r="A994" s="99"/>
    </row>
    <row r="995">
      <c r="A995" s="99"/>
    </row>
    <row r="996">
      <c r="A996" s="99"/>
    </row>
    <row r="997">
      <c r="A997" s="99"/>
    </row>
    <row r="998">
      <c r="A998" s="99"/>
    </row>
    <row r="999">
      <c r="A999" s="99"/>
    </row>
    <row r="1000">
      <c r="A1000" s="99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16.5" customHeight="1">
      <c r="A1" s="255" t="s">
        <v>83</v>
      </c>
      <c r="B1" s="256" t="s">
        <v>85</v>
      </c>
      <c r="C1" s="256" t="s">
        <v>187</v>
      </c>
      <c r="D1" s="256" t="s">
        <v>188</v>
      </c>
      <c r="E1" s="1" t="s">
        <v>189</v>
      </c>
      <c r="F1" s="1" t="s">
        <v>190</v>
      </c>
      <c r="G1" s="1" t="s">
        <v>191</v>
      </c>
    </row>
    <row r="2">
      <c r="A2" s="249">
        <f>EOMONTH(TODAY(),-6)+1</f>
        <v>46082</v>
      </c>
      <c r="B2" s="257">
        <v>69.0</v>
      </c>
      <c r="C2" s="257">
        <v>80.0</v>
      </c>
      <c r="D2" s="257"/>
    </row>
    <row r="3">
      <c r="A3" s="249">
        <f>EOMONTH(TODAY(),-5)+1</f>
        <v>46113</v>
      </c>
      <c r="B3" s="102">
        <v>70.0</v>
      </c>
      <c r="C3" s="102">
        <v>72.0</v>
      </c>
      <c r="D3" s="102"/>
      <c r="F3" s="1">
        <v>68.0</v>
      </c>
    </row>
    <row r="4">
      <c r="A4" s="249">
        <f>EOMONTH(TODAY(),-4)+1</f>
        <v>46143</v>
      </c>
      <c r="B4" s="44">
        <v>48.0</v>
      </c>
      <c r="C4" s="44">
        <v>48.0</v>
      </c>
      <c r="D4" s="102"/>
      <c r="F4" s="1">
        <v>47.0</v>
      </c>
    </row>
    <row r="5">
      <c r="A5" s="249">
        <f>EOMONTH(TODAY(),-3)+1</f>
        <v>46174</v>
      </c>
      <c r="B5" s="102">
        <v>35.0</v>
      </c>
      <c r="C5" s="102">
        <v>25.0</v>
      </c>
      <c r="D5" s="44"/>
      <c r="F5" s="102">
        <v>36.0</v>
      </c>
      <c r="G5" s="258"/>
    </row>
    <row r="9">
      <c r="A9" s="12" t="s">
        <v>192</v>
      </c>
    </row>
    <row r="14">
      <c r="B14" s="249"/>
    </row>
    <row r="15">
      <c r="B15" s="249"/>
    </row>
    <row r="16">
      <c r="B16" s="249"/>
    </row>
    <row r="17">
      <c r="B17" s="249"/>
    </row>
    <row r="18">
      <c r="B18" s="249"/>
    </row>
    <row r="19">
      <c r="B19" s="249"/>
    </row>
    <row r="20">
      <c r="B20" s="249"/>
    </row>
    <row r="21">
      <c r="B21" s="249"/>
    </row>
    <row r="22">
      <c r="B22" s="249"/>
    </row>
    <row r="23">
      <c r="B23" s="249"/>
    </row>
    <row r="24">
      <c r="B24" s="249"/>
    </row>
    <row r="25">
      <c r="B25" s="249"/>
    </row>
    <row r="26">
      <c r="B26" s="249"/>
    </row>
    <row r="27">
      <c r="B27" s="249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4.75"/>
  </cols>
  <sheetData>
    <row r="1">
      <c r="A1" s="259" t="s">
        <v>83</v>
      </c>
      <c r="B1" s="260" t="s">
        <v>85</v>
      </c>
      <c r="C1" s="260" t="s">
        <v>193</v>
      </c>
      <c r="D1" s="261" t="s">
        <v>194</v>
      </c>
      <c r="E1" s="261" t="s">
        <v>195</v>
      </c>
    </row>
    <row r="2">
      <c r="A2" s="262" t="s">
        <v>196</v>
      </c>
      <c r="B2" s="263">
        <v>85.0</v>
      </c>
      <c r="C2" s="263">
        <v>88.0</v>
      </c>
      <c r="D2" s="261"/>
      <c r="E2" s="264"/>
    </row>
    <row r="3">
      <c r="A3" s="259" t="s">
        <v>197</v>
      </c>
      <c r="B3" s="265">
        <v>69.0</v>
      </c>
      <c r="C3" s="265">
        <v>73.0</v>
      </c>
      <c r="D3" s="261"/>
      <c r="E3" s="266"/>
    </row>
    <row r="4">
      <c r="A4" s="259" t="s">
        <v>198</v>
      </c>
      <c r="B4" s="265">
        <v>71.0</v>
      </c>
      <c r="C4" s="265">
        <v>75.0</v>
      </c>
      <c r="D4" s="261">
        <v>33.0</v>
      </c>
      <c r="E4" s="261">
        <v>17.0</v>
      </c>
    </row>
    <row r="5">
      <c r="A5" s="261" t="s">
        <v>199</v>
      </c>
      <c r="B5" s="261">
        <v>48.0</v>
      </c>
      <c r="C5" s="261">
        <v>56.0</v>
      </c>
      <c r="D5" s="261">
        <v>35.0</v>
      </c>
      <c r="E5" s="261">
        <v>35.0</v>
      </c>
    </row>
    <row r="6">
      <c r="A6" s="261" t="s">
        <v>200</v>
      </c>
      <c r="B6" s="44">
        <v>36.0</v>
      </c>
      <c r="C6" s="44">
        <v>25.0</v>
      </c>
      <c r="D6" s="261">
        <v>33.0</v>
      </c>
      <c r="E6" s="261">
        <v>44.0</v>
      </c>
    </row>
    <row r="13">
      <c r="A13" s="12" t="s">
        <v>201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7"/>
      <c r="B1" s="83" t="s">
        <v>202</v>
      </c>
      <c r="C1" s="83" t="s">
        <v>85</v>
      </c>
      <c r="D1" s="1" t="s">
        <v>203</v>
      </c>
      <c r="E1" s="37" t="s">
        <v>31</v>
      </c>
    </row>
    <row r="2">
      <c r="A2" s="268" t="str">
        <f>'Дойных коров и валовый надой'!A2</f>
        <v>Август</v>
      </c>
      <c r="B2" s="269">
        <v>4871.0</v>
      </c>
      <c r="C2" s="268">
        <f>'Дойных коров и валовый надой'!C2</f>
        <v>31</v>
      </c>
      <c r="D2" s="270">
        <f>'Дойных коров и валовый надой'!D2</f>
        <v>123690</v>
      </c>
    </row>
    <row r="3">
      <c r="A3" s="268" t="str">
        <f>'Дойных коров и валовый надой'!A3</f>
        <v>Сентябрь</v>
      </c>
      <c r="B3" s="269">
        <v>5032.0</v>
      </c>
      <c r="C3" s="268">
        <f>'Дойных коров и валовый надой'!C3</f>
        <v>32</v>
      </c>
      <c r="D3" s="270">
        <f>'Дойных коров и валовый надой'!D3</f>
        <v>129024</v>
      </c>
    </row>
    <row r="4">
      <c r="A4" s="268" t="str">
        <f>'Дойных коров и валовый надой'!A4</f>
        <v>Октябрь</v>
      </c>
      <c r="B4" s="269">
        <v>5244.0</v>
      </c>
      <c r="C4" s="268">
        <f>'Дойных коров и валовый надой'!C4</f>
        <v>31</v>
      </c>
      <c r="D4" s="270">
        <f>'Дойных коров и валовый надой'!D4</f>
        <v>124527</v>
      </c>
    </row>
    <row r="5">
      <c r="A5" s="268" t="str">
        <f>'Дойных коров и валовый надой'!A5</f>
        <v>Ноябрь</v>
      </c>
      <c r="B5" s="269">
        <v>5454.0</v>
      </c>
      <c r="C5" s="268">
        <f>'Дойных коров и валовый надой'!C5</f>
        <v>31</v>
      </c>
      <c r="D5" s="270">
        <f>'Дойных коров и валовый надой'!D5</f>
        <v>123659</v>
      </c>
    </row>
    <row r="6">
      <c r="A6" s="268" t="str">
        <f>'Дойных коров и валовый надой'!A6</f>
        <v>Декабрь</v>
      </c>
      <c r="B6" s="269">
        <v>5559.0</v>
      </c>
      <c r="C6" s="268">
        <f>'Дойных коров и валовый надой'!C6</f>
        <v>31</v>
      </c>
      <c r="D6" s="270">
        <f>'Дойных коров и валовый надой'!D6</f>
        <v>120466</v>
      </c>
    </row>
    <row r="7">
      <c r="A7" s="268" t="str">
        <f>'Дойных коров и валовый надой'!A7</f>
        <v>Январь</v>
      </c>
      <c r="B7" s="269">
        <v>5650.0</v>
      </c>
      <c r="C7" s="268">
        <f>'Дойных коров и валовый надой'!C7</f>
        <v>31</v>
      </c>
      <c r="D7" s="270">
        <f>'Дойных коров и валовый надой'!D7</f>
        <v>115134</v>
      </c>
    </row>
    <row r="8">
      <c r="A8" s="268" t="str">
        <f>'Дойных коров и валовый надой'!A8</f>
        <v>Февраль</v>
      </c>
      <c r="B8" s="269">
        <v>5771.0</v>
      </c>
      <c r="C8" s="268">
        <f>'Дойных коров и валовый надой'!C8</f>
        <v>31</v>
      </c>
      <c r="D8" s="270">
        <f>'Дойных коров и валовый надой'!D8</f>
        <v>112654</v>
      </c>
    </row>
    <row r="9">
      <c r="A9" s="268" t="str">
        <f>'Дойных коров и валовый надой'!A9</f>
        <v>Март</v>
      </c>
      <c r="B9" s="269">
        <v>5837.0</v>
      </c>
      <c r="C9" s="268">
        <f>'Дойных коров и валовый надой'!C9</f>
        <v>32</v>
      </c>
      <c r="D9" s="270">
        <f>'Дойных коров и валовый надой'!D9</f>
        <v>106080</v>
      </c>
    </row>
    <row r="10">
      <c r="A10" s="268" t="str">
        <f>'Дойных коров и валовый надой'!A10</f>
        <v>Апрель</v>
      </c>
      <c r="B10" s="269">
        <v>5998.0</v>
      </c>
      <c r="C10" s="268">
        <f>'Дойных коров и валовый надой'!C10</f>
        <v>32</v>
      </c>
      <c r="D10" s="270">
        <f>'Дойных коров и валовый надой'!D10</f>
        <v>103488</v>
      </c>
    </row>
    <row r="11">
      <c r="A11" s="268" t="str">
        <f>'Дойных коров и валовый надой'!A11</f>
        <v>Май</v>
      </c>
      <c r="B11" s="269">
        <v>6119.0</v>
      </c>
      <c r="C11" s="268">
        <f>'Дойных коров и валовый надой'!C11</f>
        <v>32</v>
      </c>
      <c r="D11" s="270">
        <f>'Дойных коров и валовый надой'!D11</f>
        <v>99872</v>
      </c>
    </row>
    <row r="12">
      <c r="A12" s="268" t="str">
        <f>'Дойных коров и валовый надой'!A12</f>
        <v>Июнь</v>
      </c>
      <c r="B12" s="269">
        <v>6242.0</v>
      </c>
      <c r="C12" s="268">
        <f>'Дойных коров и валовый надой'!C12</f>
        <v>31</v>
      </c>
      <c r="D12" s="270">
        <f>'Дойных коров и валовый надой'!D12</f>
        <v>91388</v>
      </c>
    </row>
    <row r="13">
      <c r="A13" s="268" t="str">
        <f>'Дойных коров и валовый надой'!A13</f>
        <v>Июль</v>
      </c>
      <c r="B13" s="269">
        <v>6366.0</v>
      </c>
      <c r="C13" s="268">
        <f>'Дойных коров и валовый надой'!C13</f>
        <v>33</v>
      </c>
      <c r="D13" s="270">
        <f>'Дойных коров и валовый надой'!D13</f>
        <v>90222</v>
      </c>
    </row>
    <row r="14">
      <c r="C14" s="243"/>
    </row>
    <row r="17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</row>
    <row r="18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</row>
  </sheetData>
  <hyperlinks>
    <hyperlink r:id="rId1" ref="E1"/>
  </hyperlin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1"/>
      <c r="B1" s="272" t="s">
        <v>204</v>
      </c>
      <c r="C1" s="272" t="s">
        <v>205</v>
      </c>
      <c r="D1" s="272" t="s">
        <v>206</v>
      </c>
    </row>
    <row r="2">
      <c r="A2" s="272" t="s">
        <v>207</v>
      </c>
      <c r="B2" s="192">
        <v>631.0</v>
      </c>
      <c r="C2" s="192">
        <v>0.0</v>
      </c>
      <c r="D2" s="192">
        <f>B2+C2</f>
        <v>631</v>
      </c>
    </row>
    <row r="3">
      <c r="A3" s="272" t="s">
        <v>208</v>
      </c>
      <c r="B3" s="273">
        <v>0.0</v>
      </c>
      <c r="C3" s="273">
        <v>0.0</v>
      </c>
      <c r="D3" s="271"/>
    </row>
    <row r="4">
      <c r="A4" s="272" t="s">
        <v>209</v>
      </c>
      <c r="B4" s="273">
        <v>0.0</v>
      </c>
      <c r="C4" s="273">
        <v>0.0</v>
      </c>
      <c r="D4" s="271"/>
    </row>
    <row r="5">
      <c r="A5" s="272" t="s">
        <v>210</v>
      </c>
      <c r="B5" s="274">
        <f>D5</f>
        <v>16.406</v>
      </c>
      <c r="C5" s="271"/>
      <c r="D5" s="274">
        <f>D2*0.026</f>
        <v>16.406</v>
      </c>
    </row>
    <row r="6">
      <c r="A6" s="272" t="s">
        <v>211</v>
      </c>
      <c r="B6" s="192">
        <v>631.0</v>
      </c>
      <c r="C6" s="192">
        <f>C2-C3+C4</f>
        <v>0</v>
      </c>
      <c r="D6" s="192">
        <f>C6+B6</f>
        <v>631</v>
      </c>
    </row>
    <row r="7">
      <c r="A7" s="272" t="s">
        <v>48</v>
      </c>
      <c r="B7" s="273">
        <v>3.0</v>
      </c>
      <c r="C7" s="273">
        <v>3.0</v>
      </c>
      <c r="D7" s="271"/>
    </row>
    <row r="8">
      <c r="A8" s="272" t="s">
        <v>205</v>
      </c>
      <c r="B8" s="273">
        <v>32.0</v>
      </c>
      <c r="C8" s="273">
        <v>32.0</v>
      </c>
      <c r="D8" s="271"/>
    </row>
    <row r="9">
      <c r="A9" s="272" t="s">
        <v>210</v>
      </c>
      <c r="B9" s="274">
        <f>D9</f>
        <v>16.406</v>
      </c>
      <c r="C9" s="271"/>
      <c r="D9" s="274">
        <f>D6*0.026</f>
        <v>16.406</v>
      </c>
    </row>
    <row r="10">
      <c r="A10" s="272" t="s">
        <v>196</v>
      </c>
      <c r="B10" s="274">
        <f>B6+B7-B8-B9</f>
        <v>585.594</v>
      </c>
      <c r="C10" s="192">
        <f>C6-C7+C8</f>
        <v>29</v>
      </c>
      <c r="D10" s="274">
        <f>C10+B10</f>
        <v>614.594</v>
      </c>
    </row>
    <row r="11">
      <c r="A11" s="272" t="s">
        <v>48</v>
      </c>
      <c r="B11" s="273">
        <v>1.0</v>
      </c>
      <c r="C11" s="273">
        <v>1.0</v>
      </c>
      <c r="D11" s="271"/>
    </row>
    <row r="12">
      <c r="A12" s="272" t="s">
        <v>205</v>
      </c>
      <c r="B12" s="273">
        <v>67.0</v>
      </c>
      <c r="C12" s="273">
        <v>67.0</v>
      </c>
      <c r="D12" s="271"/>
    </row>
    <row r="13">
      <c r="A13" s="272" t="s">
        <v>210</v>
      </c>
      <c r="B13" s="274">
        <f>D13</f>
        <v>15.979444</v>
      </c>
      <c r="C13" s="271"/>
      <c r="D13" s="274">
        <f>D10*0.026</f>
        <v>15.979444</v>
      </c>
    </row>
    <row r="14">
      <c r="A14" s="272" t="s">
        <v>197</v>
      </c>
      <c r="B14" s="274">
        <f>B10+B11-B12-B13</f>
        <v>503.614556</v>
      </c>
      <c r="C14" s="192">
        <f>C10-C11+C12</f>
        <v>95</v>
      </c>
      <c r="D14" s="274">
        <f>C14+B14</f>
        <v>598.614556</v>
      </c>
    </row>
    <row r="15">
      <c r="A15" s="272" t="s">
        <v>48</v>
      </c>
      <c r="B15" s="273">
        <v>46.0</v>
      </c>
      <c r="C15" s="273">
        <v>46.0</v>
      </c>
      <c r="D15" s="271"/>
    </row>
    <row r="16">
      <c r="A16" s="272" t="s">
        <v>205</v>
      </c>
      <c r="B16" s="273">
        <v>39.0</v>
      </c>
      <c r="C16" s="273">
        <v>39.0</v>
      </c>
      <c r="D16" s="271"/>
    </row>
    <row r="17">
      <c r="A17" s="272" t="s">
        <v>210</v>
      </c>
      <c r="B17" s="274">
        <f>D17</f>
        <v>15.56397846</v>
      </c>
      <c r="C17" s="271"/>
      <c r="D17" s="274">
        <f>D14*0.026</f>
        <v>15.56397846</v>
      </c>
    </row>
    <row r="18">
      <c r="A18" s="272" t="s">
        <v>161</v>
      </c>
      <c r="B18" s="274">
        <f>B14+B15-B16-B17</f>
        <v>495.0505775</v>
      </c>
      <c r="C18" s="192">
        <f>C14-C15+C16</f>
        <v>88</v>
      </c>
      <c r="D18" s="274">
        <f>C18+B18</f>
        <v>583.0505775</v>
      </c>
    </row>
    <row r="19">
      <c r="A19" s="272" t="s">
        <v>48</v>
      </c>
      <c r="B19" s="273">
        <v>88.0</v>
      </c>
      <c r="C19" s="273">
        <v>88.0</v>
      </c>
      <c r="D19" s="271"/>
    </row>
    <row r="20">
      <c r="A20" s="272" t="s">
        <v>205</v>
      </c>
      <c r="B20" s="273">
        <v>0.0</v>
      </c>
      <c r="C20" s="273">
        <v>0.0</v>
      </c>
      <c r="D20" s="271"/>
    </row>
    <row r="21">
      <c r="A21" s="272" t="s">
        <v>210</v>
      </c>
      <c r="B21" s="274">
        <f>D21</f>
        <v>15.15931502</v>
      </c>
      <c r="C21" s="271"/>
      <c r="D21" s="274">
        <f>D18*0.026</f>
        <v>15.15931502</v>
      </c>
    </row>
    <row r="22">
      <c r="A22" s="272" t="s">
        <v>162</v>
      </c>
      <c r="B22" s="274">
        <f>B18+B19-B20-B21</f>
        <v>567.8912625</v>
      </c>
      <c r="C22" s="192">
        <f>C18-C19+C20</f>
        <v>0</v>
      </c>
      <c r="D22" s="274">
        <f>C22+B22</f>
        <v>567.8912625</v>
      </c>
    </row>
    <row r="23">
      <c r="A23" s="272" t="s">
        <v>48</v>
      </c>
      <c r="B23" s="273">
        <v>53.0</v>
      </c>
      <c r="C23" s="273">
        <v>53.0</v>
      </c>
      <c r="D23" s="271"/>
    </row>
    <row r="24">
      <c r="A24" s="272" t="s">
        <v>205</v>
      </c>
      <c r="B24" s="273">
        <v>0.0</v>
      </c>
      <c r="C24" s="273">
        <v>0.0</v>
      </c>
      <c r="D24" s="271"/>
    </row>
    <row r="25">
      <c r="A25" s="272" t="s">
        <v>210</v>
      </c>
      <c r="B25" s="274">
        <f>D25</f>
        <v>14.76517283</v>
      </c>
      <c r="C25" s="271"/>
      <c r="D25" s="274">
        <f>D22*0.026</f>
        <v>14.76517283</v>
      </c>
    </row>
    <row r="26">
      <c r="A26" s="272" t="s">
        <v>163</v>
      </c>
      <c r="B26" s="274">
        <f>B22+B23-B24-B25</f>
        <v>606.1260897</v>
      </c>
      <c r="C26" s="192">
        <f>C22-C23+C24</f>
        <v>-53</v>
      </c>
      <c r="D26" s="274">
        <f>C26+B26</f>
        <v>553.1260897</v>
      </c>
    </row>
    <row r="27">
      <c r="A27" s="272" t="s">
        <v>48</v>
      </c>
      <c r="B27" s="273">
        <v>3.0</v>
      </c>
      <c r="C27" s="273">
        <v>3.0</v>
      </c>
      <c r="D27" s="271"/>
    </row>
    <row r="28">
      <c r="A28" s="272" t="s">
        <v>205</v>
      </c>
      <c r="B28" s="273">
        <v>0.0</v>
      </c>
      <c r="C28" s="273">
        <v>0.0</v>
      </c>
      <c r="D28" s="271"/>
    </row>
    <row r="29">
      <c r="A29" s="272" t="s">
        <v>210</v>
      </c>
      <c r="B29" s="274">
        <f>D29</f>
        <v>14.38127833</v>
      </c>
      <c r="C29" s="271"/>
      <c r="D29" s="274">
        <f>D26*0.026</f>
        <v>14.38127833</v>
      </c>
    </row>
    <row r="30">
      <c r="A30" s="272" t="s">
        <v>212</v>
      </c>
      <c r="B30" s="274">
        <f>B26+B27-B28-B29</f>
        <v>594.7448114</v>
      </c>
      <c r="C30" s="192">
        <f>C26-C27+C28</f>
        <v>-56</v>
      </c>
      <c r="D30" s="274">
        <f>C30+B30</f>
        <v>538.7448114</v>
      </c>
    </row>
    <row r="31">
      <c r="A31" s="272" t="s">
        <v>48</v>
      </c>
      <c r="B31" s="273">
        <v>0.0</v>
      </c>
      <c r="C31" s="273">
        <v>0.0</v>
      </c>
      <c r="D31" s="271"/>
    </row>
    <row r="32">
      <c r="A32" s="272" t="s">
        <v>205</v>
      </c>
      <c r="B32" s="273">
        <v>0.0</v>
      </c>
      <c r="C32" s="273">
        <v>0.0</v>
      </c>
      <c r="D32" s="271"/>
    </row>
    <row r="33">
      <c r="A33" s="272" t="s">
        <v>210</v>
      </c>
      <c r="B33" s="192">
        <v>19.0</v>
      </c>
      <c r="C33" s="271"/>
      <c r="D33" s="192">
        <v>19.0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5" max="5" width="15.0"/>
  </cols>
  <sheetData>
    <row r="1">
      <c r="A1" s="54" t="s">
        <v>213</v>
      </c>
      <c r="B1" s="54" t="s">
        <v>214</v>
      </c>
      <c r="C1" s="54" t="s">
        <v>215</v>
      </c>
      <c r="D1" s="54" t="s">
        <v>216</v>
      </c>
      <c r="E1" s="54" t="s">
        <v>213</v>
      </c>
      <c r="F1" s="54" t="s">
        <v>214</v>
      </c>
      <c r="G1" s="54" t="s">
        <v>215</v>
      </c>
      <c r="H1" s="54" t="s">
        <v>216</v>
      </c>
      <c r="I1" s="83"/>
      <c r="J1" s="275" t="s">
        <v>31</v>
      </c>
      <c r="K1" s="83"/>
      <c r="L1" s="83"/>
    </row>
    <row r="2">
      <c r="A2" s="223">
        <v>117004.0</v>
      </c>
      <c r="B2" s="89">
        <v>74.0</v>
      </c>
      <c r="C2" s="89">
        <v>1.0</v>
      </c>
      <c r="D2" s="276" t="s">
        <v>217</v>
      </c>
      <c r="E2" s="223">
        <v>710048.0</v>
      </c>
      <c r="F2" s="89">
        <v>84.0</v>
      </c>
      <c r="G2" s="89">
        <v>3.0</v>
      </c>
      <c r="H2" s="276" t="s">
        <v>217</v>
      </c>
      <c r="I2" s="30"/>
      <c r="J2" s="277"/>
      <c r="K2" s="30"/>
      <c r="L2" s="83"/>
    </row>
    <row r="3">
      <c r="A3" s="54"/>
      <c r="B3" s="54"/>
      <c r="C3" s="54"/>
      <c r="D3" s="54"/>
      <c r="E3" s="54"/>
      <c r="F3" s="54"/>
      <c r="G3" s="54"/>
      <c r="H3" s="54"/>
      <c r="I3" s="30"/>
      <c r="J3" s="30"/>
      <c r="K3" s="30"/>
      <c r="L3" s="83"/>
    </row>
    <row r="4">
      <c r="A4" s="54"/>
      <c r="B4" s="54"/>
      <c r="C4" s="54"/>
      <c r="D4" s="54"/>
      <c r="E4" s="54" t="s">
        <v>218</v>
      </c>
      <c r="F4" s="54"/>
      <c r="G4" s="54"/>
      <c r="H4" s="54"/>
      <c r="I4" s="30"/>
      <c r="J4" s="59" t="s">
        <v>219</v>
      </c>
      <c r="K4" s="30"/>
      <c r="L4" s="83"/>
    </row>
    <row r="5">
      <c r="A5" s="54"/>
      <c r="B5" s="54"/>
      <c r="C5" s="54"/>
      <c r="D5" s="54"/>
      <c r="E5" s="54"/>
      <c r="F5" s="54"/>
      <c r="G5" s="54"/>
      <c r="H5" s="54"/>
      <c r="I5" s="30"/>
      <c r="J5" s="30"/>
      <c r="K5" s="30"/>
      <c r="L5" s="83"/>
      <c r="S5" s="81"/>
    </row>
    <row r="6">
      <c r="A6" s="54"/>
      <c r="B6" s="54"/>
      <c r="C6" s="54"/>
      <c r="D6" s="54"/>
      <c r="E6" s="279"/>
      <c r="F6" s="88"/>
      <c r="G6" s="89"/>
      <c r="H6" s="83"/>
      <c r="I6" s="30"/>
      <c r="J6" s="30"/>
      <c r="K6" s="30"/>
      <c r="L6" s="83"/>
      <c r="S6" s="81"/>
    </row>
    <row r="7" ht="16.5" customHeight="1">
      <c r="A7" s="54"/>
      <c r="B7" s="54"/>
      <c r="C7" s="54"/>
      <c r="D7" s="54"/>
      <c r="E7" s="279"/>
      <c r="F7" s="88"/>
      <c r="G7" s="89"/>
      <c r="H7" s="280"/>
      <c r="I7" s="30"/>
      <c r="K7" s="30"/>
      <c r="L7" s="83"/>
    </row>
    <row r="8">
      <c r="A8" s="54"/>
      <c r="B8" s="54"/>
      <c r="C8" s="54"/>
      <c r="D8" s="54"/>
      <c r="E8" s="281"/>
      <c r="F8" s="281"/>
      <c r="G8" s="281"/>
      <c r="H8" s="282"/>
      <c r="I8" s="30"/>
      <c r="J8" s="30"/>
      <c r="K8" s="30"/>
      <c r="L8" s="83"/>
    </row>
    <row r="9">
      <c r="A9" s="54"/>
      <c r="B9" s="54"/>
      <c r="C9" s="54"/>
      <c r="D9" s="54"/>
      <c r="E9" s="281"/>
      <c r="F9" s="281"/>
      <c r="G9" s="281"/>
      <c r="H9" s="282"/>
      <c r="I9" s="30"/>
      <c r="J9" s="30"/>
      <c r="K9" s="87"/>
      <c r="L9" s="89"/>
      <c r="M9" s="89"/>
      <c r="N9" s="89"/>
      <c r="O9" s="283"/>
      <c r="P9" s="88"/>
      <c r="Q9" s="89"/>
    </row>
    <row r="10">
      <c r="A10" s="54"/>
      <c r="B10" s="54"/>
      <c r="C10" s="54"/>
      <c r="D10" s="54"/>
      <c r="E10" s="281"/>
      <c r="F10" s="281"/>
      <c r="G10" s="281"/>
      <c r="H10" s="282"/>
      <c r="I10" s="83"/>
      <c r="J10" s="267"/>
      <c r="K10" s="87"/>
      <c r="L10" s="89"/>
      <c r="M10" s="89"/>
      <c r="N10" s="89"/>
      <c r="O10" s="283"/>
      <c r="P10" s="88"/>
      <c r="Q10" s="89"/>
    </row>
    <row r="11">
      <c r="A11" s="54"/>
      <c r="B11" s="54"/>
      <c r="C11" s="54"/>
      <c r="D11" s="54"/>
      <c r="E11" s="281"/>
      <c r="F11" s="281"/>
      <c r="G11" s="281"/>
      <c r="H11" s="282"/>
      <c r="I11" s="83"/>
      <c r="J11" s="267"/>
      <c r="K11" s="87"/>
      <c r="L11" s="89"/>
      <c r="M11" s="89"/>
      <c r="N11" s="89"/>
      <c r="O11" s="283"/>
      <c r="P11" s="88"/>
      <c r="Q11" s="89"/>
    </row>
    <row r="12">
      <c r="A12" s="54"/>
      <c r="B12" s="54"/>
      <c r="C12" s="54"/>
      <c r="D12" s="54"/>
      <c r="E12" s="281"/>
      <c r="F12" s="281"/>
      <c r="G12" s="281"/>
      <c r="H12" s="282"/>
      <c r="I12" s="83"/>
      <c r="J12" s="267"/>
      <c r="K12" s="87"/>
      <c r="L12" s="89"/>
      <c r="M12" s="89"/>
      <c r="N12" s="89"/>
      <c r="O12" s="283"/>
      <c r="P12" s="88"/>
      <c r="Q12" s="89"/>
    </row>
    <row r="13">
      <c r="A13" s="54"/>
      <c r="B13" s="54"/>
      <c r="C13" s="54"/>
      <c r="D13" s="54"/>
      <c r="E13" s="281"/>
      <c r="F13" s="281"/>
      <c r="G13" s="281"/>
      <c r="H13" s="282"/>
      <c r="K13" s="87"/>
      <c r="L13" s="89"/>
      <c r="M13" s="89"/>
      <c r="N13" s="89"/>
      <c r="O13" s="283"/>
      <c r="P13" s="88"/>
      <c r="Q13" s="89"/>
    </row>
    <row r="14">
      <c r="A14" s="281"/>
      <c r="B14" s="281"/>
      <c r="C14" s="281"/>
      <c r="D14" s="282"/>
      <c r="E14" s="281"/>
      <c r="F14" s="281"/>
      <c r="G14" s="281"/>
      <c r="H14" s="282"/>
    </row>
    <row r="15">
      <c r="A15" s="281"/>
      <c r="B15" s="281"/>
      <c r="C15" s="281"/>
      <c r="D15" s="282"/>
      <c r="E15" s="281"/>
      <c r="F15" s="281"/>
      <c r="G15" s="281"/>
      <c r="H15" s="282"/>
    </row>
    <row r="16">
      <c r="A16" s="289"/>
      <c r="B16" s="290"/>
      <c r="C16" s="290"/>
      <c r="D16" s="282"/>
      <c r="E16" s="281"/>
      <c r="F16" s="281"/>
      <c r="G16" s="281"/>
      <c r="H16" s="282"/>
    </row>
    <row r="17">
      <c r="A17" s="290"/>
      <c r="B17" s="290"/>
      <c r="C17" s="290"/>
      <c r="D17" s="282"/>
      <c r="E17" s="281"/>
      <c r="F17" s="281"/>
      <c r="G17" s="281"/>
      <c r="H17" s="282"/>
    </row>
    <row r="18">
      <c r="A18" s="290"/>
      <c r="B18" s="290"/>
      <c r="C18" s="290"/>
      <c r="D18" s="290"/>
      <c r="E18" s="281"/>
      <c r="F18" s="281"/>
      <c r="G18" s="281"/>
      <c r="H18" s="282"/>
    </row>
    <row r="19">
      <c r="E19" s="293"/>
      <c r="F19" s="293"/>
      <c r="G19" s="293"/>
      <c r="H19" s="54"/>
    </row>
    <row r="20">
      <c r="E20" s="293"/>
      <c r="F20" s="293"/>
      <c r="G20" s="293"/>
      <c r="H20" s="54"/>
    </row>
    <row r="21">
      <c r="E21" s="293"/>
      <c r="F21" s="293"/>
      <c r="G21" s="293"/>
      <c r="H21" s="54"/>
    </row>
    <row r="22">
      <c r="E22" s="293"/>
      <c r="F22" s="293"/>
      <c r="G22" s="293"/>
      <c r="H22" s="54"/>
    </row>
    <row r="23">
      <c r="E23" s="293"/>
      <c r="F23" s="293"/>
      <c r="G23" s="293"/>
      <c r="H23" s="54"/>
    </row>
    <row r="24">
      <c r="E24" s="293"/>
      <c r="F24" s="293"/>
      <c r="G24" s="293"/>
      <c r="H24" s="54"/>
    </row>
    <row r="25">
      <c r="E25" s="293"/>
      <c r="F25" s="293"/>
      <c r="G25" s="293"/>
      <c r="H25" s="54"/>
    </row>
    <row r="26">
      <c r="E26" s="293"/>
      <c r="F26" s="293"/>
      <c r="G26" s="293"/>
      <c r="H26" s="54"/>
    </row>
    <row r="27">
      <c r="E27" s="293"/>
      <c r="F27" s="293"/>
      <c r="G27" s="293"/>
      <c r="H27" s="54"/>
    </row>
    <row r="28">
      <c r="E28" s="293"/>
      <c r="F28" s="293"/>
      <c r="G28" s="293"/>
      <c r="H28" s="54"/>
    </row>
    <row r="29">
      <c r="E29" s="293"/>
      <c r="F29" s="293"/>
      <c r="G29" s="293"/>
      <c r="H29" s="54"/>
    </row>
    <row r="30">
      <c r="E30" s="293"/>
      <c r="F30" s="293"/>
      <c r="G30" s="293"/>
      <c r="H30" s="54"/>
    </row>
    <row r="31">
      <c r="A31" s="293"/>
      <c r="B31" s="293"/>
      <c r="C31" s="293"/>
      <c r="D31" s="54"/>
      <c r="E31" s="293"/>
      <c r="F31" s="293"/>
      <c r="G31" s="293"/>
      <c r="H31" s="54"/>
    </row>
    <row r="32">
      <c r="A32" s="293"/>
      <c r="B32" s="293"/>
      <c r="C32" s="293"/>
      <c r="D32" s="54"/>
      <c r="E32" s="293"/>
      <c r="F32" s="293"/>
      <c r="G32" s="293"/>
      <c r="H32" s="54"/>
    </row>
    <row r="33">
      <c r="A33" s="293"/>
      <c r="B33" s="293"/>
      <c r="C33" s="293"/>
      <c r="D33" s="54"/>
      <c r="E33" s="293"/>
      <c r="F33" s="293"/>
      <c r="G33" s="293"/>
      <c r="H33" s="54"/>
    </row>
    <row r="34">
      <c r="A34" s="293"/>
      <c r="B34" s="293"/>
      <c r="C34" s="293"/>
      <c r="D34" s="54"/>
      <c r="E34" s="293"/>
      <c r="F34" s="293"/>
      <c r="G34" s="293"/>
      <c r="H34" s="54"/>
    </row>
    <row r="35">
      <c r="A35" s="293"/>
      <c r="B35" s="293"/>
      <c r="C35" s="293"/>
      <c r="D35" s="54"/>
      <c r="E35" s="293"/>
      <c r="F35" s="293"/>
      <c r="G35" s="293"/>
      <c r="H35" s="54"/>
    </row>
    <row r="36">
      <c r="A36" s="293"/>
      <c r="B36" s="293"/>
      <c r="C36" s="293"/>
      <c r="D36" s="54"/>
      <c r="E36" s="293"/>
      <c r="F36" s="293"/>
      <c r="G36" s="293"/>
      <c r="H36" s="54"/>
    </row>
    <row r="37">
      <c r="A37" s="293"/>
      <c r="B37" s="293"/>
      <c r="C37" s="293"/>
      <c r="D37" s="54"/>
      <c r="E37" s="293"/>
      <c r="F37" s="293"/>
      <c r="G37" s="293"/>
      <c r="H37" s="54"/>
    </row>
    <row r="38">
      <c r="A38" s="293"/>
      <c r="B38" s="293"/>
      <c r="C38" s="293"/>
      <c r="D38" s="54"/>
      <c r="E38" s="293"/>
      <c r="F38" s="293"/>
      <c r="G38" s="293"/>
      <c r="H38" s="54"/>
    </row>
    <row r="39">
      <c r="A39" s="293"/>
      <c r="B39" s="293"/>
      <c r="C39" s="293"/>
      <c r="D39" s="54"/>
      <c r="E39" s="293"/>
      <c r="F39" s="293"/>
      <c r="G39" s="293"/>
      <c r="H39" s="54"/>
    </row>
    <row r="40">
      <c r="A40" s="293"/>
      <c r="B40" s="293"/>
      <c r="C40" s="293"/>
      <c r="D40" s="54"/>
      <c r="E40" s="293"/>
      <c r="F40" s="293"/>
      <c r="G40" s="293"/>
      <c r="H40" s="54"/>
    </row>
    <row r="41">
      <c r="A41" s="293"/>
      <c r="B41" s="293"/>
      <c r="C41" s="293"/>
      <c r="D41" s="54"/>
      <c r="E41" s="293"/>
      <c r="F41" s="293"/>
      <c r="G41" s="293"/>
      <c r="H41" s="54"/>
    </row>
    <row r="42">
      <c r="A42" s="293"/>
      <c r="B42" s="293"/>
      <c r="C42" s="293"/>
      <c r="D42" s="54"/>
      <c r="E42" s="293"/>
      <c r="F42" s="293"/>
      <c r="G42" s="293"/>
      <c r="H42" s="54"/>
    </row>
    <row r="43">
      <c r="A43" s="293"/>
      <c r="B43" s="293"/>
      <c r="C43" s="293"/>
      <c r="D43" s="54"/>
      <c r="E43" s="293"/>
      <c r="F43" s="293"/>
      <c r="G43" s="293"/>
      <c r="H43" s="54"/>
    </row>
    <row r="44">
      <c r="A44" s="293"/>
      <c r="B44" s="293"/>
      <c r="C44" s="293"/>
      <c r="D44" s="54"/>
      <c r="E44" s="293"/>
      <c r="F44" s="293"/>
      <c r="G44" s="293"/>
      <c r="H44" s="54"/>
    </row>
    <row r="45">
      <c r="A45" s="293"/>
      <c r="B45" s="293"/>
      <c r="C45" s="293"/>
      <c r="D45" s="54"/>
      <c r="E45" s="293"/>
      <c r="F45" s="293"/>
      <c r="G45" s="293"/>
      <c r="H45" s="54"/>
    </row>
    <row r="46">
      <c r="A46" s="293"/>
      <c r="B46" s="293"/>
      <c r="C46" s="293"/>
      <c r="D46" s="54"/>
      <c r="E46" s="293"/>
      <c r="F46" s="293"/>
      <c r="G46" s="293"/>
      <c r="H46" s="54"/>
    </row>
    <row r="47">
      <c r="A47" s="293"/>
      <c r="B47" s="293"/>
      <c r="C47" s="293"/>
      <c r="D47" s="54"/>
      <c r="E47" s="293"/>
      <c r="F47" s="293"/>
      <c r="G47" s="293"/>
      <c r="H47" s="54"/>
    </row>
    <row r="48">
      <c r="A48" s="293"/>
      <c r="B48" s="293"/>
      <c r="C48" s="293"/>
      <c r="D48" s="54"/>
      <c r="E48" s="293"/>
      <c r="F48" s="293"/>
      <c r="G48" s="293"/>
      <c r="H48" s="54"/>
    </row>
    <row r="49">
      <c r="A49" s="293"/>
      <c r="B49" s="293"/>
      <c r="C49" s="293"/>
      <c r="D49" s="54"/>
      <c r="E49" s="293"/>
      <c r="F49" s="293"/>
      <c r="G49" s="293"/>
      <c r="H49" s="54"/>
    </row>
    <row r="50">
      <c r="A50" s="293"/>
      <c r="B50" s="293"/>
      <c r="C50" s="293"/>
      <c r="D50" s="54"/>
      <c r="E50" s="293"/>
      <c r="F50" s="293"/>
      <c r="G50" s="293"/>
      <c r="H50" s="54"/>
    </row>
    <row r="51">
      <c r="A51" s="293"/>
      <c r="B51" s="293"/>
      <c r="C51" s="293"/>
      <c r="D51" s="54"/>
      <c r="E51" s="293"/>
      <c r="F51" s="293"/>
      <c r="G51" s="293"/>
      <c r="H51" s="54"/>
    </row>
    <row r="52">
      <c r="A52" s="293"/>
      <c r="B52" s="293"/>
      <c r="C52" s="293"/>
      <c r="D52" s="54"/>
      <c r="E52" s="293"/>
      <c r="F52" s="293"/>
      <c r="G52" s="293"/>
      <c r="H52" s="54"/>
    </row>
    <row r="53">
      <c r="A53" s="293"/>
      <c r="B53" s="293"/>
      <c r="C53" s="293"/>
      <c r="D53" s="54"/>
      <c r="E53" s="293"/>
      <c r="F53" s="293"/>
      <c r="G53" s="293"/>
      <c r="H53" s="54"/>
    </row>
    <row r="54">
      <c r="A54" s="293"/>
      <c r="B54" s="293"/>
      <c r="C54" s="293"/>
      <c r="D54" s="54"/>
      <c r="E54" s="293"/>
      <c r="F54" s="293"/>
      <c r="G54" s="293"/>
      <c r="H54" s="54"/>
    </row>
    <row r="55">
      <c r="A55" s="293"/>
      <c r="B55" s="293"/>
      <c r="C55" s="293"/>
      <c r="D55" s="54"/>
      <c r="E55" s="293"/>
      <c r="F55" s="293"/>
      <c r="G55" s="293"/>
      <c r="H55" s="54"/>
    </row>
    <row r="56">
      <c r="A56" s="293"/>
      <c r="B56" s="293"/>
      <c r="C56" s="293"/>
      <c r="D56" s="54"/>
      <c r="E56" s="293"/>
      <c r="F56" s="293"/>
      <c r="G56" s="293"/>
      <c r="H56" s="54"/>
    </row>
    <row r="57">
      <c r="A57" s="293"/>
      <c r="B57" s="293"/>
      <c r="C57" s="293"/>
      <c r="D57" s="54"/>
      <c r="E57" s="293"/>
      <c r="F57" s="293"/>
      <c r="G57" s="293"/>
      <c r="H57" s="54"/>
    </row>
    <row r="58">
      <c r="A58" s="293"/>
      <c r="B58" s="293"/>
      <c r="C58" s="293"/>
      <c r="D58" s="54"/>
      <c r="E58" s="293"/>
      <c r="F58" s="293"/>
      <c r="G58" s="293"/>
      <c r="H58" s="54"/>
    </row>
    <row r="59">
      <c r="A59" s="293"/>
      <c r="B59" s="293"/>
      <c r="C59" s="293"/>
      <c r="D59" s="54"/>
      <c r="E59" s="293"/>
      <c r="F59" s="293"/>
      <c r="G59" s="293"/>
      <c r="H59" s="54"/>
    </row>
    <row r="60">
      <c r="A60" s="75"/>
      <c r="B60" s="75"/>
      <c r="C60" s="75"/>
      <c r="D60" s="75"/>
      <c r="E60" s="75"/>
      <c r="F60" s="75"/>
      <c r="G60" s="75"/>
      <c r="H60" s="75"/>
    </row>
    <row r="61">
      <c r="A61" s="75"/>
      <c r="B61" s="75"/>
      <c r="C61" s="75"/>
      <c r="D61" s="75"/>
      <c r="E61" s="75"/>
      <c r="F61" s="75"/>
      <c r="G61" s="75"/>
      <c r="H61" s="75"/>
    </row>
    <row r="62">
      <c r="A62" s="75"/>
      <c r="B62" s="75"/>
      <c r="C62" s="75"/>
      <c r="D62" s="75"/>
      <c r="E62" s="75"/>
      <c r="F62" s="75"/>
      <c r="G62" s="75"/>
      <c r="H62" s="75"/>
    </row>
    <row r="63">
      <c r="A63" s="75"/>
      <c r="B63" s="75"/>
      <c r="C63" s="75"/>
      <c r="D63" s="75"/>
      <c r="E63" s="75"/>
      <c r="F63" s="75"/>
      <c r="G63" s="75"/>
      <c r="H63" s="75"/>
    </row>
    <row r="64">
      <c r="A64" s="75"/>
      <c r="B64" s="75"/>
      <c r="C64" s="75"/>
      <c r="D64" s="75"/>
      <c r="E64" s="75"/>
      <c r="F64" s="75"/>
      <c r="G64" s="75"/>
      <c r="H64" s="75"/>
    </row>
    <row r="65">
      <c r="A65" s="75"/>
      <c r="B65" s="75"/>
      <c r="C65" s="75"/>
      <c r="D65" s="75"/>
      <c r="E65" s="75"/>
      <c r="F65" s="75"/>
      <c r="G65" s="75"/>
      <c r="H65" s="75"/>
    </row>
    <row r="66">
      <c r="A66" s="75"/>
      <c r="B66" s="75"/>
      <c r="C66" s="75"/>
      <c r="D66" s="75"/>
      <c r="E66" s="75"/>
      <c r="F66" s="75"/>
      <c r="G66" s="75"/>
      <c r="H66" s="75"/>
    </row>
    <row r="67">
      <c r="A67" s="75"/>
      <c r="B67" s="75"/>
      <c r="C67" s="75"/>
      <c r="D67" s="75"/>
      <c r="E67" s="75"/>
      <c r="F67" s="75"/>
      <c r="G67" s="75"/>
      <c r="H67" s="75"/>
    </row>
    <row r="68">
      <c r="A68" s="75"/>
      <c r="B68" s="75"/>
      <c r="C68" s="75"/>
      <c r="D68" s="75"/>
      <c r="E68" s="75"/>
      <c r="F68" s="75"/>
      <c r="G68" s="75"/>
      <c r="H68" s="75"/>
    </row>
    <row r="69">
      <c r="A69" s="75"/>
      <c r="B69" s="75"/>
      <c r="C69" s="75"/>
      <c r="D69" s="75"/>
      <c r="E69" s="75"/>
      <c r="F69" s="75"/>
      <c r="G69" s="75"/>
      <c r="H69" s="75"/>
    </row>
    <row r="70">
      <c r="A70" s="75"/>
      <c r="B70" s="75"/>
      <c r="C70" s="75"/>
      <c r="D70" s="75"/>
      <c r="E70" s="75"/>
      <c r="F70" s="75"/>
      <c r="G70" s="75"/>
      <c r="H70" s="75"/>
    </row>
    <row r="71">
      <c r="A71" s="75"/>
      <c r="B71" s="75"/>
      <c r="C71" s="75"/>
      <c r="D71" s="75"/>
      <c r="E71" s="75"/>
      <c r="F71" s="75"/>
      <c r="G71" s="75"/>
      <c r="H71" s="75"/>
    </row>
    <row r="72">
      <c r="A72" s="75"/>
      <c r="B72" s="75"/>
      <c r="C72" s="75"/>
      <c r="D72" s="75"/>
      <c r="E72" s="75"/>
      <c r="F72" s="75"/>
      <c r="G72" s="75"/>
      <c r="H72" s="75"/>
    </row>
    <row r="73">
      <c r="A73" s="75"/>
      <c r="B73" s="75"/>
      <c r="C73" s="75"/>
      <c r="D73" s="75"/>
      <c r="E73" s="75"/>
      <c r="F73" s="75"/>
      <c r="G73" s="75"/>
      <c r="H73" s="75"/>
    </row>
    <row r="74">
      <c r="A74" s="75"/>
      <c r="B74" s="75"/>
      <c r="C74" s="75"/>
      <c r="D74" s="75"/>
      <c r="E74" s="75"/>
      <c r="F74" s="75"/>
      <c r="G74" s="75"/>
      <c r="H74" s="75"/>
    </row>
    <row r="75">
      <c r="A75" s="75"/>
      <c r="B75" s="75"/>
      <c r="C75" s="75"/>
      <c r="D75" s="75"/>
      <c r="E75" s="75"/>
      <c r="F75" s="75"/>
      <c r="G75" s="75"/>
      <c r="H75" s="75"/>
    </row>
    <row r="76">
      <c r="A76" s="75"/>
      <c r="B76" s="75"/>
      <c r="C76" s="75"/>
      <c r="D76" s="75"/>
      <c r="E76" s="75"/>
      <c r="F76" s="75"/>
      <c r="G76" s="75"/>
      <c r="H76" s="75"/>
    </row>
  </sheetData>
  <hyperlinks>
    <hyperlink r:id="rId1" ref="J1"/>
    <hyperlink r:id="rId2" ref="A2"/>
    <hyperlink r:id="rId3" ref="E2"/>
  </hyperlinks>
  <drawing r:id="rId4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4" max="4" width="14.25"/>
  </cols>
  <sheetData>
    <row r="1">
      <c r="A1" s="278" t="s">
        <v>174</v>
      </c>
      <c r="B1" s="278" t="s">
        <v>220</v>
      </c>
      <c r="C1" s="278" t="s">
        <v>176</v>
      </c>
      <c r="D1" s="278" t="s">
        <v>177</v>
      </c>
      <c r="E1" s="278" t="s">
        <v>221</v>
      </c>
      <c r="F1" s="278" t="s">
        <v>174</v>
      </c>
      <c r="G1" s="278" t="s">
        <v>220</v>
      </c>
      <c r="H1" s="278" t="s">
        <v>176</v>
      </c>
      <c r="I1" s="278" t="s">
        <v>177</v>
      </c>
      <c r="J1" s="278" t="s">
        <v>221</v>
      </c>
      <c r="L1" s="37" t="s">
        <v>31</v>
      </c>
    </row>
    <row r="2">
      <c r="A2" s="223">
        <v>103496.0</v>
      </c>
      <c r="B2" s="89">
        <v>117.0</v>
      </c>
      <c r="C2" s="89">
        <v>2.0</v>
      </c>
      <c r="D2" s="89" t="s">
        <v>222</v>
      </c>
      <c r="E2" s="89">
        <v>43.0</v>
      </c>
      <c r="F2" s="30"/>
      <c r="G2" s="30"/>
      <c r="H2" s="30"/>
      <c r="I2" s="83"/>
      <c r="J2" s="30"/>
    </row>
    <row r="3">
      <c r="A3" s="87"/>
      <c r="B3" s="89"/>
      <c r="C3" s="89"/>
      <c r="D3" s="89"/>
      <c r="E3" s="89"/>
      <c r="F3" s="30"/>
      <c r="G3" s="30"/>
      <c r="H3" s="30"/>
      <c r="I3" s="83"/>
      <c r="J3" s="30"/>
    </row>
    <row r="4">
      <c r="D4" s="89"/>
      <c r="E4" s="284" t="s">
        <v>223</v>
      </c>
      <c r="F4" s="285"/>
      <c r="G4" s="285"/>
      <c r="H4" s="285"/>
      <c r="I4" s="286"/>
      <c r="J4" s="285"/>
      <c r="L4" s="1" t="s">
        <v>219</v>
      </c>
    </row>
    <row r="5">
      <c r="A5" s="284"/>
      <c r="B5" s="284"/>
      <c r="C5" s="284"/>
      <c r="D5" s="287"/>
      <c r="E5" s="284"/>
      <c r="F5" s="285"/>
      <c r="G5" s="285"/>
      <c r="H5" s="285"/>
      <c r="I5" s="286"/>
      <c r="J5" s="285"/>
    </row>
    <row r="6">
      <c r="A6" s="284"/>
      <c r="B6" s="284"/>
      <c r="C6" s="284"/>
      <c r="D6" s="287"/>
      <c r="E6" s="284"/>
      <c r="F6" s="285"/>
      <c r="G6" s="285"/>
      <c r="H6" s="285"/>
      <c r="I6" s="286"/>
      <c r="J6" s="285"/>
    </row>
    <row r="7">
      <c r="A7" s="284"/>
      <c r="B7" s="284"/>
      <c r="C7" s="288"/>
      <c r="D7" s="287"/>
      <c r="E7" s="284"/>
      <c r="F7" s="291"/>
      <c r="G7" s="291"/>
      <c r="H7" s="291"/>
      <c r="I7" s="292"/>
      <c r="J7" s="291"/>
    </row>
    <row r="8">
      <c r="A8" s="284"/>
      <c r="B8" s="284"/>
      <c r="C8" s="284"/>
      <c r="D8" s="287"/>
      <c r="E8" s="284"/>
      <c r="F8" s="291"/>
      <c r="G8" s="291"/>
      <c r="H8" s="291"/>
      <c r="I8" s="292"/>
      <c r="J8" s="291"/>
    </row>
    <row r="9">
      <c r="A9" s="284"/>
      <c r="B9" s="284"/>
      <c r="C9" s="284"/>
      <c r="D9" s="287"/>
      <c r="E9" s="284"/>
      <c r="F9" s="291"/>
      <c r="G9" s="291"/>
      <c r="H9" s="291"/>
      <c r="I9" s="292"/>
      <c r="J9" s="291"/>
    </row>
    <row r="10">
      <c r="A10" s="284"/>
      <c r="B10" s="284"/>
      <c r="C10" s="284"/>
      <c r="D10" s="287"/>
      <c r="E10" s="284"/>
      <c r="F10" s="291"/>
      <c r="G10" s="291"/>
      <c r="H10" s="291"/>
      <c r="I10" s="292"/>
      <c r="J10" s="291"/>
    </row>
    <row r="11">
      <c r="A11" s="284"/>
      <c r="B11" s="284"/>
      <c r="C11" s="284"/>
      <c r="D11" s="287"/>
      <c r="E11" s="284"/>
      <c r="F11" s="281"/>
      <c r="G11" s="281"/>
      <c r="H11" s="281"/>
      <c r="I11" s="282"/>
      <c r="J11" s="281"/>
    </row>
    <row r="12">
      <c r="A12" s="284"/>
      <c r="B12" s="284"/>
      <c r="C12" s="284"/>
      <c r="D12" s="287"/>
      <c r="E12" s="284"/>
      <c r="F12" s="281"/>
      <c r="G12" s="281"/>
      <c r="H12" s="281"/>
      <c r="I12" s="282"/>
      <c r="J12" s="281"/>
    </row>
    <row r="13">
      <c r="A13" s="284"/>
      <c r="B13" s="284"/>
      <c r="C13" s="284"/>
      <c r="D13" s="287"/>
      <c r="E13" s="284"/>
      <c r="F13" s="281"/>
      <c r="G13" s="281"/>
      <c r="H13" s="281"/>
      <c r="I13" s="282"/>
      <c r="J13" s="281"/>
    </row>
    <row r="14">
      <c r="A14" s="284"/>
      <c r="B14" s="284"/>
      <c r="C14" s="284"/>
      <c r="D14" s="287"/>
      <c r="E14" s="284"/>
      <c r="F14" s="281"/>
      <c r="G14" s="281"/>
      <c r="H14" s="281"/>
      <c r="I14" s="282"/>
      <c r="J14" s="281"/>
    </row>
    <row r="15">
      <c r="A15" s="284"/>
      <c r="B15" s="284"/>
      <c r="C15" s="284"/>
      <c r="D15" s="287"/>
      <c r="E15" s="284"/>
      <c r="F15" s="281"/>
      <c r="G15" s="281"/>
      <c r="H15" s="281"/>
      <c r="I15" s="282"/>
      <c r="J15" s="281"/>
    </row>
    <row r="16">
      <c r="A16" s="284"/>
      <c r="B16" s="284"/>
      <c r="C16" s="284"/>
      <c r="D16" s="287"/>
      <c r="E16" s="284"/>
      <c r="F16" s="281"/>
      <c r="G16" s="281"/>
      <c r="H16" s="281"/>
      <c r="I16" s="282"/>
      <c r="J16" s="281"/>
    </row>
    <row r="17">
      <c r="A17" s="284"/>
      <c r="B17" s="284"/>
      <c r="C17" s="284"/>
      <c r="D17" s="287"/>
      <c r="E17" s="284"/>
      <c r="F17" s="281"/>
      <c r="G17" s="281"/>
      <c r="H17" s="281"/>
      <c r="I17" s="282"/>
      <c r="J17" s="281"/>
    </row>
    <row r="18">
      <c r="A18" s="284"/>
      <c r="B18" s="284"/>
      <c r="C18" s="284"/>
      <c r="D18" s="287"/>
      <c r="E18" s="284"/>
      <c r="F18" s="281"/>
      <c r="G18" s="281"/>
      <c r="H18" s="281"/>
      <c r="I18" s="282"/>
      <c r="J18" s="281"/>
    </row>
    <row r="19">
      <c r="A19" s="284"/>
      <c r="B19" s="284"/>
      <c r="C19" s="284"/>
      <c r="D19" s="287"/>
      <c r="E19" s="284"/>
      <c r="F19" s="281"/>
      <c r="G19" s="281"/>
      <c r="H19" s="281"/>
      <c r="I19" s="282"/>
      <c r="J19" s="281"/>
    </row>
    <row r="20">
      <c r="A20" s="284"/>
      <c r="B20" s="284"/>
      <c r="C20" s="284"/>
      <c r="D20" s="287"/>
      <c r="E20" s="284"/>
      <c r="F20" s="281"/>
      <c r="G20" s="281"/>
      <c r="H20" s="281"/>
      <c r="I20" s="282"/>
      <c r="J20" s="281"/>
    </row>
    <row r="21">
      <c r="A21" s="284"/>
      <c r="B21" s="284"/>
      <c r="C21" s="284"/>
      <c r="D21" s="287"/>
      <c r="E21" s="284"/>
      <c r="F21" s="281"/>
      <c r="G21" s="281"/>
      <c r="H21" s="281"/>
      <c r="I21" s="282"/>
      <c r="J21" s="281"/>
    </row>
    <row r="22">
      <c r="A22" s="284"/>
      <c r="B22" s="284"/>
      <c r="C22" s="284"/>
      <c r="D22" s="287"/>
      <c r="E22" s="284"/>
      <c r="F22" s="281"/>
      <c r="G22" s="281"/>
      <c r="H22" s="281"/>
      <c r="I22" s="282"/>
      <c r="J22" s="281"/>
    </row>
    <row r="23">
      <c r="A23" s="281"/>
      <c r="B23" s="281"/>
      <c r="C23" s="281"/>
      <c r="D23" s="282"/>
      <c r="E23" s="281"/>
      <c r="F23" s="281"/>
      <c r="G23" s="281"/>
      <c r="H23" s="281"/>
      <c r="I23" s="282"/>
      <c r="J23" s="281"/>
    </row>
    <row r="24">
      <c r="A24" s="281"/>
      <c r="B24" s="281"/>
      <c r="C24" s="281"/>
      <c r="D24" s="282"/>
      <c r="E24" s="281"/>
      <c r="F24" s="281"/>
      <c r="G24" s="281"/>
      <c r="H24" s="281"/>
      <c r="I24" s="282"/>
      <c r="J24" s="281"/>
    </row>
    <row r="25">
      <c r="A25" s="281"/>
      <c r="B25" s="281"/>
      <c r="C25" s="281"/>
      <c r="D25" s="282"/>
      <c r="E25" s="281"/>
      <c r="F25" s="281"/>
      <c r="G25" s="281"/>
      <c r="H25" s="281"/>
      <c r="I25" s="282"/>
      <c r="J25" s="281"/>
    </row>
    <row r="26">
      <c r="A26" s="281"/>
      <c r="B26" s="281"/>
      <c r="C26" s="281"/>
      <c r="D26" s="282"/>
      <c r="E26" s="281"/>
      <c r="F26" s="281"/>
      <c r="G26" s="281"/>
      <c r="H26" s="281"/>
      <c r="I26" s="282"/>
      <c r="J26" s="281"/>
    </row>
    <row r="27">
      <c r="A27" s="281"/>
      <c r="B27" s="281"/>
      <c r="C27" s="281"/>
      <c r="D27" s="282"/>
      <c r="E27" s="281"/>
      <c r="F27" s="281"/>
      <c r="G27" s="281"/>
      <c r="H27" s="281"/>
      <c r="I27" s="282"/>
      <c r="J27" s="281"/>
    </row>
    <row r="28">
      <c r="A28" s="291"/>
      <c r="B28" s="291"/>
      <c r="C28" s="291"/>
      <c r="D28" s="292"/>
      <c r="E28" s="291"/>
      <c r="F28" s="291"/>
      <c r="G28" s="291"/>
      <c r="H28" s="291"/>
      <c r="I28" s="292"/>
      <c r="J28" s="291"/>
    </row>
    <row r="29">
      <c r="A29" s="291"/>
      <c r="B29" s="291"/>
      <c r="C29" s="291"/>
      <c r="D29" s="292"/>
      <c r="E29" s="291"/>
      <c r="F29" s="291"/>
      <c r="G29" s="291"/>
      <c r="H29" s="291"/>
      <c r="I29" s="292"/>
      <c r="J29" s="291"/>
    </row>
    <row r="30">
      <c r="A30" s="291"/>
      <c r="B30" s="291"/>
      <c r="C30" s="291"/>
      <c r="D30" s="292"/>
      <c r="E30" s="291"/>
      <c r="F30" s="291"/>
      <c r="G30" s="291"/>
      <c r="H30" s="291"/>
      <c r="I30" s="292"/>
      <c r="J30" s="291"/>
    </row>
    <row r="31">
      <c r="A31" s="291"/>
      <c r="B31" s="291"/>
      <c r="C31" s="291"/>
      <c r="D31" s="292"/>
      <c r="E31" s="291"/>
      <c r="F31" s="291"/>
      <c r="G31" s="291"/>
      <c r="H31" s="291"/>
      <c r="I31" s="292"/>
      <c r="J31" s="291"/>
    </row>
    <row r="32">
      <c r="A32" s="281"/>
      <c r="B32" s="281"/>
      <c r="C32" s="281"/>
      <c r="D32" s="282"/>
      <c r="E32" s="281"/>
      <c r="F32" s="281"/>
      <c r="G32" s="281"/>
      <c r="H32" s="281"/>
      <c r="I32" s="282"/>
      <c r="J32" s="281"/>
    </row>
    <row r="33">
      <c r="A33" s="281"/>
      <c r="B33" s="281"/>
      <c r="C33" s="281"/>
      <c r="D33" s="282"/>
      <c r="E33" s="281"/>
      <c r="F33" s="281"/>
      <c r="G33" s="281"/>
      <c r="H33" s="281"/>
      <c r="I33" s="282"/>
      <c r="J33" s="281"/>
    </row>
    <row r="34">
      <c r="A34" s="281"/>
      <c r="B34" s="281"/>
      <c r="C34" s="281"/>
      <c r="D34" s="282"/>
      <c r="E34" s="281"/>
      <c r="F34" s="281"/>
      <c r="G34" s="281"/>
      <c r="H34" s="281"/>
      <c r="I34" s="282"/>
      <c r="J34" s="281"/>
    </row>
    <row r="35">
      <c r="A35" s="281"/>
      <c r="B35" s="281"/>
      <c r="C35" s="281"/>
      <c r="D35" s="282"/>
      <c r="E35" s="281"/>
      <c r="F35" s="281"/>
      <c r="G35" s="281"/>
      <c r="H35" s="281"/>
      <c r="I35" s="282"/>
      <c r="J35" s="281"/>
    </row>
    <row r="36">
      <c r="A36" s="281"/>
      <c r="B36" s="281"/>
      <c r="C36" s="281"/>
      <c r="D36" s="282"/>
      <c r="E36" s="281"/>
      <c r="F36" s="281"/>
      <c r="G36" s="281"/>
      <c r="H36" s="281"/>
      <c r="I36" s="282"/>
      <c r="J36" s="281"/>
    </row>
    <row r="37">
      <c r="A37" s="281"/>
      <c r="B37" s="281"/>
      <c r="C37" s="281"/>
      <c r="D37" s="282"/>
      <c r="E37" s="281"/>
      <c r="F37" s="281"/>
      <c r="G37" s="281"/>
      <c r="H37" s="281"/>
      <c r="I37" s="282"/>
      <c r="J37" s="281"/>
    </row>
    <row r="38">
      <c r="A38" s="281"/>
      <c r="B38" s="281"/>
      <c r="C38" s="281"/>
      <c r="D38" s="282"/>
      <c r="E38" s="281"/>
      <c r="F38" s="281"/>
      <c r="G38" s="281"/>
      <c r="H38" s="281"/>
      <c r="I38" s="282"/>
      <c r="J38" s="281"/>
    </row>
    <row r="39">
      <c r="A39" s="281"/>
      <c r="B39" s="281"/>
      <c r="C39" s="281"/>
      <c r="D39" s="282"/>
      <c r="E39" s="281"/>
      <c r="F39" s="281"/>
      <c r="G39" s="281"/>
      <c r="H39" s="281"/>
      <c r="I39" s="282"/>
      <c r="J39" s="281"/>
    </row>
    <row r="40">
      <c r="A40" s="281"/>
      <c r="B40" s="281"/>
      <c r="C40" s="281"/>
      <c r="D40" s="282"/>
      <c r="E40" s="281"/>
      <c r="F40" s="281"/>
      <c r="G40" s="281"/>
      <c r="H40" s="281"/>
      <c r="I40" s="282"/>
      <c r="J40" s="281"/>
    </row>
    <row r="41">
      <c r="A41" s="281"/>
      <c r="B41" s="281"/>
      <c r="C41" s="281"/>
      <c r="D41" s="282"/>
      <c r="E41" s="281"/>
      <c r="F41" s="281"/>
      <c r="G41" s="281"/>
      <c r="H41" s="281"/>
      <c r="I41" s="282"/>
      <c r="J41" s="281"/>
    </row>
    <row r="42">
      <c r="A42" s="281"/>
      <c r="B42" s="281"/>
      <c r="C42" s="281"/>
      <c r="D42" s="282"/>
      <c r="E42" s="281"/>
      <c r="F42" s="281"/>
      <c r="G42" s="281"/>
      <c r="H42" s="281"/>
      <c r="I42" s="282"/>
      <c r="J42" s="281"/>
    </row>
    <row r="43">
      <c r="A43" s="281"/>
      <c r="B43" s="281"/>
      <c r="C43" s="281"/>
      <c r="D43" s="282"/>
      <c r="E43" s="281"/>
      <c r="F43" s="281"/>
      <c r="G43" s="281"/>
      <c r="H43" s="281"/>
      <c r="I43" s="282"/>
      <c r="J43" s="281"/>
    </row>
    <row r="44">
      <c r="A44" s="281"/>
      <c r="B44" s="281"/>
      <c r="C44" s="281"/>
      <c r="D44" s="282"/>
      <c r="E44" s="281"/>
      <c r="F44" s="281"/>
      <c r="G44" s="281"/>
      <c r="H44" s="281"/>
      <c r="I44" s="282"/>
      <c r="J44" s="281"/>
    </row>
    <row r="45">
      <c r="A45" s="281"/>
      <c r="B45" s="281"/>
      <c r="C45" s="281"/>
      <c r="D45" s="282"/>
      <c r="E45" s="281"/>
      <c r="F45" s="281"/>
      <c r="G45" s="281"/>
      <c r="H45" s="281"/>
      <c r="I45" s="282"/>
      <c r="J45" s="281"/>
    </row>
    <row r="46">
      <c r="A46" s="281"/>
      <c r="B46" s="281"/>
      <c r="C46" s="281"/>
      <c r="D46" s="282"/>
      <c r="E46" s="281"/>
      <c r="F46" s="281"/>
      <c r="G46" s="281"/>
      <c r="H46" s="281"/>
      <c r="I46" s="282"/>
      <c r="J46" s="281"/>
    </row>
    <row r="47">
      <c r="A47" s="281"/>
      <c r="B47" s="281"/>
      <c r="C47" s="281"/>
      <c r="D47" s="282"/>
      <c r="E47" s="281"/>
      <c r="F47" s="281"/>
      <c r="G47" s="281"/>
      <c r="H47" s="281"/>
      <c r="I47" s="282"/>
      <c r="J47" s="281"/>
    </row>
    <row r="48">
      <c r="A48" s="281"/>
      <c r="B48" s="281"/>
      <c r="C48" s="281"/>
      <c r="D48" s="282"/>
      <c r="E48" s="281"/>
      <c r="F48" s="281"/>
      <c r="G48" s="281"/>
      <c r="H48" s="281"/>
      <c r="I48" s="282"/>
      <c r="J48" s="281"/>
    </row>
    <row r="49">
      <c r="A49" s="281"/>
      <c r="B49" s="281"/>
      <c r="C49" s="281"/>
      <c r="D49" s="282"/>
      <c r="E49" s="281"/>
      <c r="F49" s="281"/>
      <c r="G49" s="281"/>
      <c r="H49" s="281"/>
      <c r="I49" s="282"/>
      <c r="J49" s="281"/>
    </row>
    <row r="50">
      <c r="A50" s="281"/>
      <c r="B50" s="281"/>
      <c r="C50" s="281"/>
      <c r="D50" s="282"/>
      <c r="E50" s="281"/>
      <c r="F50" s="281"/>
      <c r="G50" s="281"/>
      <c r="H50" s="281"/>
      <c r="I50" s="282"/>
      <c r="J50" s="281"/>
    </row>
    <row r="51">
      <c r="A51" s="281"/>
      <c r="B51" s="281"/>
      <c r="C51" s="281"/>
      <c r="D51" s="282"/>
      <c r="E51" s="281"/>
      <c r="F51" s="281"/>
      <c r="G51" s="281"/>
      <c r="H51" s="281"/>
      <c r="I51" s="282"/>
      <c r="J51" s="281"/>
    </row>
    <row r="52">
      <c r="A52" s="281"/>
      <c r="B52" s="281"/>
      <c r="C52" s="281"/>
      <c r="D52" s="282"/>
      <c r="E52" s="281"/>
      <c r="F52" s="281"/>
      <c r="G52" s="281"/>
      <c r="H52" s="281"/>
      <c r="I52" s="282"/>
      <c r="J52" s="281"/>
    </row>
    <row r="53">
      <c r="A53" s="281"/>
      <c r="B53" s="281"/>
      <c r="C53" s="281"/>
      <c r="D53" s="282"/>
      <c r="E53" s="281"/>
      <c r="F53" s="281"/>
      <c r="G53" s="281"/>
      <c r="H53" s="281"/>
      <c r="I53" s="282"/>
      <c r="J53" s="281"/>
    </row>
    <row r="54">
      <c r="A54" s="281"/>
      <c r="B54" s="281"/>
      <c r="C54" s="281"/>
      <c r="D54" s="282"/>
      <c r="E54" s="281"/>
      <c r="F54" s="281"/>
      <c r="G54" s="281"/>
      <c r="H54" s="281"/>
      <c r="I54" s="282"/>
      <c r="J54" s="281"/>
    </row>
    <row r="55">
      <c r="A55" s="281"/>
      <c r="B55" s="281"/>
      <c r="C55" s="281"/>
      <c r="D55" s="282"/>
      <c r="E55" s="281"/>
      <c r="F55" s="281"/>
      <c r="G55" s="281"/>
      <c r="H55" s="281"/>
      <c r="I55" s="282"/>
      <c r="J55" s="281"/>
    </row>
    <row r="56">
      <c r="A56" s="281"/>
      <c r="B56" s="281"/>
      <c r="C56" s="281"/>
      <c r="D56" s="282"/>
      <c r="E56" s="281"/>
      <c r="F56" s="281"/>
      <c r="G56" s="281"/>
      <c r="H56" s="281"/>
      <c r="I56" s="282"/>
      <c r="J56" s="281"/>
    </row>
    <row r="57">
      <c r="A57" s="281"/>
      <c r="B57" s="281"/>
      <c r="C57" s="281"/>
      <c r="D57" s="282"/>
      <c r="E57" s="281"/>
      <c r="F57" s="281"/>
      <c r="G57" s="281"/>
      <c r="H57" s="281"/>
      <c r="I57" s="282"/>
      <c r="J57" s="281"/>
    </row>
    <row r="58">
      <c r="A58" s="281"/>
      <c r="B58" s="281"/>
      <c r="C58" s="281"/>
      <c r="D58" s="282"/>
      <c r="E58" s="281"/>
      <c r="F58" s="281"/>
      <c r="G58" s="281"/>
      <c r="H58" s="281"/>
      <c r="I58" s="282"/>
      <c r="J58" s="281"/>
    </row>
    <row r="59">
      <c r="A59" s="281"/>
      <c r="B59" s="281"/>
      <c r="C59" s="281"/>
      <c r="D59" s="282"/>
      <c r="E59" s="281"/>
      <c r="F59" s="281"/>
      <c r="G59" s="281"/>
      <c r="H59" s="281"/>
      <c r="I59" s="282"/>
      <c r="J59" s="281"/>
    </row>
    <row r="60">
      <c r="A60" s="281"/>
      <c r="B60" s="281"/>
      <c r="C60" s="281"/>
      <c r="D60" s="282"/>
      <c r="E60" s="281"/>
      <c r="F60" s="281"/>
      <c r="G60" s="281"/>
      <c r="H60" s="281"/>
      <c r="I60" s="282"/>
      <c r="J60" s="281"/>
    </row>
    <row r="61">
      <c r="A61" s="281"/>
      <c r="B61" s="281"/>
      <c r="C61" s="281"/>
      <c r="D61" s="282"/>
      <c r="E61" s="281"/>
      <c r="F61" s="281"/>
      <c r="G61" s="281"/>
      <c r="H61" s="281"/>
      <c r="I61" s="282"/>
      <c r="J61" s="281"/>
    </row>
    <row r="62">
      <c r="A62" s="281"/>
      <c r="B62" s="281"/>
      <c r="C62" s="281"/>
      <c r="D62" s="282"/>
      <c r="E62" s="281"/>
      <c r="F62" s="281"/>
      <c r="G62" s="281"/>
      <c r="H62" s="281"/>
      <c r="I62" s="282"/>
      <c r="J62" s="281"/>
    </row>
    <row r="63">
      <c r="A63" s="281"/>
      <c r="B63" s="281"/>
      <c r="C63" s="281"/>
      <c r="D63" s="282"/>
      <c r="E63" s="281"/>
      <c r="F63" s="281"/>
      <c r="G63" s="281"/>
      <c r="H63" s="281"/>
      <c r="I63" s="282"/>
      <c r="J63" s="281"/>
    </row>
    <row r="64">
      <c r="A64" s="281"/>
      <c r="B64" s="281"/>
      <c r="C64" s="281"/>
      <c r="D64" s="282"/>
      <c r="E64" s="281"/>
      <c r="F64" s="281"/>
      <c r="G64" s="281"/>
      <c r="H64" s="281"/>
      <c r="I64" s="282"/>
      <c r="J64" s="281"/>
    </row>
    <row r="65">
      <c r="A65" s="281"/>
      <c r="B65" s="281"/>
      <c r="C65" s="281"/>
      <c r="D65" s="282"/>
      <c r="E65" s="281"/>
      <c r="F65" s="281"/>
      <c r="G65" s="281"/>
      <c r="H65" s="281"/>
      <c r="I65" s="282"/>
      <c r="J65" s="281"/>
    </row>
    <row r="66">
      <c r="A66" s="281"/>
      <c r="B66" s="281"/>
      <c r="C66" s="281"/>
      <c r="D66" s="282"/>
      <c r="E66" s="281"/>
      <c r="F66" s="281"/>
      <c r="G66" s="281"/>
      <c r="H66" s="281"/>
      <c r="I66" s="282"/>
      <c r="J66" s="281"/>
    </row>
    <row r="67">
      <c r="A67" s="281"/>
      <c r="B67" s="281"/>
      <c r="C67" s="281"/>
      <c r="D67" s="282"/>
      <c r="E67" s="281"/>
      <c r="F67" s="281"/>
      <c r="G67" s="281"/>
      <c r="H67" s="281"/>
      <c r="I67" s="282"/>
      <c r="J67" s="281"/>
    </row>
    <row r="68">
      <c r="A68" s="281"/>
      <c r="B68" s="281"/>
      <c r="C68" s="281"/>
      <c r="D68" s="282"/>
      <c r="E68" s="281"/>
      <c r="F68" s="281"/>
      <c r="G68" s="281"/>
      <c r="H68" s="281"/>
      <c r="I68" s="282"/>
      <c r="J68" s="281"/>
    </row>
    <row r="69">
      <c r="A69" s="281"/>
      <c r="B69" s="281"/>
      <c r="C69" s="281"/>
      <c r="D69" s="282"/>
      <c r="E69" s="281"/>
      <c r="F69" s="281"/>
      <c r="G69" s="281"/>
      <c r="H69" s="281"/>
      <c r="I69" s="282"/>
      <c r="J69" s="281"/>
    </row>
    <row r="70">
      <c r="A70" s="281"/>
      <c r="B70" s="281"/>
      <c r="C70" s="281"/>
      <c r="D70" s="282"/>
      <c r="E70" s="281"/>
      <c r="F70" s="281"/>
      <c r="G70" s="281"/>
      <c r="H70" s="281"/>
      <c r="I70" s="282"/>
      <c r="J70" s="281"/>
    </row>
    <row r="71">
      <c r="A71" s="281"/>
      <c r="B71" s="281"/>
      <c r="C71" s="281"/>
      <c r="D71" s="282"/>
      <c r="E71" s="281"/>
      <c r="F71" s="281"/>
      <c r="G71" s="281"/>
      <c r="H71" s="281"/>
      <c r="I71" s="282"/>
      <c r="J71" s="281"/>
    </row>
    <row r="72">
      <c r="A72" s="281"/>
      <c r="B72" s="281"/>
      <c r="C72" s="281"/>
      <c r="D72" s="282"/>
      <c r="E72" s="281"/>
      <c r="F72" s="281"/>
      <c r="G72" s="281"/>
      <c r="H72" s="281"/>
      <c r="I72" s="282"/>
      <c r="J72" s="281"/>
    </row>
    <row r="73">
      <c r="A73" s="281"/>
      <c r="B73" s="281"/>
      <c r="C73" s="281"/>
      <c r="D73" s="282"/>
      <c r="E73" s="281"/>
      <c r="F73" s="281"/>
      <c r="G73" s="281"/>
      <c r="H73" s="281"/>
      <c r="I73" s="282"/>
      <c r="J73" s="281"/>
    </row>
    <row r="74">
      <c r="A74" s="281"/>
      <c r="B74" s="281"/>
      <c r="C74" s="281"/>
      <c r="D74" s="282"/>
      <c r="E74" s="281"/>
      <c r="F74" s="281"/>
      <c r="G74" s="281"/>
      <c r="H74" s="281"/>
      <c r="I74" s="282"/>
      <c r="J74" s="281"/>
    </row>
    <row r="75">
      <c r="A75" s="281"/>
      <c r="B75" s="281"/>
      <c r="C75" s="281"/>
      <c r="D75" s="282"/>
      <c r="E75" s="281"/>
      <c r="F75" s="281"/>
      <c r="G75" s="281"/>
      <c r="H75" s="281"/>
      <c r="I75" s="282"/>
      <c r="J75" s="281"/>
    </row>
    <row r="76">
      <c r="A76" s="281"/>
      <c r="B76" s="281"/>
      <c r="C76" s="281"/>
      <c r="D76" s="282"/>
      <c r="E76" s="281"/>
      <c r="F76" s="281"/>
      <c r="G76" s="281"/>
      <c r="H76" s="281"/>
      <c r="I76" s="282"/>
      <c r="J76" s="281"/>
    </row>
    <row r="77">
      <c r="A77" s="281"/>
      <c r="B77" s="281"/>
      <c r="C77" s="281"/>
      <c r="D77" s="282"/>
      <c r="E77" s="281"/>
      <c r="F77" s="281"/>
      <c r="G77" s="281"/>
      <c r="H77" s="281"/>
      <c r="I77" s="282"/>
      <c r="J77" s="281"/>
    </row>
    <row r="78">
      <c r="A78" s="281"/>
      <c r="B78" s="281"/>
      <c r="C78" s="281"/>
      <c r="D78" s="282"/>
      <c r="E78" s="281"/>
      <c r="F78" s="281"/>
      <c r="G78" s="281"/>
      <c r="H78" s="281"/>
      <c r="I78" s="282"/>
      <c r="J78" s="281"/>
    </row>
    <row r="79">
      <c r="A79" s="281"/>
      <c r="B79" s="281"/>
      <c r="C79" s="281"/>
      <c r="D79" s="282"/>
      <c r="E79" s="281"/>
      <c r="F79" s="281"/>
      <c r="G79" s="281"/>
      <c r="H79" s="281"/>
      <c r="I79" s="282"/>
      <c r="J79" s="281"/>
    </row>
    <row r="80">
      <c r="A80" s="281"/>
      <c r="B80" s="281"/>
      <c r="C80" s="281"/>
      <c r="D80" s="282"/>
      <c r="E80" s="281"/>
      <c r="F80" s="281"/>
      <c r="G80" s="281"/>
      <c r="H80" s="281"/>
      <c r="I80" s="282"/>
      <c r="J80" s="281"/>
    </row>
    <row r="81">
      <c r="A81" s="281"/>
      <c r="B81" s="281"/>
      <c r="C81" s="281"/>
      <c r="D81" s="282"/>
      <c r="E81" s="281"/>
      <c r="F81" s="281"/>
      <c r="G81" s="281"/>
      <c r="H81" s="281"/>
      <c r="I81" s="282"/>
      <c r="J81" s="281"/>
    </row>
    <row r="82">
      <c r="A82" s="281"/>
      <c r="B82" s="281"/>
      <c r="C82" s="281"/>
      <c r="D82" s="282"/>
      <c r="E82" s="281"/>
      <c r="F82" s="281"/>
      <c r="G82" s="281"/>
      <c r="H82" s="281"/>
      <c r="I82" s="282"/>
      <c r="J82" s="281"/>
    </row>
    <row r="83">
      <c r="A83" s="281"/>
      <c r="B83" s="281"/>
      <c r="C83" s="281"/>
      <c r="D83" s="282"/>
      <c r="E83" s="281"/>
      <c r="F83" s="281"/>
      <c r="G83" s="281"/>
      <c r="H83" s="281"/>
      <c r="I83" s="282"/>
      <c r="J83" s="281"/>
    </row>
    <row r="84">
      <c r="A84" s="281"/>
      <c r="B84" s="281"/>
      <c r="C84" s="281"/>
      <c r="D84" s="282"/>
      <c r="E84" s="281"/>
      <c r="F84" s="281"/>
      <c r="G84" s="281"/>
      <c r="H84" s="281"/>
      <c r="I84" s="282"/>
      <c r="J84" s="281"/>
    </row>
    <row r="85">
      <c r="A85" s="281"/>
      <c r="B85" s="281"/>
      <c r="C85" s="281"/>
      <c r="D85" s="282"/>
      <c r="E85" s="281"/>
      <c r="F85" s="281"/>
      <c r="G85" s="281"/>
      <c r="H85" s="281"/>
      <c r="I85" s="282"/>
      <c r="J85" s="281"/>
    </row>
    <row r="86">
      <c r="A86" s="281"/>
      <c r="B86" s="281"/>
      <c r="C86" s="281"/>
      <c r="D86" s="282"/>
      <c r="E86" s="281"/>
      <c r="F86" s="281"/>
      <c r="G86" s="281"/>
      <c r="H86" s="281"/>
      <c r="I86" s="282"/>
      <c r="J86" s="281"/>
    </row>
    <row r="87">
      <c r="A87" s="281"/>
      <c r="B87" s="281"/>
      <c r="C87" s="281"/>
      <c r="D87" s="282"/>
      <c r="E87" s="281"/>
      <c r="F87" s="281"/>
      <c r="G87" s="281"/>
      <c r="H87" s="281"/>
      <c r="I87" s="282"/>
      <c r="J87" s="281"/>
    </row>
    <row r="88">
      <c r="A88" s="281"/>
      <c r="B88" s="281"/>
      <c r="C88" s="281"/>
      <c r="D88" s="282"/>
      <c r="E88" s="281"/>
      <c r="F88" s="281"/>
      <c r="G88" s="281"/>
      <c r="H88" s="281"/>
      <c r="I88" s="282"/>
      <c r="J88" s="281"/>
    </row>
    <row r="89">
      <c r="A89" s="281"/>
      <c r="B89" s="281"/>
      <c r="C89" s="281"/>
      <c r="D89" s="282"/>
      <c r="E89" s="281"/>
      <c r="F89" s="281"/>
      <c r="G89" s="281"/>
      <c r="H89" s="281"/>
      <c r="I89" s="282"/>
      <c r="J89" s="281"/>
    </row>
    <row r="90">
      <c r="A90" s="281"/>
      <c r="B90" s="281"/>
      <c r="C90" s="281"/>
      <c r="D90" s="282"/>
      <c r="E90" s="281"/>
      <c r="F90" s="281"/>
      <c r="G90" s="281"/>
      <c r="H90" s="281"/>
      <c r="I90" s="282"/>
      <c r="J90" s="281"/>
    </row>
    <row r="91">
      <c r="A91" s="281"/>
      <c r="B91" s="281"/>
      <c r="C91" s="281"/>
      <c r="D91" s="282"/>
      <c r="E91" s="281"/>
      <c r="F91" s="281"/>
      <c r="G91" s="281"/>
      <c r="H91" s="281"/>
      <c r="I91" s="282"/>
      <c r="J91" s="281"/>
    </row>
    <row r="92">
      <c r="A92" s="281"/>
      <c r="B92" s="281"/>
      <c r="C92" s="281"/>
      <c r="D92" s="282"/>
      <c r="E92" s="281"/>
      <c r="F92" s="261"/>
      <c r="G92" s="261"/>
      <c r="H92" s="261"/>
      <c r="I92" s="261"/>
      <c r="J92" s="261"/>
    </row>
    <row r="93">
      <c r="A93" s="281"/>
      <c r="B93" s="281"/>
      <c r="C93" s="281"/>
      <c r="D93" s="282"/>
      <c r="E93" s="281"/>
      <c r="F93" s="261"/>
      <c r="G93" s="261"/>
      <c r="H93" s="261"/>
      <c r="I93" s="261"/>
      <c r="J93" s="261"/>
    </row>
    <row r="94">
      <c r="A94" s="281"/>
      <c r="B94" s="281"/>
      <c r="C94" s="281"/>
      <c r="D94" s="282"/>
      <c r="E94" s="281"/>
      <c r="F94" s="264"/>
      <c r="G94" s="264"/>
      <c r="H94" s="264"/>
      <c r="I94" s="264"/>
      <c r="J94" s="264"/>
    </row>
    <row r="95">
      <c r="A95" s="281"/>
      <c r="B95" s="281"/>
      <c r="C95" s="281"/>
      <c r="D95" s="282"/>
      <c r="E95" s="281"/>
      <c r="F95" s="264"/>
      <c r="G95" s="264"/>
      <c r="H95" s="264"/>
      <c r="I95" s="264"/>
      <c r="J95" s="264"/>
    </row>
    <row r="96">
      <c r="A96" s="281"/>
      <c r="B96" s="281"/>
      <c r="C96" s="281"/>
      <c r="D96" s="282"/>
      <c r="E96" s="281"/>
      <c r="F96" s="264"/>
      <c r="G96" s="264"/>
      <c r="H96" s="264"/>
      <c r="I96" s="264"/>
      <c r="J96" s="264"/>
    </row>
    <row r="97">
      <c r="A97" s="281"/>
      <c r="B97" s="281"/>
      <c r="C97" s="281"/>
      <c r="D97" s="282"/>
      <c r="E97" s="281"/>
      <c r="F97" s="264"/>
      <c r="G97" s="264"/>
      <c r="H97" s="264"/>
      <c r="I97" s="264"/>
      <c r="J97" s="264"/>
    </row>
    <row r="98">
      <c r="A98" s="281"/>
      <c r="B98" s="281"/>
      <c r="C98" s="281"/>
      <c r="D98" s="282"/>
      <c r="E98" s="281"/>
      <c r="F98" s="264"/>
      <c r="G98" s="264"/>
      <c r="H98" s="264"/>
      <c r="I98" s="264"/>
      <c r="J98" s="264"/>
    </row>
    <row r="99">
      <c r="A99" s="281"/>
      <c r="B99" s="281"/>
      <c r="C99" s="281"/>
      <c r="D99" s="282"/>
      <c r="E99" s="281"/>
      <c r="F99" s="264"/>
      <c r="G99" s="264"/>
      <c r="H99" s="264"/>
      <c r="I99" s="264"/>
      <c r="J99" s="264"/>
    </row>
    <row r="100">
      <c r="A100" s="281"/>
      <c r="B100" s="281"/>
      <c r="C100" s="281"/>
      <c r="D100" s="282"/>
      <c r="E100" s="281"/>
      <c r="F100" s="264"/>
      <c r="G100" s="264"/>
      <c r="H100" s="264"/>
      <c r="I100" s="264"/>
      <c r="J100" s="264"/>
    </row>
    <row r="101">
      <c r="A101" s="281"/>
      <c r="B101" s="281"/>
      <c r="C101" s="281"/>
      <c r="D101" s="282"/>
      <c r="E101" s="281"/>
      <c r="F101" s="264"/>
      <c r="G101" s="264"/>
      <c r="H101" s="264"/>
      <c r="I101" s="264"/>
      <c r="J101" s="264"/>
    </row>
    <row r="102">
      <c r="A102" s="281"/>
      <c r="B102" s="281"/>
      <c r="C102" s="281"/>
      <c r="D102" s="282"/>
      <c r="E102" s="281"/>
      <c r="F102" s="264"/>
      <c r="G102" s="264"/>
      <c r="H102" s="264"/>
      <c r="I102" s="264"/>
      <c r="J102" s="264"/>
    </row>
    <row r="103">
      <c r="A103" s="281"/>
      <c r="B103" s="281"/>
      <c r="C103" s="281"/>
      <c r="D103" s="282"/>
      <c r="E103" s="281"/>
      <c r="F103" s="264"/>
      <c r="G103" s="264"/>
      <c r="H103" s="264"/>
      <c r="I103" s="264"/>
      <c r="J103" s="264"/>
    </row>
    <row r="104">
      <c r="A104" s="281"/>
      <c r="B104" s="281"/>
      <c r="C104" s="281"/>
      <c r="D104" s="282"/>
      <c r="E104" s="281"/>
      <c r="F104" s="264"/>
      <c r="G104" s="264"/>
      <c r="H104" s="264"/>
      <c r="I104" s="264"/>
      <c r="J104" s="264"/>
    </row>
    <row r="105">
      <c r="A105" s="281"/>
      <c r="B105" s="281"/>
      <c r="C105" s="281"/>
      <c r="D105" s="282"/>
      <c r="E105" s="281"/>
      <c r="F105" s="264"/>
      <c r="G105" s="264"/>
      <c r="H105" s="264"/>
      <c r="I105" s="264"/>
      <c r="J105" s="264"/>
    </row>
    <row r="106">
      <c r="A106" s="281"/>
      <c r="B106" s="281"/>
      <c r="C106" s="281"/>
      <c r="D106" s="282"/>
      <c r="E106" s="281"/>
      <c r="F106" s="264"/>
      <c r="G106" s="264"/>
      <c r="H106" s="264"/>
      <c r="I106" s="264"/>
      <c r="J106" s="264"/>
    </row>
    <row r="107">
      <c r="A107" s="281"/>
      <c r="B107" s="281"/>
      <c r="C107" s="281"/>
      <c r="D107" s="282"/>
      <c r="E107" s="281"/>
      <c r="F107" s="264"/>
      <c r="G107" s="264"/>
      <c r="H107" s="264"/>
      <c r="I107" s="264"/>
      <c r="J107" s="264"/>
    </row>
    <row r="108">
      <c r="A108" s="281"/>
      <c r="B108" s="281"/>
      <c r="C108" s="281"/>
      <c r="D108" s="282"/>
      <c r="E108" s="281"/>
      <c r="F108" s="264"/>
      <c r="G108" s="264"/>
      <c r="H108" s="264"/>
      <c r="I108" s="264"/>
      <c r="J108" s="264"/>
    </row>
    <row r="109">
      <c r="A109" s="281"/>
      <c r="B109" s="281"/>
      <c r="C109" s="281"/>
      <c r="D109" s="282"/>
      <c r="E109" s="281"/>
      <c r="F109" s="264"/>
      <c r="G109" s="264"/>
      <c r="H109" s="264"/>
      <c r="I109" s="264"/>
      <c r="J109" s="264"/>
    </row>
    <row r="110">
      <c r="A110" s="281"/>
      <c r="B110" s="281"/>
      <c r="C110" s="281"/>
      <c r="D110" s="282"/>
      <c r="E110" s="281"/>
      <c r="F110" s="264"/>
      <c r="G110" s="264"/>
      <c r="H110" s="264"/>
      <c r="I110" s="264"/>
      <c r="J110" s="264"/>
    </row>
    <row r="111">
      <c r="A111" s="281"/>
      <c r="B111" s="281"/>
      <c r="C111" s="281"/>
      <c r="D111" s="282"/>
      <c r="E111" s="281"/>
      <c r="F111" s="264"/>
      <c r="G111" s="264"/>
      <c r="H111" s="264"/>
      <c r="I111" s="264"/>
      <c r="J111" s="264"/>
    </row>
    <row r="112">
      <c r="A112" s="281"/>
      <c r="B112" s="281"/>
      <c r="C112" s="281"/>
      <c r="D112" s="282"/>
      <c r="E112" s="281"/>
      <c r="F112" s="264"/>
      <c r="G112" s="264"/>
      <c r="H112" s="264"/>
      <c r="I112" s="264"/>
      <c r="J112" s="264"/>
    </row>
    <row r="113">
      <c r="A113" s="281"/>
      <c r="B113" s="281"/>
      <c r="C113" s="281"/>
      <c r="D113" s="282"/>
      <c r="E113" s="281"/>
      <c r="F113" s="264"/>
      <c r="G113" s="264"/>
      <c r="H113" s="264"/>
      <c r="I113" s="264"/>
      <c r="J113" s="264"/>
    </row>
    <row r="114">
      <c r="A114" s="281"/>
      <c r="B114" s="281"/>
      <c r="C114" s="281"/>
      <c r="D114" s="282"/>
      <c r="E114" s="281"/>
      <c r="F114" s="264"/>
      <c r="G114" s="264"/>
      <c r="H114" s="264"/>
      <c r="I114" s="264"/>
      <c r="J114" s="264"/>
    </row>
    <row r="115">
      <c r="A115" s="281"/>
      <c r="B115" s="281"/>
      <c r="C115" s="281"/>
      <c r="D115" s="282"/>
      <c r="E115" s="281"/>
      <c r="F115" s="264"/>
      <c r="G115" s="264"/>
      <c r="H115" s="264"/>
      <c r="I115" s="264"/>
      <c r="J115" s="264"/>
    </row>
    <row r="116">
      <c r="A116" s="281"/>
      <c r="B116" s="281"/>
      <c r="C116" s="281"/>
      <c r="D116" s="282"/>
      <c r="E116" s="281"/>
      <c r="F116" s="264"/>
      <c r="G116" s="264"/>
      <c r="H116" s="264"/>
      <c r="I116" s="264"/>
      <c r="J116" s="264"/>
    </row>
    <row r="117">
      <c r="A117" s="281"/>
      <c r="B117" s="281"/>
      <c r="C117" s="281"/>
      <c r="D117" s="282"/>
      <c r="E117" s="281"/>
      <c r="F117" s="264"/>
      <c r="G117" s="264"/>
      <c r="H117" s="264"/>
      <c r="I117" s="264"/>
      <c r="J117" s="264"/>
    </row>
    <row r="118">
      <c r="A118" s="281"/>
      <c r="B118" s="281"/>
      <c r="C118" s="281"/>
      <c r="D118" s="282"/>
      <c r="E118" s="281"/>
      <c r="F118" s="264"/>
      <c r="G118" s="264"/>
      <c r="H118" s="264"/>
      <c r="I118" s="264"/>
      <c r="J118" s="264"/>
    </row>
    <row r="119">
      <c r="A119" s="281"/>
      <c r="B119" s="281"/>
      <c r="C119" s="281"/>
      <c r="D119" s="282"/>
      <c r="E119" s="281"/>
      <c r="F119" s="264"/>
      <c r="G119" s="264"/>
      <c r="H119" s="264"/>
      <c r="I119" s="264"/>
      <c r="J119" s="264"/>
    </row>
    <row r="120">
      <c r="A120" s="281"/>
      <c r="B120" s="281"/>
      <c r="C120" s="281"/>
      <c r="D120" s="282"/>
      <c r="E120" s="281"/>
      <c r="F120" s="264"/>
      <c r="G120" s="264"/>
      <c r="H120" s="264"/>
      <c r="I120" s="264"/>
      <c r="J120" s="264"/>
    </row>
    <row r="121">
      <c r="A121" s="281"/>
      <c r="B121" s="281"/>
      <c r="C121" s="281"/>
      <c r="D121" s="282"/>
      <c r="E121" s="281"/>
      <c r="F121" s="264"/>
      <c r="G121" s="264"/>
      <c r="H121" s="264"/>
      <c r="I121" s="264"/>
      <c r="J121" s="264"/>
    </row>
    <row r="122">
      <c r="A122" s="281"/>
      <c r="B122" s="281"/>
      <c r="C122" s="281"/>
      <c r="D122" s="282"/>
      <c r="E122" s="281"/>
      <c r="F122" s="264"/>
      <c r="G122" s="264"/>
      <c r="H122" s="264"/>
      <c r="I122" s="264"/>
      <c r="J122" s="264"/>
    </row>
    <row r="123">
      <c r="A123" s="281"/>
      <c r="B123" s="281"/>
      <c r="C123" s="281"/>
      <c r="D123" s="282"/>
      <c r="E123" s="281"/>
      <c r="F123" s="264"/>
      <c r="G123" s="264"/>
      <c r="H123" s="264"/>
      <c r="I123" s="264"/>
      <c r="J123" s="264"/>
    </row>
    <row r="124">
      <c r="A124" s="281"/>
      <c r="B124" s="281"/>
      <c r="C124" s="281"/>
      <c r="D124" s="282"/>
      <c r="E124" s="281"/>
      <c r="F124" s="264"/>
      <c r="G124" s="264"/>
      <c r="H124" s="264"/>
      <c r="I124" s="264"/>
      <c r="J124" s="264"/>
    </row>
    <row r="125">
      <c r="A125" s="281"/>
      <c r="B125" s="281"/>
      <c r="C125" s="281"/>
      <c r="D125" s="282"/>
      <c r="E125" s="281"/>
      <c r="F125" s="264"/>
      <c r="G125" s="264"/>
      <c r="H125" s="264"/>
      <c r="I125" s="264"/>
      <c r="J125" s="264"/>
    </row>
    <row r="126">
      <c r="A126" s="281"/>
      <c r="B126" s="281"/>
      <c r="C126" s="281"/>
      <c r="D126" s="282"/>
      <c r="E126" s="281"/>
      <c r="F126" s="264"/>
      <c r="G126" s="264"/>
      <c r="H126" s="264"/>
      <c r="I126" s="264"/>
      <c r="J126" s="264"/>
    </row>
    <row r="127">
      <c r="A127" s="281"/>
      <c r="B127" s="281"/>
      <c r="C127" s="281"/>
      <c r="D127" s="282"/>
      <c r="E127" s="281"/>
      <c r="F127" s="264"/>
      <c r="G127" s="264"/>
      <c r="H127" s="264"/>
      <c r="I127" s="264"/>
      <c r="J127" s="264"/>
    </row>
    <row r="128">
      <c r="A128" s="281"/>
      <c r="B128" s="281"/>
      <c r="C128" s="281"/>
      <c r="D128" s="282"/>
      <c r="E128" s="281"/>
      <c r="F128" s="264"/>
      <c r="G128" s="264"/>
      <c r="H128" s="264"/>
      <c r="I128" s="264"/>
      <c r="J128" s="264"/>
    </row>
    <row r="129">
      <c r="A129" s="281"/>
      <c r="B129" s="281"/>
      <c r="C129" s="281"/>
      <c r="D129" s="282"/>
      <c r="E129" s="281"/>
      <c r="F129" s="264"/>
      <c r="G129" s="264"/>
      <c r="H129" s="264"/>
      <c r="I129" s="264"/>
      <c r="J129" s="264"/>
    </row>
    <row r="130">
      <c r="A130" s="264"/>
      <c r="B130" s="264"/>
      <c r="C130" s="264"/>
      <c r="D130" s="264"/>
      <c r="E130" s="264"/>
      <c r="F130" s="264"/>
      <c r="G130" s="264"/>
      <c r="H130" s="264"/>
      <c r="I130" s="264"/>
      <c r="J130" s="264"/>
    </row>
    <row r="131">
      <c r="A131" s="264"/>
      <c r="B131" s="264"/>
      <c r="C131" s="264"/>
      <c r="D131" s="264"/>
      <c r="E131" s="264"/>
      <c r="F131" s="264"/>
      <c r="G131" s="264"/>
      <c r="H131" s="264"/>
      <c r="I131" s="264"/>
      <c r="J131" s="264"/>
    </row>
    <row r="132">
      <c r="A132" s="264"/>
      <c r="B132" s="264"/>
      <c r="C132" s="264"/>
      <c r="D132" s="264"/>
      <c r="E132" s="264"/>
      <c r="F132" s="264"/>
      <c r="G132" s="264"/>
      <c r="H132" s="264"/>
      <c r="I132" s="264"/>
      <c r="J132" s="264"/>
    </row>
    <row r="133">
      <c r="A133" s="264"/>
      <c r="B133" s="264"/>
      <c r="C133" s="264"/>
      <c r="D133" s="264"/>
      <c r="E133" s="264"/>
      <c r="F133" s="264"/>
      <c r="G133" s="264"/>
      <c r="H133" s="264"/>
      <c r="I133" s="264"/>
      <c r="J133" s="264"/>
    </row>
    <row r="134">
      <c r="A134" s="264"/>
      <c r="B134" s="264"/>
      <c r="C134" s="264"/>
      <c r="D134" s="264"/>
      <c r="E134" s="264"/>
      <c r="F134" s="264"/>
      <c r="G134" s="264"/>
      <c r="H134" s="264"/>
      <c r="I134" s="264"/>
      <c r="J134" s="264"/>
    </row>
    <row r="135">
      <c r="A135" s="264"/>
      <c r="B135" s="264"/>
      <c r="C135" s="264"/>
      <c r="D135" s="264"/>
      <c r="E135" s="264"/>
      <c r="F135" s="264"/>
      <c r="G135" s="264"/>
      <c r="H135" s="264"/>
      <c r="I135" s="264"/>
      <c r="J135" s="264"/>
    </row>
    <row r="136">
      <c r="A136" s="264"/>
      <c r="B136" s="264"/>
      <c r="C136" s="264"/>
      <c r="D136" s="264"/>
      <c r="E136" s="264"/>
      <c r="F136" s="264"/>
      <c r="G136" s="264"/>
      <c r="H136" s="264"/>
      <c r="I136" s="264"/>
      <c r="J136" s="264"/>
    </row>
    <row r="137">
      <c r="A137" s="264"/>
      <c r="B137" s="264"/>
      <c r="C137" s="264"/>
      <c r="D137" s="264"/>
      <c r="E137" s="264"/>
      <c r="F137" s="264"/>
      <c r="G137" s="264"/>
      <c r="H137" s="264"/>
      <c r="I137" s="264"/>
      <c r="J137" s="264"/>
    </row>
    <row r="138">
      <c r="A138" s="264"/>
      <c r="B138" s="264"/>
      <c r="C138" s="264"/>
      <c r="D138" s="264"/>
      <c r="E138" s="264"/>
      <c r="F138" s="264"/>
      <c r="G138" s="264"/>
      <c r="H138" s="264"/>
      <c r="I138" s="264"/>
      <c r="J138" s="264"/>
    </row>
    <row r="139">
      <c r="A139" s="264"/>
      <c r="B139" s="264"/>
      <c r="C139" s="264"/>
      <c r="D139" s="264"/>
      <c r="E139" s="264"/>
      <c r="F139" s="264"/>
      <c r="G139" s="264"/>
      <c r="H139" s="264"/>
      <c r="I139" s="264"/>
      <c r="J139" s="264"/>
    </row>
    <row r="140">
      <c r="A140" s="264"/>
      <c r="B140" s="264"/>
      <c r="C140" s="264"/>
      <c r="D140" s="264"/>
      <c r="E140" s="264"/>
      <c r="F140" s="264"/>
      <c r="G140" s="264"/>
      <c r="H140" s="264"/>
      <c r="I140" s="264"/>
      <c r="J140" s="264"/>
    </row>
    <row r="141">
      <c r="A141" s="264"/>
      <c r="B141" s="264"/>
      <c r="C141" s="264"/>
      <c r="D141" s="264"/>
      <c r="E141" s="264"/>
      <c r="F141" s="264"/>
      <c r="G141" s="264"/>
      <c r="H141" s="264"/>
      <c r="I141" s="264"/>
      <c r="J141" s="264"/>
    </row>
    <row r="142">
      <c r="A142" s="264"/>
      <c r="B142" s="264"/>
      <c r="C142" s="264"/>
      <c r="D142" s="264"/>
      <c r="E142" s="264"/>
      <c r="F142" s="264"/>
      <c r="G142" s="264"/>
      <c r="H142" s="264"/>
      <c r="I142" s="264"/>
      <c r="J142" s="264"/>
    </row>
    <row r="143">
      <c r="A143" s="264"/>
      <c r="B143" s="264"/>
      <c r="C143" s="264"/>
      <c r="D143" s="264"/>
      <c r="E143" s="264"/>
      <c r="F143" s="264"/>
      <c r="G143" s="264"/>
      <c r="H143" s="264"/>
      <c r="I143" s="264"/>
      <c r="J143" s="264"/>
    </row>
    <row r="144">
      <c r="A144" s="264"/>
      <c r="B144" s="264"/>
      <c r="C144" s="264"/>
      <c r="D144" s="264"/>
      <c r="E144" s="264"/>
      <c r="F144" s="264"/>
      <c r="G144" s="264"/>
      <c r="H144" s="264"/>
      <c r="I144" s="264"/>
      <c r="J144" s="264"/>
    </row>
    <row r="145">
      <c r="A145" s="264"/>
      <c r="B145" s="264"/>
      <c r="C145" s="264"/>
      <c r="D145" s="264"/>
      <c r="E145" s="264"/>
      <c r="F145" s="264"/>
      <c r="G145" s="264"/>
      <c r="H145" s="264"/>
      <c r="I145" s="264"/>
      <c r="J145" s="264"/>
    </row>
    <row r="146">
      <c r="A146" s="264"/>
      <c r="B146" s="264"/>
      <c r="C146" s="264"/>
      <c r="D146" s="264"/>
      <c r="E146" s="264"/>
      <c r="F146" s="264"/>
      <c r="G146" s="264"/>
      <c r="H146" s="264"/>
      <c r="I146" s="264"/>
      <c r="J146" s="264"/>
    </row>
    <row r="147">
      <c r="A147" s="264"/>
      <c r="B147" s="264"/>
      <c r="C147" s="264"/>
      <c r="D147" s="264"/>
      <c r="E147" s="264"/>
      <c r="F147" s="264"/>
      <c r="G147" s="264"/>
      <c r="H147" s="264"/>
      <c r="I147" s="264"/>
      <c r="J147" s="264"/>
    </row>
    <row r="148">
      <c r="A148" s="264"/>
      <c r="B148" s="264"/>
      <c r="C148" s="264"/>
      <c r="D148" s="264"/>
      <c r="E148" s="264"/>
      <c r="F148" s="264"/>
      <c r="G148" s="264"/>
      <c r="H148" s="264"/>
      <c r="I148" s="264"/>
      <c r="J148" s="264"/>
    </row>
    <row r="149">
      <c r="A149" s="264"/>
      <c r="B149" s="264"/>
      <c r="C149" s="264"/>
      <c r="D149" s="264"/>
      <c r="E149" s="264"/>
      <c r="F149" s="264"/>
      <c r="G149" s="264"/>
      <c r="H149" s="264"/>
      <c r="I149" s="264"/>
      <c r="J149" s="264"/>
    </row>
    <row r="150">
      <c r="A150" s="264"/>
      <c r="B150" s="264"/>
      <c r="C150" s="264"/>
      <c r="D150" s="264"/>
      <c r="E150" s="264"/>
      <c r="F150" s="264"/>
      <c r="G150" s="264"/>
      <c r="H150" s="264"/>
      <c r="I150" s="264"/>
      <c r="J150" s="264"/>
    </row>
    <row r="151">
      <c r="A151" s="264"/>
      <c r="B151" s="264"/>
      <c r="C151" s="264"/>
      <c r="D151" s="264"/>
      <c r="E151" s="264"/>
      <c r="F151" s="264"/>
      <c r="G151" s="264"/>
      <c r="H151" s="264"/>
      <c r="I151" s="264"/>
      <c r="J151" s="264"/>
    </row>
    <row r="152">
      <c r="A152" s="264"/>
      <c r="B152" s="264"/>
      <c r="C152" s="264"/>
      <c r="D152" s="264"/>
      <c r="E152" s="264"/>
      <c r="F152" s="264"/>
      <c r="G152" s="264"/>
      <c r="H152" s="264"/>
      <c r="I152" s="264"/>
      <c r="J152" s="264"/>
    </row>
    <row r="153">
      <c r="A153" s="264"/>
      <c r="B153" s="264"/>
      <c r="C153" s="264"/>
      <c r="D153" s="264"/>
      <c r="E153" s="264"/>
      <c r="F153" s="264"/>
      <c r="G153" s="264"/>
      <c r="H153" s="264"/>
      <c r="I153" s="264"/>
      <c r="J153" s="264"/>
    </row>
    <row r="154">
      <c r="A154" s="264"/>
      <c r="B154" s="264"/>
      <c r="C154" s="264"/>
      <c r="D154" s="264"/>
      <c r="E154" s="264"/>
      <c r="F154" s="264"/>
      <c r="G154" s="264"/>
      <c r="H154" s="264"/>
      <c r="I154" s="264"/>
      <c r="J154" s="264"/>
    </row>
    <row r="155">
      <c r="A155" s="264"/>
      <c r="B155" s="264"/>
      <c r="C155" s="264"/>
      <c r="D155" s="264"/>
      <c r="E155" s="264"/>
      <c r="F155" s="264"/>
      <c r="G155" s="264"/>
      <c r="H155" s="264"/>
      <c r="I155" s="264"/>
      <c r="J155" s="264"/>
    </row>
    <row r="156">
      <c r="A156" s="264"/>
      <c r="B156" s="264"/>
      <c r="C156" s="264"/>
      <c r="D156" s="264"/>
      <c r="E156" s="264"/>
      <c r="F156" s="264"/>
      <c r="G156" s="264"/>
      <c r="H156" s="264"/>
      <c r="I156" s="264"/>
      <c r="J156" s="264"/>
    </row>
    <row r="157">
      <c r="A157" s="264"/>
      <c r="B157" s="264"/>
      <c r="C157" s="264"/>
      <c r="D157" s="264"/>
      <c r="E157" s="264"/>
      <c r="F157" s="264"/>
      <c r="G157" s="264"/>
      <c r="H157" s="264"/>
      <c r="I157" s="264"/>
      <c r="J157" s="264"/>
    </row>
    <row r="158">
      <c r="A158" s="264"/>
      <c r="B158" s="264"/>
      <c r="C158" s="264"/>
      <c r="D158" s="264"/>
      <c r="E158" s="264"/>
      <c r="F158" s="264"/>
      <c r="G158" s="264"/>
      <c r="H158" s="264"/>
      <c r="I158" s="264"/>
      <c r="J158" s="264"/>
    </row>
    <row r="159">
      <c r="A159" s="264"/>
      <c r="B159" s="264"/>
      <c r="C159" s="264"/>
      <c r="D159" s="264"/>
      <c r="E159" s="264"/>
      <c r="F159" s="264"/>
      <c r="G159" s="264"/>
      <c r="H159" s="264"/>
      <c r="I159" s="264"/>
      <c r="J159" s="264"/>
    </row>
    <row r="160">
      <c r="A160" s="264"/>
      <c r="B160" s="264"/>
      <c r="C160" s="264"/>
      <c r="D160" s="264"/>
      <c r="E160" s="264"/>
      <c r="F160" s="264"/>
      <c r="G160" s="264"/>
      <c r="H160" s="264"/>
      <c r="I160" s="264"/>
      <c r="J160" s="264"/>
    </row>
    <row r="161">
      <c r="A161" s="264"/>
      <c r="B161" s="264"/>
      <c r="C161" s="264"/>
      <c r="D161" s="264"/>
      <c r="E161" s="264"/>
      <c r="F161" s="264"/>
      <c r="G161" s="264"/>
      <c r="H161" s="264"/>
      <c r="I161" s="264"/>
      <c r="J161" s="264"/>
    </row>
    <row r="162">
      <c r="A162" s="264"/>
      <c r="B162" s="264"/>
      <c r="C162" s="264"/>
      <c r="D162" s="264"/>
      <c r="E162" s="264"/>
      <c r="F162" s="264"/>
      <c r="G162" s="264"/>
      <c r="H162" s="264"/>
      <c r="I162" s="264"/>
      <c r="J162" s="264"/>
    </row>
    <row r="163">
      <c r="A163" s="264"/>
      <c r="B163" s="264"/>
      <c r="C163" s="264"/>
      <c r="D163" s="264"/>
      <c r="E163" s="264"/>
      <c r="F163" s="264"/>
      <c r="G163" s="264"/>
      <c r="H163" s="264"/>
      <c r="I163" s="264"/>
      <c r="J163" s="264"/>
    </row>
    <row r="164">
      <c r="A164" s="264"/>
      <c r="B164" s="264"/>
      <c r="C164" s="264"/>
      <c r="D164" s="264"/>
      <c r="E164" s="264"/>
      <c r="F164" s="264"/>
      <c r="G164" s="264"/>
      <c r="H164" s="264"/>
      <c r="I164" s="264"/>
      <c r="J164" s="264"/>
    </row>
    <row r="165">
      <c r="A165" s="264"/>
      <c r="B165" s="264"/>
      <c r="C165" s="264"/>
      <c r="D165" s="264"/>
      <c r="E165" s="264"/>
      <c r="F165" s="264"/>
      <c r="G165" s="264"/>
      <c r="H165" s="264"/>
      <c r="I165" s="264"/>
      <c r="J165" s="264"/>
    </row>
    <row r="166">
      <c r="A166" s="264"/>
      <c r="B166" s="264"/>
      <c r="C166" s="264"/>
      <c r="D166" s="264"/>
      <c r="E166" s="264"/>
      <c r="F166" s="264"/>
      <c r="G166" s="264"/>
      <c r="H166" s="264"/>
      <c r="I166" s="264"/>
      <c r="J166" s="264"/>
    </row>
    <row r="167">
      <c r="A167" s="264"/>
      <c r="B167" s="264"/>
      <c r="C167" s="264"/>
      <c r="D167" s="264"/>
      <c r="E167" s="264"/>
      <c r="F167" s="264"/>
      <c r="G167" s="264"/>
      <c r="H167" s="264"/>
      <c r="I167" s="264"/>
      <c r="J167" s="264"/>
    </row>
    <row r="168">
      <c r="A168" s="264"/>
      <c r="B168" s="264"/>
      <c r="C168" s="264"/>
      <c r="D168" s="264"/>
      <c r="E168" s="264"/>
      <c r="F168" s="264"/>
      <c r="G168" s="264"/>
      <c r="H168" s="264"/>
      <c r="I168" s="264"/>
      <c r="J168" s="264"/>
    </row>
    <row r="169">
      <c r="A169" s="264"/>
      <c r="B169" s="264"/>
      <c r="C169" s="264"/>
      <c r="D169" s="264"/>
      <c r="E169" s="264"/>
      <c r="F169" s="264"/>
      <c r="G169" s="264"/>
      <c r="H169" s="264"/>
      <c r="I169" s="264"/>
      <c r="J169" s="264"/>
    </row>
    <row r="170">
      <c r="A170" s="264"/>
      <c r="B170" s="264"/>
      <c r="C170" s="264"/>
      <c r="D170" s="264"/>
      <c r="E170" s="264"/>
      <c r="F170" s="264"/>
      <c r="G170" s="264"/>
      <c r="H170" s="264"/>
      <c r="I170" s="264"/>
      <c r="J170" s="264"/>
    </row>
    <row r="171">
      <c r="A171" s="264"/>
      <c r="B171" s="264"/>
      <c r="C171" s="264"/>
      <c r="D171" s="264"/>
      <c r="E171" s="264"/>
      <c r="F171" s="264"/>
      <c r="G171" s="264"/>
      <c r="H171" s="264"/>
      <c r="I171" s="264"/>
      <c r="J171" s="264"/>
    </row>
    <row r="172">
      <c r="A172" s="264"/>
      <c r="B172" s="264"/>
      <c r="C172" s="264"/>
      <c r="D172" s="264"/>
      <c r="E172" s="264"/>
      <c r="F172" s="264"/>
      <c r="G172" s="264"/>
      <c r="H172" s="264"/>
      <c r="I172" s="264"/>
      <c r="J172" s="264"/>
    </row>
    <row r="173">
      <c r="A173" s="264"/>
      <c r="B173" s="264"/>
      <c r="C173" s="264"/>
      <c r="D173" s="264"/>
      <c r="E173" s="264"/>
      <c r="F173" s="264"/>
      <c r="G173" s="264"/>
      <c r="H173" s="264"/>
      <c r="I173" s="264"/>
      <c r="J173" s="264"/>
    </row>
    <row r="174">
      <c r="A174" s="264"/>
      <c r="B174" s="264"/>
      <c r="C174" s="264"/>
      <c r="D174" s="264"/>
      <c r="E174" s="264"/>
      <c r="F174" s="264"/>
      <c r="G174" s="264"/>
      <c r="H174" s="264"/>
      <c r="I174" s="264"/>
      <c r="J174" s="264"/>
    </row>
    <row r="175">
      <c r="A175" s="264"/>
      <c r="B175" s="264"/>
      <c r="C175" s="264"/>
      <c r="D175" s="264"/>
      <c r="E175" s="264"/>
      <c r="F175" s="264"/>
      <c r="G175" s="264"/>
      <c r="H175" s="264"/>
      <c r="I175" s="264"/>
      <c r="J175" s="264"/>
    </row>
    <row r="176">
      <c r="A176" s="264"/>
      <c r="B176" s="264"/>
      <c r="C176" s="264"/>
      <c r="D176" s="264"/>
      <c r="E176" s="264"/>
      <c r="F176" s="264"/>
      <c r="G176" s="264"/>
      <c r="H176" s="264"/>
      <c r="I176" s="264"/>
      <c r="J176" s="264"/>
    </row>
    <row r="177">
      <c r="A177" s="264"/>
      <c r="B177" s="264"/>
      <c r="C177" s="264"/>
      <c r="D177" s="264"/>
      <c r="E177" s="264"/>
      <c r="F177" s="264"/>
      <c r="G177" s="264"/>
      <c r="H177" s="264"/>
      <c r="I177" s="264"/>
      <c r="J177" s="264"/>
    </row>
    <row r="178">
      <c r="A178" s="264"/>
      <c r="B178" s="264"/>
      <c r="C178" s="264"/>
      <c r="D178" s="264"/>
      <c r="E178" s="264"/>
      <c r="F178" s="264"/>
      <c r="G178" s="264"/>
      <c r="H178" s="264"/>
      <c r="I178" s="264"/>
      <c r="J178" s="264"/>
    </row>
    <row r="179">
      <c r="A179" s="264"/>
      <c r="B179" s="264"/>
      <c r="C179" s="264"/>
      <c r="D179" s="264"/>
      <c r="E179" s="264"/>
      <c r="F179" s="264"/>
      <c r="G179" s="264"/>
      <c r="H179" s="264"/>
      <c r="I179" s="264"/>
      <c r="J179" s="264"/>
    </row>
    <row r="180">
      <c r="A180" s="264"/>
      <c r="B180" s="264"/>
      <c r="C180" s="264"/>
      <c r="D180" s="264"/>
      <c r="E180" s="264"/>
      <c r="F180" s="264"/>
      <c r="G180" s="264"/>
      <c r="H180" s="264"/>
      <c r="I180" s="264"/>
      <c r="J180" s="264"/>
    </row>
    <row r="181">
      <c r="A181" s="264"/>
      <c r="B181" s="264"/>
      <c r="C181" s="264"/>
      <c r="D181" s="264"/>
      <c r="E181" s="264"/>
      <c r="F181" s="264"/>
      <c r="G181" s="264"/>
      <c r="H181" s="264"/>
      <c r="I181" s="264"/>
      <c r="J181" s="264"/>
    </row>
    <row r="182">
      <c r="A182" s="264"/>
      <c r="B182" s="264"/>
      <c r="C182" s="264"/>
      <c r="D182" s="264"/>
      <c r="E182" s="264"/>
      <c r="F182" s="264"/>
      <c r="G182" s="264"/>
      <c r="H182" s="264"/>
      <c r="I182" s="264"/>
      <c r="J182" s="264"/>
    </row>
    <row r="183">
      <c r="A183" s="264"/>
      <c r="B183" s="264"/>
      <c r="C183" s="264"/>
      <c r="D183" s="264"/>
      <c r="E183" s="264"/>
      <c r="F183" s="264"/>
      <c r="G183" s="264"/>
      <c r="H183" s="264"/>
      <c r="I183" s="264"/>
      <c r="J183" s="264"/>
    </row>
    <row r="184">
      <c r="A184" s="264"/>
      <c r="B184" s="264"/>
      <c r="C184" s="264"/>
      <c r="D184" s="264"/>
      <c r="E184" s="264"/>
      <c r="F184" s="264"/>
      <c r="G184" s="264"/>
      <c r="H184" s="264"/>
      <c r="I184" s="264"/>
      <c r="J184" s="264"/>
    </row>
    <row r="185">
      <c r="A185" s="264"/>
      <c r="B185" s="264"/>
      <c r="C185" s="264"/>
      <c r="D185" s="264"/>
      <c r="E185" s="264"/>
      <c r="F185" s="264"/>
      <c r="G185" s="264"/>
      <c r="H185" s="264"/>
      <c r="I185" s="264"/>
      <c r="J185" s="264"/>
    </row>
    <row r="186">
      <c r="A186" s="264"/>
      <c r="B186" s="264"/>
      <c r="C186" s="264"/>
      <c r="D186" s="264"/>
      <c r="E186" s="264"/>
      <c r="F186" s="264"/>
      <c r="G186" s="264"/>
      <c r="H186" s="264"/>
      <c r="I186" s="264"/>
      <c r="J186" s="264"/>
    </row>
    <row r="187">
      <c r="A187" s="264"/>
      <c r="B187" s="264"/>
      <c r="C187" s="264"/>
      <c r="D187" s="264"/>
      <c r="E187" s="264"/>
      <c r="F187" s="264"/>
      <c r="G187" s="264"/>
      <c r="H187" s="264"/>
      <c r="I187" s="264"/>
      <c r="J187" s="264"/>
    </row>
    <row r="188">
      <c r="A188" s="264"/>
      <c r="B188" s="264"/>
      <c r="C188" s="264"/>
      <c r="D188" s="264"/>
      <c r="E188" s="264"/>
      <c r="F188" s="264"/>
      <c r="G188" s="264"/>
      <c r="H188" s="264"/>
      <c r="I188" s="264"/>
      <c r="J188" s="264"/>
    </row>
    <row r="189">
      <c r="A189" s="264"/>
      <c r="B189" s="264"/>
      <c r="C189" s="264"/>
      <c r="D189" s="264"/>
      <c r="E189" s="264"/>
      <c r="F189" s="264"/>
      <c r="G189" s="264"/>
      <c r="H189" s="264"/>
      <c r="I189" s="264"/>
      <c r="J189" s="264"/>
    </row>
    <row r="190">
      <c r="A190" s="264"/>
      <c r="B190" s="264"/>
      <c r="C190" s="264"/>
      <c r="D190" s="264"/>
      <c r="E190" s="264"/>
      <c r="F190" s="264"/>
      <c r="G190" s="264"/>
      <c r="H190" s="264"/>
      <c r="I190" s="264"/>
      <c r="J190" s="264"/>
    </row>
    <row r="191">
      <c r="A191" s="264"/>
      <c r="B191" s="264"/>
      <c r="C191" s="264"/>
      <c r="D191" s="264"/>
      <c r="E191" s="264"/>
      <c r="F191" s="264"/>
      <c r="G191" s="264"/>
      <c r="H191" s="264"/>
      <c r="I191" s="264"/>
      <c r="J191" s="264"/>
    </row>
    <row r="192">
      <c r="A192" s="264"/>
      <c r="B192" s="264"/>
      <c r="C192" s="264"/>
      <c r="D192" s="264"/>
      <c r="E192" s="264"/>
      <c r="F192" s="264"/>
      <c r="G192" s="264"/>
      <c r="H192" s="264"/>
      <c r="I192" s="264"/>
      <c r="J192" s="264"/>
    </row>
    <row r="193">
      <c r="A193" s="264"/>
      <c r="B193" s="264"/>
      <c r="C193" s="264"/>
      <c r="D193" s="264"/>
      <c r="E193" s="264"/>
      <c r="F193" s="264"/>
      <c r="G193" s="264"/>
      <c r="H193" s="264"/>
      <c r="I193" s="264"/>
      <c r="J193" s="264"/>
    </row>
    <row r="194">
      <c r="A194" s="264"/>
      <c r="B194" s="264"/>
      <c r="C194" s="264"/>
      <c r="D194" s="264"/>
      <c r="E194" s="264"/>
      <c r="F194" s="264"/>
      <c r="G194" s="264"/>
      <c r="H194" s="264"/>
      <c r="I194" s="264"/>
      <c r="J194" s="264"/>
    </row>
    <row r="195">
      <c r="A195" s="264"/>
      <c r="B195" s="264"/>
      <c r="C195" s="264"/>
      <c r="D195" s="264"/>
      <c r="E195" s="264"/>
      <c r="F195" s="264"/>
      <c r="G195" s="264"/>
      <c r="H195" s="264"/>
      <c r="I195" s="264"/>
      <c r="J195" s="264"/>
    </row>
    <row r="196">
      <c r="A196" s="264"/>
      <c r="B196" s="264"/>
      <c r="C196" s="264"/>
      <c r="D196" s="264"/>
      <c r="E196" s="264"/>
      <c r="F196" s="264"/>
      <c r="G196" s="264"/>
      <c r="H196" s="264"/>
      <c r="I196" s="264"/>
      <c r="J196" s="264"/>
    </row>
    <row r="197">
      <c r="A197" s="264"/>
      <c r="B197" s="264"/>
      <c r="C197" s="264"/>
      <c r="D197" s="264"/>
      <c r="E197" s="264"/>
      <c r="F197" s="264"/>
      <c r="G197" s="264"/>
      <c r="H197" s="264"/>
      <c r="I197" s="264"/>
      <c r="J197" s="264"/>
    </row>
    <row r="198">
      <c r="A198" s="264"/>
      <c r="B198" s="264"/>
      <c r="C198" s="264"/>
      <c r="D198" s="264"/>
      <c r="E198" s="264"/>
      <c r="F198" s="264"/>
      <c r="G198" s="264"/>
      <c r="H198" s="264"/>
      <c r="I198" s="264"/>
      <c r="J198" s="264"/>
    </row>
    <row r="199">
      <c r="A199" s="264"/>
      <c r="B199" s="264"/>
      <c r="C199" s="264"/>
      <c r="D199" s="264"/>
      <c r="E199" s="264"/>
      <c r="F199" s="264"/>
      <c r="G199" s="264"/>
      <c r="H199" s="264"/>
      <c r="I199" s="264"/>
      <c r="J199" s="264"/>
    </row>
    <row r="200">
      <c r="A200" s="264"/>
      <c r="B200" s="264"/>
      <c r="C200" s="264"/>
      <c r="D200" s="264"/>
      <c r="E200" s="264"/>
      <c r="F200" s="264"/>
      <c r="G200" s="264"/>
      <c r="H200" s="264"/>
      <c r="I200" s="264"/>
      <c r="J200" s="264"/>
    </row>
    <row r="201">
      <c r="A201" s="264"/>
      <c r="B201" s="264"/>
      <c r="C201" s="264"/>
      <c r="D201" s="264"/>
      <c r="E201" s="264"/>
      <c r="F201" s="264"/>
      <c r="G201" s="264"/>
      <c r="H201" s="264"/>
      <c r="I201" s="264"/>
      <c r="J201" s="264"/>
    </row>
    <row r="202">
      <c r="A202" s="264"/>
      <c r="B202" s="264"/>
      <c r="C202" s="264"/>
      <c r="D202" s="264"/>
      <c r="E202" s="264"/>
      <c r="F202" s="264"/>
      <c r="G202" s="264"/>
      <c r="H202" s="264"/>
      <c r="I202" s="264"/>
      <c r="J202" s="264"/>
    </row>
    <row r="203">
      <c r="A203" s="264"/>
      <c r="B203" s="264"/>
      <c r="C203" s="264"/>
      <c r="D203" s="264"/>
      <c r="E203" s="264"/>
      <c r="F203" s="264"/>
      <c r="G203" s="264"/>
      <c r="H203" s="264"/>
      <c r="I203" s="264"/>
      <c r="J203" s="264"/>
    </row>
    <row r="204">
      <c r="A204" s="264"/>
      <c r="B204" s="264"/>
      <c r="C204" s="264"/>
      <c r="D204" s="264"/>
      <c r="E204" s="264"/>
      <c r="F204" s="264"/>
      <c r="G204" s="264"/>
      <c r="H204" s="264"/>
      <c r="I204" s="264"/>
      <c r="J204" s="264"/>
    </row>
    <row r="205">
      <c r="A205" s="264"/>
      <c r="B205" s="264"/>
      <c r="C205" s="264"/>
      <c r="D205" s="264"/>
      <c r="E205" s="264"/>
      <c r="F205" s="264"/>
      <c r="G205" s="264"/>
      <c r="H205" s="264"/>
      <c r="I205" s="264"/>
      <c r="J205" s="264"/>
    </row>
    <row r="206">
      <c r="A206" s="264"/>
      <c r="B206" s="264"/>
      <c r="C206" s="264"/>
      <c r="D206" s="264"/>
      <c r="E206" s="264"/>
      <c r="F206" s="264"/>
      <c r="G206" s="264"/>
      <c r="H206" s="264"/>
      <c r="I206" s="264"/>
      <c r="J206" s="264"/>
    </row>
    <row r="207">
      <c r="A207" s="264"/>
      <c r="B207" s="264"/>
      <c r="C207" s="264"/>
      <c r="D207" s="264"/>
      <c r="E207" s="264"/>
      <c r="F207" s="264"/>
      <c r="G207" s="264"/>
      <c r="H207" s="264"/>
      <c r="I207" s="264"/>
      <c r="J207" s="264"/>
    </row>
    <row r="208">
      <c r="A208" s="264"/>
      <c r="B208" s="264"/>
      <c r="C208" s="264"/>
      <c r="D208" s="264"/>
      <c r="E208" s="264"/>
      <c r="F208" s="264"/>
      <c r="G208" s="264"/>
      <c r="H208" s="264"/>
      <c r="I208" s="264"/>
      <c r="J208" s="264"/>
    </row>
    <row r="209">
      <c r="A209" s="264"/>
      <c r="B209" s="264"/>
      <c r="C209" s="264"/>
      <c r="D209" s="264"/>
      <c r="E209" s="264"/>
      <c r="F209" s="264"/>
      <c r="G209" s="264"/>
      <c r="H209" s="264"/>
      <c r="I209" s="264"/>
      <c r="J209" s="264"/>
    </row>
    <row r="210">
      <c r="A210" s="264"/>
      <c r="B210" s="264"/>
      <c r="C210" s="264"/>
      <c r="D210" s="264"/>
      <c r="E210" s="264"/>
      <c r="F210" s="264"/>
      <c r="G210" s="264"/>
      <c r="H210" s="264"/>
      <c r="I210" s="264"/>
      <c r="J210" s="264"/>
    </row>
    <row r="211">
      <c r="A211" s="264"/>
      <c r="B211" s="264"/>
      <c r="C211" s="264"/>
      <c r="D211" s="264"/>
      <c r="E211" s="264"/>
      <c r="F211" s="264"/>
      <c r="G211" s="264"/>
      <c r="H211" s="264"/>
      <c r="I211" s="264"/>
      <c r="J211" s="264"/>
    </row>
    <row r="212">
      <c r="A212" s="264"/>
      <c r="B212" s="264"/>
      <c r="C212" s="264"/>
      <c r="D212" s="264"/>
      <c r="E212" s="264"/>
      <c r="F212" s="264"/>
      <c r="G212" s="264"/>
      <c r="H212" s="264"/>
      <c r="I212" s="264"/>
      <c r="J212" s="264"/>
    </row>
    <row r="213">
      <c r="A213" s="264"/>
      <c r="B213" s="264"/>
      <c r="C213" s="264"/>
      <c r="D213" s="264"/>
      <c r="E213" s="264"/>
      <c r="F213" s="264"/>
      <c r="G213" s="264"/>
      <c r="H213" s="264"/>
      <c r="I213" s="264"/>
      <c r="J213" s="264"/>
    </row>
    <row r="214">
      <c r="A214" s="264"/>
      <c r="B214" s="264"/>
      <c r="C214" s="264"/>
      <c r="D214" s="264"/>
      <c r="E214" s="264"/>
      <c r="F214" s="264"/>
      <c r="G214" s="264"/>
      <c r="H214" s="264"/>
      <c r="I214" s="264"/>
      <c r="J214" s="264"/>
    </row>
    <row r="215">
      <c r="A215" s="264"/>
      <c r="B215" s="264"/>
      <c r="C215" s="264"/>
      <c r="D215" s="264"/>
      <c r="E215" s="264"/>
      <c r="F215" s="264"/>
      <c r="G215" s="264"/>
      <c r="H215" s="264"/>
      <c r="I215" s="264"/>
      <c r="J215" s="264"/>
    </row>
    <row r="216">
      <c r="A216" s="264"/>
      <c r="B216" s="264"/>
      <c r="C216" s="264"/>
      <c r="D216" s="264"/>
      <c r="E216" s="264"/>
      <c r="F216" s="264"/>
      <c r="G216" s="264"/>
      <c r="H216" s="264"/>
      <c r="I216" s="264"/>
      <c r="J216" s="264"/>
    </row>
    <row r="217">
      <c r="A217" s="264"/>
      <c r="B217" s="264"/>
      <c r="C217" s="264"/>
      <c r="D217" s="264"/>
      <c r="E217" s="264"/>
      <c r="F217" s="264"/>
      <c r="G217" s="264"/>
      <c r="H217" s="264"/>
      <c r="I217" s="264"/>
      <c r="J217" s="264"/>
    </row>
    <row r="218">
      <c r="A218" s="264"/>
      <c r="B218" s="264"/>
      <c r="C218" s="264"/>
      <c r="D218" s="264"/>
      <c r="E218" s="264"/>
      <c r="F218" s="264"/>
      <c r="G218" s="264"/>
      <c r="H218" s="264"/>
      <c r="I218" s="264"/>
      <c r="J218" s="264"/>
    </row>
    <row r="219">
      <c r="A219" s="264"/>
      <c r="B219" s="264"/>
      <c r="C219" s="264"/>
      <c r="D219" s="264"/>
      <c r="E219" s="264"/>
      <c r="F219" s="264"/>
      <c r="G219" s="264"/>
      <c r="H219" s="264"/>
      <c r="I219" s="264"/>
      <c r="J219" s="264"/>
    </row>
    <row r="220">
      <c r="A220" s="264"/>
      <c r="B220" s="264"/>
      <c r="C220" s="264"/>
      <c r="D220" s="264"/>
      <c r="E220" s="264"/>
      <c r="F220" s="264"/>
      <c r="G220" s="264"/>
      <c r="H220" s="264"/>
      <c r="I220" s="264"/>
      <c r="J220" s="264"/>
    </row>
    <row r="221">
      <c r="A221" s="264"/>
      <c r="B221" s="264"/>
      <c r="C221" s="264"/>
      <c r="D221" s="264"/>
      <c r="E221" s="264"/>
      <c r="F221" s="264"/>
      <c r="G221" s="264"/>
      <c r="H221" s="264"/>
      <c r="I221" s="264"/>
      <c r="J221" s="264"/>
    </row>
    <row r="222">
      <c r="A222" s="264"/>
      <c r="B222" s="264"/>
      <c r="C222" s="264"/>
      <c r="D222" s="264"/>
      <c r="E222" s="264"/>
      <c r="F222" s="264"/>
      <c r="G222" s="264"/>
      <c r="H222" s="264"/>
      <c r="I222" s="264"/>
      <c r="J222" s="264"/>
    </row>
    <row r="223">
      <c r="A223" s="264"/>
      <c r="B223" s="264"/>
      <c r="C223" s="264"/>
      <c r="D223" s="264"/>
      <c r="E223" s="264"/>
      <c r="F223" s="264"/>
      <c r="G223" s="264"/>
      <c r="H223" s="264"/>
      <c r="I223" s="264"/>
      <c r="J223" s="264"/>
    </row>
    <row r="224">
      <c r="A224" s="264"/>
      <c r="B224" s="264"/>
      <c r="C224" s="264"/>
      <c r="D224" s="264"/>
      <c r="E224" s="264"/>
      <c r="F224" s="264"/>
      <c r="G224" s="264"/>
      <c r="H224" s="264"/>
      <c r="I224" s="264"/>
      <c r="J224" s="264"/>
    </row>
    <row r="225">
      <c r="A225" s="264"/>
      <c r="B225" s="264"/>
      <c r="C225" s="264"/>
      <c r="D225" s="264"/>
      <c r="E225" s="264"/>
      <c r="F225" s="264"/>
      <c r="G225" s="264"/>
      <c r="H225" s="264"/>
      <c r="I225" s="264"/>
      <c r="J225" s="264"/>
    </row>
    <row r="226">
      <c r="A226" s="264"/>
      <c r="B226" s="264"/>
      <c r="C226" s="264"/>
      <c r="D226" s="264"/>
      <c r="E226" s="264"/>
      <c r="F226" s="264"/>
      <c r="G226" s="264"/>
      <c r="H226" s="264"/>
      <c r="I226" s="264"/>
      <c r="J226" s="264"/>
    </row>
    <row r="227">
      <c r="A227" s="264"/>
      <c r="B227" s="264"/>
      <c r="C227" s="264"/>
      <c r="D227" s="264"/>
      <c r="E227" s="264"/>
      <c r="F227" s="264"/>
      <c r="G227" s="264"/>
      <c r="H227" s="264"/>
      <c r="I227" s="264"/>
      <c r="J227" s="264"/>
    </row>
    <row r="228">
      <c r="A228" s="264"/>
      <c r="B228" s="264"/>
      <c r="C228" s="264"/>
      <c r="D228" s="264"/>
      <c r="E228" s="264"/>
      <c r="F228" s="264"/>
      <c r="G228" s="264"/>
      <c r="H228" s="264"/>
      <c r="I228" s="264"/>
      <c r="J228" s="264"/>
    </row>
    <row r="229">
      <c r="A229" s="264"/>
      <c r="B229" s="264"/>
      <c r="C229" s="264"/>
      <c r="D229" s="264"/>
      <c r="E229" s="264"/>
      <c r="F229" s="264"/>
      <c r="G229" s="264"/>
      <c r="H229" s="264"/>
      <c r="I229" s="264"/>
      <c r="J229" s="264"/>
    </row>
    <row r="230">
      <c r="A230" s="264"/>
      <c r="B230" s="264"/>
      <c r="C230" s="264"/>
      <c r="D230" s="264"/>
      <c r="E230" s="264"/>
      <c r="F230" s="264"/>
      <c r="G230" s="264"/>
      <c r="H230" s="264"/>
      <c r="I230" s="264"/>
      <c r="J230" s="264"/>
    </row>
    <row r="231">
      <c r="A231" s="264"/>
      <c r="B231" s="264"/>
      <c r="C231" s="264"/>
      <c r="D231" s="264"/>
      <c r="E231" s="264"/>
      <c r="F231" s="264"/>
      <c r="G231" s="264"/>
      <c r="H231" s="264"/>
      <c r="I231" s="264"/>
      <c r="J231" s="264"/>
    </row>
    <row r="232">
      <c r="A232" s="264"/>
      <c r="B232" s="264"/>
      <c r="C232" s="264"/>
      <c r="D232" s="264"/>
      <c r="E232" s="264"/>
      <c r="F232" s="264"/>
      <c r="G232" s="264"/>
      <c r="H232" s="264"/>
      <c r="I232" s="264"/>
      <c r="J232" s="264"/>
    </row>
    <row r="233">
      <c r="A233" s="264"/>
      <c r="B233" s="264"/>
      <c r="C233" s="264"/>
      <c r="D233" s="264"/>
      <c r="E233" s="264"/>
      <c r="F233" s="264"/>
      <c r="G233" s="264"/>
      <c r="H233" s="264"/>
      <c r="I233" s="264"/>
      <c r="J233" s="264"/>
    </row>
    <row r="234">
      <c r="A234" s="264"/>
      <c r="B234" s="264"/>
      <c r="C234" s="264"/>
      <c r="D234" s="264"/>
      <c r="E234" s="264"/>
      <c r="F234" s="264"/>
      <c r="G234" s="264"/>
      <c r="H234" s="264"/>
      <c r="I234" s="264"/>
      <c r="J234" s="264"/>
    </row>
    <row r="235">
      <c r="A235" s="264"/>
      <c r="B235" s="264"/>
      <c r="C235" s="264"/>
      <c r="D235" s="264"/>
      <c r="E235" s="264"/>
      <c r="F235" s="264"/>
      <c r="G235" s="264"/>
      <c r="H235" s="264"/>
      <c r="I235" s="264"/>
      <c r="J235" s="264"/>
    </row>
    <row r="236">
      <c r="A236" s="264"/>
      <c r="B236" s="264"/>
      <c r="C236" s="264"/>
      <c r="D236" s="264"/>
      <c r="E236" s="264"/>
      <c r="F236" s="264"/>
      <c r="G236" s="264"/>
      <c r="H236" s="264"/>
      <c r="I236" s="264"/>
      <c r="J236" s="264"/>
    </row>
    <row r="237">
      <c r="A237" s="264"/>
      <c r="B237" s="264"/>
      <c r="C237" s="264"/>
      <c r="D237" s="264"/>
      <c r="E237" s="264"/>
      <c r="F237" s="264"/>
      <c r="G237" s="264"/>
      <c r="H237" s="264"/>
      <c r="I237" s="264"/>
      <c r="J237" s="264"/>
    </row>
    <row r="238">
      <c r="A238" s="264"/>
      <c r="B238" s="264"/>
      <c r="C238" s="264"/>
      <c r="D238" s="264"/>
      <c r="E238" s="264"/>
      <c r="F238" s="264"/>
      <c r="G238" s="264"/>
      <c r="H238" s="264"/>
      <c r="I238" s="264"/>
      <c r="J238" s="264"/>
    </row>
    <row r="239">
      <c r="A239" s="264"/>
      <c r="B239" s="264"/>
      <c r="C239" s="264"/>
      <c r="D239" s="264"/>
      <c r="E239" s="264"/>
      <c r="F239" s="264"/>
      <c r="G239" s="264"/>
      <c r="H239" s="264"/>
      <c r="I239" s="264"/>
      <c r="J239" s="264"/>
    </row>
    <row r="240">
      <c r="A240" s="264"/>
      <c r="B240" s="264"/>
      <c r="C240" s="264"/>
      <c r="D240" s="264"/>
      <c r="E240" s="264"/>
      <c r="F240" s="264"/>
      <c r="G240" s="264"/>
      <c r="H240" s="264"/>
      <c r="I240" s="264"/>
      <c r="J240" s="264"/>
    </row>
    <row r="241">
      <c r="A241" s="264"/>
      <c r="B241" s="264"/>
      <c r="C241" s="264"/>
      <c r="D241" s="264"/>
      <c r="E241" s="264"/>
      <c r="F241" s="264"/>
      <c r="G241" s="264"/>
      <c r="H241" s="264"/>
      <c r="I241" s="264"/>
      <c r="J241" s="264"/>
    </row>
    <row r="242">
      <c r="A242" s="264"/>
      <c r="B242" s="264"/>
      <c r="C242" s="264"/>
      <c r="D242" s="264"/>
      <c r="E242" s="264"/>
      <c r="F242" s="264"/>
      <c r="G242" s="264"/>
      <c r="H242" s="264"/>
      <c r="I242" s="264"/>
      <c r="J242" s="264"/>
    </row>
    <row r="243">
      <c r="A243" s="264"/>
      <c r="B243" s="264"/>
      <c r="C243" s="264"/>
      <c r="D243" s="264"/>
      <c r="E243" s="264"/>
      <c r="F243" s="264"/>
      <c r="G243" s="264"/>
      <c r="H243" s="264"/>
      <c r="I243" s="264"/>
      <c r="J243" s="264"/>
    </row>
    <row r="244">
      <c r="A244" s="264"/>
      <c r="B244" s="264"/>
      <c r="C244" s="264"/>
      <c r="D244" s="264"/>
      <c r="E244" s="264"/>
      <c r="F244" s="264"/>
      <c r="G244" s="264"/>
      <c r="H244" s="264"/>
      <c r="I244" s="264"/>
      <c r="J244" s="264"/>
    </row>
    <row r="245">
      <c r="A245" s="264"/>
      <c r="B245" s="264"/>
      <c r="C245" s="264"/>
      <c r="D245" s="264"/>
      <c r="E245" s="264"/>
      <c r="F245" s="264"/>
      <c r="G245" s="264"/>
      <c r="H245" s="264"/>
      <c r="I245" s="264"/>
      <c r="J245" s="264"/>
    </row>
    <row r="246">
      <c r="A246" s="264"/>
      <c r="B246" s="264"/>
      <c r="C246" s="264"/>
      <c r="D246" s="264"/>
      <c r="E246" s="264"/>
      <c r="F246" s="264"/>
      <c r="G246" s="264"/>
      <c r="H246" s="264"/>
      <c r="I246" s="264"/>
      <c r="J246" s="264"/>
    </row>
    <row r="247">
      <c r="A247" s="264"/>
      <c r="B247" s="264"/>
      <c r="C247" s="264"/>
      <c r="D247" s="264"/>
      <c r="E247" s="264"/>
      <c r="F247" s="264"/>
      <c r="G247" s="264"/>
      <c r="H247" s="264"/>
      <c r="I247" s="264"/>
      <c r="J247" s="264"/>
    </row>
    <row r="248">
      <c r="A248" s="264"/>
      <c r="B248" s="264"/>
      <c r="C248" s="264"/>
      <c r="D248" s="264"/>
      <c r="E248" s="264"/>
      <c r="F248" s="264"/>
      <c r="G248" s="264"/>
      <c r="H248" s="264"/>
      <c r="I248" s="264"/>
      <c r="J248" s="264"/>
    </row>
    <row r="249">
      <c r="A249" s="264"/>
      <c r="B249" s="264"/>
      <c r="C249" s="264"/>
      <c r="D249" s="264"/>
      <c r="E249" s="264"/>
      <c r="F249" s="264"/>
      <c r="G249" s="264"/>
      <c r="H249" s="264"/>
      <c r="I249" s="264"/>
      <c r="J249" s="264"/>
    </row>
    <row r="250">
      <c r="A250" s="264"/>
      <c r="B250" s="264"/>
      <c r="C250" s="264"/>
      <c r="D250" s="264"/>
      <c r="E250" s="264"/>
      <c r="F250" s="264"/>
      <c r="G250" s="264"/>
      <c r="H250" s="264"/>
      <c r="I250" s="264"/>
      <c r="J250" s="264"/>
    </row>
    <row r="251">
      <c r="A251" s="264"/>
      <c r="B251" s="264"/>
      <c r="C251" s="264"/>
      <c r="D251" s="264"/>
      <c r="E251" s="264"/>
      <c r="F251" s="264"/>
      <c r="G251" s="264"/>
      <c r="H251" s="264"/>
      <c r="I251" s="264"/>
      <c r="J251" s="264"/>
    </row>
    <row r="252">
      <c r="A252" s="264"/>
      <c r="B252" s="264"/>
      <c r="C252" s="264"/>
      <c r="D252" s="264"/>
      <c r="E252" s="264"/>
      <c r="F252" s="264"/>
      <c r="G252" s="264"/>
      <c r="H252" s="264"/>
      <c r="I252" s="264"/>
      <c r="J252" s="264"/>
    </row>
    <row r="253">
      <c r="A253" s="264"/>
      <c r="B253" s="264"/>
      <c r="C253" s="264"/>
      <c r="D253" s="264"/>
      <c r="E253" s="264"/>
      <c r="F253" s="264"/>
      <c r="G253" s="264"/>
      <c r="H253" s="264"/>
      <c r="I253" s="264"/>
      <c r="J253" s="264"/>
    </row>
    <row r="254">
      <c r="A254" s="264"/>
      <c r="B254" s="264"/>
      <c r="C254" s="264"/>
      <c r="D254" s="264"/>
      <c r="E254" s="264"/>
      <c r="F254" s="264"/>
      <c r="G254" s="264"/>
      <c r="H254" s="264"/>
      <c r="I254" s="264"/>
      <c r="J254" s="264"/>
    </row>
    <row r="255">
      <c r="A255" s="264"/>
      <c r="B255" s="264"/>
      <c r="C255" s="264"/>
      <c r="D255" s="264"/>
      <c r="E255" s="264"/>
      <c r="F255" s="264"/>
      <c r="G255" s="264"/>
      <c r="H255" s="264"/>
      <c r="I255" s="264"/>
      <c r="J255" s="264"/>
    </row>
    <row r="256">
      <c r="A256" s="264"/>
      <c r="B256" s="264"/>
      <c r="C256" s="264"/>
      <c r="D256" s="264"/>
      <c r="E256" s="264"/>
      <c r="F256" s="264"/>
      <c r="G256" s="264"/>
      <c r="H256" s="264"/>
      <c r="I256" s="264"/>
      <c r="J256" s="264"/>
    </row>
    <row r="257">
      <c r="A257" s="264"/>
      <c r="B257" s="264"/>
      <c r="C257" s="264"/>
      <c r="D257" s="264"/>
      <c r="E257" s="264"/>
      <c r="F257" s="264"/>
      <c r="G257" s="264"/>
      <c r="H257" s="264"/>
      <c r="I257" s="264"/>
      <c r="J257" s="264"/>
    </row>
    <row r="258">
      <c r="A258" s="264"/>
      <c r="B258" s="264"/>
      <c r="C258" s="264"/>
      <c r="D258" s="264"/>
      <c r="E258" s="264"/>
      <c r="F258" s="264"/>
      <c r="G258" s="264"/>
      <c r="H258" s="264"/>
      <c r="I258" s="264"/>
      <c r="J258" s="264"/>
    </row>
    <row r="259">
      <c r="A259" s="264"/>
      <c r="B259" s="264"/>
      <c r="C259" s="264"/>
      <c r="D259" s="264"/>
      <c r="E259" s="264"/>
      <c r="F259" s="264"/>
      <c r="G259" s="264"/>
      <c r="H259" s="264"/>
      <c r="I259" s="264"/>
      <c r="J259" s="264"/>
    </row>
    <row r="260">
      <c r="A260" s="264"/>
      <c r="B260" s="264"/>
      <c r="C260" s="264"/>
      <c r="D260" s="264"/>
      <c r="E260" s="264"/>
      <c r="F260" s="264"/>
      <c r="G260" s="264"/>
      <c r="H260" s="264"/>
      <c r="I260" s="264"/>
      <c r="J260" s="264"/>
    </row>
    <row r="261">
      <c r="A261" s="264"/>
      <c r="B261" s="264"/>
      <c r="C261" s="264"/>
      <c r="D261" s="264"/>
      <c r="E261" s="264"/>
      <c r="F261" s="264"/>
      <c r="G261" s="264"/>
      <c r="H261" s="264"/>
      <c r="I261" s="264"/>
      <c r="J261" s="264"/>
    </row>
    <row r="262">
      <c r="A262" s="264"/>
      <c r="B262" s="264"/>
      <c r="C262" s="264"/>
      <c r="D262" s="264"/>
      <c r="E262" s="264"/>
      <c r="F262" s="264"/>
      <c r="G262" s="264"/>
      <c r="H262" s="264"/>
      <c r="I262" s="264"/>
      <c r="J262" s="264"/>
    </row>
    <row r="263">
      <c r="A263" s="264"/>
      <c r="B263" s="264"/>
      <c r="C263" s="264"/>
      <c r="D263" s="264"/>
      <c r="E263" s="264"/>
      <c r="F263" s="264"/>
      <c r="G263" s="264"/>
      <c r="H263" s="264"/>
      <c r="I263" s="264"/>
      <c r="J263" s="264"/>
    </row>
    <row r="264">
      <c r="A264" s="264"/>
      <c r="B264" s="264"/>
      <c r="C264" s="264"/>
      <c r="D264" s="264"/>
      <c r="E264" s="264"/>
      <c r="F264" s="264"/>
      <c r="G264" s="264"/>
      <c r="H264" s="264"/>
      <c r="I264" s="264"/>
      <c r="J264" s="264"/>
    </row>
    <row r="265">
      <c r="A265" s="264"/>
      <c r="B265" s="264"/>
      <c r="C265" s="264"/>
      <c r="D265" s="264"/>
      <c r="E265" s="264"/>
      <c r="F265" s="264"/>
      <c r="G265" s="264"/>
      <c r="H265" s="264"/>
      <c r="I265" s="264"/>
      <c r="J265" s="264"/>
    </row>
    <row r="266">
      <c r="A266" s="264"/>
      <c r="B266" s="264"/>
      <c r="C266" s="264"/>
      <c r="D266" s="264"/>
      <c r="E266" s="264"/>
      <c r="F266" s="264"/>
      <c r="G266" s="264"/>
      <c r="H266" s="264"/>
      <c r="I266" s="264"/>
      <c r="J266" s="264"/>
    </row>
    <row r="267">
      <c r="A267" s="264"/>
      <c r="B267" s="264"/>
      <c r="C267" s="264"/>
      <c r="D267" s="264"/>
      <c r="E267" s="264"/>
      <c r="F267" s="264"/>
      <c r="G267" s="264"/>
      <c r="H267" s="264"/>
      <c r="I267" s="264"/>
      <c r="J267" s="264"/>
    </row>
    <row r="268">
      <c r="A268" s="264"/>
      <c r="B268" s="264"/>
      <c r="C268" s="264"/>
      <c r="D268" s="264"/>
      <c r="E268" s="264"/>
      <c r="F268" s="264"/>
      <c r="G268" s="264"/>
      <c r="H268" s="264"/>
      <c r="I268" s="264"/>
      <c r="J268" s="264"/>
    </row>
    <row r="269">
      <c r="A269" s="264"/>
      <c r="B269" s="264"/>
      <c r="C269" s="264"/>
      <c r="D269" s="264"/>
      <c r="E269" s="264"/>
      <c r="F269" s="264"/>
      <c r="G269" s="264"/>
      <c r="H269" s="264"/>
      <c r="I269" s="264"/>
      <c r="J269" s="264"/>
    </row>
    <row r="270">
      <c r="A270" s="264"/>
      <c r="B270" s="264"/>
      <c r="C270" s="264"/>
      <c r="D270" s="264"/>
      <c r="E270" s="264"/>
      <c r="F270" s="264"/>
      <c r="G270" s="264"/>
      <c r="H270" s="264"/>
      <c r="I270" s="264"/>
      <c r="J270" s="264"/>
    </row>
    <row r="271">
      <c r="A271" s="264"/>
      <c r="B271" s="264"/>
      <c r="C271" s="264"/>
      <c r="D271" s="264"/>
      <c r="E271" s="264"/>
      <c r="F271" s="264"/>
      <c r="G271" s="264"/>
      <c r="H271" s="264"/>
      <c r="I271" s="264"/>
      <c r="J271" s="264"/>
    </row>
    <row r="272">
      <c r="A272" s="264"/>
      <c r="B272" s="264"/>
      <c r="C272" s="264"/>
      <c r="D272" s="264"/>
      <c r="E272" s="264"/>
      <c r="F272" s="264"/>
      <c r="G272" s="264"/>
      <c r="H272" s="264"/>
      <c r="I272" s="264"/>
      <c r="J272" s="264"/>
    </row>
    <row r="273">
      <c r="A273" s="264"/>
      <c r="B273" s="264"/>
      <c r="C273" s="264"/>
      <c r="D273" s="264"/>
      <c r="E273" s="264"/>
      <c r="F273" s="264"/>
      <c r="G273" s="264"/>
      <c r="H273" s="264"/>
      <c r="I273" s="264"/>
      <c r="J273" s="264"/>
    </row>
    <row r="274">
      <c r="A274" s="264"/>
      <c r="B274" s="264"/>
      <c r="C274" s="264"/>
      <c r="D274" s="264"/>
      <c r="E274" s="264"/>
      <c r="F274" s="264"/>
      <c r="G274" s="264"/>
      <c r="H274" s="264"/>
      <c r="I274" s="264"/>
      <c r="J274" s="264"/>
    </row>
    <row r="275">
      <c r="A275" s="264"/>
      <c r="B275" s="264"/>
      <c r="C275" s="264"/>
      <c r="D275" s="264"/>
      <c r="E275" s="264"/>
      <c r="F275" s="264"/>
      <c r="G275" s="264"/>
      <c r="H275" s="264"/>
      <c r="I275" s="264"/>
      <c r="J275" s="264"/>
    </row>
    <row r="276">
      <c r="A276" s="264"/>
      <c r="B276" s="264"/>
      <c r="C276" s="264"/>
      <c r="D276" s="264"/>
      <c r="E276" s="264"/>
      <c r="F276" s="264"/>
      <c r="G276" s="264"/>
      <c r="H276" s="264"/>
      <c r="I276" s="264"/>
      <c r="J276" s="264"/>
    </row>
    <row r="277">
      <c r="A277" s="264"/>
      <c r="B277" s="264"/>
      <c r="C277" s="264"/>
      <c r="D277" s="264"/>
      <c r="E277" s="264"/>
      <c r="F277" s="264"/>
      <c r="G277" s="264"/>
      <c r="H277" s="264"/>
      <c r="I277" s="264"/>
      <c r="J277" s="264"/>
    </row>
    <row r="278">
      <c r="A278" s="264"/>
      <c r="B278" s="264"/>
      <c r="C278" s="264"/>
      <c r="D278" s="264"/>
      <c r="E278" s="264"/>
      <c r="F278" s="264"/>
      <c r="G278" s="264"/>
      <c r="H278" s="264"/>
      <c r="I278" s="264"/>
      <c r="J278" s="264"/>
    </row>
    <row r="279">
      <c r="A279" s="264"/>
      <c r="B279" s="264"/>
      <c r="C279" s="264"/>
      <c r="D279" s="264"/>
      <c r="E279" s="264"/>
      <c r="F279" s="264"/>
      <c r="G279" s="264"/>
      <c r="H279" s="264"/>
      <c r="I279" s="264"/>
      <c r="J279" s="264"/>
    </row>
    <row r="280">
      <c r="A280" s="264"/>
      <c r="B280" s="264"/>
      <c r="C280" s="264"/>
      <c r="D280" s="264"/>
      <c r="E280" s="264"/>
      <c r="F280" s="264"/>
      <c r="G280" s="264"/>
      <c r="H280" s="264"/>
      <c r="I280" s="264"/>
      <c r="J280" s="264"/>
    </row>
    <row r="281">
      <c r="A281" s="264"/>
      <c r="B281" s="264"/>
      <c r="C281" s="264"/>
      <c r="D281" s="264"/>
      <c r="E281" s="264"/>
      <c r="F281" s="264"/>
      <c r="G281" s="264"/>
      <c r="H281" s="264"/>
      <c r="I281" s="264"/>
      <c r="J281" s="264"/>
    </row>
    <row r="282">
      <c r="A282" s="264"/>
      <c r="B282" s="264"/>
      <c r="C282" s="264"/>
      <c r="D282" s="264"/>
      <c r="E282" s="264"/>
      <c r="F282" s="264"/>
      <c r="G282" s="264"/>
      <c r="H282" s="264"/>
      <c r="I282" s="264"/>
      <c r="J282" s="264"/>
    </row>
    <row r="283">
      <c r="A283" s="264"/>
      <c r="B283" s="264"/>
      <c r="C283" s="264"/>
      <c r="D283" s="264"/>
      <c r="E283" s="264"/>
      <c r="F283" s="264"/>
      <c r="G283" s="264"/>
      <c r="H283" s="264"/>
      <c r="I283" s="264"/>
      <c r="J283" s="264"/>
    </row>
    <row r="284">
      <c r="A284" s="264"/>
      <c r="B284" s="264"/>
      <c r="C284" s="264"/>
      <c r="D284" s="264"/>
      <c r="E284" s="264"/>
      <c r="F284" s="264"/>
      <c r="G284" s="264"/>
      <c r="H284" s="264"/>
      <c r="I284" s="264"/>
      <c r="J284" s="264"/>
    </row>
    <row r="285">
      <c r="A285" s="264"/>
      <c r="B285" s="264"/>
      <c r="C285" s="264"/>
      <c r="D285" s="264"/>
      <c r="E285" s="264"/>
      <c r="F285" s="264"/>
      <c r="G285" s="264"/>
      <c r="H285" s="264"/>
      <c r="I285" s="264"/>
      <c r="J285" s="264"/>
    </row>
    <row r="286">
      <c r="A286" s="264"/>
      <c r="B286" s="264"/>
      <c r="C286" s="264"/>
      <c r="D286" s="264"/>
      <c r="E286" s="264"/>
      <c r="F286" s="264"/>
      <c r="G286" s="264"/>
      <c r="H286" s="264"/>
      <c r="I286" s="264"/>
      <c r="J286" s="264"/>
    </row>
    <row r="287">
      <c r="A287" s="264"/>
      <c r="B287" s="264"/>
      <c r="C287" s="264"/>
      <c r="D287" s="264"/>
      <c r="E287" s="264"/>
      <c r="F287" s="264"/>
      <c r="G287" s="264"/>
      <c r="H287" s="264"/>
      <c r="I287" s="264"/>
      <c r="J287" s="264"/>
    </row>
    <row r="288">
      <c r="A288" s="264"/>
      <c r="B288" s="264"/>
      <c r="C288" s="264"/>
      <c r="D288" s="264"/>
      <c r="E288" s="264"/>
      <c r="F288" s="264"/>
      <c r="G288" s="264"/>
      <c r="H288" s="264"/>
      <c r="I288" s="264"/>
      <c r="J288" s="264"/>
    </row>
    <row r="289">
      <c r="A289" s="264"/>
      <c r="B289" s="264"/>
      <c r="C289" s="264"/>
      <c r="D289" s="264"/>
      <c r="E289" s="264"/>
      <c r="F289" s="264"/>
      <c r="G289" s="264"/>
      <c r="H289" s="264"/>
      <c r="I289" s="264"/>
      <c r="J289" s="264"/>
    </row>
    <row r="290">
      <c r="A290" s="264"/>
      <c r="B290" s="264"/>
      <c r="C290" s="264"/>
      <c r="D290" s="264"/>
      <c r="E290" s="264"/>
      <c r="F290" s="264"/>
      <c r="G290" s="264"/>
      <c r="H290" s="264"/>
      <c r="I290" s="264"/>
      <c r="J290" s="264"/>
    </row>
    <row r="291">
      <c r="A291" s="264"/>
      <c r="B291" s="264"/>
      <c r="C291" s="264"/>
      <c r="D291" s="264"/>
      <c r="E291" s="264"/>
      <c r="F291" s="264"/>
      <c r="G291" s="264"/>
      <c r="H291" s="264"/>
      <c r="I291" s="264"/>
      <c r="J291" s="264"/>
    </row>
    <row r="292">
      <c r="A292" s="264"/>
      <c r="B292" s="264"/>
      <c r="C292" s="264"/>
      <c r="D292" s="264"/>
      <c r="E292" s="264"/>
      <c r="F292" s="264"/>
      <c r="G292" s="264"/>
      <c r="H292" s="264"/>
      <c r="I292" s="264"/>
      <c r="J292" s="264"/>
    </row>
    <row r="293">
      <c r="A293" s="264"/>
      <c r="B293" s="264"/>
      <c r="C293" s="264"/>
      <c r="D293" s="264"/>
      <c r="E293" s="264"/>
      <c r="F293" s="264"/>
      <c r="G293" s="264"/>
      <c r="H293" s="264"/>
      <c r="I293" s="264"/>
      <c r="J293" s="264"/>
    </row>
    <row r="294">
      <c r="A294" s="264"/>
      <c r="B294" s="264"/>
      <c r="C294" s="264"/>
      <c r="D294" s="264"/>
      <c r="E294" s="264"/>
      <c r="F294" s="264"/>
      <c r="G294" s="264"/>
      <c r="H294" s="264"/>
      <c r="I294" s="264"/>
      <c r="J294" s="264"/>
    </row>
    <row r="295">
      <c r="A295" s="264"/>
      <c r="B295" s="264"/>
      <c r="C295" s="264"/>
      <c r="D295" s="264"/>
      <c r="E295" s="264"/>
      <c r="F295" s="264"/>
      <c r="G295" s="264"/>
      <c r="H295" s="264"/>
      <c r="I295" s="264"/>
      <c r="J295" s="264"/>
    </row>
    <row r="296">
      <c r="A296" s="264"/>
      <c r="B296" s="264"/>
      <c r="C296" s="264"/>
      <c r="D296" s="264"/>
      <c r="E296" s="264"/>
      <c r="F296" s="264"/>
      <c r="G296" s="264"/>
      <c r="H296" s="264"/>
      <c r="I296" s="264"/>
      <c r="J296" s="264"/>
    </row>
    <row r="297">
      <c r="A297" s="264"/>
      <c r="B297" s="264"/>
      <c r="C297" s="264"/>
      <c r="D297" s="264"/>
      <c r="E297" s="264"/>
      <c r="F297" s="264"/>
      <c r="G297" s="264"/>
      <c r="H297" s="264"/>
      <c r="I297" s="264"/>
      <c r="J297" s="264"/>
    </row>
    <row r="298">
      <c r="A298" s="264"/>
      <c r="B298" s="264"/>
      <c r="C298" s="264"/>
      <c r="D298" s="264"/>
      <c r="E298" s="264"/>
      <c r="F298" s="264"/>
      <c r="G298" s="264"/>
      <c r="H298" s="264"/>
      <c r="I298" s="264"/>
      <c r="J298" s="264"/>
    </row>
    <row r="299">
      <c r="A299" s="264"/>
      <c r="B299" s="264"/>
      <c r="C299" s="264"/>
      <c r="D299" s="264"/>
      <c r="E299" s="264"/>
      <c r="F299" s="264"/>
      <c r="G299" s="264"/>
      <c r="H299" s="264"/>
      <c r="I299" s="264"/>
      <c r="J299" s="264"/>
    </row>
    <row r="300">
      <c r="A300" s="264"/>
      <c r="B300" s="264"/>
      <c r="C300" s="264"/>
      <c r="D300" s="264"/>
      <c r="E300" s="264"/>
      <c r="F300" s="264"/>
      <c r="G300" s="264"/>
      <c r="H300" s="264"/>
      <c r="I300" s="264"/>
      <c r="J300" s="264"/>
    </row>
    <row r="301">
      <c r="A301" s="264"/>
      <c r="B301" s="264"/>
      <c r="C301" s="264"/>
      <c r="D301" s="264"/>
      <c r="E301" s="264"/>
      <c r="F301" s="264"/>
      <c r="G301" s="264"/>
      <c r="H301" s="264"/>
      <c r="I301" s="264"/>
      <c r="J301" s="264"/>
    </row>
    <row r="302">
      <c r="A302" s="264"/>
      <c r="B302" s="264"/>
      <c r="C302" s="264"/>
      <c r="D302" s="264"/>
      <c r="E302" s="264"/>
      <c r="F302" s="264"/>
      <c r="G302" s="264"/>
      <c r="H302" s="264"/>
      <c r="I302" s="264"/>
      <c r="J302" s="264"/>
    </row>
    <row r="303">
      <c r="A303" s="264"/>
      <c r="B303" s="264"/>
      <c r="C303" s="264"/>
      <c r="D303" s="264"/>
      <c r="E303" s="264"/>
      <c r="F303" s="264"/>
      <c r="G303" s="264"/>
      <c r="H303" s="264"/>
      <c r="I303" s="264"/>
      <c r="J303" s="264"/>
    </row>
    <row r="304">
      <c r="A304" s="264"/>
      <c r="B304" s="264"/>
      <c r="C304" s="264"/>
      <c r="D304" s="264"/>
      <c r="E304" s="264"/>
      <c r="F304" s="264"/>
      <c r="G304" s="264"/>
      <c r="H304" s="264"/>
      <c r="I304" s="264"/>
      <c r="J304" s="264"/>
    </row>
    <row r="305">
      <c r="A305" s="264"/>
      <c r="B305" s="264"/>
      <c r="C305" s="264"/>
      <c r="D305" s="264"/>
      <c r="E305" s="264"/>
      <c r="F305" s="264"/>
      <c r="G305" s="264"/>
      <c r="H305" s="264"/>
      <c r="I305" s="264"/>
      <c r="J305" s="264"/>
    </row>
    <row r="306">
      <c r="A306" s="264"/>
      <c r="B306" s="264"/>
      <c r="C306" s="264"/>
      <c r="D306" s="264"/>
      <c r="E306" s="264"/>
      <c r="F306" s="264"/>
      <c r="G306" s="264"/>
      <c r="H306" s="264"/>
      <c r="I306" s="264"/>
      <c r="J306" s="264"/>
    </row>
    <row r="307">
      <c r="A307" s="264"/>
      <c r="B307" s="264"/>
      <c r="C307" s="264"/>
      <c r="D307" s="264"/>
      <c r="E307" s="264"/>
      <c r="F307" s="264"/>
      <c r="G307" s="264"/>
      <c r="H307" s="264"/>
      <c r="I307" s="264"/>
      <c r="J307" s="264"/>
    </row>
    <row r="308">
      <c r="A308" s="264"/>
      <c r="B308" s="264"/>
      <c r="C308" s="264"/>
      <c r="D308" s="264"/>
      <c r="E308" s="264"/>
      <c r="F308" s="264"/>
      <c r="G308" s="264"/>
      <c r="H308" s="264"/>
      <c r="I308" s="264"/>
      <c r="J308" s="264"/>
    </row>
    <row r="309">
      <c r="A309" s="264"/>
      <c r="B309" s="264"/>
      <c r="C309" s="264"/>
      <c r="D309" s="264"/>
      <c r="E309" s="264"/>
      <c r="F309" s="264"/>
      <c r="G309" s="264"/>
      <c r="H309" s="264"/>
      <c r="I309" s="264"/>
      <c r="J309" s="264"/>
    </row>
    <row r="310">
      <c r="A310" s="264"/>
      <c r="B310" s="264"/>
      <c r="C310" s="264"/>
      <c r="D310" s="264"/>
      <c r="E310" s="264"/>
      <c r="F310" s="264"/>
      <c r="G310" s="264"/>
      <c r="H310" s="264"/>
      <c r="I310" s="264"/>
      <c r="J310" s="264"/>
    </row>
    <row r="311">
      <c r="A311" s="264"/>
      <c r="B311" s="264"/>
      <c r="C311" s="264"/>
      <c r="D311" s="264"/>
      <c r="E311" s="264"/>
      <c r="F311" s="264"/>
      <c r="G311" s="264"/>
      <c r="H311" s="264"/>
      <c r="I311" s="264"/>
      <c r="J311" s="264"/>
    </row>
    <row r="312">
      <c r="A312" s="264"/>
      <c r="B312" s="264"/>
      <c r="C312" s="264"/>
      <c r="D312" s="264"/>
      <c r="E312" s="264"/>
      <c r="F312" s="264"/>
      <c r="G312" s="264"/>
      <c r="H312" s="264"/>
      <c r="I312" s="264"/>
      <c r="J312" s="264"/>
    </row>
    <row r="313">
      <c r="A313" s="264"/>
      <c r="B313" s="264"/>
      <c r="C313" s="264"/>
      <c r="D313" s="264"/>
      <c r="E313" s="264"/>
      <c r="F313" s="264"/>
      <c r="G313" s="264"/>
      <c r="H313" s="264"/>
      <c r="I313" s="264"/>
      <c r="J313" s="264"/>
    </row>
    <row r="314">
      <c r="A314" s="264"/>
      <c r="B314" s="264"/>
      <c r="C314" s="264"/>
      <c r="D314" s="264"/>
      <c r="E314" s="264"/>
      <c r="F314" s="264"/>
      <c r="G314" s="264"/>
      <c r="H314" s="264"/>
      <c r="I314" s="264"/>
      <c r="J314" s="264"/>
    </row>
    <row r="315">
      <c r="A315" s="264"/>
      <c r="B315" s="264"/>
      <c r="C315" s="264"/>
      <c r="D315" s="264"/>
      <c r="E315" s="264"/>
      <c r="F315" s="264"/>
      <c r="G315" s="264"/>
      <c r="H315" s="264"/>
      <c r="I315" s="264"/>
      <c r="J315" s="264"/>
    </row>
    <row r="316">
      <c r="A316" s="264"/>
      <c r="B316" s="264"/>
      <c r="C316" s="264"/>
      <c r="D316" s="264"/>
      <c r="E316" s="264"/>
      <c r="F316" s="264"/>
      <c r="G316" s="264"/>
      <c r="H316" s="264"/>
      <c r="I316" s="264"/>
      <c r="J316" s="264"/>
    </row>
    <row r="317">
      <c r="A317" s="264"/>
      <c r="B317" s="264"/>
      <c r="C317" s="264"/>
      <c r="D317" s="264"/>
      <c r="E317" s="264"/>
      <c r="F317" s="264"/>
      <c r="G317" s="264"/>
      <c r="H317" s="264"/>
      <c r="I317" s="264"/>
      <c r="J317" s="264"/>
    </row>
    <row r="318">
      <c r="A318" s="264"/>
      <c r="B318" s="264"/>
      <c r="C318" s="264"/>
      <c r="D318" s="264"/>
      <c r="E318" s="264"/>
      <c r="F318" s="264"/>
      <c r="G318" s="264"/>
      <c r="H318" s="264"/>
      <c r="I318" s="264"/>
      <c r="J318" s="264"/>
    </row>
    <row r="319">
      <c r="A319" s="264"/>
      <c r="B319" s="264"/>
      <c r="C319" s="264"/>
      <c r="D319" s="264"/>
      <c r="E319" s="264"/>
      <c r="F319" s="264"/>
      <c r="G319" s="264"/>
      <c r="H319" s="264"/>
      <c r="I319" s="264"/>
      <c r="J319" s="264"/>
    </row>
    <row r="320">
      <c r="A320" s="264"/>
      <c r="B320" s="264"/>
      <c r="C320" s="264"/>
      <c r="D320" s="264"/>
      <c r="E320" s="264"/>
      <c r="F320" s="264"/>
      <c r="G320" s="264"/>
      <c r="H320" s="264"/>
      <c r="I320" s="264"/>
      <c r="J320" s="264"/>
    </row>
    <row r="321">
      <c r="A321" s="264"/>
      <c r="B321" s="264"/>
      <c r="C321" s="264"/>
      <c r="D321" s="264"/>
      <c r="E321" s="264"/>
      <c r="F321" s="264"/>
      <c r="G321" s="264"/>
      <c r="H321" s="264"/>
      <c r="I321" s="264"/>
      <c r="J321" s="264"/>
    </row>
    <row r="322">
      <c r="A322" s="264"/>
      <c r="B322" s="264"/>
      <c r="C322" s="264"/>
      <c r="D322" s="264"/>
      <c r="E322" s="264"/>
      <c r="F322" s="264"/>
      <c r="G322" s="264"/>
      <c r="H322" s="264"/>
      <c r="I322" s="264"/>
      <c r="J322" s="264"/>
    </row>
    <row r="323">
      <c r="A323" s="264"/>
      <c r="B323" s="264"/>
      <c r="C323" s="264"/>
      <c r="D323" s="264"/>
      <c r="E323" s="264"/>
      <c r="F323" s="264"/>
      <c r="G323" s="264"/>
      <c r="H323" s="264"/>
      <c r="I323" s="264"/>
      <c r="J323" s="264"/>
    </row>
    <row r="324">
      <c r="A324" s="264"/>
      <c r="B324" s="264"/>
      <c r="C324" s="264"/>
      <c r="D324" s="264"/>
      <c r="E324" s="264"/>
      <c r="F324" s="264"/>
      <c r="G324" s="264"/>
      <c r="H324" s="264"/>
      <c r="I324" s="264"/>
      <c r="J324" s="264"/>
    </row>
    <row r="325">
      <c r="A325" s="264"/>
      <c r="B325" s="264"/>
      <c r="C325" s="264"/>
      <c r="D325" s="264"/>
      <c r="E325" s="264"/>
      <c r="F325" s="264"/>
      <c r="G325" s="264"/>
      <c r="H325" s="264"/>
      <c r="I325" s="264"/>
      <c r="J325" s="264"/>
    </row>
    <row r="326">
      <c r="A326" s="264"/>
      <c r="B326" s="264"/>
      <c r="C326" s="264"/>
      <c r="D326" s="264"/>
      <c r="E326" s="264"/>
      <c r="F326" s="264"/>
      <c r="G326" s="264"/>
      <c r="H326" s="264"/>
      <c r="I326" s="264"/>
      <c r="J326" s="264"/>
    </row>
    <row r="327">
      <c r="A327" s="264"/>
      <c r="B327" s="264"/>
      <c r="C327" s="264"/>
      <c r="D327" s="264"/>
      <c r="E327" s="264"/>
      <c r="F327" s="264"/>
      <c r="G327" s="264"/>
      <c r="H327" s="264"/>
      <c r="I327" s="264"/>
      <c r="J327" s="264"/>
    </row>
    <row r="328">
      <c r="A328" s="264"/>
      <c r="B328" s="264"/>
      <c r="C328" s="264"/>
      <c r="D328" s="264"/>
      <c r="E328" s="264"/>
      <c r="F328" s="264"/>
      <c r="G328" s="264"/>
      <c r="H328" s="264"/>
      <c r="I328" s="264"/>
      <c r="J328" s="264"/>
    </row>
    <row r="329">
      <c r="A329" s="264"/>
      <c r="B329" s="264"/>
      <c r="C329" s="264"/>
      <c r="D329" s="264"/>
      <c r="E329" s="264"/>
      <c r="F329" s="264"/>
      <c r="G329" s="264"/>
      <c r="H329" s="264"/>
      <c r="I329" s="264"/>
      <c r="J329" s="264"/>
    </row>
    <row r="330">
      <c r="A330" s="264"/>
      <c r="B330" s="264"/>
      <c r="C330" s="264"/>
      <c r="D330" s="264"/>
      <c r="E330" s="264"/>
      <c r="F330" s="264"/>
      <c r="G330" s="264"/>
      <c r="H330" s="264"/>
      <c r="I330" s="264"/>
      <c r="J330" s="264"/>
    </row>
    <row r="331">
      <c r="A331" s="264"/>
      <c r="B331" s="264"/>
      <c r="C331" s="264"/>
      <c r="D331" s="264"/>
      <c r="E331" s="264"/>
      <c r="F331" s="264"/>
      <c r="G331" s="264"/>
      <c r="H331" s="264"/>
      <c r="I331" s="264"/>
      <c r="J331" s="264"/>
    </row>
    <row r="332">
      <c r="A332" s="264"/>
      <c r="B332" s="264"/>
      <c r="C332" s="264"/>
      <c r="D332" s="264"/>
      <c r="E332" s="264"/>
      <c r="F332" s="264"/>
      <c r="G332" s="264"/>
      <c r="H332" s="264"/>
      <c r="I332" s="264"/>
      <c r="J332" s="264"/>
    </row>
    <row r="333">
      <c r="A333" s="264"/>
      <c r="B333" s="264"/>
      <c r="C333" s="264"/>
      <c r="D333" s="264"/>
      <c r="E333" s="264"/>
      <c r="F333" s="264"/>
      <c r="G333" s="264"/>
      <c r="H333" s="264"/>
      <c r="I333" s="264"/>
      <c r="J333" s="264"/>
    </row>
    <row r="334">
      <c r="A334" s="264"/>
      <c r="B334" s="264"/>
      <c r="C334" s="264"/>
      <c r="D334" s="264"/>
      <c r="E334" s="264"/>
      <c r="F334" s="264"/>
      <c r="G334" s="264"/>
      <c r="H334" s="264"/>
      <c r="I334" s="264"/>
      <c r="J334" s="264"/>
    </row>
    <row r="335">
      <c r="A335" s="264"/>
      <c r="B335" s="264"/>
      <c r="C335" s="264"/>
      <c r="D335" s="264"/>
      <c r="E335" s="264"/>
      <c r="F335" s="264"/>
      <c r="G335" s="264"/>
      <c r="H335" s="264"/>
      <c r="I335" s="264"/>
      <c r="J335" s="264"/>
    </row>
    <row r="336">
      <c r="A336" s="264"/>
      <c r="B336" s="264"/>
      <c r="C336" s="264"/>
      <c r="D336" s="264"/>
      <c r="E336" s="264"/>
      <c r="F336" s="264"/>
      <c r="G336" s="264"/>
      <c r="H336" s="264"/>
      <c r="I336" s="264"/>
      <c r="J336" s="264"/>
    </row>
    <row r="337">
      <c r="A337" s="264"/>
      <c r="B337" s="264"/>
      <c r="C337" s="264"/>
      <c r="D337" s="264"/>
      <c r="E337" s="264"/>
      <c r="F337" s="264"/>
      <c r="G337" s="264"/>
      <c r="H337" s="264"/>
      <c r="I337" s="264"/>
      <c r="J337" s="264"/>
    </row>
    <row r="338">
      <c r="A338" s="264"/>
      <c r="B338" s="264"/>
      <c r="C338" s="264"/>
      <c r="D338" s="264"/>
      <c r="E338" s="264"/>
      <c r="F338" s="264"/>
      <c r="G338" s="264"/>
      <c r="H338" s="264"/>
      <c r="I338" s="264"/>
      <c r="J338" s="264"/>
    </row>
    <row r="339">
      <c r="A339" s="264"/>
      <c r="B339" s="264"/>
      <c r="C339" s="264"/>
      <c r="D339" s="264"/>
      <c r="E339" s="264"/>
      <c r="F339" s="264"/>
      <c r="G339" s="264"/>
      <c r="H339" s="264"/>
      <c r="I339" s="264"/>
      <c r="J339" s="264"/>
    </row>
    <row r="340">
      <c r="A340" s="264"/>
      <c r="B340" s="264"/>
      <c r="C340" s="264"/>
      <c r="D340" s="264"/>
      <c r="E340" s="264"/>
      <c r="F340" s="264"/>
      <c r="G340" s="264"/>
      <c r="H340" s="264"/>
      <c r="I340" s="264"/>
      <c r="J340" s="264"/>
    </row>
    <row r="341">
      <c r="A341" s="264"/>
      <c r="B341" s="264"/>
      <c r="C341" s="264"/>
      <c r="D341" s="264"/>
      <c r="E341" s="264"/>
      <c r="F341" s="264"/>
      <c r="G341" s="264"/>
      <c r="H341" s="264"/>
      <c r="I341" s="264"/>
      <c r="J341" s="264"/>
    </row>
    <row r="342">
      <c r="A342" s="264"/>
      <c r="B342" s="264"/>
      <c r="C342" s="264"/>
      <c r="D342" s="264"/>
      <c r="E342" s="264"/>
      <c r="F342" s="264"/>
      <c r="G342" s="264"/>
      <c r="H342" s="264"/>
      <c r="I342" s="264"/>
      <c r="J342" s="264"/>
    </row>
    <row r="343">
      <c r="A343" s="264"/>
      <c r="B343" s="264"/>
      <c r="C343" s="264"/>
      <c r="D343" s="264"/>
      <c r="E343" s="264"/>
      <c r="F343" s="264"/>
      <c r="G343" s="264"/>
      <c r="H343" s="264"/>
      <c r="I343" s="264"/>
      <c r="J343" s="264"/>
    </row>
    <row r="344">
      <c r="A344" s="264"/>
      <c r="B344" s="264"/>
      <c r="C344" s="264"/>
      <c r="D344" s="264"/>
      <c r="E344" s="264"/>
      <c r="F344" s="264"/>
      <c r="G344" s="264"/>
      <c r="H344" s="264"/>
      <c r="I344" s="264"/>
      <c r="J344" s="264"/>
    </row>
    <row r="345">
      <c r="A345" s="264"/>
      <c r="B345" s="264"/>
      <c r="C345" s="264"/>
      <c r="D345" s="264"/>
      <c r="E345" s="264"/>
      <c r="F345" s="264"/>
      <c r="G345" s="264"/>
      <c r="H345" s="264"/>
      <c r="I345" s="264"/>
      <c r="J345" s="264"/>
    </row>
    <row r="346">
      <c r="A346" s="264"/>
      <c r="B346" s="264"/>
      <c r="C346" s="264"/>
      <c r="D346" s="264"/>
      <c r="E346" s="264"/>
      <c r="F346" s="264"/>
      <c r="G346" s="264"/>
      <c r="H346" s="264"/>
      <c r="I346" s="264"/>
      <c r="J346" s="264"/>
    </row>
    <row r="347">
      <c r="A347" s="264"/>
      <c r="B347" s="264"/>
      <c r="C347" s="264"/>
      <c r="D347" s="264"/>
      <c r="E347" s="264"/>
      <c r="F347" s="264"/>
      <c r="G347" s="264"/>
      <c r="H347" s="264"/>
      <c r="I347" s="264"/>
      <c r="J347" s="264"/>
    </row>
    <row r="348">
      <c r="A348" s="264"/>
      <c r="B348" s="264"/>
      <c r="C348" s="264"/>
      <c r="D348" s="264"/>
      <c r="E348" s="264"/>
      <c r="F348" s="264"/>
      <c r="G348" s="264"/>
      <c r="H348" s="264"/>
      <c r="I348" s="264"/>
      <c r="J348" s="264"/>
    </row>
    <row r="349">
      <c r="A349" s="264"/>
      <c r="B349" s="264"/>
      <c r="C349" s="264"/>
      <c r="D349" s="264"/>
      <c r="E349" s="264"/>
      <c r="F349" s="264"/>
      <c r="G349" s="264"/>
      <c r="H349" s="264"/>
      <c r="I349" s="264"/>
      <c r="J349" s="264"/>
    </row>
    <row r="350">
      <c r="A350" s="264"/>
      <c r="B350" s="264"/>
      <c r="C350" s="264"/>
      <c r="D350" s="264"/>
      <c r="E350" s="264"/>
      <c r="F350" s="264"/>
      <c r="G350" s="264"/>
      <c r="H350" s="264"/>
      <c r="I350" s="264"/>
      <c r="J350" s="264"/>
    </row>
    <row r="351">
      <c r="A351" s="264"/>
      <c r="B351" s="264"/>
      <c r="C351" s="264"/>
      <c r="D351" s="264"/>
      <c r="E351" s="264"/>
      <c r="F351" s="264"/>
      <c r="G351" s="264"/>
      <c r="H351" s="264"/>
      <c r="I351" s="264"/>
      <c r="J351" s="264"/>
    </row>
    <row r="352">
      <c r="A352" s="264"/>
      <c r="B352" s="264"/>
      <c r="C352" s="264"/>
      <c r="D352" s="264"/>
      <c r="E352" s="264"/>
      <c r="F352" s="264"/>
      <c r="G352" s="264"/>
      <c r="H352" s="264"/>
      <c r="I352" s="264"/>
      <c r="J352" s="264"/>
    </row>
    <row r="353">
      <c r="A353" s="264"/>
      <c r="B353" s="264"/>
      <c r="C353" s="264"/>
      <c r="D353" s="264"/>
      <c r="E353" s="264"/>
      <c r="F353" s="264"/>
      <c r="G353" s="264"/>
      <c r="H353" s="264"/>
      <c r="I353" s="264"/>
      <c r="J353" s="264"/>
    </row>
    <row r="354">
      <c r="A354" s="264"/>
      <c r="B354" s="264"/>
      <c r="C354" s="264"/>
      <c r="D354" s="264"/>
      <c r="E354" s="264"/>
      <c r="F354" s="264"/>
      <c r="G354" s="264"/>
      <c r="H354" s="264"/>
      <c r="I354" s="264"/>
      <c r="J354" s="264"/>
    </row>
    <row r="355">
      <c r="A355" s="264"/>
      <c r="B355" s="264"/>
      <c r="C355" s="264"/>
      <c r="D355" s="264"/>
      <c r="E355" s="264"/>
      <c r="F355" s="264"/>
      <c r="G355" s="264"/>
      <c r="H355" s="264"/>
      <c r="I355" s="264"/>
      <c r="J355" s="264"/>
    </row>
    <row r="356">
      <c r="A356" s="264"/>
      <c r="B356" s="264"/>
      <c r="C356" s="264"/>
      <c r="D356" s="264"/>
      <c r="E356" s="264"/>
      <c r="F356" s="264"/>
      <c r="G356" s="264"/>
      <c r="H356" s="264"/>
      <c r="I356" s="264"/>
      <c r="J356" s="264"/>
    </row>
    <row r="357">
      <c r="A357" s="264"/>
      <c r="B357" s="264"/>
      <c r="C357" s="264"/>
      <c r="D357" s="264"/>
      <c r="E357" s="264"/>
      <c r="F357" s="264"/>
      <c r="G357" s="264"/>
      <c r="H357" s="264"/>
      <c r="I357" s="264"/>
      <c r="J357" s="264"/>
    </row>
    <row r="358">
      <c r="A358" s="264"/>
      <c r="B358" s="264"/>
      <c r="C358" s="264"/>
      <c r="D358" s="264"/>
      <c r="E358" s="264"/>
      <c r="F358" s="264"/>
      <c r="G358" s="264"/>
      <c r="H358" s="264"/>
      <c r="I358" s="264"/>
      <c r="J358" s="264"/>
    </row>
    <row r="359">
      <c r="A359" s="264"/>
      <c r="B359" s="264"/>
      <c r="C359" s="264"/>
      <c r="D359" s="264"/>
      <c r="E359" s="264"/>
      <c r="F359" s="264"/>
      <c r="G359" s="264"/>
      <c r="H359" s="264"/>
      <c r="I359" s="264"/>
      <c r="J359" s="264"/>
    </row>
    <row r="360">
      <c r="A360" s="264"/>
      <c r="B360" s="264"/>
      <c r="C360" s="264"/>
      <c r="D360" s="264"/>
      <c r="E360" s="264"/>
      <c r="F360" s="264"/>
      <c r="G360" s="264"/>
      <c r="H360" s="264"/>
      <c r="I360" s="264"/>
      <c r="J360" s="264"/>
    </row>
    <row r="361">
      <c r="A361" s="264"/>
      <c r="B361" s="264"/>
      <c r="C361" s="264"/>
      <c r="D361" s="264"/>
      <c r="E361" s="264"/>
      <c r="F361" s="264"/>
      <c r="G361" s="264"/>
      <c r="H361" s="264"/>
      <c r="I361" s="264"/>
      <c r="J361" s="264"/>
    </row>
    <row r="362">
      <c r="A362" s="264"/>
      <c r="B362" s="264"/>
      <c r="C362" s="264"/>
      <c r="D362" s="264"/>
      <c r="E362" s="264"/>
      <c r="F362" s="264"/>
      <c r="G362" s="264"/>
      <c r="H362" s="264"/>
      <c r="I362" s="264"/>
      <c r="J362" s="264"/>
    </row>
    <row r="363">
      <c r="A363" s="264"/>
      <c r="B363" s="264"/>
      <c r="C363" s="264"/>
      <c r="D363" s="264"/>
      <c r="E363" s="264"/>
      <c r="F363" s="264"/>
      <c r="G363" s="264"/>
      <c r="H363" s="264"/>
      <c r="I363" s="264"/>
      <c r="J363" s="264"/>
    </row>
    <row r="364">
      <c r="A364" s="264"/>
      <c r="B364" s="264"/>
      <c r="C364" s="264"/>
      <c r="D364" s="264"/>
      <c r="E364" s="264"/>
      <c r="F364" s="264"/>
      <c r="G364" s="264"/>
      <c r="H364" s="264"/>
      <c r="I364" s="264"/>
      <c r="J364" s="264"/>
    </row>
    <row r="365">
      <c r="A365" s="264"/>
      <c r="B365" s="264"/>
      <c r="C365" s="264"/>
      <c r="D365" s="264"/>
      <c r="E365" s="264"/>
      <c r="F365" s="264"/>
      <c r="G365" s="264"/>
      <c r="H365" s="264"/>
      <c r="I365" s="264"/>
      <c r="J365" s="264"/>
    </row>
    <row r="366">
      <c r="A366" s="264"/>
      <c r="B366" s="264"/>
      <c r="C366" s="264"/>
      <c r="D366" s="264"/>
      <c r="E366" s="264"/>
      <c r="F366" s="264"/>
      <c r="G366" s="264"/>
      <c r="H366" s="264"/>
      <c r="I366" s="264"/>
      <c r="J366" s="264"/>
    </row>
    <row r="367">
      <c r="A367" s="264"/>
      <c r="B367" s="264"/>
      <c r="C367" s="264"/>
      <c r="D367" s="264"/>
      <c r="E367" s="264"/>
      <c r="F367" s="264"/>
      <c r="G367" s="264"/>
      <c r="H367" s="264"/>
      <c r="I367" s="264"/>
      <c r="J367" s="264"/>
    </row>
    <row r="368">
      <c r="A368" s="264"/>
      <c r="B368" s="264"/>
      <c r="C368" s="264"/>
      <c r="D368" s="264"/>
      <c r="E368" s="264"/>
      <c r="F368" s="264"/>
      <c r="G368" s="264"/>
      <c r="H368" s="264"/>
      <c r="I368" s="264"/>
      <c r="J368" s="264"/>
    </row>
    <row r="369">
      <c r="A369" s="264"/>
      <c r="B369" s="264"/>
      <c r="C369" s="264"/>
      <c r="D369" s="264"/>
      <c r="E369" s="264"/>
      <c r="F369" s="264"/>
      <c r="G369" s="264"/>
      <c r="H369" s="264"/>
      <c r="I369" s="264"/>
      <c r="J369" s="264"/>
    </row>
    <row r="370">
      <c r="A370" s="264"/>
      <c r="B370" s="264"/>
      <c r="C370" s="264"/>
      <c r="D370" s="264"/>
      <c r="E370" s="264"/>
      <c r="F370" s="264"/>
      <c r="G370" s="264"/>
      <c r="H370" s="264"/>
      <c r="I370" s="264"/>
      <c r="J370" s="264"/>
    </row>
    <row r="371">
      <c r="A371" s="264"/>
      <c r="B371" s="264"/>
      <c r="C371" s="264"/>
      <c r="D371" s="264"/>
      <c r="E371" s="264"/>
      <c r="F371" s="264"/>
      <c r="G371" s="264"/>
      <c r="H371" s="264"/>
      <c r="I371" s="264"/>
      <c r="J371" s="264"/>
    </row>
    <row r="372">
      <c r="A372" s="264"/>
      <c r="B372" s="264"/>
      <c r="C372" s="264"/>
      <c r="D372" s="264"/>
      <c r="E372" s="264"/>
      <c r="F372" s="264"/>
      <c r="G372" s="264"/>
      <c r="H372" s="264"/>
      <c r="I372" s="264"/>
      <c r="J372" s="264"/>
    </row>
    <row r="373">
      <c r="A373" s="264"/>
      <c r="B373" s="264"/>
      <c r="C373" s="264"/>
      <c r="D373" s="264"/>
      <c r="E373" s="264"/>
      <c r="F373" s="264"/>
      <c r="G373" s="264"/>
      <c r="H373" s="264"/>
      <c r="I373" s="264"/>
      <c r="J373" s="264"/>
    </row>
    <row r="374">
      <c r="A374" s="264"/>
      <c r="B374" s="264"/>
      <c r="C374" s="264"/>
      <c r="D374" s="264"/>
      <c r="E374" s="264"/>
      <c r="F374" s="264"/>
      <c r="G374" s="264"/>
      <c r="H374" s="264"/>
      <c r="I374" s="264"/>
      <c r="J374" s="264"/>
    </row>
    <row r="375">
      <c r="A375" s="264"/>
      <c r="B375" s="264"/>
      <c r="C375" s="264"/>
      <c r="D375" s="264"/>
      <c r="E375" s="264"/>
      <c r="F375" s="264"/>
      <c r="G375" s="264"/>
      <c r="H375" s="264"/>
      <c r="I375" s="264"/>
      <c r="J375" s="264"/>
    </row>
    <row r="376">
      <c r="A376" s="264"/>
      <c r="B376" s="264"/>
      <c r="C376" s="264"/>
      <c r="D376" s="264"/>
      <c r="E376" s="264"/>
      <c r="F376" s="264"/>
      <c r="G376" s="264"/>
      <c r="H376" s="264"/>
      <c r="I376" s="264"/>
      <c r="J376" s="264"/>
    </row>
    <row r="377">
      <c r="A377" s="264"/>
      <c r="B377" s="264"/>
      <c r="C377" s="264"/>
      <c r="D377" s="264"/>
      <c r="E377" s="264"/>
      <c r="F377" s="264"/>
      <c r="G377" s="264"/>
      <c r="H377" s="264"/>
      <c r="I377" s="264"/>
      <c r="J377" s="264"/>
    </row>
    <row r="378">
      <c r="A378" s="264"/>
      <c r="B378" s="264"/>
      <c r="C378" s="264"/>
      <c r="D378" s="264"/>
      <c r="E378" s="264"/>
      <c r="F378" s="264"/>
      <c r="G378" s="264"/>
      <c r="H378" s="264"/>
      <c r="I378" s="264"/>
      <c r="J378" s="264"/>
    </row>
    <row r="379">
      <c r="A379" s="264"/>
      <c r="B379" s="264"/>
      <c r="C379" s="264"/>
      <c r="D379" s="264"/>
      <c r="E379" s="264"/>
      <c r="F379" s="264"/>
      <c r="G379" s="264"/>
      <c r="H379" s="264"/>
      <c r="I379" s="264"/>
      <c r="J379" s="264"/>
    </row>
    <row r="380">
      <c r="A380" s="264"/>
      <c r="B380" s="264"/>
      <c r="C380" s="264"/>
      <c r="D380" s="264"/>
      <c r="E380" s="264"/>
      <c r="F380" s="264"/>
      <c r="G380" s="264"/>
      <c r="H380" s="264"/>
      <c r="I380" s="264"/>
      <c r="J380" s="264"/>
    </row>
    <row r="381">
      <c r="A381" s="264"/>
      <c r="B381" s="264"/>
      <c r="C381" s="264"/>
      <c r="D381" s="264"/>
      <c r="E381" s="264"/>
      <c r="F381" s="264"/>
      <c r="G381" s="264"/>
      <c r="H381" s="264"/>
      <c r="I381" s="264"/>
      <c r="J381" s="264"/>
    </row>
    <row r="382">
      <c r="A382" s="264"/>
      <c r="B382" s="264"/>
      <c r="C382" s="264"/>
      <c r="D382" s="264"/>
      <c r="E382" s="264"/>
      <c r="F382" s="264"/>
      <c r="G382" s="264"/>
      <c r="H382" s="264"/>
      <c r="I382" s="264"/>
      <c r="J382" s="264"/>
    </row>
    <row r="383">
      <c r="A383" s="264"/>
      <c r="B383" s="264"/>
      <c r="C383" s="264"/>
      <c r="D383" s="264"/>
      <c r="E383" s="264"/>
      <c r="F383" s="264"/>
      <c r="G383" s="264"/>
      <c r="H383" s="264"/>
      <c r="I383" s="264"/>
      <c r="J383" s="264"/>
    </row>
    <row r="384">
      <c r="A384" s="264"/>
      <c r="B384" s="264"/>
      <c r="C384" s="264"/>
      <c r="D384" s="264"/>
      <c r="E384" s="264"/>
      <c r="F384" s="264"/>
      <c r="G384" s="264"/>
      <c r="H384" s="264"/>
      <c r="I384" s="264"/>
      <c r="J384" s="264"/>
    </row>
    <row r="385">
      <c r="A385" s="264"/>
      <c r="B385" s="264"/>
      <c r="C385" s="264"/>
      <c r="D385" s="264"/>
      <c r="E385" s="264"/>
      <c r="F385" s="264"/>
      <c r="G385" s="264"/>
      <c r="H385" s="264"/>
      <c r="I385" s="264"/>
      <c r="J385" s="264"/>
    </row>
    <row r="386">
      <c r="A386" s="264"/>
      <c r="B386" s="264"/>
      <c r="C386" s="264"/>
      <c r="D386" s="264"/>
      <c r="E386" s="264"/>
      <c r="F386" s="264"/>
      <c r="G386" s="264"/>
      <c r="H386" s="264"/>
      <c r="I386" s="264"/>
      <c r="J386" s="264"/>
    </row>
    <row r="387">
      <c r="A387" s="264"/>
      <c r="B387" s="264"/>
      <c r="C387" s="264"/>
      <c r="D387" s="264"/>
      <c r="E387" s="264"/>
      <c r="F387" s="264"/>
      <c r="G387" s="264"/>
      <c r="H387" s="264"/>
      <c r="I387" s="264"/>
      <c r="J387" s="264"/>
    </row>
    <row r="388">
      <c r="A388" s="264"/>
      <c r="B388" s="264"/>
      <c r="C388" s="264"/>
      <c r="D388" s="264"/>
      <c r="E388" s="264"/>
      <c r="F388" s="264"/>
      <c r="G388" s="264"/>
      <c r="H388" s="264"/>
      <c r="I388" s="264"/>
      <c r="J388" s="264"/>
    </row>
    <row r="389">
      <c r="A389" s="264"/>
      <c r="B389" s="264"/>
      <c r="C389" s="264"/>
      <c r="D389" s="264"/>
      <c r="E389" s="264"/>
      <c r="F389" s="264"/>
      <c r="G389" s="264"/>
      <c r="H389" s="264"/>
      <c r="I389" s="264"/>
      <c r="J389" s="264"/>
    </row>
    <row r="390">
      <c r="A390" s="264"/>
      <c r="B390" s="264"/>
      <c r="C390" s="264"/>
      <c r="D390" s="264"/>
      <c r="E390" s="264"/>
      <c r="F390" s="264"/>
      <c r="G390" s="264"/>
      <c r="H390" s="264"/>
      <c r="I390" s="264"/>
      <c r="J390" s="264"/>
    </row>
    <row r="391">
      <c r="A391" s="264"/>
      <c r="B391" s="264"/>
      <c r="C391" s="264"/>
      <c r="D391" s="264"/>
      <c r="E391" s="264"/>
      <c r="F391" s="264"/>
      <c r="G391" s="264"/>
      <c r="H391" s="264"/>
      <c r="I391" s="264"/>
      <c r="J391" s="264"/>
    </row>
    <row r="392">
      <c r="A392" s="264"/>
      <c r="B392" s="264"/>
      <c r="C392" s="264"/>
      <c r="D392" s="264"/>
      <c r="E392" s="264"/>
      <c r="F392" s="264"/>
      <c r="G392" s="264"/>
      <c r="H392" s="264"/>
      <c r="I392" s="264"/>
      <c r="J392" s="264"/>
    </row>
    <row r="393">
      <c r="A393" s="264"/>
      <c r="B393" s="264"/>
      <c r="C393" s="264"/>
      <c r="D393" s="264"/>
      <c r="E393" s="264"/>
      <c r="F393" s="264"/>
      <c r="G393" s="264"/>
      <c r="H393" s="264"/>
      <c r="I393" s="264"/>
      <c r="J393" s="264"/>
    </row>
    <row r="394">
      <c r="A394" s="264"/>
      <c r="B394" s="264"/>
      <c r="C394" s="264"/>
      <c r="D394" s="264"/>
      <c r="E394" s="264"/>
      <c r="F394" s="264"/>
      <c r="G394" s="264"/>
      <c r="H394" s="264"/>
      <c r="I394" s="264"/>
      <c r="J394" s="264"/>
    </row>
    <row r="395">
      <c r="A395" s="264"/>
      <c r="B395" s="264"/>
      <c r="C395" s="264"/>
      <c r="D395" s="264"/>
      <c r="E395" s="264"/>
      <c r="F395" s="264"/>
      <c r="G395" s="264"/>
      <c r="H395" s="264"/>
      <c r="I395" s="264"/>
      <c r="J395" s="264"/>
    </row>
    <row r="396">
      <c r="A396" s="264"/>
      <c r="B396" s="264"/>
      <c r="C396" s="264"/>
      <c r="D396" s="264"/>
      <c r="E396" s="264"/>
      <c r="F396" s="264"/>
      <c r="G396" s="264"/>
      <c r="H396" s="264"/>
      <c r="I396" s="264"/>
      <c r="J396" s="264"/>
    </row>
    <row r="397">
      <c r="A397" s="264"/>
      <c r="B397" s="264"/>
      <c r="C397" s="264"/>
      <c r="D397" s="264"/>
      <c r="E397" s="264"/>
      <c r="F397" s="264"/>
      <c r="G397" s="264"/>
      <c r="H397" s="264"/>
      <c r="I397" s="264"/>
      <c r="J397" s="264"/>
    </row>
    <row r="398">
      <c r="A398" s="264"/>
      <c r="B398" s="264"/>
      <c r="C398" s="264"/>
      <c r="D398" s="264"/>
      <c r="E398" s="264"/>
      <c r="F398" s="264"/>
      <c r="G398" s="264"/>
      <c r="H398" s="264"/>
      <c r="I398" s="264"/>
      <c r="J398" s="264"/>
    </row>
    <row r="399">
      <c r="A399" s="264"/>
      <c r="B399" s="264"/>
      <c r="C399" s="264"/>
      <c r="D399" s="264"/>
      <c r="E399" s="264"/>
      <c r="F399" s="264"/>
      <c r="G399" s="264"/>
      <c r="H399" s="264"/>
      <c r="I399" s="264"/>
      <c r="J399" s="264"/>
    </row>
    <row r="400">
      <c r="A400" s="264"/>
      <c r="B400" s="264"/>
      <c r="C400" s="264"/>
      <c r="D400" s="264"/>
      <c r="E400" s="264"/>
      <c r="F400" s="264"/>
      <c r="G400" s="264"/>
      <c r="H400" s="264"/>
      <c r="I400" s="264"/>
      <c r="J400" s="264"/>
    </row>
    <row r="401">
      <c r="A401" s="264"/>
      <c r="B401" s="264"/>
      <c r="C401" s="264"/>
      <c r="D401" s="264"/>
      <c r="E401" s="264"/>
      <c r="F401" s="264"/>
      <c r="G401" s="264"/>
      <c r="H401" s="264"/>
      <c r="I401" s="264"/>
      <c r="J401" s="264"/>
    </row>
    <row r="402">
      <c r="A402" s="264"/>
      <c r="B402" s="264"/>
      <c r="C402" s="264"/>
      <c r="D402" s="264"/>
      <c r="E402" s="264"/>
      <c r="F402" s="264"/>
      <c r="G402" s="264"/>
      <c r="H402" s="264"/>
      <c r="I402" s="264"/>
      <c r="J402" s="264"/>
    </row>
    <row r="403">
      <c r="A403" s="264"/>
      <c r="B403" s="264"/>
      <c r="C403" s="264"/>
      <c r="D403" s="264"/>
      <c r="E403" s="264"/>
      <c r="F403" s="264"/>
      <c r="G403" s="264"/>
      <c r="H403" s="264"/>
      <c r="I403" s="264"/>
      <c r="J403" s="264"/>
    </row>
    <row r="404">
      <c r="A404" s="264"/>
      <c r="B404" s="264"/>
      <c r="C404" s="264"/>
      <c r="D404" s="264"/>
      <c r="E404" s="264"/>
      <c r="F404" s="264"/>
      <c r="G404" s="264"/>
      <c r="H404" s="264"/>
      <c r="I404" s="264"/>
      <c r="J404" s="264"/>
    </row>
    <row r="405">
      <c r="A405" s="264"/>
      <c r="B405" s="264"/>
      <c r="C405" s="264"/>
      <c r="D405" s="264"/>
      <c r="E405" s="264"/>
      <c r="F405" s="264"/>
      <c r="G405" s="264"/>
      <c r="H405" s="264"/>
      <c r="I405" s="264"/>
      <c r="J405" s="264"/>
    </row>
    <row r="406">
      <c r="A406" s="264"/>
      <c r="B406" s="264"/>
      <c r="C406" s="264"/>
      <c r="D406" s="264"/>
      <c r="E406" s="264"/>
      <c r="F406" s="264"/>
      <c r="G406" s="264"/>
      <c r="H406" s="264"/>
      <c r="I406" s="264"/>
      <c r="J406" s="264"/>
    </row>
    <row r="407">
      <c r="A407" s="264"/>
      <c r="B407" s="264"/>
      <c r="C407" s="264"/>
      <c r="D407" s="264"/>
      <c r="E407" s="264"/>
      <c r="F407" s="264"/>
      <c r="G407" s="264"/>
      <c r="H407" s="264"/>
      <c r="I407" s="264"/>
      <c r="J407" s="264"/>
    </row>
    <row r="408">
      <c r="A408" s="264"/>
      <c r="B408" s="264"/>
      <c r="C408" s="264"/>
      <c r="D408" s="264"/>
      <c r="E408" s="264"/>
      <c r="F408" s="264"/>
      <c r="G408" s="264"/>
      <c r="H408" s="264"/>
      <c r="I408" s="264"/>
      <c r="J408" s="264"/>
    </row>
    <row r="409">
      <c r="A409" s="264"/>
      <c r="B409" s="264"/>
      <c r="C409" s="264"/>
      <c r="D409" s="264"/>
      <c r="E409" s="264"/>
      <c r="F409" s="264"/>
      <c r="G409" s="264"/>
      <c r="H409" s="264"/>
      <c r="I409" s="264"/>
      <c r="J409" s="264"/>
    </row>
    <row r="410">
      <c r="A410" s="264"/>
      <c r="B410" s="264"/>
      <c r="C410" s="264"/>
      <c r="D410" s="264"/>
      <c r="E410" s="264"/>
      <c r="F410" s="264"/>
      <c r="G410" s="264"/>
      <c r="H410" s="264"/>
      <c r="I410" s="264"/>
      <c r="J410" s="264"/>
    </row>
    <row r="411">
      <c r="A411" s="264"/>
      <c r="B411" s="264"/>
      <c r="C411" s="264"/>
      <c r="D411" s="264"/>
      <c r="E411" s="264"/>
      <c r="F411" s="264"/>
      <c r="G411" s="264"/>
      <c r="H411" s="264"/>
      <c r="I411" s="264"/>
      <c r="J411" s="264"/>
    </row>
    <row r="412">
      <c r="A412" s="264"/>
      <c r="B412" s="264"/>
      <c r="C412" s="264"/>
      <c r="D412" s="264"/>
      <c r="E412" s="264"/>
      <c r="F412" s="264"/>
      <c r="G412" s="264"/>
      <c r="H412" s="264"/>
      <c r="I412" s="264"/>
      <c r="J412" s="264"/>
    </row>
    <row r="413">
      <c r="A413" s="264"/>
      <c r="B413" s="264"/>
      <c r="C413" s="264"/>
      <c r="D413" s="264"/>
      <c r="E413" s="264"/>
      <c r="F413" s="264"/>
      <c r="G413" s="264"/>
      <c r="H413" s="264"/>
      <c r="I413" s="264"/>
      <c r="J413" s="264"/>
    </row>
    <row r="414">
      <c r="A414" s="264"/>
      <c r="B414" s="264"/>
      <c r="C414" s="264"/>
      <c r="D414" s="264"/>
      <c r="E414" s="264"/>
      <c r="F414" s="264"/>
      <c r="G414" s="264"/>
      <c r="H414" s="264"/>
      <c r="I414" s="264"/>
      <c r="J414" s="264"/>
    </row>
    <row r="415">
      <c r="A415" s="264"/>
      <c r="B415" s="264"/>
      <c r="C415" s="264"/>
      <c r="D415" s="264"/>
      <c r="E415" s="264"/>
      <c r="F415" s="264"/>
      <c r="G415" s="264"/>
      <c r="H415" s="264"/>
      <c r="I415" s="264"/>
      <c r="J415" s="264"/>
    </row>
    <row r="416">
      <c r="A416" s="264"/>
      <c r="B416" s="264"/>
      <c r="C416" s="264"/>
      <c r="D416" s="264"/>
      <c r="E416" s="264"/>
      <c r="F416" s="264"/>
      <c r="G416" s="264"/>
      <c r="H416" s="264"/>
      <c r="I416" s="264"/>
      <c r="J416" s="264"/>
    </row>
    <row r="417">
      <c r="A417" s="264"/>
      <c r="B417" s="264"/>
      <c r="C417" s="264"/>
      <c r="D417" s="264"/>
      <c r="E417" s="264"/>
      <c r="F417" s="264"/>
      <c r="G417" s="264"/>
      <c r="H417" s="264"/>
      <c r="I417" s="264"/>
      <c r="J417" s="264"/>
    </row>
    <row r="418">
      <c r="A418" s="264"/>
      <c r="B418" s="264"/>
      <c r="C418" s="264"/>
      <c r="D418" s="264"/>
      <c r="E418" s="264"/>
      <c r="F418" s="264"/>
      <c r="G418" s="264"/>
      <c r="H418" s="264"/>
      <c r="I418" s="264"/>
      <c r="J418" s="264"/>
    </row>
    <row r="419">
      <c r="A419" s="264"/>
      <c r="B419" s="264"/>
      <c r="C419" s="264"/>
      <c r="D419" s="264"/>
      <c r="E419" s="264"/>
      <c r="F419" s="264"/>
      <c r="G419" s="264"/>
      <c r="H419" s="264"/>
      <c r="I419" s="264"/>
      <c r="J419" s="264"/>
    </row>
    <row r="420">
      <c r="A420" s="264"/>
      <c r="B420" s="264"/>
      <c r="C420" s="264"/>
      <c r="D420" s="264"/>
      <c r="E420" s="264"/>
      <c r="F420" s="264"/>
      <c r="G420" s="264"/>
      <c r="H420" s="264"/>
      <c r="I420" s="264"/>
      <c r="J420" s="264"/>
    </row>
    <row r="421">
      <c r="A421" s="264"/>
      <c r="B421" s="264"/>
      <c r="C421" s="264"/>
      <c r="D421" s="264"/>
      <c r="E421" s="264"/>
      <c r="F421" s="264"/>
      <c r="G421" s="264"/>
      <c r="H421" s="264"/>
      <c r="I421" s="264"/>
      <c r="J421" s="264"/>
    </row>
    <row r="422">
      <c r="A422" s="264"/>
      <c r="B422" s="264"/>
      <c r="C422" s="264"/>
      <c r="D422" s="264"/>
      <c r="E422" s="264"/>
      <c r="F422" s="264"/>
      <c r="G422" s="264"/>
      <c r="H422" s="264"/>
      <c r="I422" s="264"/>
      <c r="J422" s="264"/>
    </row>
    <row r="423">
      <c r="A423" s="264"/>
      <c r="B423" s="264"/>
      <c r="C423" s="264"/>
      <c r="D423" s="264"/>
      <c r="E423" s="264"/>
      <c r="F423" s="264"/>
      <c r="G423" s="264"/>
      <c r="H423" s="264"/>
      <c r="I423" s="264"/>
      <c r="J423" s="264"/>
    </row>
    <row r="424">
      <c r="A424" s="264"/>
      <c r="B424" s="264"/>
      <c r="C424" s="264"/>
      <c r="D424" s="264"/>
      <c r="E424" s="264"/>
      <c r="F424" s="264"/>
      <c r="G424" s="264"/>
      <c r="H424" s="264"/>
      <c r="I424" s="264"/>
      <c r="J424" s="264"/>
    </row>
    <row r="425">
      <c r="A425" s="264"/>
      <c r="B425" s="264"/>
      <c r="C425" s="264"/>
      <c r="D425" s="264"/>
      <c r="E425" s="264"/>
      <c r="F425" s="264"/>
      <c r="G425" s="264"/>
      <c r="H425" s="264"/>
      <c r="I425" s="264"/>
      <c r="J425" s="264"/>
    </row>
    <row r="426">
      <c r="A426" s="264"/>
      <c r="B426" s="264"/>
      <c r="C426" s="264"/>
      <c r="D426" s="264"/>
      <c r="E426" s="264"/>
      <c r="F426" s="264"/>
      <c r="G426" s="264"/>
      <c r="H426" s="264"/>
      <c r="I426" s="264"/>
      <c r="J426" s="264"/>
    </row>
    <row r="427">
      <c r="A427" s="264"/>
      <c r="B427" s="264"/>
      <c r="C427" s="264"/>
      <c r="D427" s="264"/>
      <c r="E427" s="264"/>
      <c r="F427" s="264"/>
      <c r="G427" s="264"/>
      <c r="H427" s="264"/>
      <c r="I427" s="264"/>
      <c r="J427" s="264"/>
    </row>
    <row r="428">
      <c r="A428" s="264"/>
      <c r="B428" s="264"/>
      <c r="C428" s="264"/>
      <c r="D428" s="264"/>
      <c r="E428" s="264"/>
      <c r="F428" s="264"/>
      <c r="G428" s="264"/>
      <c r="H428" s="264"/>
      <c r="I428" s="264"/>
      <c r="J428" s="264"/>
    </row>
    <row r="429">
      <c r="A429" s="264"/>
      <c r="B429" s="264"/>
      <c r="C429" s="264"/>
      <c r="D429" s="264"/>
      <c r="E429" s="264"/>
      <c r="F429" s="264"/>
      <c r="G429" s="264"/>
      <c r="H429" s="264"/>
      <c r="I429" s="264"/>
      <c r="J429" s="264"/>
    </row>
    <row r="430">
      <c r="A430" s="264"/>
      <c r="B430" s="264"/>
      <c r="C430" s="264"/>
      <c r="D430" s="264"/>
      <c r="E430" s="264"/>
      <c r="F430" s="264"/>
      <c r="G430" s="264"/>
      <c r="H430" s="264"/>
      <c r="I430" s="264"/>
      <c r="J430" s="264"/>
    </row>
    <row r="431">
      <c r="A431" s="264"/>
      <c r="B431" s="264"/>
      <c r="C431" s="264"/>
      <c r="D431" s="264"/>
      <c r="E431" s="264"/>
      <c r="F431" s="264"/>
      <c r="G431" s="264"/>
      <c r="H431" s="264"/>
      <c r="I431" s="264"/>
      <c r="J431" s="264"/>
    </row>
    <row r="432">
      <c r="A432" s="264"/>
      <c r="B432" s="264"/>
      <c r="C432" s="264"/>
      <c r="D432" s="264"/>
      <c r="E432" s="264"/>
      <c r="F432" s="264"/>
      <c r="G432" s="264"/>
      <c r="H432" s="264"/>
      <c r="I432" s="264"/>
      <c r="J432" s="264"/>
    </row>
    <row r="433">
      <c r="A433" s="264"/>
      <c r="B433" s="264"/>
      <c r="C433" s="264"/>
      <c r="D433" s="264"/>
      <c r="E433" s="264"/>
      <c r="F433" s="264"/>
      <c r="G433" s="264"/>
      <c r="H433" s="264"/>
      <c r="I433" s="264"/>
      <c r="J433" s="264"/>
    </row>
    <row r="434">
      <c r="A434" s="264"/>
      <c r="B434" s="264"/>
      <c r="C434" s="264"/>
      <c r="D434" s="264"/>
      <c r="E434" s="264"/>
      <c r="F434" s="264"/>
      <c r="G434" s="264"/>
      <c r="H434" s="264"/>
      <c r="I434" s="264"/>
      <c r="J434" s="264"/>
    </row>
    <row r="435">
      <c r="A435" s="264"/>
      <c r="B435" s="264"/>
      <c r="C435" s="264"/>
      <c r="D435" s="264"/>
      <c r="E435" s="264"/>
      <c r="F435" s="264"/>
      <c r="G435" s="264"/>
      <c r="H435" s="264"/>
      <c r="I435" s="264"/>
      <c r="J435" s="264"/>
    </row>
    <row r="436">
      <c r="A436" s="264"/>
      <c r="B436" s="264"/>
      <c r="C436" s="264"/>
      <c r="D436" s="264"/>
      <c r="E436" s="264"/>
      <c r="F436" s="264"/>
      <c r="G436" s="264"/>
      <c r="H436" s="264"/>
      <c r="I436" s="264"/>
      <c r="J436" s="264"/>
    </row>
    <row r="437">
      <c r="A437" s="264"/>
      <c r="B437" s="264"/>
      <c r="C437" s="264"/>
      <c r="D437" s="264"/>
      <c r="E437" s="264"/>
      <c r="F437" s="264"/>
      <c r="G437" s="264"/>
      <c r="H437" s="264"/>
      <c r="I437" s="264"/>
      <c r="J437" s="264"/>
    </row>
    <row r="438">
      <c r="A438" s="264"/>
      <c r="B438" s="264"/>
      <c r="C438" s="264"/>
      <c r="D438" s="264"/>
      <c r="E438" s="264"/>
      <c r="F438" s="264"/>
      <c r="G438" s="264"/>
      <c r="H438" s="264"/>
      <c r="I438" s="264"/>
      <c r="J438" s="264"/>
    </row>
    <row r="439">
      <c r="A439" s="264"/>
      <c r="B439" s="264"/>
      <c r="C439" s="264"/>
      <c r="D439" s="264"/>
      <c r="E439" s="264"/>
      <c r="F439" s="264"/>
      <c r="G439" s="264"/>
      <c r="H439" s="264"/>
      <c r="I439" s="264"/>
      <c r="J439" s="264"/>
    </row>
    <row r="440">
      <c r="A440" s="264"/>
      <c r="B440" s="264"/>
      <c r="C440" s="264"/>
      <c r="D440" s="264"/>
      <c r="E440" s="264"/>
      <c r="F440" s="264"/>
      <c r="G440" s="264"/>
      <c r="H440" s="264"/>
      <c r="I440" s="264"/>
      <c r="J440" s="264"/>
    </row>
    <row r="441">
      <c r="A441" s="264"/>
      <c r="B441" s="264"/>
      <c r="C441" s="264"/>
      <c r="D441" s="264"/>
      <c r="E441" s="264"/>
      <c r="F441" s="264"/>
      <c r="G441" s="264"/>
      <c r="H441" s="264"/>
      <c r="I441" s="264"/>
      <c r="J441" s="264"/>
    </row>
    <row r="442">
      <c r="A442" s="264"/>
      <c r="B442" s="264"/>
      <c r="C442" s="264"/>
      <c r="D442" s="264"/>
      <c r="E442" s="264"/>
      <c r="F442" s="264"/>
      <c r="G442" s="264"/>
      <c r="H442" s="264"/>
      <c r="I442" s="264"/>
      <c r="J442" s="264"/>
    </row>
    <row r="443">
      <c r="A443" s="264"/>
      <c r="B443" s="264"/>
      <c r="C443" s="264"/>
      <c r="D443" s="264"/>
      <c r="E443" s="264"/>
      <c r="F443" s="264"/>
      <c r="G443" s="264"/>
      <c r="H443" s="264"/>
      <c r="I443" s="264"/>
      <c r="J443" s="264"/>
    </row>
    <row r="444">
      <c r="A444" s="264"/>
      <c r="B444" s="264"/>
      <c r="C444" s="264"/>
      <c r="D444" s="264"/>
      <c r="E444" s="264"/>
      <c r="F444" s="264"/>
      <c r="G444" s="264"/>
      <c r="H444" s="264"/>
      <c r="I444" s="264"/>
      <c r="J444" s="264"/>
    </row>
    <row r="445">
      <c r="A445" s="264"/>
      <c r="B445" s="264"/>
      <c r="C445" s="264"/>
      <c r="D445" s="264"/>
      <c r="E445" s="264"/>
      <c r="F445" s="264"/>
      <c r="G445" s="264"/>
      <c r="H445" s="264"/>
      <c r="I445" s="264"/>
      <c r="J445" s="264"/>
    </row>
    <row r="446">
      <c r="A446" s="264"/>
      <c r="B446" s="264"/>
      <c r="C446" s="264"/>
      <c r="D446" s="264"/>
      <c r="E446" s="264"/>
      <c r="F446" s="264"/>
      <c r="G446" s="264"/>
      <c r="H446" s="264"/>
      <c r="I446" s="264"/>
      <c r="J446" s="264"/>
    </row>
    <row r="447">
      <c r="A447" s="264"/>
      <c r="B447" s="264"/>
      <c r="C447" s="264"/>
      <c r="D447" s="264"/>
      <c r="E447" s="264"/>
      <c r="F447" s="264"/>
      <c r="G447" s="264"/>
      <c r="H447" s="264"/>
      <c r="I447" s="264"/>
      <c r="J447" s="264"/>
    </row>
    <row r="448">
      <c r="A448" s="264"/>
      <c r="B448" s="264"/>
      <c r="C448" s="264"/>
      <c r="D448" s="264"/>
      <c r="E448" s="264"/>
      <c r="F448" s="264"/>
      <c r="G448" s="264"/>
      <c r="H448" s="264"/>
      <c r="I448" s="264"/>
      <c r="J448" s="264"/>
    </row>
    <row r="449">
      <c r="A449" s="264"/>
      <c r="B449" s="264"/>
      <c r="C449" s="264"/>
      <c r="D449" s="264"/>
      <c r="E449" s="264"/>
      <c r="F449" s="264"/>
      <c r="G449" s="264"/>
      <c r="H449" s="264"/>
      <c r="I449" s="264"/>
      <c r="J449" s="264"/>
    </row>
    <row r="450">
      <c r="A450" s="264"/>
      <c r="B450" s="264"/>
      <c r="C450" s="264"/>
      <c r="D450" s="264"/>
      <c r="E450" s="264"/>
      <c r="F450" s="264"/>
      <c r="G450" s="264"/>
      <c r="H450" s="264"/>
      <c r="I450" s="264"/>
      <c r="J450" s="264"/>
    </row>
    <row r="451">
      <c r="A451" s="264"/>
      <c r="B451" s="264"/>
      <c r="C451" s="264"/>
      <c r="D451" s="264"/>
      <c r="E451" s="264"/>
      <c r="F451" s="264"/>
      <c r="G451" s="264"/>
      <c r="H451" s="264"/>
      <c r="I451" s="264"/>
      <c r="J451" s="264"/>
    </row>
    <row r="452">
      <c r="A452" s="264"/>
      <c r="B452" s="264"/>
      <c r="C452" s="264"/>
      <c r="D452" s="264"/>
      <c r="E452" s="264"/>
      <c r="F452" s="264"/>
      <c r="G452" s="264"/>
      <c r="H452" s="264"/>
      <c r="I452" s="264"/>
      <c r="J452" s="264"/>
    </row>
    <row r="453">
      <c r="A453" s="264"/>
      <c r="B453" s="264"/>
      <c r="C453" s="264"/>
      <c r="D453" s="264"/>
      <c r="E453" s="264"/>
      <c r="F453" s="264"/>
      <c r="G453" s="264"/>
      <c r="H453" s="264"/>
      <c r="I453" s="264"/>
      <c r="J453" s="264"/>
    </row>
    <row r="454">
      <c r="A454" s="264"/>
      <c r="B454" s="264"/>
      <c r="C454" s="264"/>
      <c r="D454" s="264"/>
      <c r="E454" s="264"/>
      <c r="F454" s="264"/>
      <c r="G454" s="264"/>
      <c r="H454" s="264"/>
      <c r="I454" s="264"/>
      <c r="J454" s="264"/>
    </row>
    <row r="455">
      <c r="A455" s="264"/>
      <c r="B455" s="264"/>
      <c r="C455" s="264"/>
      <c r="D455" s="264"/>
      <c r="E455" s="264"/>
      <c r="F455" s="264"/>
      <c r="G455" s="264"/>
      <c r="H455" s="264"/>
      <c r="I455" s="264"/>
      <c r="J455" s="264"/>
    </row>
    <row r="456">
      <c r="A456" s="264"/>
      <c r="B456" s="264"/>
      <c r="C456" s="264"/>
      <c r="D456" s="264"/>
      <c r="E456" s="264"/>
      <c r="F456" s="264"/>
      <c r="G456" s="264"/>
      <c r="H456" s="264"/>
      <c r="I456" s="264"/>
      <c r="J456" s="264"/>
    </row>
    <row r="457">
      <c r="A457" s="264"/>
      <c r="B457" s="264"/>
      <c r="C457" s="264"/>
      <c r="D457" s="264"/>
      <c r="E457" s="264"/>
      <c r="F457" s="264"/>
      <c r="G457" s="264"/>
      <c r="H457" s="264"/>
      <c r="I457" s="264"/>
      <c r="J457" s="264"/>
    </row>
    <row r="458">
      <c r="A458" s="264"/>
      <c r="B458" s="264"/>
      <c r="C458" s="264"/>
      <c r="D458" s="264"/>
      <c r="E458" s="264"/>
      <c r="F458" s="264"/>
      <c r="G458" s="264"/>
      <c r="H458" s="264"/>
      <c r="I458" s="264"/>
      <c r="J458" s="264"/>
    </row>
    <row r="459">
      <c r="A459" s="264"/>
      <c r="B459" s="264"/>
      <c r="C459" s="264"/>
      <c r="D459" s="264"/>
      <c r="E459" s="264"/>
      <c r="F459" s="264"/>
      <c r="G459" s="264"/>
      <c r="H459" s="264"/>
      <c r="I459" s="264"/>
      <c r="J459" s="264"/>
    </row>
    <row r="460">
      <c r="A460" s="264"/>
      <c r="B460" s="264"/>
      <c r="C460" s="264"/>
      <c r="D460" s="264"/>
      <c r="E460" s="264"/>
      <c r="F460" s="264"/>
      <c r="G460" s="264"/>
      <c r="H460" s="264"/>
      <c r="I460" s="264"/>
      <c r="J460" s="264"/>
    </row>
    <row r="461">
      <c r="A461" s="264"/>
      <c r="B461" s="264"/>
      <c r="C461" s="264"/>
      <c r="D461" s="264"/>
      <c r="E461" s="264"/>
      <c r="F461" s="264"/>
      <c r="G461" s="264"/>
      <c r="H461" s="264"/>
      <c r="I461" s="264"/>
      <c r="J461" s="264"/>
    </row>
    <row r="462">
      <c r="A462" s="264"/>
      <c r="B462" s="264"/>
      <c r="C462" s="264"/>
      <c r="D462" s="264"/>
      <c r="E462" s="264"/>
      <c r="F462" s="264"/>
      <c r="G462" s="264"/>
      <c r="H462" s="264"/>
      <c r="I462" s="264"/>
      <c r="J462" s="264"/>
    </row>
    <row r="463">
      <c r="A463" s="264"/>
      <c r="B463" s="264"/>
      <c r="C463" s="264"/>
      <c r="D463" s="264"/>
      <c r="E463" s="264"/>
      <c r="F463" s="264"/>
      <c r="G463" s="264"/>
      <c r="H463" s="264"/>
      <c r="I463" s="264"/>
      <c r="J463" s="264"/>
    </row>
    <row r="464">
      <c r="A464" s="264"/>
      <c r="B464" s="264"/>
      <c r="C464" s="264"/>
      <c r="D464" s="264"/>
      <c r="E464" s="264"/>
      <c r="F464" s="264"/>
      <c r="G464" s="264"/>
      <c r="H464" s="264"/>
      <c r="I464" s="264"/>
      <c r="J464" s="264"/>
    </row>
    <row r="465">
      <c r="A465" s="264"/>
      <c r="B465" s="264"/>
      <c r="C465" s="264"/>
      <c r="D465" s="264"/>
      <c r="E465" s="264"/>
      <c r="F465" s="264"/>
      <c r="G465" s="264"/>
      <c r="H465" s="264"/>
      <c r="I465" s="264"/>
      <c r="J465" s="264"/>
    </row>
    <row r="466">
      <c r="A466" s="264"/>
      <c r="B466" s="264"/>
      <c r="C466" s="264"/>
      <c r="D466" s="264"/>
      <c r="E466" s="264"/>
      <c r="F466" s="264"/>
      <c r="G466" s="264"/>
      <c r="H466" s="264"/>
      <c r="I466" s="264"/>
      <c r="J466" s="264"/>
    </row>
    <row r="467">
      <c r="A467" s="264"/>
      <c r="B467" s="264"/>
      <c r="C467" s="264"/>
      <c r="D467" s="264"/>
      <c r="E467" s="264"/>
      <c r="F467" s="264"/>
      <c r="G467" s="264"/>
      <c r="H467" s="264"/>
      <c r="I467" s="264"/>
      <c r="J467" s="264"/>
    </row>
    <row r="468">
      <c r="A468" s="264"/>
      <c r="B468" s="264"/>
      <c r="C468" s="264"/>
      <c r="D468" s="264"/>
      <c r="E468" s="264"/>
      <c r="F468" s="264"/>
      <c r="G468" s="264"/>
      <c r="H468" s="264"/>
      <c r="I468" s="264"/>
      <c r="J468" s="264"/>
    </row>
    <row r="469">
      <c r="A469" s="264"/>
      <c r="B469" s="264"/>
      <c r="C469" s="264"/>
      <c r="D469" s="264"/>
      <c r="E469" s="264"/>
      <c r="F469" s="264"/>
      <c r="G469" s="264"/>
      <c r="H469" s="264"/>
      <c r="I469" s="264"/>
      <c r="J469" s="264"/>
    </row>
    <row r="470">
      <c r="A470" s="264"/>
      <c r="B470" s="264"/>
      <c r="C470" s="264"/>
      <c r="D470" s="264"/>
      <c r="E470" s="264"/>
      <c r="F470" s="264"/>
      <c r="G470" s="264"/>
      <c r="H470" s="264"/>
      <c r="I470" s="264"/>
      <c r="J470" s="264"/>
    </row>
    <row r="471">
      <c r="A471" s="264"/>
      <c r="B471" s="264"/>
      <c r="C471" s="264"/>
      <c r="D471" s="264"/>
      <c r="E471" s="264"/>
      <c r="F471" s="264"/>
      <c r="G471" s="264"/>
      <c r="H471" s="264"/>
      <c r="I471" s="264"/>
      <c r="J471" s="264"/>
    </row>
    <row r="472">
      <c r="A472" s="264"/>
      <c r="B472" s="264"/>
      <c r="C472" s="264"/>
      <c r="D472" s="264"/>
      <c r="E472" s="264"/>
      <c r="F472" s="264"/>
      <c r="G472" s="264"/>
      <c r="H472" s="264"/>
      <c r="I472" s="264"/>
      <c r="J472" s="264"/>
    </row>
    <row r="473">
      <c r="A473" s="264"/>
      <c r="B473" s="264"/>
      <c r="C473" s="264"/>
      <c r="D473" s="264"/>
      <c r="E473" s="264"/>
      <c r="F473" s="264"/>
      <c r="G473" s="264"/>
      <c r="H473" s="264"/>
      <c r="I473" s="264"/>
      <c r="J473" s="264"/>
    </row>
    <row r="474">
      <c r="A474" s="264"/>
      <c r="B474" s="264"/>
      <c r="C474" s="264"/>
      <c r="D474" s="264"/>
      <c r="E474" s="264"/>
      <c r="F474" s="264"/>
      <c r="G474" s="264"/>
      <c r="H474" s="264"/>
      <c r="I474" s="264"/>
      <c r="J474" s="264"/>
    </row>
    <row r="475">
      <c r="A475" s="264"/>
      <c r="B475" s="264"/>
      <c r="C475" s="264"/>
      <c r="D475" s="264"/>
      <c r="E475" s="264"/>
      <c r="F475" s="264"/>
      <c r="G475" s="264"/>
      <c r="H475" s="264"/>
      <c r="I475" s="264"/>
      <c r="J475" s="264"/>
    </row>
    <row r="476">
      <c r="A476" s="264"/>
      <c r="B476" s="264"/>
      <c r="C476" s="264"/>
      <c r="D476" s="264"/>
      <c r="E476" s="264"/>
      <c r="F476" s="264"/>
      <c r="G476" s="264"/>
      <c r="H476" s="264"/>
      <c r="I476" s="264"/>
      <c r="J476" s="264"/>
    </row>
    <row r="477">
      <c r="A477" s="264"/>
      <c r="B477" s="264"/>
      <c r="C477" s="264"/>
      <c r="D477" s="264"/>
      <c r="E477" s="264"/>
      <c r="F477" s="264"/>
      <c r="G477" s="264"/>
      <c r="H477" s="264"/>
      <c r="I477" s="264"/>
      <c r="J477" s="264"/>
    </row>
    <row r="478">
      <c r="A478" s="264"/>
      <c r="B478" s="264"/>
      <c r="C478" s="264"/>
      <c r="D478" s="264"/>
      <c r="E478" s="264"/>
      <c r="F478" s="264"/>
      <c r="G478" s="264"/>
      <c r="H478" s="264"/>
      <c r="I478" s="264"/>
      <c r="J478" s="264"/>
    </row>
    <row r="479">
      <c r="A479" s="264"/>
      <c r="B479" s="264"/>
      <c r="C479" s="264"/>
      <c r="D479" s="264"/>
      <c r="E479" s="264"/>
      <c r="F479" s="264"/>
      <c r="G479" s="264"/>
      <c r="H479" s="264"/>
      <c r="I479" s="264"/>
      <c r="J479" s="264"/>
    </row>
    <row r="480">
      <c r="A480" s="264"/>
      <c r="B480" s="264"/>
      <c r="C480" s="264"/>
      <c r="D480" s="264"/>
      <c r="E480" s="264"/>
      <c r="F480" s="264"/>
      <c r="G480" s="264"/>
      <c r="H480" s="264"/>
      <c r="I480" s="264"/>
      <c r="J480" s="264"/>
    </row>
    <row r="481">
      <c r="A481" s="264"/>
      <c r="B481" s="264"/>
      <c r="C481" s="264"/>
      <c r="D481" s="264"/>
      <c r="E481" s="264"/>
      <c r="F481" s="264"/>
      <c r="G481" s="264"/>
      <c r="H481" s="264"/>
      <c r="I481" s="264"/>
      <c r="J481" s="264"/>
    </row>
    <row r="482">
      <c r="A482" s="264"/>
      <c r="B482" s="264"/>
      <c r="C482" s="264"/>
      <c r="D482" s="264"/>
      <c r="E482" s="264"/>
      <c r="F482" s="264"/>
      <c r="G482" s="264"/>
      <c r="H482" s="264"/>
      <c r="I482" s="264"/>
      <c r="J482" s="264"/>
    </row>
    <row r="483">
      <c r="A483" s="264"/>
      <c r="B483" s="264"/>
      <c r="C483" s="264"/>
      <c r="D483" s="264"/>
      <c r="E483" s="264"/>
      <c r="F483" s="264"/>
      <c r="G483" s="264"/>
      <c r="H483" s="264"/>
      <c r="I483" s="264"/>
      <c r="J483" s="264"/>
    </row>
    <row r="484">
      <c r="A484" s="264"/>
      <c r="B484" s="264"/>
      <c r="C484" s="264"/>
      <c r="D484" s="264"/>
      <c r="E484" s="264"/>
      <c r="F484" s="264"/>
      <c r="G484" s="264"/>
      <c r="H484" s="264"/>
      <c r="I484" s="264"/>
      <c r="J484" s="264"/>
    </row>
    <row r="485">
      <c r="A485" s="264"/>
      <c r="B485" s="264"/>
      <c r="C485" s="264"/>
      <c r="D485" s="264"/>
      <c r="E485" s="264"/>
      <c r="F485" s="264"/>
      <c r="G485" s="264"/>
      <c r="H485" s="264"/>
      <c r="I485" s="264"/>
      <c r="J485" s="264"/>
    </row>
    <row r="486">
      <c r="A486" s="264"/>
      <c r="B486" s="264"/>
      <c r="C486" s="264"/>
      <c r="D486" s="264"/>
      <c r="E486" s="264"/>
      <c r="F486" s="264"/>
      <c r="G486" s="264"/>
      <c r="H486" s="264"/>
      <c r="I486" s="264"/>
      <c r="J486" s="264"/>
    </row>
    <row r="487">
      <c r="A487" s="264"/>
      <c r="B487" s="264"/>
      <c r="C487" s="264"/>
      <c r="D487" s="264"/>
      <c r="E487" s="264"/>
      <c r="F487" s="264"/>
      <c r="G487" s="264"/>
      <c r="H487" s="264"/>
      <c r="I487" s="264"/>
      <c r="J487" s="264"/>
    </row>
    <row r="488">
      <c r="A488" s="264"/>
      <c r="B488" s="264"/>
      <c r="C488" s="264"/>
      <c r="D488" s="264"/>
      <c r="E488" s="264"/>
      <c r="F488" s="264"/>
      <c r="G488" s="264"/>
      <c r="H488" s="264"/>
      <c r="I488" s="264"/>
      <c r="J488" s="264"/>
    </row>
    <row r="489">
      <c r="A489" s="264"/>
      <c r="B489" s="264"/>
      <c r="C489" s="264"/>
      <c r="D489" s="264"/>
      <c r="E489" s="264"/>
      <c r="F489" s="264"/>
      <c r="G489" s="264"/>
      <c r="H489" s="264"/>
      <c r="I489" s="264"/>
      <c r="J489" s="264"/>
    </row>
    <row r="490">
      <c r="A490" s="264"/>
      <c r="B490" s="264"/>
      <c r="C490" s="264"/>
      <c r="D490" s="264"/>
      <c r="E490" s="264"/>
      <c r="F490" s="264"/>
      <c r="G490" s="264"/>
      <c r="H490" s="264"/>
      <c r="I490" s="264"/>
      <c r="J490" s="264"/>
    </row>
    <row r="491">
      <c r="A491" s="264"/>
      <c r="B491" s="264"/>
      <c r="C491" s="264"/>
      <c r="D491" s="264"/>
      <c r="E491" s="264"/>
      <c r="F491" s="264"/>
      <c r="G491" s="264"/>
      <c r="H491" s="264"/>
      <c r="I491" s="264"/>
      <c r="J491" s="264"/>
    </row>
    <row r="492">
      <c r="A492" s="264"/>
      <c r="B492" s="264"/>
      <c r="C492" s="264"/>
      <c r="D492" s="264"/>
      <c r="E492" s="264"/>
      <c r="F492" s="264"/>
      <c r="G492" s="264"/>
      <c r="H492" s="264"/>
      <c r="I492" s="264"/>
      <c r="J492" s="264"/>
    </row>
    <row r="493">
      <c r="A493" s="264"/>
      <c r="B493" s="264"/>
      <c r="C493" s="264"/>
      <c r="D493" s="264"/>
      <c r="E493" s="264"/>
      <c r="F493" s="264"/>
      <c r="G493" s="264"/>
      <c r="H493" s="264"/>
      <c r="I493" s="264"/>
      <c r="J493" s="264"/>
    </row>
    <row r="494">
      <c r="A494" s="264"/>
      <c r="B494" s="264"/>
      <c r="C494" s="264"/>
      <c r="D494" s="264"/>
      <c r="E494" s="264"/>
      <c r="F494" s="264"/>
      <c r="G494" s="264"/>
      <c r="H494" s="264"/>
      <c r="I494" s="264"/>
      <c r="J494" s="264"/>
    </row>
    <row r="495">
      <c r="A495" s="264"/>
      <c r="B495" s="264"/>
      <c r="C495" s="264"/>
      <c r="D495" s="264"/>
      <c r="E495" s="264"/>
      <c r="F495" s="264"/>
      <c r="G495" s="264"/>
      <c r="H495" s="264"/>
      <c r="I495" s="264"/>
      <c r="J495" s="264"/>
    </row>
    <row r="496">
      <c r="A496" s="264"/>
      <c r="B496" s="264"/>
      <c r="C496" s="264"/>
      <c r="D496" s="264"/>
      <c r="E496" s="264"/>
      <c r="F496" s="264"/>
      <c r="G496" s="264"/>
      <c r="H496" s="264"/>
      <c r="I496" s="264"/>
      <c r="J496" s="264"/>
    </row>
    <row r="497">
      <c r="A497" s="264"/>
      <c r="B497" s="264"/>
      <c r="C497" s="264"/>
      <c r="D497" s="264"/>
      <c r="E497" s="264"/>
      <c r="F497" s="264"/>
      <c r="G497" s="264"/>
      <c r="H497" s="264"/>
      <c r="I497" s="264"/>
      <c r="J497" s="264"/>
    </row>
    <row r="498">
      <c r="A498" s="264"/>
      <c r="B498" s="264"/>
      <c r="C498" s="264"/>
      <c r="D498" s="264"/>
      <c r="E498" s="264"/>
      <c r="F498" s="264"/>
      <c r="G498" s="264"/>
      <c r="H498" s="264"/>
      <c r="I498" s="264"/>
      <c r="J498" s="264"/>
    </row>
    <row r="499">
      <c r="A499" s="264"/>
      <c r="B499" s="264"/>
      <c r="C499" s="264"/>
      <c r="D499" s="264"/>
      <c r="E499" s="264"/>
      <c r="F499" s="264"/>
      <c r="G499" s="264"/>
      <c r="H499" s="264"/>
      <c r="I499" s="264"/>
      <c r="J499" s="264"/>
    </row>
    <row r="500">
      <c r="A500" s="264"/>
      <c r="B500" s="264"/>
      <c r="C500" s="264"/>
      <c r="D500" s="264"/>
      <c r="E500" s="264"/>
      <c r="F500" s="264"/>
      <c r="G500" s="264"/>
      <c r="H500" s="264"/>
      <c r="I500" s="264"/>
      <c r="J500" s="264"/>
    </row>
    <row r="501">
      <c r="A501" s="264"/>
      <c r="B501" s="264"/>
      <c r="C501" s="264"/>
      <c r="D501" s="264"/>
      <c r="E501" s="264"/>
      <c r="F501" s="264"/>
      <c r="G501" s="264"/>
      <c r="H501" s="264"/>
      <c r="I501" s="264"/>
      <c r="J501" s="264"/>
    </row>
    <row r="502">
      <c r="A502" s="264"/>
      <c r="B502" s="264"/>
      <c r="C502" s="264"/>
      <c r="D502" s="264"/>
      <c r="E502" s="264"/>
      <c r="F502" s="264"/>
      <c r="G502" s="264"/>
      <c r="H502" s="264"/>
      <c r="I502" s="264"/>
      <c r="J502" s="264"/>
    </row>
    <row r="503">
      <c r="A503" s="264"/>
      <c r="B503" s="264"/>
      <c r="C503" s="264"/>
      <c r="D503" s="264"/>
      <c r="E503" s="264"/>
      <c r="F503" s="264"/>
      <c r="G503" s="264"/>
      <c r="H503" s="264"/>
      <c r="I503" s="264"/>
      <c r="J503" s="264"/>
    </row>
    <row r="504">
      <c r="A504" s="264"/>
      <c r="B504" s="264"/>
      <c r="C504" s="264"/>
      <c r="D504" s="264"/>
      <c r="E504" s="264"/>
      <c r="F504" s="264"/>
      <c r="G504" s="264"/>
      <c r="H504" s="264"/>
      <c r="I504" s="264"/>
      <c r="J504" s="264"/>
    </row>
    <row r="505">
      <c r="A505" s="264"/>
      <c r="B505" s="264"/>
      <c r="C505" s="264"/>
      <c r="D505" s="264"/>
      <c r="E505" s="264"/>
      <c r="F505" s="264"/>
      <c r="G505" s="264"/>
      <c r="H505" s="264"/>
      <c r="I505" s="264"/>
      <c r="J505" s="264"/>
    </row>
    <row r="506">
      <c r="A506" s="264"/>
      <c r="B506" s="264"/>
      <c r="C506" s="264"/>
      <c r="D506" s="264"/>
      <c r="E506" s="264"/>
      <c r="F506" s="264"/>
      <c r="G506" s="264"/>
      <c r="H506" s="264"/>
      <c r="I506" s="264"/>
      <c r="J506" s="264"/>
    </row>
    <row r="507">
      <c r="A507" s="264"/>
      <c r="B507" s="264"/>
      <c r="C507" s="264"/>
      <c r="D507" s="264"/>
      <c r="E507" s="264"/>
      <c r="F507" s="264"/>
      <c r="G507" s="264"/>
      <c r="H507" s="264"/>
      <c r="I507" s="264"/>
      <c r="J507" s="264"/>
    </row>
    <row r="508">
      <c r="A508" s="264"/>
      <c r="B508" s="264"/>
      <c r="C508" s="264"/>
      <c r="D508" s="264"/>
      <c r="E508" s="264"/>
      <c r="F508" s="264"/>
      <c r="G508" s="264"/>
      <c r="H508" s="264"/>
      <c r="I508" s="264"/>
      <c r="J508" s="264"/>
    </row>
    <row r="509">
      <c r="A509" s="264"/>
      <c r="B509" s="264"/>
      <c r="C509" s="264"/>
      <c r="D509" s="264"/>
      <c r="E509" s="264"/>
      <c r="F509" s="264"/>
      <c r="G509" s="264"/>
      <c r="H509" s="264"/>
      <c r="I509" s="264"/>
      <c r="J509" s="264"/>
    </row>
    <row r="510">
      <c r="A510" s="264"/>
      <c r="B510" s="264"/>
      <c r="C510" s="264"/>
      <c r="D510" s="264"/>
      <c r="E510" s="264"/>
      <c r="F510" s="264"/>
      <c r="G510" s="264"/>
      <c r="H510" s="264"/>
      <c r="I510" s="264"/>
      <c r="J510" s="264"/>
    </row>
    <row r="511">
      <c r="A511" s="264"/>
      <c r="B511" s="264"/>
      <c r="C511" s="264"/>
      <c r="D511" s="264"/>
      <c r="E511" s="264"/>
      <c r="F511" s="264"/>
      <c r="G511" s="264"/>
      <c r="H511" s="264"/>
      <c r="I511" s="264"/>
      <c r="J511" s="264"/>
    </row>
    <row r="512">
      <c r="A512" s="264"/>
      <c r="B512" s="264"/>
      <c r="C512" s="264"/>
      <c r="D512" s="264"/>
      <c r="E512" s="264"/>
      <c r="F512" s="264"/>
      <c r="G512" s="264"/>
      <c r="H512" s="264"/>
      <c r="I512" s="264"/>
      <c r="J512" s="264"/>
    </row>
    <row r="513">
      <c r="A513" s="264"/>
      <c r="B513" s="264"/>
      <c r="C513" s="264"/>
      <c r="D513" s="264"/>
      <c r="E513" s="264"/>
      <c r="F513" s="264"/>
      <c r="G513" s="264"/>
      <c r="H513" s="264"/>
      <c r="I513" s="264"/>
      <c r="J513" s="264"/>
    </row>
    <row r="514">
      <c r="A514" s="264"/>
      <c r="B514" s="264"/>
      <c r="C514" s="264"/>
      <c r="D514" s="264"/>
      <c r="E514" s="264"/>
      <c r="F514" s="264"/>
      <c r="G514" s="264"/>
      <c r="H514" s="264"/>
      <c r="I514" s="264"/>
      <c r="J514" s="264"/>
    </row>
    <row r="515">
      <c r="A515" s="264"/>
      <c r="B515" s="264"/>
      <c r="C515" s="264"/>
      <c r="D515" s="264"/>
      <c r="E515" s="264"/>
      <c r="F515" s="264"/>
      <c r="G515" s="264"/>
      <c r="H515" s="264"/>
      <c r="I515" s="264"/>
      <c r="J515" s="264"/>
    </row>
    <row r="516">
      <c r="A516" s="264"/>
      <c r="B516" s="264"/>
      <c r="C516" s="264"/>
      <c r="D516" s="264"/>
      <c r="E516" s="264"/>
      <c r="F516" s="264"/>
      <c r="G516" s="264"/>
      <c r="H516" s="264"/>
      <c r="I516" s="264"/>
      <c r="J516" s="264"/>
    </row>
    <row r="517">
      <c r="A517" s="264"/>
      <c r="B517" s="264"/>
      <c r="C517" s="264"/>
      <c r="D517" s="264"/>
      <c r="E517" s="264"/>
      <c r="F517" s="264"/>
      <c r="G517" s="264"/>
      <c r="H517" s="264"/>
      <c r="I517" s="264"/>
      <c r="J517" s="264"/>
    </row>
    <row r="518">
      <c r="A518" s="264"/>
      <c r="B518" s="264"/>
      <c r="C518" s="264"/>
      <c r="D518" s="264"/>
      <c r="E518" s="264"/>
      <c r="F518" s="264"/>
      <c r="G518" s="264"/>
      <c r="H518" s="264"/>
      <c r="I518" s="264"/>
      <c r="J518" s="264"/>
    </row>
    <row r="519">
      <c r="A519" s="264"/>
      <c r="B519" s="264"/>
      <c r="C519" s="264"/>
      <c r="D519" s="264"/>
      <c r="E519" s="264"/>
      <c r="F519" s="264"/>
      <c r="G519" s="264"/>
      <c r="H519" s="264"/>
      <c r="I519" s="264"/>
      <c r="J519" s="264"/>
    </row>
    <row r="520">
      <c r="A520" s="264"/>
      <c r="B520" s="264"/>
      <c r="C520" s="264"/>
      <c r="D520" s="264"/>
      <c r="E520" s="264"/>
      <c r="F520" s="264"/>
      <c r="G520" s="264"/>
      <c r="H520" s="264"/>
      <c r="I520" s="264"/>
      <c r="J520" s="264"/>
    </row>
    <row r="521">
      <c r="A521" s="264"/>
      <c r="B521" s="264"/>
      <c r="C521" s="264"/>
      <c r="D521" s="264"/>
      <c r="E521" s="264"/>
      <c r="F521" s="264"/>
      <c r="G521" s="264"/>
      <c r="H521" s="264"/>
      <c r="I521" s="264"/>
      <c r="J521" s="264"/>
    </row>
    <row r="522">
      <c r="A522" s="264"/>
      <c r="B522" s="264"/>
      <c r="C522" s="264"/>
      <c r="D522" s="264"/>
      <c r="E522" s="264"/>
      <c r="F522" s="264"/>
      <c r="G522" s="264"/>
      <c r="H522" s="264"/>
      <c r="I522" s="264"/>
      <c r="J522" s="264"/>
    </row>
    <row r="523">
      <c r="A523" s="264"/>
      <c r="B523" s="264"/>
      <c r="C523" s="264"/>
      <c r="D523" s="264"/>
      <c r="E523" s="264"/>
      <c r="F523" s="264"/>
      <c r="G523" s="264"/>
      <c r="H523" s="264"/>
      <c r="I523" s="264"/>
      <c r="J523" s="264"/>
    </row>
    <row r="524">
      <c r="A524" s="264"/>
      <c r="B524" s="264"/>
      <c r="C524" s="264"/>
      <c r="D524" s="264"/>
      <c r="E524" s="264"/>
      <c r="F524" s="264"/>
      <c r="G524" s="264"/>
      <c r="H524" s="264"/>
      <c r="I524" s="264"/>
      <c r="J524" s="264"/>
    </row>
    <row r="525">
      <c r="A525" s="264"/>
      <c r="B525" s="264"/>
      <c r="C525" s="264"/>
      <c r="D525" s="264"/>
      <c r="E525" s="264"/>
      <c r="F525" s="264"/>
      <c r="G525" s="264"/>
      <c r="H525" s="264"/>
      <c r="I525" s="264"/>
      <c r="J525" s="264"/>
    </row>
    <row r="526">
      <c r="A526" s="264"/>
      <c r="B526" s="264"/>
      <c r="C526" s="264"/>
      <c r="D526" s="264"/>
      <c r="E526" s="264"/>
      <c r="F526" s="264"/>
      <c r="G526" s="264"/>
      <c r="H526" s="264"/>
      <c r="I526" s="264"/>
      <c r="J526" s="264"/>
    </row>
    <row r="527">
      <c r="A527" s="264"/>
      <c r="B527" s="264"/>
      <c r="C527" s="264"/>
      <c r="D527" s="264"/>
      <c r="E527" s="264"/>
      <c r="F527" s="264"/>
      <c r="G527" s="264"/>
      <c r="H527" s="264"/>
      <c r="I527" s="264"/>
      <c r="J527" s="264"/>
    </row>
    <row r="528">
      <c r="A528" s="264"/>
      <c r="B528" s="264"/>
      <c r="C528" s="264"/>
      <c r="D528" s="264"/>
      <c r="E528" s="264"/>
      <c r="F528" s="264"/>
      <c r="G528" s="264"/>
      <c r="H528" s="264"/>
      <c r="I528" s="264"/>
      <c r="J528" s="264"/>
    </row>
    <row r="529">
      <c r="A529" s="264"/>
      <c r="B529" s="264"/>
      <c r="C529" s="264"/>
      <c r="D529" s="264"/>
      <c r="E529" s="264"/>
      <c r="F529" s="264"/>
      <c r="G529" s="264"/>
      <c r="H529" s="264"/>
      <c r="I529" s="264"/>
      <c r="J529" s="264"/>
    </row>
    <row r="530">
      <c r="A530" s="264"/>
      <c r="B530" s="264"/>
      <c r="C530" s="264"/>
      <c r="D530" s="264"/>
      <c r="E530" s="264"/>
      <c r="F530" s="264"/>
      <c r="G530" s="264"/>
      <c r="H530" s="264"/>
      <c r="I530" s="264"/>
      <c r="J530" s="264"/>
    </row>
    <row r="531">
      <c r="A531" s="264"/>
      <c r="B531" s="264"/>
      <c r="C531" s="264"/>
      <c r="D531" s="264"/>
      <c r="E531" s="264"/>
      <c r="F531" s="264"/>
      <c r="G531" s="264"/>
      <c r="H531" s="264"/>
      <c r="I531" s="264"/>
      <c r="J531" s="264"/>
    </row>
    <row r="532">
      <c r="A532" s="264"/>
      <c r="B532" s="264"/>
      <c r="C532" s="264"/>
      <c r="D532" s="264"/>
      <c r="E532" s="264"/>
      <c r="F532" s="264"/>
      <c r="G532" s="264"/>
      <c r="H532" s="264"/>
      <c r="I532" s="264"/>
      <c r="J532" s="264"/>
    </row>
    <row r="533">
      <c r="A533" s="264"/>
      <c r="B533" s="264"/>
      <c r="C533" s="264"/>
      <c r="D533" s="264"/>
      <c r="E533" s="264"/>
      <c r="F533" s="264"/>
      <c r="G533" s="264"/>
      <c r="H533" s="264"/>
      <c r="I533" s="264"/>
      <c r="J533" s="264"/>
    </row>
    <row r="534">
      <c r="A534" s="264"/>
      <c r="B534" s="264"/>
      <c r="C534" s="264"/>
      <c r="D534" s="264"/>
      <c r="E534" s="264"/>
      <c r="F534" s="264"/>
      <c r="G534" s="264"/>
      <c r="H534" s="264"/>
      <c r="I534" s="264"/>
      <c r="J534" s="264"/>
    </row>
    <row r="535">
      <c r="A535" s="264"/>
      <c r="B535" s="264"/>
      <c r="C535" s="264"/>
      <c r="D535" s="264"/>
      <c r="E535" s="264"/>
      <c r="F535" s="264"/>
      <c r="G535" s="264"/>
      <c r="H535" s="264"/>
      <c r="I535" s="264"/>
      <c r="J535" s="264"/>
    </row>
    <row r="536">
      <c r="A536" s="264"/>
      <c r="B536" s="264"/>
      <c r="C536" s="264"/>
      <c r="D536" s="264"/>
      <c r="E536" s="264"/>
      <c r="F536" s="264"/>
      <c r="G536" s="264"/>
      <c r="H536" s="264"/>
      <c r="I536" s="264"/>
      <c r="J536" s="264"/>
    </row>
    <row r="537">
      <c r="A537" s="264"/>
      <c r="B537" s="264"/>
      <c r="C537" s="264"/>
      <c r="D537" s="264"/>
      <c r="E537" s="264"/>
      <c r="F537" s="264"/>
      <c r="G537" s="264"/>
      <c r="H537" s="264"/>
      <c r="I537" s="264"/>
      <c r="J537" s="264"/>
    </row>
    <row r="538">
      <c r="A538" s="264"/>
      <c r="B538" s="264"/>
      <c r="C538" s="264"/>
      <c r="D538" s="264"/>
      <c r="E538" s="264"/>
      <c r="F538" s="264"/>
      <c r="G538" s="264"/>
      <c r="H538" s="264"/>
      <c r="I538" s="264"/>
      <c r="J538" s="264"/>
    </row>
    <row r="539">
      <c r="A539" s="264"/>
      <c r="B539" s="264"/>
      <c r="C539" s="264"/>
      <c r="D539" s="264"/>
      <c r="E539" s="264"/>
      <c r="F539" s="264"/>
      <c r="G539" s="264"/>
      <c r="H539" s="264"/>
      <c r="I539" s="264"/>
      <c r="J539" s="264"/>
    </row>
    <row r="540">
      <c r="A540" s="264"/>
      <c r="B540" s="264"/>
      <c r="C540" s="264"/>
      <c r="D540" s="264"/>
      <c r="E540" s="264"/>
      <c r="F540" s="264"/>
      <c r="G540" s="264"/>
      <c r="H540" s="264"/>
      <c r="I540" s="264"/>
      <c r="J540" s="264"/>
    </row>
    <row r="541">
      <c r="A541" s="264"/>
      <c r="B541" s="264"/>
      <c r="C541" s="264"/>
      <c r="D541" s="264"/>
      <c r="E541" s="264"/>
      <c r="F541" s="264"/>
      <c r="G541" s="264"/>
      <c r="H541" s="264"/>
      <c r="I541" s="264"/>
      <c r="J541" s="264"/>
    </row>
    <row r="542">
      <c r="A542" s="264"/>
      <c r="B542" s="264"/>
      <c r="C542" s="264"/>
      <c r="D542" s="264"/>
      <c r="E542" s="264"/>
      <c r="F542" s="264"/>
      <c r="G542" s="264"/>
      <c r="H542" s="264"/>
      <c r="I542" s="264"/>
      <c r="J542" s="264"/>
    </row>
    <row r="543">
      <c r="A543" s="264"/>
      <c r="B543" s="264"/>
      <c r="C543" s="264"/>
      <c r="D543" s="264"/>
      <c r="E543" s="264"/>
      <c r="F543" s="264"/>
      <c r="G543" s="264"/>
      <c r="H543" s="264"/>
      <c r="I543" s="264"/>
      <c r="J543" s="264"/>
    </row>
    <row r="544">
      <c r="A544" s="264"/>
      <c r="B544" s="264"/>
      <c r="C544" s="264"/>
      <c r="D544" s="264"/>
      <c r="E544" s="264"/>
      <c r="F544" s="264"/>
      <c r="G544" s="264"/>
      <c r="H544" s="264"/>
      <c r="I544" s="264"/>
      <c r="J544" s="264"/>
    </row>
    <row r="545">
      <c r="A545" s="264"/>
      <c r="B545" s="264"/>
      <c r="C545" s="264"/>
      <c r="D545" s="264"/>
      <c r="E545" s="264"/>
      <c r="F545" s="264"/>
      <c r="G545" s="264"/>
      <c r="H545" s="264"/>
      <c r="I545" s="264"/>
      <c r="J545" s="264"/>
    </row>
    <row r="546">
      <c r="A546" s="264"/>
      <c r="B546" s="264"/>
      <c r="C546" s="264"/>
      <c r="D546" s="264"/>
      <c r="E546" s="264"/>
      <c r="F546" s="264"/>
      <c r="G546" s="264"/>
      <c r="H546" s="264"/>
      <c r="I546" s="264"/>
      <c r="J546" s="264"/>
    </row>
    <row r="547">
      <c r="A547" s="264"/>
      <c r="B547" s="264"/>
      <c r="C547" s="264"/>
      <c r="D547" s="264"/>
      <c r="E547" s="264"/>
      <c r="F547" s="264"/>
      <c r="G547" s="264"/>
      <c r="H547" s="264"/>
      <c r="I547" s="264"/>
      <c r="J547" s="264"/>
    </row>
    <row r="548">
      <c r="A548" s="264"/>
      <c r="B548" s="264"/>
      <c r="C548" s="264"/>
      <c r="D548" s="264"/>
      <c r="E548" s="264"/>
      <c r="F548" s="264"/>
      <c r="G548" s="264"/>
      <c r="H548" s="264"/>
      <c r="I548" s="264"/>
      <c r="J548" s="264"/>
    </row>
    <row r="549">
      <c r="A549" s="264"/>
      <c r="B549" s="264"/>
      <c r="C549" s="264"/>
      <c r="D549" s="264"/>
      <c r="E549" s="264"/>
      <c r="F549" s="264"/>
      <c r="G549" s="264"/>
      <c r="H549" s="264"/>
      <c r="I549" s="264"/>
      <c r="J549" s="264"/>
    </row>
    <row r="550">
      <c r="A550" s="264"/>
      <c r="B550" s="264"/>
      <c r="C550" s="264"/>
      <c r="D550" s="264"/>
      <c r="E550" s="264"/>
      <c r="F550" s="264"/>
      <c r="G550" s="264"/>
      <c r="H550" s="264"/>
      <c r="I550" s="264"/>
      <c r="J550" s="264"/>
    </row>
    <row r="551">
      <c r="A551" s="264"/>
      <c r="B551" s="264"/>
      <c r="C551" s="264"/>
      <c r="D551" s="264"/>
      <c r="E551" s="264"/>
      <c r="F551" s="264"/>
      <c r="G551" s="264"/>
      <c r="H551" s="264"/>
      <c r="I551" s="264"/>
      <c r="J551" s="264"/>
    </row>
    <row r="552">
      <c r="A552" s="264"/>
      <c r="B552" s="264"/>
      <c r="C552" s="264"/>
      <c r="D552" s="264"/>
      <c r="E552" s="264"/>
      <c r="F552" s="264"/>
      <c r="G552" s="264"/>
      <c r="H552" s="264"/>
      <c r="I552" s="264"/>
      <c r="J552" s="264"/>
    </row>
    <row r="553">
      <c r="A553" s="264"/>
      <c r="B553" s="264"/>
      <c r="C553" s="264"/>
      <c r="D553" s="264"/>
      <c r="E553" s="264"/>
      <c r="F553" s="264"/>
      <c r="G553" s="264"/>
      <c r="H553" s="264"/>
      <c r="I553" s="264"/>
      <c r="J553" s="264"/>
    </row>
    <row r="554">
      <c r="A554" s="264"/>
      <c r="B554" s="264"/>
      <c r="C554" s="264"/>
      <c r="D554" s="264"/>
      <c r="E554" s="264"/>
      <c r="F554" s="264"/>
      <c r="G554" s="264"/>
      <c r="H554" s="264"/>
      <c r="I554" s="264"/>
      <c r="J554" s="264"/>
    </row>
    <row r="555">
      <c r="A555" s="264"/>
      <c r="B555" s="264"/>
      <c r="C555" s="264"/>
      <c r="D555" s="264"/>
      <c r="E555" s="264"/>
      <c r="F555" s="264"/>
      <c r="G555" s="264"/>
      <c r="H555" s="264"/>
      <c r="I555" s="264"/>
      <c r="J555" s="264"/>
    </row>
    <row r="556">
      <c r="A556" s="264"/>
      <c r="B556" s="264"/>
      <c r="C556" s="264"/>
      <c r="D556" s="264"/>
      <c r="E556" s="264"/>
      <c r="F556" s="264"/>
      <c r="G556" s="264"/>
      <c r="H556" s="264"/>
      <c r="I556" s="264"/>
      <c r="J556" s="264"/>
    </row>
    <row r="557">
      <c r="A557" s="264"/>
      <c r="B557" s="264"/>
      <c r="C557" s="264"/>
      <c r="D557" s="264"/>
      <c r="E557" s="264"/>
      <c r="F557" s="264"/>
      <c r="G557" s="264"/>
      <c r="H557" s="264"/>
      <c r="I557" s="264"/>
      <c r="J557" s="264"/>
    </row>
    <row r="558">
      <c r="A558" s="264"/>
      <c r="B558" s="264"/>
      <c r="C558" s="264"/>
      <c r="D558" s="264"/>
      <c r="E558" s="264"/>
      <c r="F558" s="264"/>
      <c r="G558" s="264"/>
      <c r="H558" s="264"/>
      <c r="I558" s="264"/>
      <c r="J558" s="264"/>
    </row>
    <row r="559">
      <c r="A559" s="264"/>
      <c r="B559" s="264"/>
      <c r="C559" s="264"/>
      <c r="D559" s="264"/>
      <c r="E559" s="264"/>
      <c r="F559" s="264"/>
      <c r="G559" s="264"/>
      <c r="H559" s="264"/>
      <c r="I559" s="264"/>
      <c r="J559" s="264"/>
    </row>
    <row r="560">
      <c r="A560" s="264"/>
      <c r="B560" s="264"/>
      <c r="C560" s="264"/>
      <c r="D560" s="264"/>
      <c r="E560" s="264"/>
      <c r="F560" s="264"/>
      <c r="G560" s="264"/>
      <c r="H560" s="264"/>
      <c r="I560" s="264"/>
      <c r="J560" s="264"/>
    </row>
    <row r="561">
      <c r="A561" s="264"/>
      <c r="B561" s="264"/>
      <c r="C561" s="264"/>
      <c r="D561" s="264"/>
      <c r="E561" s="264"/>
      <c r="F561" s="264"/>
      <c r="G561" s="264"/>
      <c r="H561" s="264"/>
      <c r="I561" s="264"/>
      <c r="J561" s="264"/>
    </row>
    <row r="562">
      <c r="A562" s="264"/>
      <c r="B562" s="264"/>
      <c r="C562" s="264"/>
      <c r="D562" s="264"/>
      <c r="E562" s="264"/>
      <c r="F562" s="264"/>
      <c r="G562" s="264"/>
      <c r="H562" s="264"/>
      <c r="I562" s="264"/>
      <c r="J562" s="264"/>
    </row>
    <row r="563">
      <c r="A563" s="264"/>
      <c r="B563" s="264"/>
      <c r="C563" s="264"/>
      <c r="D563" s="264"/>
      <c r="E563" s="264"/>
      <c r="F563" s="264"/>
      <c r="G563" s="264"/>
      <c r="H563" s="264"/>
      <c r="I563" s="264"/>
      <c r="J563" s="264"/>
    </row>
    <row r="564">
      <c r="A564" s="264"/>
      <c r="B564" s="264"/>
      <c r="C564" s="264"/>
      <c r="D564" s="264"/>
      <c r="E564" s="264"/>
      <c r="F564" s="264"/>
      <c r="G564" s="264"/>
      <c r="H564" s="264"/>
      <c r="I564" s="264"/>
      <c r="J564" s="264"/>
    </row>
    <row r="565">
      <c r="A565" s="264"/>
      <c r="B565" s="264"/>
      <c r="C565" s="264"/>
      <c r="D565" s="264"/>
      <c r="E565" s="264"/>
      <c r="F565" s="264"/>
      <c r="G565" s="264"/>
      <c r="H565" s="264"/>
      <c r="I565" s="264"/>
      <c r="J565" s="264"/>
    </row>
    <row r="566">
      <c r="A566" s="264"/>
      <c r="B566" s="264"/>
      <c r="C566" s="264"/>
      <c r="D566" s="264"/>
      <c r="E566" s="264"/>
      <c r="F566" s="264"/>
      <c r="G566" s="264"/>
      <c r="H566" s="264"/>
      <c r="I566" s="264"/>
      <c r="J566" s="264"/>
    </row>
    <row r="567">
      <c r="A567" s="264"/>
      <c r="B567" s="264"/>
      <c r="C567" s="264"/>
      <c r="D567" s="264"/>
      <c r="E567" s="264"/>
      <c r="F567" s="264"/>
      <c r="G567" s="264"/>
      <c r="H567" s="264"/>
      <c r="I567" s="264"/>
      <c r="J567" s="264"/>
    </row>
    <row r="568">
      <c r="A568" s="264"/>
      <c r="B568" s="264"/>
      <c r="C568" s="264"/>
      <c r="D568" s="264"/>
      <c r="E568" s="264"/>
      <c r="F568" s="264"/>
      <c r="G568" s="264"/>
      <c r="H568" s="264"/>
      <c r="I568" s="264"/>
      <c r="J568" s="264"/>
    </row>
    <row r="569">
      <c r="A569" s="264"/>
      <c r="B569" s="264"/>
      <c r="C569" s="264"/>
      <c r="D569" s="264"/>
      <c r="E569" s="264"/>
      <c r="F569" s="264"/>
      <c r="G569" s="264"/>
      <c r="H569" s="264"/>
      <c r="I569" s="264"/>
      <c r="J569" s="264"/>
    </row>
    <row r="570">
      <c r="A570" s="264"/>
      <c r="B570" s="264"/>
      <c r="C570" s="264"/>
      <c r="D570" s="264"/>
      <c r="E570" s="264"/>
      <c r="F570" s="264"/>
      <c r="G570" s="264"/>
      <c r="H570" s="264"/>
      <c r="I570" s="264"/>
      <c r="J570" s="264"/>
    </row>
    <row r="571">
      <c r="A571" s="264"/>
      <c r="B571" s="264"/>
      <c r="C571" s="264"/>
      <c r="D571" s="264"/>
      <c r="E571" s="264"/>
      <c r="F571" s="264"/>
      <c r="G571" s="264"/>
      <c r="H571" s="264"/>
      <c r="I571" s="264"/>
      <c r="J571" s="264"/>
    </row>
    <row r="572">
      <c r="A572" s="264"/>
      <c r="B572" s="264"/>
      <c r="C572" s="264"/>
      <c r="D572" s="264"/>
      <c r="E572" s="264"/>
      <c r="F572" s="264"/>
      <c r="G572" s="264"/>
      <c r="H572" s="264"/>
      <c r="I572" s="264"/>
      <c r="J572" s="264"/>
    </row>
    <row r="573">
      <c r="A573" s="264"/>
      <c r="B573" s="264"/>
      <c r="C573" s="264"/>
      <c r="D573" s="264"/>
      <c r="E573" s="264"/>
      <c r="F573" s="264"/>
      <c r="G573" s="264"/>
      <c r="H573" s="264"/>
      <c r="I573" s="264"/>
      <c r="J573" s="264"/>
    </row>
    <row r="574">
      <c r="A574" s="264"/>
      <c r="B574" s="264"/>
      <c r="C574" s="264"/>
      <c r="D574" s="264"/>
      <c r="E574" s="264"/>
      <c r="F574" s="264"/>
      <c r="G574" s="264"/>
      <c r="H574" s="264"/>
      <c r="I574" s="264"/>
      <c r="J574" s="264"/>
    </row>
    <row r="575">
      <c r="A575" s="264"/>
      <c r="B575" s="264"/>
      <c r="C575" s="264"/>
      <c r="D575" s="264"/>
      <c r="E575" s="264"/>
      <c r="F575" s="264"/>
      <c r="G575" s="264"/>
      <c r="H575" s="264"/>
      <c r="I575" s="264"/>
      <c r="J575" s="264"/>
    </row>
    <row r="576">
      <c r="A576" s="264"/>
      <c r="B576" s="264"/>
      <c r="C576" s="264"/>
      <c r="D576" s="264"/>
      <c r="E576" s="264"/>
      <c r="F576" s="264"/>
      <c r="G576" s="264"/>
      <c r="H576" s="264"/>
      <c r="I576" s="264"/>
      <c r="J576" s="264"/>
    </row>
    <row r="577">
      <c r="A577" s="264"/>
      <c r="B577" s="264"/>
      <c r="C577" s="264"/>
      <c r="D577" s="264"/>
      <c r="E577" s="264"/>
      <c r="F577" s="264"/>
      <c r="G577" s="264"/>
      <c r="H577" s="264"/>
      <c r="I577" s="264"/>
      <c r="J577" s="264"/>
    </row>
    <row r="578">
      <c r="A578" s="264"/>
      <c r="B578" s="264"/>
      <c r="C578" s="264"/>
      <c r="D578" s="264"/>
      <c r="E578" s="264"/>
      <c r="F578" s="264"/>
      <c r="G578" s="264"/>
      <c r="H578" s="264"/>
      <c r="I578" s="264"/>
      <c r="J578" s="264"/>
    </row>
    <row r="579">
      <c r="A579" s="264"/>
      <c r="B579" s="264"/>
      <c r="C579" s="264"/>
      <c r="D579" s="264"/>
      <c r="E579" s="264"/>
      <c r="F579" s="264"/>
      <c r="G579" s="264"/>
      <c r="H579" s="264"/>
      <c r="I579" s="264"/>
      <c r="J579" s="264"/>
    </row>
    <row r="580">
      <c r="A580" s="264"/>
      <c r="B580" s="264"/>
      <c r="C580" s="264"/>
      <c r="D580" s="264"/>
      <c r="E580" s="264"/>
      <c r="F580" s="264"/>
      <c r="G580" s="264"/>
      <c r="H580" s="264"/>
      <c r="I580" s="264"/>
      <c r="J580" s="264"/>
    </row>
    <row r="581">
      <c r="A581" s="264"/>
      <c r="B581" s="264"/>
      <c r="C581" s="264"/>
      <c r="D581" s="264"/>
      <c r="E581" s="264"/>
      <c r="F581" s="264"/>
      <c r="G581" s="264"/>
      <c r="H581" s="264"/>
      <c r="I581" s="264"/>
      <c r="J581" s="264"/>
    </row>
    <row r="582">
      <c r="A582" s="264"/>
      <c r="B582" s="264"/>
      <c r="C582" s="264"/>
      <c r="D582" s="264"/>
      <c r="E582" s="264"/>
      <c r="F582" s="264"/>
      <c r="G582" s="264"/>
      <c r="H582" s="264"/>
      <c r="I582" s="264"/>
      <c r="J582" s="264"/>
    </row>
    <row r="583">
      <c r="A583" s="264"/>
      <c r="B583" s="264"/>
      <c r="C583" s="264"/>
      <c r="D583" s="264"/>
      <c r="E583" s="264"/>
      <c r="F583" s="264"/>
      <c r="G583" s="264"/>
      <c r="H583" s="264"/>
      <c r="I583" s="264"/>
      <c r="J583" s="264"/>
    </row>
    <row r="584">
      <c r="A584" s="264"/>
      <c r="B584" s="264"/>
      <c r="C584" s="264"/>
      <c r="D584" s="264"/>
      <c r="E584" s="264"/>
      <c r="F584" s="264"/>
      <c r="G584" s="264"/>
      <c r="H584" s="264"/>
      <c r="I584" s="264"/>
      <c r="J584" s="264"/>
    </row>
    <row r="585">
      <c r="A585" s="264"/>
      <c r="B585" s="264"/>
      <c r="C585" s="264"/>
      <c r="D585" s="264"/>
      <c r="E585" s="264"/>
      <c r="F585" s="264"/>
      <c r="G585" s="264"/>
      <c r="H585" s="264"/>
      <c r="I585" s="264"/>
      <c r="J585" s="264"/>
    </row>
    <row r="586">
      <c r="A586" s="264"/>
      <c r="B586" s="264"/>
      <c r="C586" s="264"/>
      <c r="D586" s="264"/>
      <c r="E586" s="264"/>
      <c r="F586" s="264"/>
      <c r="G586" s="264"/>
      <c r="H586" s="264"/>
      <c r="I586" s="264"/>
      <c r="J586" s="264"/>
    </row>
    <row r="587">
      <c r="A587" s="264"/>
      <c r="B587" s="264"/>
      <c r="C587" s="264"/>
      <c r="D587" s="264"/>
      <c r="E587" s="264"/>
      <c r="F587" s="264"/>
      <c r="G587" s="264"/>
      <c r="H587" s="264"/>
      <c r="I587" s="264"/>
      <c r="J587" s="264"/>
    </row>
    <row r="588">
      <c r="A588" s="264"/>
      <c r="B588" s="264"/>
      <c r="C588" s="264"/>
      <c r="D588" s="264"/>
      <c r="E588" s="264"/>
      <c r="F588" s="264"/>
      <c r="G588" s="264"/>
      <c r="H588" s="264"/>
      <c r="I588" s="264"/>
      <c r="J588" s="264"/>
    </row>
    <row r="589">
      <c r="A589" s="264"/>
      <c r="B589" s="264"/>
      <c r="C589" s="264"/>
      <c r="D589" s="264"/>
      <c r="E589" s="264"/>
      <c r="F589" s="264"/>
      <c r="G589" s="264"/>
      <c r="H589" s="264"/>
      <c r="I589" s="264"/>
      <c r="J589" s="264"/>
    </row>
    <row r="590">
      <c r="A590" s="264"/>
      <c r="B590" s="264"/>
      <c r="C590" s="264"/>
      <c r="D590" s="264"/>
      <c r="E590" s="264"/>
      <c r="F590" s="264"/>
      <c r="G590" s="264"/>
      <c r="H590" s="264"/>
      <c r="I590" s="264"/>
      <c r="J590" s="264"/>
    </row>
    <row r="591">
      <c r="A591" s="264"/>
      <c r="B591" s="264"/>
      <c r="C591" s="264"/>
      <c r="D591" s="264"/>
      <c r="E591" s="264"/>
      <c r="F591" s="264"/>
      <c r="G591" s="264"/>
      <c r="H591" s="264"/>
      <c r="I591" s="264"/>
      <c r="J591" s="264"/>
    </row>
    <row r="592">
      <c r="A592" s="264"/>
      <c r="B592" s="264"/>
      <c r="C592" s="264"/>
      <c r="D592" s="264"/>
      <c r="E592" s="264"/>
      <c r="F592" s="264"/>
      <c r="G592" s="264"/>
      <c r="H592" s="264"/>
      <c r="I592" s="264"/>
      <c r="J592" s="264"/>
    </row>
    <row r="593">
      <c r="A593" s="264"/>
      <c r="B593" s="264"/>
      <c r="C593" s="264"/>
      <c r="D593" s="264"/>
      <c r="E593" s="264"/>
      <c r="F593" s="264"/>
      <c r="G593" s="264"/>
      <c r="H593" s="264"/>
      <c r="I593" s="264"/>
      <c r="J593" s="264"/>
    </row>
    <row r="594">
      <c r="A594" s="264"/>
      <c r="B594" s="264"/>
      <c r="C594" s="264"/>
      <c r="D594" s="264"/>
      <c r="E594" s="264"/>
      <c r="F594" s="264"/>
      <c r="G594" s="264"/>
      <c r="H594" s="264"/>
      <c r="I594" s="264"/>
      <c r="J594" s="264"/>
    </row>
    <row r="595">
      <c r="A595" s="264"/>
      <c r="B595" s="264"/>
      <c r="C595" s="264"/>
      <c r="D595" s="264"/>
      <c r="E595" s="264"/>
      <c r="F595" s="264"/>
      <c r="G595" s="264"/>
      <c r="H595" s="264"/>
      <c r="I595" s="264"/>
      <c r="J595" s="264"/>
    </row>
    <row r="596">
      <c r="A596" s="264"/>
      <c r="B596" s="264"/>
      <c r="C596" s="264"/>
      <c r="D596" s="264"/>
      <c r="E596" s="264"/>
      <c r="F596" s="264"/>
      <c r="G596" s="264"/>
      <c r="H596" s="264"/>
      <c r="I596" s="264"/>
      <c r="J596" s="264"/>
    </row>
    <row r="597">
      <c r="A597" s="264"/>
      <c r="B597" s="264"/>
      <c r="C597" s="264"/>
      <c r="D597" s="264"/>
      <c r="E597" s="264"/>
      <c r="F597" s="264"/>
      <c r="G597" s="264"/>
      <c r="H597" s="264"/>
      <c r="I597" s="264"/>
      <c r="J597" s="264"/>
    </row>
    <row r="598">
      <c r="A598" s="264"/>
      <c r="B598" s="264"/>
      <c r="C598" s="264"/>
      <c r="D598" s="264"/>
      <c r="E598" s="264"/>
      <c r="F598" s="264"/>
      <c r="G598" s="264"/>
      <c r="H598" s="264"/>
      <c r="I598" s="264"/>
      <c r="J598" s="264"/>
    </row>
    <row r="599">
      <c r="A599" s="264"/>
      <c r="B599" s="264"/>
      <c r="C599" s="264"/>
      <c r="D599" s="264"/>
      <c r="E599" s="264"/>
      <c r="F599" s="264"/>
      <c r="G599" s="264"/>
      <c r="H599" s="264"/>
      <c r="I599" s="264"/>
      <c r="J599" s="264"/>
    </row>
    <row r="600">
      <c r="A600" s="264"/>
      <c r="B600" s="264"/>
      <c r="C600" s="264"/>
      <c r="D600" s="264"/>
      <c r="E600" s="264"/>
      <c r="F600" s="264"/>
      <c r="G600" s="264"/>
      <c r="H600" s="264"/>
      <c r="I600" s="264"/>
      <c r="J600" s="264"/>
    </row>
    <row r="601">
      <c r="A601" s="264"/>
      <c r="B601" s="264"/>
      <c r="C601" s="264"/>
      <c r="D601" s="264"/>
      <c r="E601" s="264"/>
      <c r="F601" s="264"/>
      <c r="G601" s="264"/>
      <c r="H601" s="264"/>
      <c r="I601" s="264"/>
      <c r="J601" s="264"/>
    </row>
    <row r="602">
      <c r="A602" s="264"/>
      <c r="B602" s="264"/>
      <c r="C602" s="264"/>
      <c r="D602" s="264"/>
      <c r="E602" s="264"/>
      <c r="F602" s="264"/>
      <c r="G602" s="264"/>
      <c r="H602" s="264"/>
      <c r="I602" s="264"/>
      <c r="J602" s="264"/>
    </row>
    <row r="603">
      <c r="A603" s="264"/>
      <c r="B603" s="264"/>
      <c r="C603" s="264"/>
      <c r="D603" s="264"/>
      <c r="E603" s="264"/>
      <c r="F603" s="264"/>
      <c r="G603" s="264"/>
      <c r="H603" s="264"/>
      <c r="I603" s="264"/>
      <c r="J603" s="264"/>
    </row>
    <row r="604">
      <c r="A604" s="264"/>
      <c r="B604" s="264"/>
      <c r="C604" s="264"/>
      <c r="D604" s="264"/>
      <c r="E604" s="264"/>
      <c r="F604" s="264"/>
      <c r="G604" s="264"/>
      <c r="H604" s="264"/>
      <c r="I604" s="264"/>
      <c r="J604" s="264"/>
    </row>
    <row r="605">
      <c r="A605" s="264"/>
      <c r="B605" s="264"/>
      <c r="C605" s="264"/>
      <c r="D605" s="264"/>
      <c r="E605" s="264"/>
      <c r="F605" s="264"/>
      <c r="G605" s="264"/>
      <c r="H605" s="264"/>
      <c r="I605" s="264"/>
      <c r="J605" s="264"/>
    </row>
    <row r="606">
      <c r="A606" s="264"/>
      <c r="B606" s="264"/>
      <c r="C606" s="264"/>
      <c r="D606" s="264"/>
      <c r="E606" s="264"/>
      <c r="F606" s="264"/>
      <c r="G606" s="264"/>
      <c r="H606" s="264"/>
      <c r="I606" s="264"/>
      <c r="J606" s="264"/>
    </row>
    <row r="607">
      <c r="A607" s="264"/>
      <c r="B607" s="264"/>
      <c r="C607" s="264"/>
      <c r="D607" s="264"/>
      <c r="E607" s="264"/>
      <c r="F607" s="264"/>
      <c r="G607" s="264"/>
      <c r="H607" s="264"/>
      <c r="I607" s="264"/>
      <c r="J607" s="264"/>
    </row>
    <row r="608">
      <c r="A608" s="264"/>
      <c r="B608" s="264"/>
      <c r="C608" s="264"/>
      <c r="D608" s="264"/>
      <c r="E608" s="264"/>
      <c r="F608" s="264"/>
      <c r="G608" s="264"/>
      <c r="H608" s="264"/>
      <c r="I608" s="264"/>
      <c r="J608" s="264"/>
    </row>
    <row r="609">
      <c r="A609" s="264"/>
      <c r="B609" s="264"/>
      <c r="C609" s="264"/>
      <c r="D609" s="264"/>
      <c r="E609" s="264"/>
      <c r="F609" s="264"/>
      <c r="G609" s="264"/>
      <c r="H609" s="264"/>
      <c r="I609" s="264"/>
      <c r="J609" s="264"/>
    </row>
    <row r="610">
      <c r="A610" s="264"/>
      <c r="B610" s="264"/>
      <c r="C610" s="264"/>
      <c r="D610" s="264"/>
      <c r="E610" s="264"/>
      <c r="F610" s="264"/>
      <c r="G610" s="264"/>
      <c r="H610" s="264"/>
      <c r="I610" s="264"/>
      <c r="J610" s="264"/>
    </row>
    <row r="611">
      <c r="A611" s="264"/>
      <c r="B611" s="264"/>
      <c r="C611" s="264"/>
      <c r="D611" s="264"/>
      <c r="E611" s="264"/>
      <c r="F611" s="264"/>
      <c r="G611" s="264"/>
      <c r="H611" s="264"/>
      <c r="I611" s="264"/>
      <c r="J611" s="264"/>
    </row>
    <row r="612">
      <c r="A612" s="264"/>
      <c r="B612" s="264"/>
      <c r="C612" s="264"/>
      <c r="D612" s="264"/>
      <c r="E612" s="264"/>
      <c r="F612" s="264"/>
      <c r="G612" s="264"/>
      <c r="H612" s="264"/>
      <c r="I612" s="264"/>
      <c r="J612" s="264"/>
    </row>
    <row r="613">
      <c r="A613" s="264"/>
      <c r="B613" s="264"/>
      <c r="C613" s="264"/>
      <c r="D613" s="264"/>
      <c r="E613" s="264"/>
      <c r="F613" s="264"/>
      <c r="G613" s="264"/>
      <c r="H613" s="264"/>
      <c r="I613" s="264"/>
      <c r="J613" s="264"/>
    </row>
    <row r="614">
      <c r="A614" s="264"/>
      <c r="B614" s="264"/>
      <c r="C614" s="264"/>
      <c r="D614" s="264"/>
      <c r="E614" s="264"/>
      <c r="F614" s="264"/>
      <c r="G614" s="264"/>
      <c r="H614" s="264"/>
      <c r="I614" s="264"/>
      <c r="J614" s="264"/>
    </row>
    <row r="615">
      <c r="A615" s="264"/>
      <c r="B615" s="264"/>
      <c r="C615" s="264"/>
      <c r="D615" s="264"/>
      <c r="E615" s="264"/>
      <c r="F615" s="264"/>
      <c r="G615" s="264"/>
      <c r="H615" s="264"/>
      <c r="I615" s="264"/>
      <c r="J615" s="264"/>
    </row>
    <row r="616">
      <c r="A616" s="264"/>
      <c r="B616" s="264"/>
      <c r="C616" s="264"/>
      <c r="D616" s="264"/>
      <c r="E616" s="264"/>
      <c r="F616" s="264"/>
      <c r="G616" s="264"/>
      <c r="H616" s="264"/>
      <c r="I616" s="264"/>
      <c r="J616" s="264"/>
    </row>
    <row r="617">
      <c r="A617" s="264"/>
      <c r="B617" s="264"/>
      <c r="C617" s="264"/>
      <c r="D617" s="264"/>
      <c r="E617" s="264"/>
      <c r="F617" s="264"/>
      <c r="G617" s="264"/>
      <c r="H617" s="264"/>
      <c r="I617" s="264"/>
      <c r="J617" s="264"/>
    </row>
    <row r="618">
      <c r="A618" s="264"/>
      <c r="B618" s="264"/>
      <c r="C618" s="264"/>
      <c r="D618" s="264"/>
      <c r="E618" s="264"/>
      <c r="F618" s="264"/>
      <c r="G618" s="264"/>
      <c r="H618" s="264"/>
      <c r="I618" s="264"/>
      <c r="J618" s="264"/>
    </row>
    <row r="619">
      <c r="A619" s="264"/>
      <c r="B619" s="264"/>
      <c r="C619" s="264"/>
      <c r="D619" s="264"/>
      <c r="E619" s="264"/>
      <c r="F619" s="264"/>
      <c r="G619" s="264"/>
      <c r="H619" s="264"/>
      <c r="I619" s="264"/>
      <c r="J619" s="264"/>
    </row>
    <row r="620">
      <c r="A620" s="264"/>
      <c r="B620" s="264"/>
      <c r="C620" s="264"/>
      <c r="D620" s="264"/>
      <c r="E620" s="264"/>
      <c r="F620" s="264"/>
      <c r="G620" s="264"/>
      <c r="H620" s="264"/>
      <c r="I620" s="264"/>
      <c r="J620" s="264"/>
    </row>
    <row r="621">
      <c r="A621" s="264"/>
      <c r="B621" s="264"/>
      <c r="C621" s="264"/>
      <c r="D621" s="264"/>
      <c r="E621" s="264"/>
      <c r="F621" s="264"/>
      <c r="G621" s="264"/>
      <c r="H621" s="264"/>
      <c r="I621" s="264"/>
      <c r="J621" s="264"/>
    </row>
    <row r="622">
      <c r="A622" s="264"/>
      <c r="B622" s="264"/>
      <c r="C622" s="264"/>
      <c r="D622" s="264"/>
      <c r="E622" s="264"/>
      <c r="F622" s="264"/>
      <c r="G622" s="264"/>
      <c r="H622" s="264"/>
      <c r="I622" s="264"/>
      <c r="J622" s="264"/>
    </row>
    <row r="623">
      <c r="A623" s="264"/>
      <c r="B623" s="264"/>
      <c r="C623" s="264"/>
      <c r="D623" s="264"/>
      <c r="E623" s="264"/>
      <c r="F623" s="264"/>
      <c r="G623" s="264"/>
      <c r="H623" s="264"/>
      <c r="I623" s="264"/>
      <c r="J623" s="264"/>
    </row>
    <row r="624">
      <c r="A624" s="264"/>
      <c r="B624" s="264"/>
      <c r="C624" s="264"/>
      <c r="D624" s="264"/>
      <c r="E624" s="264"/>
      <c r="F624" s="264"/>
      <c r="G624" s="264"/>
      <c r="H624" s="264"/>
      <c r="I624" s="264"/>
      <c r="J624" s="264"/>
    </row>
    <row r="625">
      <c r="A625" s="264"/>
      <c r="B625" s="264"/>
      <c r="C625" s="264"/>
      <c r="D625" s="264"/>
      <c r="E625" s="264"/>
      <c r="F625" s="264"/>
      <c r="G625" s="264"/>
      <c r="H625" s="264"/>
      <c r="I625" s="264"/>
      <c r="J625" s="264"/>
    </row>
    <row r="626">
      <c r="A626" s="264"/>
      <c r="B626" s="264"/>
      <c r="C626" s="264"/>
      <c r="D626" s="264"/>
      <c r="E626" s="264"/>
      <c r="F626" s="264"/>
      <c r="G626" s="264"/>
      <c r="H626" s="264"/>
      <c r="I626" s="264"/>
      <c r="J626" s="264"/>
    </row>
    <row r="627">
      <c r="A627" s="264"/>
      <c r="B627" s="264"/>
      <c r="C627" s="264"/>
      <c r="D627" s="264"/>
      <c r="E627" s="264"/>
      <c r="F627" s="264"/>
      <c r="G627" s="264"/>
      <c r="H627" s="264"/>
      <c r="I627" s="264"/>
      <c r="J627" s="264"/>
    </row>
    <row r="628">
      <c r="A628" s="264"/>
      <c r="B628" s="264"/>
      <c r="C628" s="264"/>
      <c r="D628" s="264"/>
      <c r="E628" s="264"/>
      <c r="F628" s="264"/>
      <c r="G628" s="264"/>
      <c r="H628" s="264"/>
      <c r="I628" s="264"/>
      <c r="J628" s="264"/>
    </row>
    <row r="629">
      <c r="A629" s="264"/>
      <c r="B629" s="264"/>
      <c r="C629" s="264"/>
      <c r="D629" s="264"/>
      <c r="E629" s="264"/>
      <c r="F629" s="264"/>
      <c r="G629" s="264"/>
      <c r="H629" s="264"/>
      <c r="I629" s="264"/>
      <c r="J629" s="264"/>
    </row>
    <row r="630">
      <c r="A630" s="264"/>
      <c r="B630" s="264"/>
      <c r="C630" s="264"/>
      <c r="D630" s="264"/>
      <c r="E630" s="264"/>
      <c r="F630" s="264"/>
      <c r="G630" s="264"/>
      <c r="H630" s="264"/>
      <c r="I630" s="264"/>
      <c r="J630" s="264"/>
    </row>
    <row r="631">
      <c r="A631" s="264"/>
      <c r="B631" s="264"/>
      <c r="C631" s="264"/>
      <c r="D631" s="264"/>
      <c r="E631" s="264"/>
      <c r="F631" s="264"/>
      <c r="G631" s="264"/>
      <c r="H631" s="264"/>
      <c r="I631" s="264"/>
      <c r="J631" s="264"/>
    </row>
    <row r="632">
      <c r="A632" s="264"/>
      <c r="B632" s="264"/>
      <c r="C632" s="264"/>
      <c r="D632" s="264"/>
      <c r="E632" s="264"/>
      <c r="F632" s="264"/>
      <c r="G632" s="264"/>
      <c r="H632" s="264"/>
      <c r="I632" s="264"/>
      <c r="J632" s="264"/>
    </row>
    <row r="633">
      <c r="A633" s="264"/>
      <c r="B633" s="264"/>
      <c r="C633" s="264"/>
      <c r="D633" s="264"/>
      <c r="E633" s="264"/>
      <c r="F633" s="264"/>
      <c r="G633" s="264"/>
      <c r="H633" s="264"/>
      <c r="I633" s="264"/>
      <c r="J633" s="264"/>
    </row>
    <row r="634">
      <c r="A634" s="264"/>
      <c r="B634" s="264"/>
      <c r="C634" s="264"/>
      <c r="D634" s="264"/>
      <c r="E634" s="264"/>
      <c r="F634" s="264"/>
      <c r="G634" s="264"/>
      <c r="H634" s="264"/>
      <c r="I634" s="264"/>
      <c r="J634" s="264"/>
    </row>
    <row r="635">
      <c r="A635" s="264"/>
      <c r="B635" s="264"/>
      <c r="C635" s="264"/>
      <c r="D635" s="264"/>
      <c r="E635" s="264"/>
      <c r="F635" s="264"/>
      <c r="G635" s="264"/>
      <c r="H635" s="264"/>
      <c r="I635" s="264"/>
      <c r="J635" s="264"/>
    </row>
    <row r="636">
      <c r="A636" s="264"/>
      <c r="B636" s="264"/>
      <c r="C636" s="264"/>
      <c r="D636" s="264"/>
      <c r="E636" s="264"/>
      <c r="F636" s="264"/>
      <c r="G636" s="264"/>
      <c r="H636" s="264"/>
      <c r="I636" s="264"/>
      <c r="J636" s="264"/>
    </row>
    <row r="637">
      <c r="A637" s="264"/>
      <c r="B637" s="264"/>
      <c r="C637" s="264"/>
      <c r="D637" s="264"/>
      <c r="E637" s="264"/>
      <c r="F637" s="264"/>
      <c r="G637" s="264"/>
      <c r="H637" s="264"/>
      <c r="I637" s="264"/>
      <c r="J637" s="264"/>
    </row>
    <row r="638">
      <c r="A638" s="264"/>
      <c r="B638" s="264"/>
      <c r="C638" s="264"/>
      <c r="D638" s="264"/>
      <c r="E638" s="264"/>
      <c r="F638" s="264"/>
      <c r="G638" s="264"/>
      <c r="H638" s="264"/>
      <c r="I638" s="264"/>
      <c r="J638" s="264"/>
    </row>
    <row r="639">
      <c r="A639" s="264"/>
      <c r="B639" s="264"/>
      <c r="C639" s="264"/>
      <c r="D639" s="264"/>
      <c r="E639" s="264"/>
      <c r="F639" s="264"/>
      <c r="G639" s="264"/>
      <c r="H639" s="264"/>
      <c r="I639" s="264"/>
      <c r="J639" s="264"/>
    </row>
    <row r="640">
      <c r="A640" s="264"/>
      <c r="B640" s="264"/>
      <c r="C640" s="264"/>
      <c r="D640" s="264"/>
      <c r="E640" s="264"/>
      <c r="F640" s="264"/>
      <c r="G640" s="264"/>
      <c r="H640" s="264"/>
      <c r="I640" s="264"/>
      <c r="J640" s="264"/>
    </row>
    <row r="641">
      <c r="A641" s="264"/>
      <c r="B641" s="264"/>
      <c r="C641" s="264"/>
      <c r="D641" s="264"/>
      <c r="E641" s="264"/>
      <c r="F641" s="264"/>
      <c r="G641" s="264"/>
      <c r="H641" s="264"/>
      <c r="I641" s="264"/>
      <c r="J641" s="264"/>
    </row>
    <row r="642">
      <c r="A642" s="264"/>
      <c r="B642" s="264"/>
      <c r="C642" s="264"/>
      <c r="D642" s="264"/>
      <c r="E642" s="264"/>
      <c r="F642" s="264"/>
      <c r="G642" s="264"/>
      <c r="H642" s="264"/>
      <c r="I642" s="264"/>
      <c r="J642" s="264"/>
    </row>
    <row r="643">
      <c r="A643" s="264"/>
      <c r="B643" s="264"/>
      <c r="C643" s="264"/>
      <c r="D643" s="264"/>
      <c r="E643" s="264"/>
      <c r="F643" s="264"/>
      <c r="G643" s="264"/>
      <c r="H643" s="264"/>
      <c r="I643" s="264"/>
      <c r="J643" s="264"/>
    </row>
    <row r="644">
      <c r="A644" s="264"/>
      <c r="B644" s="264"/>
      <c r="C644" s="264"/>
      <c r="D644" s="264"/>
      <c r="E644" s="264"/>
      <c r="F644" s="264"/>
      <c r="G644" s="264"/>
      <c r="H644" s="264"/>
      <c r="I644" s="264"/>
      <c r="J644" s="264"/>
    </row>
    <row r="645">
      <c r="A645" s="264"/>
      <c r="B645" s="264"/>
      <c r="C645" s="264"/>
      <c r="D645" s="264"/>
      <c r="E645" s="264"/>
      <c r="F645" s="264"/>
      <c r="G645" s="264"/>
      <c r="H645" s="264"/>
      <c r="I645" s="264"/>
      <c r="J645" s="264"/>
    </row>
    <row r="646">
      <c r="A646" s="264"/>
      <c r="B646" s="264"/>
      <c r="C646" s="264"/>
      <c r="D646" s="264"/>
      <c r="E646" s="264"/>
      <c r="F646" s="264"/>
      <c r="G646" s="264"/>
      <c r="H646" s="264"/>
      <c r="I646" s="264"/>
      <c r="J646" s="264"/>
    </row>
    <row r="647">
      <c r="A647" s="264"/>
      <c r="B647" s="264"/>
      <c r="C647" s="264"/>
      <c r="D647" s="264"/>
      <c r="E647" s="264"/>
      <c r="F647" s="264"/>
      <c r="G647" s="264"/>
      <c r="H647" s="264"/>
      <c r="I647" s="264"/>
      <c r="J647" s="264"/>
    </row>
    <row r="648">
      <c r="A648" s="264"/>
      <c r="B648" s="264"/>
      <c r="C648" s="264"/>
      <c r="D648" s="264"/>
      <c r="E648" s="264"/>
      <c r="F648" s="264"/>
      <c r="G648" s="264"/>
      <c r="H648" s="264"/>
      <c r="I648" s="264"/>
      <c r="J648" s="264"/>
    </row>
    <row r="649">
      <c r="A649" s="264"/>
      <c r="B649" s="264"/>
      <c r="C649" s="264"/>
      <c r="D649" s="264"/>
      <c r="E649" s="264"/>
      <c r="F649" s="264"/>
      <c r="G649" s="264"/>
      <c r="H649" s="264"/>
      <c r="I649" s="264"/>
      <c r="J649" s="264"/>
    </row>
    <row r="650">
      <c r="A650" s="264"/>
      <c r="B650" s="264"/>
      <c r="C650" s="264"/>
      <c r="D650" s="264"/>
      <c r="E650" s="264"/>
      <c r="F650" s="264"/>
      <c r="G650" s="264"/>
      <c r="H650" s="264"/>
      <c r="I650" s="264"/>
      <c r="J650" s="264"/>
    </row>
    <row r="651">
      <c r="A651" s="264"/>
      <c r="B651" s="264"/>
      <c r="C651" s="264"/>
      <c r="D651" s="264"/>
      <c r="E651" s="264"/>
      <c r="F651" s="264"/>
      <c r="G651" s="264"/>
      <c r="H651" s="264"/>
      <c r="I651" s="264"/>
      <c r="J651" s="264"/>
    </row>
    <row r="652">
      <c r="A652" s="264"/>
      <c r="B652" s="264"/>
      <c r="C652" s="264"/>
      <c r="D652" s="264"/>
      <c r="E652" s="264"/>
      <c r="F652" s="264"/>
      <c r="G652" s="264"/>
      <c r="H652" s="264"/>
      <c r="I652" s="264"/>
      <c r="J652" s="264"/>
    </row>
    <row r="653">
      <c r="A653" s="264"/>
      <c r="B653" s="264"/>
      <c r="C653" s="264"/>
      <c r="D653" s="264"/>
      <c r="E653" s="264"/>
      <c r="F653" s="264"/>
      <c r="G653" s="264"/>
      <c r="H653" s="264"/>
      <c r="I653" s="264"/>
      <c r="J653" s="264"/>
    </row>
    <row r="654">
      <c r="A654" s="264"/>
      <c r="B654" s="264"/>
      <c r="C654" s="264"/>
      <c r="D654" s="264"/>
      <c r="E654" s="264"/>
      <c r="F654" s="264"/>
      <c r="G654" s="264"/>
      <c r="H654" s="264"/>
      <c r="I654" s="264"/>
      <c r="J654" s="264"/>
    </row>
    <row r="655">
      <c r="A655" s="264"/>
      <c r="B655" s="264"/>
      <c r="C655" s="264"/>
      <c r="D655" s="264"/>
      <c r="E655" s="264"/>
      <c r="F655" s="264"/>
      <c r="G655" s="264"/>
      <c r="H655" s="264"/>
      <c r="I655" s="264"/>
      <c r="J655" s="264"/>
    </row>
    <row r="656">
      <c r="A656" s="264"/>
      <c r="B656" s="264"/>
      <c r="C656" s="264"/>
      <c r="D656" s="264"/>
      <c r="E656" s="264"/>
      <c r="F656" s="264"/>
      <c r="G656" s="264"/>
      <c r="H656" s="264"/>
      <c r="I656" s="264"/>
      <c r="J656" s="264"/>
    </row>
    <row r="657">
      <c r="A657" s="264"/>
      <c r="B657" s="264"/>
      <c r="C657" s="264"/>
      <c r="D657" s="264"/>
      <c r="E657" s="264"/>
      <c r="F657" s="264"/>
      <c r="G657" s="264"/>
      <c r="H657" s="264"/>
      <c r="I657" s="264"/>
      <c r="J657" s="264"/>
    </row>
    <row r="658">
      <c r="A658" s="264"/>
      <c r="B658" s="264"/>
      <c r="C658" s="264"/>
      <c r="D658" s="264"/>
      <c r="E658" s="264"/>
      <c r="F658" s="264"/>
      <c r="G658" s="264"/>
      <c r="H658" s="264"/>
      <c r="I658" s="264"/>
      <c r="J658" s="264"/>
    </row>
    <row r="659">
      <c r="A659" s="264"/>
      <c r="B659" s="264"/>
      <c r="C659" s="264"/>
      <c r="D659" s="264"/>
      <c r="E659" s="264"/>
      <c r="F659" s="264"/>
      <c r="G659" s="264"/>
      <c r="H659" s="264"/>
      <c r="I659" s="264"/>
      <c r="J659" s="264"/>
    </row>
    <row r="660">
      <c r="A660" s="264"/>
      <c r="B660" s="264"/>
      <c r="C660" s="264"/>
      <c r="D660" s="264"/>
      <c r="E660" s="264"/>
      <c r="F660" s="264"/>
      <c r="G660" s="264"/>
      <c r="H660" s="264"/>
      <c r="I660" s="264"/>
      <c r="J660" s="264"/>
    </row>
    <row r="661">
      <c r="A661" s="264"/>
      <c r="B661" s="264"/>
      <c r="C661" s="264"/>
      <c r="D661" s="264"/>
      <c r="E661" s="264"/>
      <c r="F661" s="264"/>
      <c r="G661" s="264"/>
      <c r="H661" s="264"/>
      <c r="I661" s="264"/>
      <c r="J661" s="264"/>
    </row>
    <row r="662">
      <c r="A662" s="264"/>
      <c r="B662" s="264"/>
      <c r="C662" s="264"/>
      <c r="D662" s="264"/>
      <c r="E662" s="264"/>
      <c r="F662" s="264"/>
      <c r="G662" s="264"/>
      <c r="H662" s="264"/>
      <c r="I662" s="264"/>
      <c r="J662" s="264"/>
    </row>
    <row r="663">
      <c r="A663" s="264"/>
      <c r="B663" s="264"/>
      <c r="C663" s="264"/>
      <c r="D663" s="264"/>
      <c r="E663" s="264"/>
      <c r="F663" s="264"/>
      <c r="G663" s="264"/>
      <c r="H663" s="264"/>
      <c r="I663" s="264"/>
      <c r="J663" s="264"/>
    </row>
    <row r="664">
      <c r="A664" s="264"/>
      <c r="B664" s="264"/>
      <c r="C664" s="264"/>
      <c r="D664" s="264"/>
      <c r="E664" s="264"/>
      <c r="F664" s="264"/>
      <c r="G664" s="264"/>
      <c r="H664" s="264"/>
      <c r="I664" s="264"/>
      <c r="J664" s="264"/>
    </row>
    <row r="665">
      <c r="A665" s="264"/>
      <c r="B665" s="264"/>
      <c r="C665" s="264"/>
      <c r="D665" s="264"/>
      <c r="E665" s="264"/>
      <c r="F665" s="264"/>
      <c r="G665" s="264"/>
      <c r="H665" s="264"/>
      <c r="I665" s="264"/>
      <c r="J665" s="264"/>
    </row>
    <row r="666">
      <c r="A666" s="264"/>
      <c r="B666" s="264"/>
      <c r="C666" s="264"/>
      <c r="D666" s="264"/>
      <c r="E666" s="264"/>
      <c r="F666" s="264"/>
      <c r="G666" s="264"/>
      <c r="H666" s="264"/>
      <c r="I666" s="264"/>
      <c r="J666" s="264"/>
    </row>
    <row r="667">
      <c r="A667" s="264"/>
      <c r="B667" s="264"/>
      <c r="C667" s="264"/>
      <c r="D667" s="264"/>
      <c r="E667" s="264"/>
      <c r="F667" s="264"/>
      <c r="G667" s="264"/>
      <c r="H667" s="264"/>
      <c r="I667" s="264"/>
      <c r="J667" s="264"/>
    </row>
    <row r="668">
      <c r="A668" s="264"/>
      <c r="B668" s="264"/>
      <c r="C668" s="264"/>
      <c r="D668" s="264"/>
      <c r="E668" s="264"/>
      <c r="F668" s="264"/>
      <c r="G668" s="264"/>
      <c r="H668" s="264"/>
      <c r="I668" s="264"/>
      <c r="J668" s="264"/>
    </row>
    <row r="669">
      <c r="A669" s="264"/>
      <c r="B669" s="264"/>
      <c r="C669" s="264"/>
      <c r="D669" s="264"/>
      <c r="E669" s="264"/>
      <c r="F669" s="264"/>
      <c r="G669" s="264"/>
      <c r="H669" s="264"/>
      <c r="I669" s="264"/>
      <c r="J669" s="264"/>
    </row>
    <row r="670">
      <c r="A670" s="264"/>
      <c r="B670" s="264"/>
      <c r="C670" s="264"/>
      <c r="D670" s="264"/>
      <c r="E670" s="264"/>
      <c r="F670" s="264"/>
      <c r="G670" s="264"/>
      <c r="H670" s="264"/>
      <c r="I670" s="264"/>
      <c r="J670" s="264"/>
    </row>
    <row r="671">
      <c r="A671" s="264"/>
      <c r="B671" s="264"/>
      <c r="C671" s="264"/>
      <c r="D671" s="264"/>
      <c r="E671" s="264"/>
      <c r="F671" s="264"/>
      <c r="G671" s="264"/>
      <c r="H671" s="264"/>
      <c r="I671" s="264"/>
      <c r="J671" s="264"/>
    </row>
    <row r="672">
      <c r="A672" s="264"/>
      <c r="B672" s="264"/>
      <c r="C672" s="264"/>
      <c r="D672" s="264"/>
      <c r="E672" s="264"/>
      <c r="F672" s="264"/>
      <c r="G672" s="264"/>
      <c r="H672" s="264"/>
      <c r="I672" s="264"/>
      <c r="J672" s="264"/>
    </row>
    <row r="673">
      <c r="A673" s="264"/>
      <c r="B673" s="264"/>
      <c r="C673" s="264"/>
      <c r="D673" s="264"/>
      <c r="E673" s="264"/>
      <c r="F673" s="264"/>
      <c r="G673" s="264"/>
      <c r="H673" s="264"/>
      <c r="I673" s="264"/>
      <c r="J673" s="264"/>
    </row>
    <row r="674">
      <c r="A674" s="264"/>
      <c r="B674" s="264"/>
      <c r="C674" s="264"/>
      <c r="D674" s="264"/>
      <c r="E674" s="264"/>
      <c r="F674" s="264"/>
      <c r="G674" s="264"/>
      <c r="H674" s="264"/>
      <c r="I674" s="264"/>
      <c r="J674" s="264"/>
    </row>
    <row r="675">
      <c r="A675" s="264"/>
      <c r="B675" s="264"/>
      <c r="C675" s="264"/>
      <c r="D675" s="264"/>
      <c r="E675" s="264"/>
      <c r="F675" s="264"/>
      <c r="G675" s="264"/>
      <c r="H675" s="264"/>
      <c r="I675" s="264"/>
      <c r="J675" s="264"/>
    </row>
    <row r="676">
      <c r="A676" s="264"/>
      <c r="B676" s="264"/>
      <c r="C676" s="264"/>
      <c r="D676" s="264"/>
      <c r="E676" s="264"/>
      <c r="F676" s="264"/>
      <c r="G676" s="264"/>
      <c r="H676" s="264"/>
      <c r="I676" s="264"/>
      <c r="J676" s="264"/>
    </row>
    <row r="677">
      <c r="A677" s="264"/>
      <c r="B677" s="264"/>
      <c r="C677" s="264"/>
      <c r="D677" s="264"/>
      <c r="E677" s="264"/>
      <c r="F677" s="264"/>
      <c r="G677" s="264"/>
      <c r="H677" s="264"/>
      <c r="I677" s="264"/>
      <c r="J677" s="264"/>
    </row>
    <row r="678">
      <c r="A678" s="264"/>
      <c r="B678" s="264"/>
      <c r="C678" s="264"/>
      <c r="D678" s="264"/>
      <c r="E678" s="264"/>
      <c r="F678" s="264"/>
      <c r="G678" s="264"/>
      <c r="H678" s="264"/>
      <c r="I678" s="264"/>
      <c r="J678" s="264"/>
    </row>
    <row r="679">
      <c r="A679" s="264"/>
      <c r="B679" s="264"/>
      <c r="C679" s="264"/>
      <c r="D679" s="264"/>
      <c r="E679" s="264"/>
      <c r="F679" s="264"/>
      <c r="G679" s="264"/>
      <c r="H679" s="264"/>
      <c r="I679" s="264"/>
      <c r="J679" s="264"/>
    </row>
    <row r="680">
      <c r="A680" s="264"/>
      <c r="B680" s="264"/>
      <c r="C680" s="264"/>
      <c r="D680" s="264"/>
      <c r="E680" s="264"/>
      <c r="F680" s="264"/>
      <c r="G680" s="264"/>
      <c r="H680" s="264"/>
      <c r="I680" s="264"/>
      <c r="J680" s="264"/>
    </row>
    <row r="681">
      <c r="A681" s="264"/>
      <c r="B681" s="264"/>
      <c r="C681" s="264"/>
      <c r="D681" s="264"/>
      <c r="E681" s="264"/>
      <c r="F681" s="264"/>
      <c r="G681" s="264"/>
      <c r="H681" s="264"/>
      <c r="I681" s="264"/>
      <c r="J681" s="264"/>
    </row>
    <row r="682">
      <c r="A682" s="264"/>
      <c r="B682" s="264"/>
      <c r="C682" s="264"/>
      <c r="D682" s="264"/>
      <c r="E682" s="264"/>
      <c r="F682" s="264"/>
      <c r="G682" s="264"/>
      <c r="H682" s="264"/>
      <c r="I682" s="264"/>
      <c r="J682" s="264"/>
    </row>
    <row r="683">
      <c r="A683" s="264"/>
      <c r="B683" s="264"/>
      <c r="C683" s="264"/>
      <c r="D683" s="264"/>
      <c r="E683" s="264"/>
      <c r="F683" s="264"/>
      <c r="G683" s="264"/>
      <c r="H683" s="264"/>
      <c r="I683" s="264"/>
      <c r="J683" s="264"/>
    </row>
    <row r="684">
      <c r="A684" s="264"/>
      <c r="B684" s="264"/>
      <c r="C684" s="264"/>
      <c r="D684" s="264"/>
      <c r="E684" s="264"/>
      <c r="F684" s="264"/>
      <c r="G684" s="264"/>
      <c r="H684" s="264"/>
      <c r="I684" s="264"/>
      <c r="J684" s="264"/>
    </row>
    <row r="685">
      <c r="A685" s="264"/>
      <c r="B685" s="264"/>
      <c r="C685" s="264"/>
      <c r="D685" s="264"/>
      <c r="E685" s="264"/>
      <c r="F685" s="264"/>
      <c r="G685" s="264"/>
      <c r="H685" s="264"/>
      <c r="I685" s="264"/>
      <c r="J685" s="264"/>
    </row>
    <row r="686">
      <c r="A686" s="264"/>
      <c r="B686" s="264"/>
      <c r="C686" s="264"/>
      <c r="D686" s="264"/>
      <c r="E686" s="264"/>
      <c r="F686" s="264"/>
      <c r="G686" s="264"/>
      <c r="H686" s="264"/>
      <c r="I686" s="264"/>
      <c r="J686" s="264"/>
    </row>
    <row r="687">
      <c r="A687" s="264"/>
      <c r="B687" s="264"/>
      <c r="C687" s="264"/>
      <c r="D687" s="264"/>
      <c r="E687" s="264"/>
      <c r="F687" s="264"/>
      <c r="G687" s="264"/>
      <c r="H687" s="264"/>
      <c r="I687" s="264"/>
      <c r="J687" s="264"/>
    </row>
    <row r="688">
      <c r="A688" s="264"/>
      <c r="B688" s="264"/>
      <c r="C688" s="264"/>
      <c r="D688" s="264"/>
      <c r="E688" s="264"/>
      <c r="F688" s="264"/>
      <c r="G688" s="264"/>
      <c r="H688" s="264"/>
      <c r="I688" s="264"/>
      <c r="J688" s="264"/>
    </row>
    <row r="689">
      <c r="A689" s="264"/>
      <c r="B689" s="264"/>
      <c r="C689" s="264"/>
      <c r="D689" s="264"/>
      <c r="E689" s="264"/>
      <c r="F689" s="264"/>
      <c r="G689" s="264"/>
      <c r="H689" s="264"/>
      <c r="I689" s="264"/>
      <c r="J689" s="264"/>
    </row>
    <row r="690">
      <c r="A690" s="264"/>
      <c r="B690" s="264"/>
      <c r="C690" s="264"/>
      <c r="D690" s="264"/>
      <c r="E690" s="264"/>
      <c r="F690" s="264"/>
      <c r="G690" s="264"/>
      <c r="H690" s="264"/>
      <c r="I690" s="264"/>
      <c r="J690" s="264"/>
    </row>
    <row r="691">
      <c r="A691" s="264"/>
      <c r="B691" s="264"/>
      <c r="C691" s="264"/>
      <c r="D691" s="264"/>
      <c r="E691" s="264"/>
      <c r="F691" s="264"/>
      <c r="G691" s="264"/>
      <c r="H691" s="264"/>
      <c r="I691" s="264"/>
      <c r="J691" s="264"/>
    </row>
    <row r="692">
      <c r="A692" s="264"/>
      <c r="B692" s="264"/>
      <c r="C692" s="264"/>
      <c r="D692" s="264"/>
      <c r="E692" s="264"/>
      <c r="F692" s="264"/>
      <c r="G692" s="264"/>
      <c r="H692" s="264"/>
      <c r="I692" s="264"/>
      <c r="J692" s="264"/>
    </row>
    <row r="693">
      <c r="A693" s="264"/>
      <c r="B693" s="264"/>
      <c r="C693" s="264"/>
      <c r="D693" s="264"/>
      <c r="E693" s="264"/>
      <c r="F693" s="264"/>
      <c r="G693" s="264"/>
      <c r="H693" s="264"/>
      <c r="I693" s="264"/>
      <c r="J693" s="264"/>
    </row>
    <row r="694">
      <c r="A694" s="264"/>
      <c r="B694" s="264"/>
      <c r="C694" s="264"/>
      <c r="D694" s="264"/>
      <c r="E694" s="264"/>
      <c r="F694" s="264"/>
      <c r="G694" s="264"/>
      <c r="H694" s="264"/>
      <c r="I694" s="264"/>
      <c r="J694" s="264"/>
    </row>
    <row r="695">
      <c r="A695" s="264"/>
      <c r="B695" s="264"/>
      <c r="C695" s="264"/>
      <c r="D695" s="264"/>
      <c r="E695" s="264"/>
      <c r="F695" s="264"/>
      <c r="G695" s="264"/>
      <c r="H695" s="264"/>
      <c r="I695" s="264"/>
      <c r="J695" s="264"/>
    </row>
    <row r="696">
      <c r="A696" s="264"/>
      <c r="B696" s="264"/>
      <c r="C696" s="264"/>
      <c r="D696" s="264"/>
      <c r="E696" s="264"/>
      <c r="F696" s="264"/>
      <c r="G696" s="264"/>
      <c r="H696" s="264"/>
      <c r="I696" s="264"/>
      <c r="J696" s="264"/>
    </row>
    <row r="697">
      <c r="A697" s="264"/>
      <c r="B697" s="264"/>
      <c r="C697" s="264"/>
      <c r="D697" s="264"/>
      <c r="E697" s="264"/>
      <c r="F697" s="264"/>
      <c r="G697" s="264"/>
      <c r="H697" s="264"/>
      <c r="I697" s="264"/>
      <c r="J697" s="264"/>
    </row>
    <row r="698">
      <c r="A698" s="264"/>
      <c r="B698" s="264"/>
      <c r="C698" s="264"/>
      <c r="D698" s="264"/>
      <c r="E698" s="264"/>
      <c r="F698" s="264"/>
      <c r="G698" s="264"/>
      <c r="H698" s="264"/>
      <c r="I698" s="264"/>
      <c r="J698" s="264"/>
    </row>
    <row r="699">
      <c r="A699" s="264"/>
      <c r="B699" s="264"/>
      <c r="C699" s="264"/>
      <c r="D699" s="264"/>
      <c r="E699" s="264"/>
      <c r="F699" s="264"/>
      <c r="G699" s="264"/>
      <c r="H699" s="264"/>
      <c r="I699" s="264"/>
      <c r="J699" s="264"/>
    </row>
    <row r="700">
      <c r="A700" s="264"/>
      <c r="B700" s="264"/>
      <c r="C700" s="264"/>
      <c r="D700" s="264"/>
      <c r="E700" s="264"/>
      <c r="F700" s="264"/>
      <c r="G700" s="264"/>
      <c r="H700" s="264"/>
      <c r="I700" s="264"/>
      <c r="J700" s="264"/>
    </row>
    <row r="701">
      <c r="A701" s="264"/>
      <c r="B701" s="264"/>
      <c r="C701" s="264"/>
      <c r="D701" s="264"/>
      <c r="E701" s="264"/>
      <c r="F701" s="264"/>
      <c r="G701" s="264"/>
      <c r="H701" s="264"/>
      <c r="I701" s="264"/>
      <c r="J701" s="264"/>
    </row>
    <row r="702">
      <c r="A702" s="264"/>
      <c r="B702" s="264"/>
      <c r="C702" s="264"/>
      <c r="D702" s="264"/>
      <c r="E702" s="264"/>
      <c r="F702" s="264"/>
      <c r="G702" s="264"/>
      <c r="H702" s="264"/>
      <c r="I702" s="264"/>
      <c r="J702" s="264"/>
    </row>
    <row r="703">
      <c r="A703" s="264"/>
      <c r="B703" s="264"/>
      <c r="C703" s="264"/>
      <c r="D703" s="264"/>
      <c r="E703" s="264"/>
      <c r="F703" s="264"/>
      <c r="G703" s="264"/>
      <c r="H703" s="264"/>
      <c r="I703" s="264"/>
      <c r="J703" s="264"/>
    </row>
    <row r="704">
      <c r="A704" s="264"/>
      <c r="B704" s="264"/>
      <c r="C704" s="264"/>
      <c r="D704" s="264"/>
      <c r="E704" s="264"/>
      <c r="F704" s="264"/>
      <c r="G704" s="264"/>
      <c r="H704" s="264"/>
      <c r="I704" s="264"/>
      <c r="J704" s="264"/>
    </row>
    <row r="705">
      <c r="A705" s="264"/>
      <c r="B705" s="264"/>
      <c r="C705" s="264"/>
      <c r="D705" s="264"/>
      <c r="E705" s="264"/>
      <c r="F705" s="264"/>
      <c r="G705" s="264"/>
      <c r="H705" s="264"/>
      <c r="I705" s="264"/>
      <c r="J705" s="264"/>
    </row>
    <row r="706">
      <c r="A706" s="264"/>
      <c r="B706" s="264"/>
      <c r="C706" s="264"/>
      <c r="D706" s="264"/>
      <c r="E706" s="264"/>
      <c r="F706" s="264"/>
      <c r="G706" s="264"/>
      <c r="H706" s="264"/>
      <c r="I706" s="264"/>
      <c r="J706" s="264"/>
    </row>
    <row r="707">
      <c r="A707" s="264"/>
      <c r="B707" s="264"/>
      <c r="C707" s="264"/>
      <c r="D707" s="264"/>
      <c r="E707" s="264"/>
      <c r="F707" s="264"/>
      <c r="G707" s="264"/>
      <c r="H707" s="264"/>
      <c r="I707" s="264"/>
      <c r="J707" s="264"/>
    </row>
    <row r="708">
      <c r="A708" s="264"/>
      <c r="B708" s="264"/>
      <c r="C708" s="264"/>
      <c r="D708" s="264"/>
      <c r="E708" s="264"/>
      <c r="F708" s="264"/>
      <c r="G708" s="264"/>
      <c r="H708" s="264"/>
      <c r="I708" s="264"/>
      <c r="J708" s="264"/>
    </row>
    <row r="709">
      <c r="A709" s="264"/>
      <c r="B709" s="264"/>
      <c r="C709" s="264"/>
      <c r="D709" s="264"/>
      <c r="E709" s="264"/>
      <c r="F709" s="264"/>
      <c r="G709" s="264"/>
      <c r="H709" s="264"/>
      <c r="I709" s="264"/>
      <c r="J709" s="264"/>
    </row>
    <row r="710">
      <c r="A710" s="264"/>
      <c r="B710" s="264"/>
      <c r="C710" s="264"/>
      <c r="D710" s="264"/>
      <c r="E710" s="264"/>
      <c r="F710" s="264"/>
      <c r="G710" s="264"/>
      <c r="H710" s="264"/>
      <c r="I710" s="264"/>
      <c r="J710" s="264"/>
    </row>
    <row r="711">
      <c r="A711" s="264"/>
      <c r="B711" s="264"/>
      <c r="C711" s="264"/>
      <c r="D711" s="264"/>
      <c r="E711" s="264"/>
      <c r="F711" s="264"/>
      <c r="G711" s="264"/>
      <c r="H711" s="264"/>
      <c r="I711" s="264"/>
      <c r="J711" s="264"/>
    </row>
    <row r="712">
      <c r="A712" s="264"/>
      <c r="B712" s="264"/>
      <c r="C712" s="264"/>
      <c r="D712" s="264"/>
      <c r="E712" s="264"/>
      <c r="F712" s="264"/>
      <c r="G712" s="264"/>
      <c r="H712" s="264"/>
      <c r="I712" s="264"/>
      <c r="J712" s="264"/>
    </row>
    <row r="713">
      <c r="A713" s="264"/>
      <c r="B713" s="264"/>
      <c r="C713" s="264"/>
      <c r="D713" s="264"/>
      <c r="E713" s="264"/>
      <c r="F713" s="264"/>
      <c r="G713" s="264"/>
      <c r="H713" s="264"/>
      <c r="I713" s="264"/>
      <c r="J713" s="264"/>
    </row>
    <row r="714">
      <c r="A714" s="264"/>
      <c r="B714" s="264"/>
      <c r="C714" s="264"/>
      <c r="D714" s="264"/>
      <c r="E714" s="264"/>
      <c r="F714" s="264"/>
      <c r="G714" s="264"/>
      <c r="H714" s="264"/>
      <c r="I714" s="264"/>
      <c r="J714" s="264"/>
    </row>
    <row r="715">
      <c r="A715" s="264"/>
      <c r="B715" s="264"/>
      <c r="C715" s="264"/>
      <c r="D715" s="264"/>
      <c r="E715" s="264"/>
      <c r="F715" s="264"/>
      <c r="G715" s="264"/>
      <c r="H715" s="264"/>
      <c r="I715" s="264"/>
      <c r="J715" s="264"/>
    </row>
    <row r="716">
      <c r="A716" s="264"/>
      <c r="B716" s="264"/>
      <c r="C716" s="264"/>
      <c r="D716" s="264"/>
      <c r="E716" s="264"/>
      <c r="F716" s="264"/>
      <c r="G716" s="264"/>
      <c r="H716" s="264"/>
      <c r="I716" s="264"/>
      <c r="J716" s="264"/>
    </row>
    <row r="717">
      <c r="A717" s="264"/>
      <c r="B717" s="264"/>
      <c r="C717" s="264"/>
      <c r="D717" s="264"/>
      <c r="E717" s="264"/>
      <c r="F717" s="264"/>
      <c r="G717" s="264"/>
      <c r="H717" s="264"/>
      <c r="I717" s="264"/>
      <c r="J717" s="264"/>
    </row>
    <row r="718">
      <c r="A718" s="264"/>
      <c r="B718" s="264"/>
      <c r="C718" s="264"/>
      <c r="D718" s="264"/>
      <c r="E718" s="264"/>
      <c r="F718" s="264"/>
      <c r="G718" s="264"/>
      <c r="H718" s="264"/>
      <c r="I718" s="264"/>
      <c r="J718" s="264"/>
    </row>
    <row r="719">
      <c r="A719" s="264"/>
      <c r="B719" s="264"/>
      <c r="C719" s="264"/>
      <c r="D719" s="264"/>
      <c r="E719" s="264"/>
      <c r="F719" s="264"/>
      <c r="G719" s="264"/>
      <c r="H719" s="264"/>
      <c r="I719" s="264"/>
      <c r="J719" s="264"/>
    </row>
    <row r="720">
      <c r="A720" s="264"/>
      <c r="B720" s="264"/>
      <c r="C720" s="264"/>
      <c r="D720" s="264"/>
      <c r="E720" s="264"/>
      <c r="F720" s="264"/>
      <c r="G720" s="264"/>
      <c r="H720" s="264"/>
      <c r="I720" s="264"/>
      <c r="J720" s="264"/>
    </row>
    <row r="721">
      <c r="A721" s="264"/>
      <c r="B721" s="264"/>
      <c r="C721" s="264"/>
      <c r="D721" s="264"/>
      <c r="E721" s="264"/>
      <c r="F721" s="264"/>
      <c r="G721" s="264"/>
      <c r="H721" s="264"/>
      <c r="I721" s="264"/>
      <c r="J721" s="264"/>
    </row>
    <row r="722">
      <c r="A722" s="264"/>
      <c r="B722" s="264"/>
      <c r="C722" s="264"/>
      <c r="D722" s="264"/>
      <c r="E722" s="264"/>
      <c r="F722" s="264"/>
      <c r="G722" s="264"/>
      <c r="H722" s="264"/>
      <c r="I722" s="264"/>
      <c r="J722" s="264"/>
    </row>
    <row r="723">
      <c r="A723" s="264"/>
      <c r="B723" s="264"/>
      <c r="C723" s="264"/>
      <c r="D723" s="264"/>
      <c r="E723" s="264"/>
      <c r="F723" s="264"/>
      <c r="G723" s="264"/>
      <c r="H723" s="264"/>
      <c r="I723" s="264"/>
      <c r="J723" s="264"/>
    </row>
    <row r="724">
      <c r="A724" s="264"/>
      <c r="B724" s="264"/>
      <c r="C724" s="264"/>
      <c r="D724" s="264"/>
      <c r="E724" s="264"/>
      <c r="F724" s="264"/>
      <c r="G724" s="264"/>
      <c r="H724" s="264"/>
      <c r="I724" s="264"/>
      <c r="J724" s="264"/>
    </row>
    <row r="725">
      <c r="A725" s="264"/>
      <c r="B725" s="264"/>
      <c r="C725" s="264"/>
      <c r="D725" s="264"/>
      <c r="E725" s="264"/>
      <c r="F725" s="264"/>
      <c r="G725" s="264"/>
      <c r="H725" s="264"/>
      <c r="I725" s="264"/>
      <c r="J725" s="264"/>
    </row>
    <row r="726">
      <c r="A726" s="264"/>
      <c r="B726" s="264"/>
      <c r="C726" s="264"/>
      <c r="D726" s="264"/>
      <c r="E726" s="264"/>
      <c r="F726" s="264"/>
      <c r="G726" s="264"/>
      <c r="H726" s="264"/>
      <c r="I726" s="264"/>
      <c r="J726" s="264"/>
    </row>
    <row r="727">
      <c r="A727" s="264"/>
      <c r="B727" s="264"/>
      <c r="C727" s="264"/>
      <c r="D727" s="264"/>
      <c r="E727" s="264"/>
      <c r="F727" s="264"/>
      <c r="G727" s="264"/>
      <c r="H727" s="264"/>
      <c r="I727" s="264"/>
      <c r="J727" s="264"/>
    </row>
    <row r="728">
      <c r="A728" s="264"/>
      <c r="B728" s="264"/>
      <c r="C728" s="264"/>
      <c r="D728" s="264"/>
      <c r="E728" s="264"/>
      <c r="F728" s="264"/>
      <c r="G728" s="264"/>
      <c r="H728" s="264"/>
      <c r="I728" s="264"/>
      <c r="J728" s="264"/>
    </row>
    <row r="729">
      <c r="A729" s="264"/>
      <c r="B729" s="264"/>
      <c r="C729" s="264"/>
      <c r="D729" s="264"/>
      <c r="E729" s="264"/>
      <c r="F729" s="264"/>
      <c r="G729" s="264"/>
      <c r="H729" s="264"/>
      <c r="I729" s="264"/>
      <c r="J729" s="264"/>
    </row>
    <row r="730">
      <c r="A730" s="264"/>
      <c r="B730" s="264"/>
      <c r="C730" s="264"/>
      <c r="D730" s="264"/>
      <c r="E730" s="264"/>
      <c r="F730" s="264"/>
      <c r="G730" s="264"/>
      <c r="H730" s="264"/>
      <c r="I730" s="264"/>
      <c r="J730" s="264"/>
    </row>
    <row r="731">
      <c r="A731" s="264"/>
      <c r="B731" s="264"/>
      <c r="C731" s="264"/>
      <c r="D731" s="264"/>
      <c r="E731" s="264"/>
      <c r="F731" s="264"/>
      <c r="G731" s="264"/>
      <c r="H731" s="264"/>
      <c r="I731" s="264"/>
      <c r="J731" s="264"/>
    </row>
    <row r="732">
      <c r="A732" s="264"/>
      <c r="B732" s="264"/>
      <c r="C732" s="264"/>
      <c r="D732" s="264"/>
      <c r="E732" s="264"/>
      <c r="F732" s="264"/>
      <c r="G732" s="264"/>
      <c r="H732" s="264"/>
      <c r="I732" s="264"/>
      <c r="J732" s="264"/>
    </row>
    <row r="733">
      <c r="A733" s="264"/>
      <c r="B733" s="264"/>
      <c r="C733" s="264"/>
      <c r="D733" s="264"/>
      <c r="E733" s="264"/>
      <c r="F733" s="264"/>
      <c r="G733" s="264"/>
      <c r="H733" s="264"/>
      <c r="I733" s="264"/>
      <c r="J733" s="264"/>
    </row>
    <row r="734">
      <c r="A734" s="264"/>
      <c r="B734" s="264"/>
      <c r="C734" s="264"/>
      <c r="D734" s="264"/>
      <c r="E734" s="264"/>
      <c r="F734" s="264"/>
      <c r="G734" s="264"/>
      <c r="H734" s="264"/>
      <c r="I734" s="264"/>
      <c r="J734" s="264"/>
    </row>
    <row r="735">
      <c r="A735" s="264"/>
      <c r="B735" s="264"/>
      <c r="C735" s="264"/>
      <c r="D735" s="264"/>
      <c r="E735" s="264"/>
      <c r="F735" s="264"/>
      <c r="G735" s="264"/>
      <c r="H735" s="264"/>
      <c r="I735" s="264"/>
      <c r="J735" s="264"/>
    </row>
    <row r="736">
      <c r="A736" s="264"/>
      <c r="B736" s="264"/>
      <c r="C736" s="264"/>
      <c r="D736" s="264"/>
      <c r="E736" s="264"/>
      <c r="F736" s="264"/>
      <c r="G736" s="264"/>
      <c r="H736" s="264"/>
      <c r="I736" s="264"/>
      <c r="J736" s="264"/>
    </row>
    <row r="737">
      <c r="A737" s="264"/>
      <c r="B737" s="264"/>
      <c r="C737" s="264"/>
      <c r="D737" s="264"/>
      <c r="E737" s="264"/>
      <c r="F737" s="264"/>
      <c r="G737" s="264"/>
      <c r="H737" s="264"/>
      <c r="I737" s="264"/>
      <c r="J737" s="264"/>
    </row>
    <row r="738">
      <c r="A738" s="264"/>
      <c r="B738" s="264"/>
      <c r="C738" s="264"/>
      <c r="D738" s="264"/>
      <c r="E738" s="264"/>
      <c r="F738" s="264"/>
      <c r="G738" s="264"/>
      <c r="H738" s="264"/>
      <c r="I738" s="264"/>
      <c r="J738" s="264"/>
    </row>
    <row r="739">
      <c r="A739" s="264"/>
      <c r="B739" s="264"/>
      <c r="C739" s="264"/>
      <c r="D739" s="264"/>
      <c r="E739" s="264"/>
      <c r="F739" s="264"/>
      <c r="G739" s="264"/>
      <c r="H739" s="264"/>
      <c r="I739" s="264"/>
      <c r="J739" s="264"/>
    </row>
    <row r="740">
      <c r="A740" s="264"/>
      <c r="B740" s="264"/>
      <c r="C740" s="264"/>
      <c r="D740" s="264"/>
      <c r="E740" s="264"/>
      <c r="F740" s="264"/>
      <c r="G740" s="264"/>
      <c r="H740" s="264"/>
      <c r="I740" s="264"/>
      <c r="J740" s="264"/>
    </row>
    <row r="741">
      <c r="A741" s="264"/>
      <c r="B741" s="264"/>
      <c r="C741" s="264"/>
      <c r="D741" s="264"/>
      <c r="E741" s="264"/>
      <c r="F741" s="264"/>
      <c r="G741" s="264"/>
      <c r="H741" s="264"/>
      <c r="I741" s="264"/>
      <c r="J741" s="264"/>
    </row>
    <row r="742">
      <c r="A742" s="264"/>
      <c r="B742" s="264"/>
      <c r="C742" s="264"/>
      <c r="D742" s="264"/>
      <c r="E742" s="264"/>
      <c r="F742" s="264"/>
      <c r="G742" s="264"/>
      <c r="H742" s="264"/>
      <c r="I742" s="264"/>
      <c r="J742" s="264"/>
    </row>
    <row r="743">
      <c r="A743" s="264"/>
      <c r="B743" s="264"/>
      <c r="C743" s="264"/>
      <c r="D743" s="264"/>
      <c r="E743" s="264"/>
      <c r="F743" s="264"/>
      <c r="G743" s="264"/>
      <c r="H743" s="264"/>
      <c r="I743" s="264"/>
      <c r="J743" s="264"/>
    </row>
    <row r="744">
      <c r="A744" s="264"/>
      <c r="B744" s="264"/>
      <c r="C744" s="264"/>
      <c r="D744" s="264"/>
      <c r="E744" s="264"/>
      <c r="F744" s="264"/>
      <c r="G744" s="264"/>
      <c r="H744" s="264"/>
      <c r="I744" s="264"/>
      <c r="J744" s="264"/>
    </row>
    <row r="745">
      <c r="A745" s="264"/>
      <c r="B745" s="264"/>
      <c r="C745" s="264"/>
      <c r="D745" s="264"/>
      <c r="E745" s="264"/>
      <c r="F745" s="264"/>
      <c r="G745" s="264"/>
      <c r="H745" s="264"/>
      <c r="I745" s="264"/>
      <c r="J745" s="264"/>
    </row>
    <row r="746">
      <c r="A746" s="264"/>
      <c r="B746" s="264"/>
      <c r="C746" s="264"/>
      <c r="D746" s="264"/>
      <c r="E746" s="264"/>
      <c r="F746" s="264"/>
      <c r="G746" s="264"/>
      <c r="H746" s="264"/>
      <c r="I746" s="264"/>
      <c r="J746" s="264"/>
    </row>
    <row r="747">
      <c r="A747" s="264"/>
      <c r="B747" s="264"/>
      <c r="C747" s="264"/>
      <c r="D747" s="264"/>
      <c r="E747" s="264"/>
      <c r="F747" s="264"/>
      <c r="G747" s="264"/>
      <c r="H747" s="264"/>
      <c r="I747" s="264"/>
      <c r="J747" s="264"/>
    </row>
    <row r="748">
      <c r="A748" s="264"/>
      <c r="B748" s="264"/>
      <c r="C748" s="264"/>
      <c r="D748" s="264"/>
      <c r="E748" s="264"/>
      <c r="F748" s="264"/>
      <c r="G748" s="264"/>
      <c r="H748" s="264"/>
      <c r="I748" s="264"/>
      <c r="J748" s="264"/>
    </row>
    <row r="749">
      <c r="A749" s="264"/>
      <c r="B749" s="264"/>
      <c r="C749" s="264"/>
      <c r="D749" s="264"/>
      <c r="E749" s="264"/>
      <c r="F749" s="264"/>
      <c r="G749" s="264"/>
      <c r="H749" s="264"/>
      <c r="I749" s="264"/>
      <c r="J749" s="264"/>
    </row>
    <row r="750">
      <c r="A750" s="264"/>
      <c r="B750" s="264"/>
      <c r="C750" s="264"/>
      <c r="D750" s="264"/>
      <c r="E750" s="264"/>
      <c r="F750" s="264"/>
      <c r="G750" s="264"/>
      <c r="H750" s="264"/>
      <c r="I750" s="264"/>
      <c r="J750" s="264"/>
    </row>
    <row r="751">
      <c r="A751" s="264"/>
      <c r="B751" s="264"/>
      <c r="C751" s="264"/>
      <c r="D751" s="264"/>
      <c r="E751" s="264"/>
      <c r="F751" s="264"/>
      <c r="G751" s="264"/>
      <c r="H751" s="264"/>
      <c r="I751" s="264"/>
      <c r="J751" s="264"/>
    </row>
    <row r="752">
      <c r="A752" s="264"/>
      <c r="B752" s="264"/>
      <c r="C752" s="264"/>
      <c r="D752" s="264"/>
      <c r="E752" s="264"/>
      <c r="F752" s="264"/>
      <c r="G752" s="264"/>
      <c r="H752" s="264"/>
      <c r="I752" s="264"/>
      <c r="J752" s="264"/>
    </row>
    <row r="753">
      <c r="A753" s="264"/>
      <c r="B753" s="264"/>
      <c r="C753" s="264"/>
      <c r="D753" s="264"/>
      <c r="E753" s="264"/>
      <c r="F753" s="264"/>
      <c r="G753" s="264"/>
      <c r="H753" s="264"/>
      <c r="I753" s="264"/>
      <c r="J753" s="264"/>
    </row>
    <row r="754">
      <c r="A754" s="264"/>
      <c r="B754" s="264"/>
      <c r="C754" s="264"/>
      <c r="D754" s="264"/>
      <c r="E754" s="264"/>
      <c r="F754" s="264"/>
      <c r="G754" s="264"/>
      <c r="H754" s="264"/>
      <c r="I754" s="264"/>
      <c r="J754" s="264"/>
    </row>
    <row r="755">
      <c r="A755" s="264"/>
      <c r="B755" s="264"/>
      <c r="C755" s="264"/>
      <c r="D755" s="264"/>
      <c r="E755" s="264"/>
      <c r="F755" s="264"/>
      <c r="G755" s="264"/>
      <c r="H755" s="264"/>
      <c r="I755" s="264"/>
      <c r="J755" s="264"/>
    </row>
    <row r="756">
      <c r="A756" s="264"/>
      <c r="B756" s="264"/>
      <c r="C756" s="264"/>
      <c r="D756" s="264"/>
      <c r="E756" s="264"/>
      <c r="F756" s="264"/>
      <c r="G756" s="264"/>
      <c r="H756" s="264"/>
      <c r="I756" s="264"/>
      <c r="J756" s="264"/>
    </row>
    <row r="757">
      <c r="A757" s="264"/>
      <c r="B757" s="264"/>
      <c r="C757" s="264"/>
      <c r="D757" s="264"/>
      <c r="E757" s="264"/>
      <c r="F757" s="264"/>
      <c r="G757" s="264"/>
      <c r="H757" s="264"/>
      <c r="I757" s="264"/>
      <c r="J757" s="264"/>
    </row>
    <row r="758">
      <c r="A758" s="264"/>
      <c r="B758" s="264"/>
      <c r="C758" s="264"/>
      <c r="D758" s="264"/>
      <c r="E758" s="264"/>
      <c r="F758" s="264"/>
      <c r="G758" s="264"/>
      <c r="H758" s="264"/>
      <c r="I758" s="264"/>
      <c r="J758" s="264"/>
    </row>
    <row r="759">
      <c r="A759" s="264"/>
      <c r="B759" s="264"/>
      <c r="C759" s="264"/>
      <c r="D759" s="264"/>
      <c r="E759" s="264"/>
      <c r="F759" s="264"/>
      <c r="G759" s="264"/>
      <c r="H759" s="264"/>
      <c r="I759" s="264"/>
      <c r="J759" s="264"/>
    </row>
    <row r="760">
      <c r="A760" s="264"/>
      <c r="B760" s="264"/>
      <c r="C760" s="264"/>
      <c r="D760" s="264"/>
      <c r="E760" s="264"/>
      <c r="F760" s="264"/>
      <c r="G760" s="264"/>
      <c r="H760" s="264"/>
      <c r="I760" s="264"/>
      <c r="J760" s="264"/>
    </row>
    <row r="761">
      <c r="A761" s="264"/>
      <c r="B761" s="264"/>
      <c r="C761" s="264"/>
      <c r="D761" s="264"/>
      <c r="E761" s="264"/>
      <c r="F761" s="264"/>
      <c r="G761" s="264"/>
      <c r="H761" s="264"/>
      <c r="I761" s="264"/>
      <c r="J761" s="264"/>
    </row>
    <row r="762">
      <c r="A762" s="264"/>
      <c r="B762" s="264"/>
      <c r="C762" s="264"/>
      <c r="D762" s="264"/>
      <c r="E762" s="264"/>
      <c r="F762" s="264"/>
      <c r="G762" s="264"/>
      <c r="H762" s="264"/>
      <c r="I762" s="264"/>
      <c r="J762" s="264"/>
    </row>
    <row r="763">
      <c r="A763" s="264"/>
      <c r="B763" s="264"/>
      <c r="C763" s="264"/>
      <c r="D763" s="264"/>
      <c r="E763" s="264"/>
      <c r="F763" s="264"/>
      <c r="G763" s="264"/>
      <c r="H763" s="264"/>
      <c r="I763" s="264"/>
      <c r="J763" s="264"/>
    </row>
    <row r="764">
      <c r="A764" s="264"/>
      <c r="B764" s="264"/>
      <c r="C764" s="264"/>
      <c r="D764" s="264"/>
      <c r="E764" s="264"/>
      <c r="F764" s="264"/>
      <c r="G764" s="264"/>
      <c r="H764" s="264"/>
      <c r="I764" s="264"/>
      <c r="J764" s="264"/>
    </row>
    <row r="765">
      <c r="A765" s="264"/>
      <c r="B765" s="264"/>
      <c r="C765" s="264"/>
      <c r="D765" s="264"/>
      <c r="E765" s="264"/>
      <c r="F765" s="264"/>
      <c r="G765" s="264"/>
      <c r="H765" s="264"/>
      <c r="I765" s="264"/>
      <c r="J765" s="264"/>
    </row>
    <row r="766">
      <c r="A766" s="264"/>
      <c r="B766" s="264"/>
      <c r="C766" s="264"/>
      <c r="D766" s="264"/>
      <c r="E766" s="264"/>
      <c r="F766" s="264"/>
      <c r="G766" s="264"/>
      <c r="H766" s="264"/>
      <c r="I766" s="264"/>
      <c r="J766" s="264"/>
    </row>
    <row r="767">
      <c r="A767" s="264"/>
      <c r="B767" s="264"/>
      <c r="C767" s="264"/>
      <c r="D767" s="264"/>
      <c r="E767" s="264"/>
      <c r="F767" s="264"/>
      <c r="G767" s="264"/>
      <c r="H767" s="264"/>
      <c r="I767" s="264"/>
      <c r="J767" s="264"/>
    </row>
    <row r="768">
      <c r="A768" s="264"/>
      <c r="B768" s="264"/>
      <c r="C768" s="264"/>
      <c r="D768" s="264"/>
      <c r="E768" s="264"/>
      <c r="F768" s="264"/>
      <c r="G768" s="264"/>
      <c r="H768" s="264"/>
      <c r="I768" s="264"/>
      <c r="J768" s="264"/>
    </row>
    <row r="769">
      <c r="A769" s="264"/>
      <c r="B769" s="264"/>
      <c r="C769" s="264"/>
      <c r="D769" s="264"/>
      <c r="E769" s="264"/>
      <c r="F769" s="264"/>
      <c r="G769" s="264"/>
      <c r="H769" s="264"/>
      <c r="I769" s="264"/>
      <c r="J769" s="264"/>
    </row>
    <row r="770">
      <c r="A770" s="264"/>
      <c r="B770" s="264"/>
      <c r="C770" s="264"/>
      <c r="D770" s="264"/>
      <c r="E770" s="264"/>
      <c r="F770" s="264"/>
      <c r="G770" s="264"/>
      <c r="H770" s="264"/>
      <c r="I770" s="264"/>
      <c r="J770" s="264"/>
    </row>
    <row r="771">
      <c r="A771" s="264"/>
      <c r="B771" s="264"/>
      <c r="C771" s="264"/>
      <c r="D771" s="264"/>
      <c r="E771" s="264"/>
      <c r="F771" s="264"/>
      <c r="G771" s="264"/>
      <c r="H771" s="264"/>
      <c r="I771" s="264"/>
      <c r="J771" s="264"/>
    </row>
    <row r="772">
      <c r="A772" s="264"/>
      <c r="B772" s="264"/>
      <c r="C772" s="264"/>
      <c r="D772" s="264"/>
      <c r="E772" s="264"/>
      <c r="F772" s="264"/>
      <c r="G772" s="264"/>
      <c r="H772" s="264"/>
      <c r="I772" s="264"/>
      <c r="J772" s="264"/>
    </row>
    <row r="773">
      <c r="A773" s="264"/>
      <c r="B773" s="264"/>
      <c r="C773" s="264"/>
      <c r="D773" s="264"/>
      <c r="E773" s="264"/>
      <c r="F773" s="264"/>
      <c r="G773" s="264"/>
      <c r="H773" s="264"/>
      <c r="I773" s="264"/>
      <c r="J773" s="264"/>
    </row>
    <row r="774">
      <c r="A774" s="264"/>
      <c r="B774" s="264"/>
      <c r="C774" s="264"/>
      <c r="D774" s="264"/>
      <c r="E774" s="264"/>
      <c r="F774" s="264"/>
      <c r="G774" s="264"/>
      <c r="H774" s="264"/>
      <c r="I774" s="264"/>
      <c r="J774" s="264"/>
    </row>
    <row r="775">
      <c r="A775" s="264"/>
      <c r="B775" s="264"/>
      <c r="C775" s="264"/>
      <c r="D775" s="264"/>
      <c r="E775" s="264"/>
      <c r="F775" s="264"/>
      <c r="G775" s="264"/>
      <c r="H775" s="264"/>
      <c r="I775" s="264"/>
      <c r="J775" s="264"/>
    </row>
    <row r="776">
      <c r="A776" s="264"/>
      <c r="B776" s="264"/>
      <c r="C776" s="264"/>
      <c r="D776" s="264"/>
      <c r="E776" s="264"/>
      <c r="F776" s="264"/>
      <c r="G776" s="264"/>
      <c r="H776" s="264"/>
      <c r="I776" s="264"/>
      <c r="J776" s="264"/>
    </row>
    <row r="777">
      <c r="A777" s="264"/>
      <c r="B777" s="264"/>
      <c r="C777" s="264"/>
      <c r="D777" s="264"/>
      <c r="E777" s="264"/>
      <c r="F777" s="264"/>
      <c r="G777" s="264"/>
      <c r="H777" s="264"/>
      <c r="I777" s="264"/>
      <c r="J777" s="264"/>
    </row>
    <row r="778">
      <c r="A778" s="264"/>
      <c r="B778" s="264"/>
      <c r="C778" s="264"/>
      <c r="D778" s="264"/>
      <c r="E778" s="264"/>
      <c r="F778" s="264"/>
      <c r="G778" s="264"/>
      <c r="H778" s="264"/>
      <c r="I778" s="264"/>
      <c r="J778" s="264"/>
    </row>
    <row r="779">
      <c r="A779" s="264"/>
      <c r="B779" s="264"/>
      <c r="C779" s="264"/>
      <c r="D779" s="264"/>
      <c r="E779" s="264"/>
      <c r="F779" s="264"/>
      <c r="G779" s="264"/>
      <c r="H779" s="264"/>
      <c r="I779" s="264"/>
      <c r="J779" s="264"/>
    </row>
    <row r="780">
      <c r="A780" s="264"/>
      <c r="B780" s="264"/>
      <c r="C780" s="264"/>
      <c r="D780" s="264"/>
      <c r="E780" s="264"/>
      <c r="F780" s="264"/>
      <c r="G780" s="264"/>
      <c r="H780" s="264"/>
      <c r="I780" s="264"/>
      <c r="J780" s="264"/>
    </row>
    <row r="781">
      <c r="A781" s="264"/>
      <c r="B781" s="264"/>
      <c r="C781" s="264"/>
      <c r="D781" s="264"/>
      <c r="E781" s="264"/>
      <c r="F781" s="264"/>
      <c r="G781" s="264"/>
      <c r="H781" s="264"/>
      <c r="I781" s="264"/>
      <c r="J781" s="264"/>
    </row>
    <row r="782">
      <c r="A782" s="264"/>
      <c r="B782" s="264"/>
      <c r="C782" s="264"/>
      <c r="D782" s="264"/>
      <c r="E782" s="264"/>
      <c r="F782" s="264"/>
      <c r="G782" s="264"/>
      <c r="H782" s="264"/>
      <c r="I782" s="264"/>
      <c r="J782" s="264"/>
    </row>
    <row r="783">
      <c r="A783" s="264"/>
      <c r="B783" s="264"/>
      <c r="C783" s="264"/>
      <c r="D783" s="264"/>
      <c r="E783" s="264"/>
      <c r="F783" s="264"/>
      <c r="G783" s="264"/>
      <c r="H783" s="264"/>
      <c r="I783" s="264"/>
      <c r="J783" s="264"/>
    </row>
    <row r="784">
      <c r="A784" s="264"/>
      <c r="B784" s="264"/>
      <c r="C784" s="264"/>
      <c r="D784" s="264"/>
      <c r="E784" s="264"/>
      <c r="F784" s="264"/>
      <c r="G784" s="264"/>
      <c r="H784" s="264"/>
      <c r="I784" s="264"/>
      <c r="J784" s="264"/>
    </row>
    <row r="785">
      <c r="A785" s="264"/>
      <c r="B785" s="264"/>
      <c r="C785" s="264"/>
      <c r="D785" s="264"/>
      <c r="E785" s="264"/>
      <c r="F785" s="264"/>
      <c r="G785" s="264"/>
      <c r="H785" s="264"/>
      <c r="I785" s="264"/>
      <c r="J785" s="264"/>
    </row>
    <row r="786">
      <c r="A786" s="264"/>
      <c r="B786" s="264"/>
      <c r="C786" s="264"/>
      <c r="D786" s="264"/>
      <c r="E786" s="264"/>
      <c r="F786" s="264"/>
      <c r="G786" s="264"/>
      <c r="H786" s="264"/>
      <c r="I786" s="264"/>
      <c r="J786" s="264"/>
    </row>
    <row r="787">
      <c r="A787" s="264"/>
      <c r="B787" s="264"/>
      <c r="C787" s="264"/>
      <c r="D787" s="264"/>
      <c r="E787" s="264"/>
      <c r="F787" s="264"/>
      <c r="G787" s="264"/>
      <c r="H787" s="264"/>
      <c r="I787" s="264"/>
      <c r="J787" s="264"/>
    </row>
    <row r="788">
      <c r="A788" s="264"/>
      <c r="B788" s="264"/>
      <c r="C788" s="264"/>
      <c r="D788" s="264"/>
      <c r="E788" s="264"/>
      <c r="F788" s="264"/>
      <c r="G788" s="264"/>
      <c r="H788" s="264"/>
      <c r="I788" s="264"/>
      <c r="J788" s="264"/>
    </row>
    <row r="789">
      <c r="A789" s="264"/>
      <c r="B789" s="264"/>
      <c r="C789" s="264"/>
      <c r="D789" s="264"/>
      <c r="E789" s="264"/>
      <c r="F789" s="264"/>
      <c r="G789" s="264"/>
      <c r="H789" s="264"/>
      <c r="I789" s="264"/>
      <c r="J789" s="264"/>
    </row>
    <row r="790">
      <c r="A790" s="264"/>
      <c r="B790" s="264"/>
      <c r="C790" s="264"/>
      <c r="D790" s="264"/>
      <c r="E790" s="264"/>
      <c r="F790" s="264"/>
      <c r="G790" s="264"/>
      <c r="H790" s="264"/>
      <c r="I790" s="264"/>
      <c r="J790" s="264"/>
    </row>
    <row r="791">
      <c r="A791" s="264"/>
      <c r="B791" s="264"/>
      <c r="C791" s="264"/>
      <c r="D791" s="264"/>
      <c r="E791" s="264"/>
      <c r="F791" s="264"/>
      <c r="G791" s="264"/>
      <c r="H791" s="264"/>
      <c r="I791" s="264"/>
      <c r="J791" s="264"/>
    </row>
    <row r="792">
      <c r="A792" s="264"/>
      <c r="B792" s="264"/>
      <c r="C792" s="264"/>
      <c r="D792" s="264"/>
      <c r="E792" s="264"/>
      <c r="F792" s="264"/>
      <c r="G792" s="264"/>
      <c r="H792" s="264"/>
      <c r="I792" s="264"/>
      <c r="J792" s="264"/>
    </row>
    <row r="793">
      <c r="A793" s="264"/>
      <c r="B793" s="264"/>
      <c r="C793" s="264"/>
      <c r="D793" s="264"/>
      <c r="E793" s="264"/>
      <c r="F793" s="264"/>
      <c r="G793" s="264"/>
      <c r="H793" s="264"/>
      <c r="I793" s="264"/>
      <c r="J793" s="264"/>
    </row>
    <row r="794">
      <c r="A794" s="264"/>
      <c r="B794" s="264"/>
      <c r="C794" s="264"/>
      <c r="D794" s="264"/>
      <c r="E794" s="264"/>
      <c r="F794" s="264"/>
      <c r="G794" s="264"/>
      <c r="H794" s="264"/>
      <c r="I794" s="264"/>
      <c r="J794" s="264"/>
    </row>
    <row r="795">
      <c r="A795" s="264"/>
      <c r="B795" s="264"/>
      <c r="C795" s="264"/>
      <c r="D795" s="264"/>
      <c r="E795" s="264"/>
      <c r="F795" s="264"/>
      <c r="G795" s="264"/>
      <c r="H795" s="264"/>
      <c r="I795" s="264"/>
      <c r="J795" s="264"/>
    </row>
    <row r="796">
      <c r="A796" s="264"/>
      <c r="B796" s="264"/>
      <c r="C796" s="264"/>
      <c r="D796" s="264"/>
      <c r="E796" s="264"/>
      <c r="F796" s="264"/>
      <c r="G796" s="264"/>
      <c r="H796" s="264"/>
      <c r="I796" s="264"/>
      <c r="J796" s="264"/>
    </row>
    <row r="797">
      <c r="A797" s="264"/>
      <c r="B797" s="264"/>
      <c r="C797" s="264"/>
      <c r="D797" s="264"/>
      <c r="E797" s="264"/>
      <c r="F797" s="264"/>
      <c r="G797" s="264"/>
      <c r="H797" s="264"/>
      <c r="I797" s="264"/>
      <c r="J797" s="264"/>
    </row>
    <row r="798">
      <c r="A798" s="264"/>
      <c r="B798" s="264"/>
      <c r="C798" s="264"/>
      <c r="D798" s="264"/>
      <c r="E798" s="264"/>
      <c r="F798" s="264"/>
      <c r="G798" s="264"/>
      <c r="H798" s="264"/>
      <c r="I798" s="264"/>
      <c r="J798" s="264"/>
    </row>
    <row r="799">
      <c r="A799" s="264"/>
      <c r="B799" s="264"/>
      <c r="C799" s="264"/>
      <c r="D799" s="264"/>
      <c r="E799" s="264"/>
      <c r="F799" s="264"/>
      <c r="G799" s="264"/>
      <c r="H799" s="264"/>
      <c r="I799" s="264"/>
      <c r="J799" s="264"/>
    </row>
    <row r="800">
      <c r="A800" s="264"/>
      <c r="B800" s="264"/>
      <c r="C800" s="264"/>
      <c r="D800" s="264"/>
      <c r="E800" s="264"/>
      <c r="F800" s="264"/>
      <c r="G800" s="264"/>
      <c r="H800" s="264"/>
      <c r="I800" s="264"/>
      <c r="J800" s="264"/>
    </row>
    <row r="801">
      <c r="A801" s="264"/>
      <c r="B801" s="264"/>
      <c r="C801" s="264"/>
      <c r="D801" s="264"/>
      <c r="E801" s="264"/>
      <c r="F801" s="264"/>
      <c r="G801" s="264"/>
      <c r="H801" s="264"/>
      <c r="I801" s="264"/>
      <c r="J801" s="264"/>
    </row>
    <row r="802">
      <c r="A802" s="264"/>
      <c r="B802" s="264"/>
      <c r="C802" s="264"/>
      <c r="D802" s="264"/>
      <c r="E802" s="264"/>
      <c r="F802" s="264"/>
      <c r="G802" s="264"/>
      <c r="H802" s="264"/>
      <c r="I802" s="264"/>
      <c r="J802" s="264"/>
    </row>
    <row r="803">
      <c r="A803" s="264"/>
      <c r="B803" s="264"/>
      <c r="C803" s="264"/>
      <c r="D803" s="264"/>
      <c r="E803" s="264"/>
      <c r="F803" s="264"/>
      <c r="G803" s="264"/>
      <c r="H803" s="264"/>
      <c r="I803" s="264"/>
      <c r="J803" s="264"/>
    </row>
    <row r="804">
      <c r="A804" s="264"/>
      <c r="B804" s="264"/>
      <c r="C804" s="264"/>
      <c r="D804" s="264"/>
      <c r="E804" s="264"/>
      <c r="F804" s="264"/>
      <c r="G804" s="264"/>
      <c r="H804" s="264"/>
      <c r="I804" s="264"/>
      <c r="J804" s="264"/>
    </row>
    <row r="805">
      <c r="A805" s="264"/>
      <c r="B805" s="264"/>
      <c r="C805" s="264"/>
      <c r="D805" s="264"/>
      <c r="E805" s="264"/>
      <c r="F805" s="264"/>
      <c r="G805" s="264"/>
      <c r="H805" s="264"/>
      <c r="I805" s="264"/>
      <c r="J805" s="264"/>
    </row>
    <row r="806">
      <c r="A806" s="264"/>
      <c r="B806" s="264"/>
      <c r="C806" s="264"/>
      <c r="D806" s="264"/>
      <c r="E806" s="264"/>
      <c r="F806" s="264"/>
      <c r="G806" s="264"/>
      <c r="H806" s="264"/>
      <c r="I806" s="264"/>
      <c r="J806" s="264"/>
    </row>
    <row r="807">
      <c r="A807" s="264"/>
      <c r="B807" s="264"/>
      <c r="C807" s="264"/>
      <c r="D807" s="264"/>
      <c r="E807" s="264"/>
      <c r="F807" s="264"/>
      <c r="G807" s="264"/>
      <c r="H807" s="264"/>
      <c r="I807" s="264"/>
      <c r="J807" s="264"/>
    </row>
    <row r="808">
      <c r="A808" s="264"/>
      <c r="B808" s="264"/>
      <c r="C808" s="264"/>
      <c r="D808" s="264"/>
      <c r="E808" s="264"/>
      <c r="F808" s="264"/>
      <c r="G808" s="264"/>
      <c r="H808" s="264"/>
      <c r="I808" s="264"/>
      <c r="J808" s="264"/>
    </row>
    <row r="809">
      <c r="A809" s="264"/>
      <c r="B809" s="264"/>
      <c r="C809" s="264"/>
      <c r="D809" s="264"/>
      <c r="E809" s="264"/>
      <c r="F809" s="264"/>
      <c r="G809" s="264"/>
      <c r="H809" s="264"/>
      <c r="I809" s="264"/>
      <c r="J809" s="264"/>
    </row>
    <row r="810">
      <c r="A810" s="264"/>
      <c r="B810" s="264"/>
      <c r="C810" s="264"/>
      <c r="D810" s="264"/>
      <c r="E810" s="264"/>
      <c r="F810" s="264"/>
      <c r="G810" s="264"/>
      <c r="H810" s="264"/>
      <c r="I810" s="264"/>
      <c r="J810" s="264"/>
    </row>
    <row r="811">
      <c r="A811" s="264"/>
      <c r="B811" s="264"/>
      <c r="C811" s="264"/>
      <c r="D811" s="264"/>
      <c r="E811" s="264"/>
      <c r="F811" s="264"/>
      <c r="G811" s="264"/>
      <c r="H811" s="264"/>
      <c r="I811" s="264"/>
      <c r="J811" s="264"/>
    </row>
    <row r="812">
      <c r="A812" s="264"/>
      <c r="B812" s="264"/>
      <c r="C812" s="264"/>
      <c r="D812" s="264"/>
      <c r="E812" s="264"/>
      <c r="F812" s="264"/>
      <c r="G812" s="264"/>
      <c r="H812" s="264"/>
      <c r="I812" s="264"/>
      <c r="J812" s="264"/>
    </row>
    <row r="813">
      <c r="A813" s="264"/>
      <c r="B813" s="264"/>
      <c r="C813" s="264"/>
      <c r="D813" s="264"/>
      <c r="E813" s="264"/>
      <c r="F813" s="264"/>
      <c r="G813" s="264"/>
      <c r="H813" s="264"/>
      <c r="I813" s="264"/>
      <c r="J813" s="264"/>
    </row>
    <row r="814">
      <c r="A814" s="264"/>
      <c r="B814" s="264"/>
      <c r="C814" s="264"/>
      <c r="D814" s="264"/>
      <c r="E814" s="264"/>
      <c r="F814" s="264"/>
      <c r="G814" s="264"/>
      <c r="H814" s="264"/>
      <c r="I814" s="264"/>
      <c r="J814" s="264"/>
    </row>
    <row r="815">
      <c r="A815" s="264"/>
      <c r="B815" s="264"/>
      <c r="C815" s="264"/>
      <c r="D815" s="264"/>
      <c r="E815" s="264"/>
      <c r="F815" s="264"/>
      <c r="G815" s="264"/>
      <c r="H815" s="264"/>
      <c r="I815" s="264"/>
      <c r="J815" s="264"/>
    </row>
    <row r="816">
      <c r="A816" s="264"/>
      <c r="B816" s="264"/>
      <c r="C816" s="264"/>
      <c r="D816" s="264"/>
      <c r="E816" s="264"/>
      <c r="F816" s="264"/>
      <c r="G816" s="264"/>
      <c r="H816" s="264"/>
      <c r="I816" s="264"/>
      <c r="J816" s="264"/>
    </row>
    <row r="817">
      <c r="A817" s="264"/>
      <c r="B817" s="264"/>
      <c r="C817" s="264"/>
      <c r="D817" s="264"/>
      <c r="E817" s="264"/>
      <c r="F817" s="264"/>
      <c r="G817" s="264"/>
      <c r="H817" s="264"/>
      <c r="I817" s="264"/>
      <c r="J817" s="264"/>
    </row>
    <row r="818">
      <c r="A818" s="264"/>
      <c r="B818" s="264"/>
      <c r="C818" s="264"/>
      <c r="D818" s="264"/>
      <c r="E818" s="264"/>
      <c r="F818" s="264"/>
      <c r="G818" s="264"/>
      <c r="H818" s="264"/>
      <c r="I818" s="264"/>
      <c r="J818" s="264"/>
    </row>
    <row r="819">
      <c r="A819" s="264"/>
      <c r="B819" s="264"/>
      <c r="C819" s="264"/>
      <c r="D819" s="264"/>
      <c r="E819" s="264"/>
      <c r="F819" s="264"/>
      <c r="G819" s="264"/>
      <c r="H819" s="264"/>
      <c r="I819" s="264"/>
      <c r="J819" s="264"/>
    </row>
    <row r="820">
      <c r="A820" s="264"/>
      <c r="B820" s="264"/>
      <c r="C820" s="264"/>
      <c r="D820" s="264"/>
      <c r="E820" s="264"/>
      <c r="F820" s="264"/>
      <c r="G820" s="264"/>
      <c r="H820" s="264"/>
      <c r="I820" s="264"/>
      <c r="J820" s="264"/>
    </row>
    <row r="821">
      <c r="A821" s="264"/>
      <c r="B821" s="264"/>
      <c r="C821" s="264"/>
      <c r="D821" s="264"/>
      <c r="E821" s="264"/>
      <c r="F821" s="264"/>
      <c r="G821" s="264"/>
      <c r="H821" s="264"/>
      <c r="I821" s="264"/>
      <c r="J821" s="264"/>
    </row>
    <row r="822">
      <c r="A822" s="264"/>
      <c r="B822" s="264"/>
      <c r="C822" s="264"/>
      <c r="D822" s="264"/>
      <c r="E822" s="264"/>
      <c r="F822" s="264"/>
      <c r="G822" s="264"/>
      <c r="H822" s="264"/>
      <c r="I822" s="264"/>
      <c r="J822" s="264"/>
    </row>
    <row r="823">
      <c r="A823" s="264"/>
      <c r="B823" s="264"/>
      <c r="C823" s="264"/>
      <c r="D823" s="264"/>
      <c r="E823" s="264"/>
      <c r="F823" s="264"/>
      <c r="G823" s="264"/>
      <c r="H823" s="264"/>
      <c r="I823" s="264"/>
      <c r="J823" s="264"/>
    </row>
    <row r="824">
      <c r="A824" s="264"/>
      <c r="B824" s="264"/>
      <c r="C824" s="264"/>
      <c r="D824" s="264"/>
      <c r="E824" s="264"/>
      <c r="F824" s="264"/>
      <c r="G824" s="264"/>
      <c r="H824" s="264"/>
      <c r="I824" s="264"/>
      <c r="J824" s="264"/>
    </row>
    <row r="825">
      <c r="A825" s="264"/>
      <c r="B825" s="264"/>
      <c r="C825" s="264"/>
      <c r="D825" s="264"/>
      <c r="E825" s="264"/>
      <c r="F825" s="264"/>
      <c r="G825" s="264"/>
      <c r="H825" s="264"/>
      <c r="I825" s="264"/>
      <c r="J825" s="264"/>
    </row>
    <row r="826">
      <c r="A826" s="264"/>
      <c r="B826" s="264"/>
      <c r="C826" s="264"/>
      <c r="D826" s="264"/>
      <c r="E826" s="264"/>
      <c r="F826" s="264"/>
      <c r="G826" s="264"/>
      <c r="H826" s="264"/>
      <c r="I826" s="264"/>
      <c r="J826" s="264"/>
    </row>
    <row r="827">
      <c r="A827" s="264"/>
      <c r="B827" s="264"/>
      <c r="C827" s="264"/>
      <c r="D827" s="264"/>
      <c r="E827" s="264"/>
      <c r="F827" s="264"/>
      <c r="G827" s="264"/>
      <c r="H827" s="264"/>
      <c r="I827" s="264"/>
      <c r="J827" s="264"/>
    </row>
    <row r="828">
      <c r="A828" s="264"/>
      <c r="B828" s="264"/>
      <c r="C828" s="264"/>
      <c r="D828" s="264"/>
      <c r="E828" s="264"/>
      <c r="F828" s="264"/>
      <c r="G828" s="264"/>
      <c r="H828" s="264"/>
      <c r="I828" s="264"/>
      <c r="J828" s="264"/>
    </row>
    <row r="829">
      <c r="A829" s="264"/>
      <c r="B829" s="264"/>
      <c r="C829" s="264"/>
      <c r="D829" s="264"/>
      <c r="E829" s="264"/>
      <c r="F829" s="264"/>
      <c r="G829" s="264"/>
      <c r="H829" s="264"/>
      <c r="I829" s="264"/>
      <c r="J829" s="264"/>
    </row>
    <row r="830">
      <c r="A830" s="264"/>
      <c r="B830" s="264"/>
      <c r="C830" s="264"/>
      <c r="D830" s="264"/>
      <c r="E830" s="264"/>
      <c r="F830" s="264"/>
      <c r="G830" s="264"/>
      <c r="H830" s="264"/>
      <c r="I830" s="264"/>
      <c r="J830" s="264"/>
    </row>
    <row r="831">
      <c r="A831" s="264"/>
      <c r="B831" s="264"/>
      <c r="C831" s="264"/>
      <c r="D831" s="264"/>
      <c r="E831" s="264"/>
      <c r="F831" s="264"/>
      <c r="G831" s="264"/>
      <c r="H831" s="264"/>
      <c r="I831" s="264"/>
      <c r="J831" s="264"/>
    </row>
    <row r="832">
      <c r="A832" s="264"/>
      <c r="B832" s="264"/>
      <c r="C832" s="264"/>
      <c r="D832" s="264"/>
      <c r="E832" s="264"/>
      <c r="F832" s="264"/>
      <c r="G832" s="264"/>
      <c r="H832" s="264"/>
      <c r="I832" s="264"/>
      <c r="J832" s="264"/>
    </row>
    <row r="833">
      <c r="A833" s="264"/>
      <c r="B833" s="264"/>
      <c r="C833" s="264"/>
      <c r="D833" s="264"/>
      <c r="E833" s="264"/>
      <c r="F833" s="264"/>
      <c r="G833" s="264"/>
      <c r="H833" s="264"/>
      <c r="I833" s="264"/>
      <c r="J833" s="264"/>
    </row>
    <row r="834">
      <c r="A834" s="264"/>
      <c r="B834" s="264"/>
      <c r="C834" s="264"/>
      <c r="D834" s="264"/>
      <c r="E834" s="264"/>
      <c r="F834" s="264"/>
      <c r="G834" s="264"/>
      <c r="H834" s="264"/>
      <c r="I834" s="264"/>
      <c r="J834" s="264"/>
    </row>
    <row r="835">
      <c r="A835" s="264"/>
      <c r="B835" s="264"/>
      <c r="C835" s="264"/>
      <c r="D835" s="264"/>
      <c r="E835" s="264"/>
      <c r="F835" s="264"/>
      <c r="G835" s="264"/>
      <c r="H835" s="264"/>
      <c r="I835" s="264"/>
      <c r="J835" s="264"/>
    </row>
    <row r="836">
      <c r="A836" s="264"/>
      <c r="B836" s="264"/>
      <c r="C836" s="264"/>
      <c r="D836" s="264"/>
      <c r="E836" s="264"/>
      <c r="F836" s="264"/>
      <c r="G836" s="264"/>
      <c r="H836" s="264"/>
      <c r="I836" s="264"/>
      <c r="J836" s="264"/>
    </row>
    <row r="837">
      <c r="A837" s="264"/>
      <c r="B837" s="264"/>
      <c r="C837" s="264"/>
      <c r="D837" s="264"/>
      <c r="E837" s="264"/>
      <c r="F837" s="264"/>
      <c r="G837" s="264"/>
      <c r="H837" s="264"/>
      <c r="I837" s="264"/>
      <c r="J837" s="264"/>
    </row>
    <row r="838">
      <c r="A838" s="264"/>
      <c r="B838" s="264"/>
      <c r="C838" s="264"/>
      <c r="D838" s="264"/>
      <c r="E838" s="264"/>
      <c r="F838" s="264"/>
      <c r="G838" s="264"/>
      <c r="H838" s="264"/>
      <c r="I838" s="264"/>
      <c r="J838" s="264"/>
    </row>
    <row r="839">
      <c r="A839" s="264"/>
      <c r="B839" s="264"/>
      <c r="C839" s="264"/>
      <c r="D839" s="264"/>
      <c r="E839" s="264"/>
      <c r="F839" s="264"/>
      <c r="G839" s="264"/>
      <c r="H839" s="264"/>
      <c r="I839" s="264"/>
      <c r="J839" s="264"/>
    </row>
    <row r="840">
      <c r="A840" s="264"/>
      <c r="B840" s="264"/>
      <c r="C840" s="264"/>
      <c r="D840" s="264"/>
      <c r="E840" s="264"/>
      <c r="F840" s="264"/>
      <c r="G840" s="264"/>
      <c r="H840" s="264"/>
      <c r="I840" s="264"/>
      <c r="J840" s="264"/>
    </row>
    <row r="841">
      <c r="A841" s="264"/>
      <c r="B841" s="264"/>
      <c r="C841" s="264"/>
      <c r="D841" s="264"/>
      <c r="E841" s="264"/>
      <c r="F841" s="264"/>
      <c r="G841" s="264"/>
      <c r="H841" s="264"/>
      <c r="I841" s="264"/>
      <c r="J841" s="264"/>
    </row>
    <row r="842">
      <c r="A842" s="264"/>
      <c r="B842" s="264"/>
      <c r="C842" s="264"/>
      <c r="D842" s="264"/>
      <c r="E842" s="264"/>
      <c r="F842" s="264"/>
      <c r="G842" s="264"/>
      <c r="H842" s="264"/>
      <c r="I842" s="264"/>
      <c r="J842" s="264"/>
    </row>
    <row r="843">
      <c r="A843" s="264"/>
      <c r="B843" s="264"/>
      <c r="C843" s="264"/>
      <c r="D843" s="264"/>
      <c r="E843" s="264"/>
      <c r="F843" s="264"/>
      <c r="G843" s="264"/>
      <c r="H843" s="264"/>
      <c r="I843" s="264"/>
      <c r="J843" s="264"/>
    </row>
    <row r="844">
      <c r="A844" s="264"/>
      <c r="B844" s="264"/>
      <c r="C844" s="264"/>
      <c r="D844" s="264"/>
      <c r="E844" s="264"/>
      <c r="F844" s="264"/>
      <c r="G844" s="264"/>
      <c r="H844" s="264"/>
      <c r="I844" s="264"/>
      <c r="J844" s="264"/>
    </row>
    <row r="845">
      <c r="A845" s="264"/>
      <c r="B845" s="264"/>
      <c r="C845" s="264"/>
      <c r="D845" s="264"/>
      <c r="E845" s="264"/>
      <c r="F845" s="264"/>
      <c r="G845" s="264"/>
      <c r="H845" s="264"/>
      <c r="I845" s="264"/>
      <c r="J845" s="264"/>
    </row>
    <row r="846">
      <c r="A846" s="264"/>
      <c r="B846" s="264"/>
      <c r="C846" s="264"/>
      <c r="D846" s="264"/>
      <c r="E846" s="264"/>
      <c r="F846" s="264"/>
      <c r="G846" s="264"/>
      <c r="H846" s="264"/>
      <c r="I846" s="264"/>
      <c r="J846" s="264"/>
    </row>
    <row r="847">
      <c r="A847" s="264"/>
      <c r="B847" s="264"/>
      <c r="C847" s="264"/>
      <c r="D847" s="264"/>
      <c r="E847" s="264"/>
      <c r="F847" s="264"/>
      <c r="G847" s="264"/>
      <c r="H847" s="264"/>
      <c r="I847" s="264"/>
      <c r="J847" s="264"/>
    </row>
    <row r="848">
      <c r="A848" s="264"/>
      <c r="B848" s="264"/>
      <c r="C848" s="264"/>
      <c r="D848" s="264"/>
      <c r="E848" s="264"/>
      <c r="F848" s="264"/>
      <c r="G848" s="264"/>
      <c r="H848" s="264"/>
      <c r="I848" s="264"/>
      <c r="J848" s="264"/>
    </row>
    <row r="849">
      <c r="A849" s="264"/>
      <c r="B849" s="264"/>
      <c r="C849" s="264"/>
      <c r="D849" s="264"/>
      <c r="E849" s="264"/>
      <c r="F849" s="264"/>
      <c r="G849" s="264"/>
      <c r="H849" s="264"/>
      <c r="I849" s="264"/>
      <c r="J849" s="264"/>
    </row>
    <row r="850">
      <c r="A850" s="264"/>
      <c r="B850" s="264"/>
      <c r="C850" s="264"/>
      <c r="D850" s="264"/>
      <c r="E850" s="264"/>
      <c r="F850" s="264"/>
      <c r="G850" s="264"/>
      <c r="H850" s="264"/>
      <c r="I850" s="264"/>
      <c r="J850" s="264"/>
    </row>
    <row r="851">
      <c r="A851" s="264"/>
      <c r="B851" s="264"/>
      <c r="C851" s="264"/>
      <c r="D851" s="264"/>
      <c r="E851" s="264"/>
      <c r="F851" s="264"/>
      <c r="G851" s="264"/>
      <c r="H851" s="264"/>
      <c r="I851" s="264"/>
      <c r="J851" s="264"/>
    </row>
    <row r="852">
      <c r="A852" s="264"/>
      <c r="B852" s="264"/>
      <c r="C852" s="264"/>
      <c r="D852" s="264"/>
      <c r="E852" s="264"/>
      <c r="F852" s="264"/>
      <c r="G852" s="264"/>
      <c r="H852" s="264"/>
      <c r="I852" s="264"/>
      <c r="J852" s="264"/>
    </row>
    <row r="853">
      <c r="A853" s="264"/>
      <c r="B853" s="264"/>
      <c r="C853" s="264"/>
      <c r="D853" s="264"/>
      <c r="E853" s="264"/>
      <c r="F853" s="264"/>
      <c r="G853" s="264"/>
      <c r="H853" s="264"/>
      <c r="I853" s="264"/>
      <c r="J853" s="264"/>
    </row>
    <row r="854">
      <c r="A854" s="264"/>
      <c r="B854" s="264"/>
      <c r="C854" s="264"/>
      <c r="D854" s="264"/>
      <c r="E854" s="264"/>
      <c r="F854" s="264"/>
      <c r="G854" s="264"/>
      <c r="H854" s="264"/>
      <c r="I854" s="264"/>
      <c r="J854" s="264"/>
    </row>
    <row r="855">
      <c r="A855" s="264"/>
      <c r="B855" s="264"/>
      <c r="C855" s="264"/>
      <c r="D855" s="264"/>
      <c r="E855" s="264"/>
      <c r="F855" s="264"/>
      <c r="G855" s="264"/>
      <c r="H855" s="264"/>
      <c r="I855" s="264"/>
      <c r="J855" s="264"/>
    </row>
    <row r="856">
      <c r="A856" s="264"/>
      <c r="B856" s="264"/>
      <c r="C856" s="264"/>
      <c r="D856" s="264"/>
      <c r="E856" s="264"/>
      <c r="F856" s="264"/>
      <c r="G856" s="264"/>
      <c r="H856" s="264"/>
      <c r="I856" s="264"/>
      <c r="J856" s="264"/>
    </row>
    <row r="857">
      <c r="A857" s="264"/>
      <c r="B857" s="264"/>
      <c r="C857" s="264"/>
      <c r="D857" s="264"/>
      <c r="E857" s="264"/>
      <c r="F857" s="264"/>
      <c r="G857" s="264"/>
      <c r="H857" s="264"/>
      <c r="I857" s="264"/>
      <c r="J857" s="264"/>
    </row>
    <row r="858">
      <c r="A858" s="264"/>
      <c r="B858" s="264"/>
      <c r="C858" s="264"/>
      <c r="D858" s="264"/>
      <c r="E858" s="264"/>
      <c r="F858" s="264"/>
      <c r="G858" s="264"/>
      <c r="H858" s="264"/>
      <c r="I858" s="264"/>
      <c r="J858" s="264"/>
    </row>
    <row r="859">
      <c r="A859" s="264"/>
      <c r="B859" s="264"/>
      <c r="C859" s="264"/>
      <c r="D859" s="264"/>
      <c r="E859" s="264"/>
      <c r="F859" s="264"/>
      <c r="G859" s="264"/>
      <c r="H859" s="264"/>
      <c r="I859" s="264"/>
      <c r="J859" s="264"/>
    </row>
    <row r="860">
      <c r="A860" s="264"/>
      <c r="B860" s="264"/>
      <c r="C860" s="264"/>
      <c r="D860" s="264"/>
      <c r="E860" s="264"/>
      <c r="F860" s="264"/>
      <c r="G860" s="264"/>
      <c r="H860" s="264"/>
      <c r="I860" s="264"/>
      <c r="J860" s="264"/>
    </row>
    <row r="861">
      <c r="A861" s="264"/>
      <c r="B861" s="264"/>
      <c r="C861" s="264"/>
      <c r="D861" s="264"/>
      <c r="E861" s="264"/>
      <c r="F861" s="264"/>
      <c r="G861" s="264"/>
      <c r="H861" s="264"/>
      <c r="I861" s="264"/>
      <c r="J861" s="264"/>
    </row>
    <row r="862">
      <c r="A862" s="264"/>
      <c r="B862" s="264"/>
      <c r="C862" s="264"/>
      <c r="D862" s="264"/>
      <c r="E862" s="264"/>
      <c r="F862" s="264"/>
      <c r="G862" s="264"/>
      <c r="H862" s="264"/>
      <c r="I862" s="264"/>
      <c r="J862" s="264"/>
    </row>
    <row r="863">
      <c r="A863" s="264"/>
      <c r="B863" s="264"/>
      <c r="C863" s="264"/>
      <c r="D863" s="264"/>
      <c r="E863" s="264"/>
      <c r="F863" s="264"/>
      <c r="G863" s="264"/>
      <c r="H863" s="264"/>
      <c r="I863" s="264"/>
      <c r="J863" s="264"/>
    </row>
    <row r="864">
      <c r="A864" s="264"/>
      <c r="B864" s="264"/>
      <c r="C864" s="264"/>
      <c r="D864" s="264"/>
      <c r="E864" s="264"/>
      <c r="F864" s="264"/>
      <c r="G864" s="264"/>
      <c r="H864" s="264"/>
      <c r="I864" s="264"/>
      <c r="J864" s="264"/>
    </row>
    <row r="865">
      <c r="A865" s="264"/>
      <c r="B865" s="264"/>
      <c r="C865" s="264"/>
      <c r="D865" s="264"/>
      <c r="E865" s="264"/>
      <c r="F865" s="264"/>
      <c r="G865" s="264"/>
      <c r="H865" s="264"/>
      <c r="I865" s="264"/>
      <c r="J865" s="264"/>
    </row>
    <row r="866">
      <c r="A866" s="264"/>
      <c r="B866" s="264"/>
      <c r="C866" s="264"/>
      <c r="D866" s="264"/>
      <c r="E866" s="264"/>
      <c r="F866" s="264"/>
      <c r="G866" s="264"/>
      <c r="H866" s="264"/>
      <c r="I866" s="264"/>
      <c r="J866" s="264"/>
    </row>
    <row r="867">
      <c r="A867" s="264"/>
      <c r="B867" s="264"/>
      <c r="C867" s="264"/>
      <c r="D867" s="264"/>
      <c r="E867" s="264"/>
      <c r="F867" s="264"/>
      <c r="G867" s="264"/>
      <c r="H867" s="264"/>
      <c r="I867" s="264"/>
      <c r="J867" s="264"/>
    </row>
    <row r="868">
      <c r="A868" s="264"/>
      <c r="B868" s="264"/>
      <c r="C868" s="264"/>
      <c r="D868" s="264"/>
      <c r="E868" s="264"/>
      <c r="F868" s="264"/>
      <c r="G868" s="264"/>
      <c r="H868" s="264"/>
      <c r="I868" s="264"/>
      <c r="J868" s="264"/>
    </row>
    <row r="869">
      <c r="A869" s="264"/>
      <c r="B869" s="264"/>
      <c r="C869" s="264"/>
      <c r="D869" s="264"/>
      <c r="E869" s="264"/>
      <c r="F869" s="264"/>
      <c r="G869" s="264"/>
      <c r="H869" s="264"/>
      <c r="I869" s="264"/>
      <c r="J869" s="264"/>
    </row>
    <row r="870">
      <c r="A870" s="264"/>
      <c r="B870" s="264"/>
      <c r="C870" s="264"/>
      <c r="D870" s="264"/>
      <c r="E870" s="264"/>
      <c r="F870" s="264"/>
      <c r="G870" s="264"/>
      <c r="H870" s="264"/>
      <c r="I870" s="264"/>
      <c r="J870" s="264"/>
    </row>
    <row r="871">
      <c r="A871" s="264"/>
      <c r="B871" s="264"/>
      <c r="C871" s="264"/>
      <c r="D871" s="264"/>
      <c r="E871" s="264"/>
      <c r="F871" s="264"/>
      <c r="G871" s="264"/>
      <c r="H871" s="264"/>
      <c r="I871" s="264"/>
      <c r="J871" s="264"/>
    </row>
    <row r="872">
      <c r="A872" s="264"/>
      <c r="B872" s="264"/>
      <c r="C872" s="264"/>
      <c r="D872" s="264"/>
      <c r="E872" s="264"/>
      <c r="F872" s="264"/>
      <c r="G872" s="264"/>
      <c r="H872" s="264"/>
      <c r="I872" s="264"/>
      <c r="J872" s="264"/>
    </row>
    <row r="873">
      <c r="A873" s="264"/>
      <c r="B873" s="264"/>
      <c r="C873" s="264"/>
      <c r="D873" s="264"/>
      <c r="E873" s="264"/>
      <c r="F873" s="264"/>
      <c r="G873" s="264"/>
      <c r="H873" s="264"/>
      <c r="I873" s="264"/>
      <c r="J873" s="264"/>
    </row>
    <row r="874">
      <c r="A874" s="264"/>
      <c r="B874" s="264"/>
      <c r="C874" s="264"/>
      <c r="D874" s="264"/>
      <c r="E874" s="264"/>
      <c r="F874" s="264"/>
      <c r="G874" s="264"/>
      <c r="H874" s="264"/>
      <c r="I874" s="264"/>
      <c r="J874" s="264"/>
    </row>
    <row r="875">
      <c r="A875" s="264"/>
      <c r="B875" s="264"/>
      <c r="C875" s="264"/>
      <c r="D875" s="264"/>
      <c r="E875" s="264"/>
      <c r="F875" s="264"/>
      <c r="G875" s="264"/>
      <c r="H875" s="264"/>
      <c r="I875" s="264"/>
      <c r="J875" s="264"/>
    </row>
    <row r="876">
      <c r="A876" s="264"/>
      <c r="B876" s="264"/>
      <c r="C876" s="264"/>
      <c r="D876" s="264"/>
      <c r="E876" s="264"/>
      <c r="F876" s="264"/>
      <c r="G876" s="264"/>
      <c r="H876" s="264"/>
      <c r="I876" s="264"/>
      <c r="J876" s="264"/>
    </row>
    <row r="877">
      <c r="A877" s="264"/>
      <c r="B877" s="264"/>
      <c r="C877" s="264"/>
      <c r="D877" s="264"/>
      <c r="E877" s="264"/>
      <c r="F877" s="264"/>
      <c r="G877" s="264"/>
      <c r="H877" s="264"/>
      <c r="I877" s="264"/>
      <c r="J877" s="264"/>
    </row>
    <row r="878">
      <c r="A878" s="264"/>
      <c r="B878" s="264"/>
      <c r="C878" s="264"/>
      <c r="D878" s="264"/>
      <c r="E878" s="264"/>
      <c r="F878" s="264"/>
      <c r="G878" s="264"/>
      <c r="H878" s="264"/>
      <c r="I878" s="264"/>
      <c r="J878" s="264"/>
    </row>
    <row r="879">
      <c r="A879" s="264"/>
      <c r="B879" s="264"/>
      <c r="C879" s="264"/>
      <c r="D879" s="264"/>
      <c r="E879" s="264"/>
      <c r="F879" s="264"/>
      <c r="G879" s="264"/>
      <c r="H879" s="264"/>
      <c r="I879" s="264"/>
      <c r="J879" s="264"/>
    </row>
    <row r="880">
      <c r="A880" s="264"/>
      <c r="B880" s="264"/>
      <c r="C880" s="264"/>
      <c r="D880" s="264"/>
      <c r="E880" s="264"/>
      <c r="F880" s="264"/>
      <c r="G880" s="264"/>
      <c r="H880" s="264"/>
      <c r="I880" s="264"/>
      <c r="J880" s="264"/>
    </row>
    <row r="881">
      <c r="A881" s="264"/>
      <c r="B881" s="264"/>
      <c r="C881" s="264"/>
      <c r="D881" s="264"/>
      <c r="E881" s="264"/>
      <c r="F881" s="264"/>
      <c r="G881" s="264"/>
      <c r="H881" s="264"/>
      <c r="I881" s="264"/>
      <c r="J881" s="264"/>
    </row>
    <row r="882">
      <c r="A882" s="264"/>
      <c r="B882" s="264"/>
      <c r="C882" s="264"/>
      <c r="D882" s="264"/>
      <c r="E882" s="264"/>
      <c r="F882" s="264"/>
      <c r="G882" s="264"/>
      <c r="H882" s="264"/>
      <c r="I882" s="264"/>
      <c r="J882" s="264"/>
    </row>
    <row r="883">
      <c r="A883" s="264"/>
      <c r="B883" s="264"/>
      <c r="C883" s="264"/>
      <c r="D883" s="264"/>
      <c r="E883" s="264"/>
      <c r="F883" s="264"/>
      <c r="G883" s="264"/>
      <c r="H883" s="264"/>
      <c r="I883" s="264"/>
      <c r="J883" s="264"/>
    </row>
    <row r="884">
      <c r="A884" s="264"/>
      <c r="B884" s="264"/>
      <c r="C884" s="264"/>
      <c r="D884" s="264"/>
      <c r="E884" s="264"/>
      <c r="F884" s="264"/>
      <c r="G884" s="264"/>
      <c r="H884" s="264"/>
      <c r="I884" s="264"/>
      <c r="J884" s="264"/>
    </row>
    <row r="885">
      <c r="A885" s="264"/>
      <c r="B885" s="264"/>
      <c r="C885" s="264"/>
      <c r="D885" s="264"/>
      <c r="E885" s="264"/>
      <c r="F885" s="264"/>
      <c r="G885" s="264"/>
      <c r="H885" s="264"/>
      <c r="I885" s="264"/>
      <c r="J885" s="264"/>
    </row>
    <row r="886">
      <c r="A886" s="264"/>
      <c r="B886" s="264"/>
      <c r="C886" s="264"/>
      <c r="D886" s="264"/>
      <c r="E886" s="264"/>
      <c r="F886" s="264"/>
      <c r="G886" s="264"/>
      <c r="H886" s="264"/>
      <c r="I886" s="264"/>
      <c r="J886" s="264"/>
    </row>
    <row r="887">
      <c r="A887" s="264"/>
      <c r="B887" s="264"/>
      <c r="C887" s="264"/>
      <c r="D887" s="264"/>
      <c r="E887" s="264"/>
      <c r="F887" s="264"/>
      <c r="G887" s="264"/>
      <c r="H887" s="264"/>
      <c r="I887" s="264"/>
      <c r="J887" s="264"/>
    </row>
    <row r="888">
      <c r="A888" s="264"/>
      <c r="B888" s="264"/>
      <c r="C888" s="264"/>
      <c r="D888" s="264"/>
      <c r="E888" s="264"/>
      <c r="F888" s="264"/>
      <c r="G888" s="264"/>
      <c r="H888" s="264"/>
      <c r="I888" s="264"/>
      <c r="J888" s="264"/>
    </row>
    <row r="889">
      <c r="A889" s="264"/>
      <c r="B889" s="264"/>
      <c r="C889" s="264"/>
      <c r="D889" s="264"/>
      <c r="E889" s="264"/>
      <c r="F889" s="264"/>
      <c r="G889" s="264"/>
      <c r="H889" s="264"/>
      <c r="I889" s="264"/>
      <c r="J889" s="264"/>
    </row>
    <row r="890">
      <c r="A890" s="264"/>
      <c r="B890" s="264"/>
      <c r="C890" s="264"/>
      <c r="D890" s="264"/>
      <c r="E890" s="264"/>
      <c r="F890" s="264"/>
      <c r="G890" s="264"/>
      <c r="H890" s="264"/>
      <c r="I890" s="264"/>
      <c r="J890" s="264"/>
    </row>
    <row r="891">
      <c r="A891" s="264"/>
      <c r="B891" s="264"/>
      <c r="C891" s="264"/>
      <c r="D891" s="264"/>
      <c r="E891" s="264"/>
      <c r="F891" s="264"/>
      <c r="G891" s="264"/>
      <c r="H891" s="264"/>
      <c r="I891" s="264"/>
      <c r="J891" s="264"/>
    </row>
    <row r="892">
      <c r="A892" s="264"/>
      <c r="B892" s="264"/>
      <c r="C892" s="264"/>
      <c r="D892" s="264"/>
      <c r="E892" s="264"/>
      <c r="F892" s="264"/>
      <c r="G892" s="264"/>
      <c r="H892" s="264"/>
      <c r="I892" s="264"/>
      <c r="J892" s="264"/>
    </row>
    <row r="893">
      <c r="A893" s="264"/>
      <c r="B893" s="264"/>
      <c r="C893" s="264"/>
      <c r="D893" s="264"/>
      <c r="E893" s="264"/>
      <c r="F893" s="264"/>
      <c r="G893" s="264"/>
      <c r="H893" s="264"/>
      <c r="I893" s="264"/>
      <c r="J893" s="264"/>
    </row>
    <row r="894">
      <c r="A894" s="264"/>
      <c r="B894" s="264"/>
      <c r="C894" s="264"/>
      <c r="D894" s="264"/>
      <c r="E894" s="264"/>
      <c r="F894" s="264"/>
      <c r="G894" s="264"/>
      <c r="H894" s="264"/>
      <c r="I894" s="264"/>
      <c r="J894" s="264"/>
    </row>
    <row r="895">
      <c r="A895" s="264"/>
      <c r="B895" s="264"/>
      <c r="C895" s="264"/>
      <c r="D895" s="264"/>
      <c r="E895" s="264"/>
      <c r="F895" s="264"/>
      <c r="G895" s="264"/>
      <c r="H895" s="264"/>
      <c r="I895" s="264"/>
      <c r="J895" s="264"/>
    </row>
    <row r="896">
      <c r="A896" s="264"/>
      <c r="B896" s="264"/>
      <c r="C896" s="264"/>
      <c r="D896" s="264"/>
      <c r="E896" s="264"/>
      <c r="F896" s="264"/>
      <c r="G896" s="264"/>
      <c r="H896" s="264"/>
      <c r="I896" s="264"/>
      <c r="J896" s="264"/>
    </row>
    <row r="897">
      <c r="A897" s="264"/>
      <c r="B897" s="264"/>
      <c r="C897" s="264"/>
      <c r="D897" s="264"/>
      <c r="E897" s="264"/>
      <c r="F897" s="264"/>
      <c r="G897" s="264"/>
      <c r="H897" s="264"/>
      <c r="I897" s="264"/>
      <c r="J897" s="264"/>
    </row>
    <row r="898">
      <c r="A898" s="264"/>
      <c r="B898" s="264"/>
      <c r="C898" s="264"/>
      <c r="D898" s="264"/>
      <c r="E898" s="264"/>
      <c r="F898" s="264"/>
      <c r="G898" s="264"/>
      <c r="H898" s="264"/>
      <c r="I898" s="264"/>
      <c r="J898" s="264"/>
    </row>
    <row r="899">
      <c r="A899" s="264"/>
      <c r="B899" s="264"/>
      <c r="C899" s="264"/>
      <c r="D899" s="264"/>
      <c r="E899" s="264"/>
      <c r="F899" s="264"/>
      <c r="G899" s="264"/>
      <c r="H899" s="264"/>
      <c r="I899" s="264"/>
      <c r="J899" s="264"/>
    </row>
    <row r="900">
      <c r="A900" s="264"/>
      <c r="B900" s="264"/>
      <c r="C900" s="264"/>
      <c r="D900" s="264"/>
      <c r="E900" s="264"/>
      <c r="F900" s="264"/>
      <c r="G900" s="264"/>
      <c r="H900" s="264"/>
      <c r="I900" s="264"/>
      <c r="J900" s="264"/>
    </row>
    <row r="901">
      <c r="A901" s="264"/>
      <c r="B901" s="264"/>
      <c r="C901" s="264"/>
      <c r="D901" s="264"/>
      <c r="E901" s="264"/>
      <c r="F901" s="264"/>
      <c r="G901" s="264"/>
      <c r="H901" s="264"/>
      <c r="I901" s="264"/>
      <c r="J901" s="264"/>
    </row>
    <row r="902">
      <c r="A902" s="264"/>
      <c r="B902" s="264"/>
      <c r="C902" s="264"/>
      <c r="D902" s="264"/>
      <c r="E902" s="264"/>
      <c r="F902" s="264"/>
      <c r="G902" s="264"/>
      <c r="H902" s="264"/>
      <c r="I902" s="264"/>
      <c r="J902" s="264"/>
    </row>
    <row r="903">
      <c r="A903" s="264"/>
      <c r="B903" s="264"/>
      <c r="C903" s="264"/>
      <c r="D903" s="264"/>
      <c r="E903" s="264"/>
      <c r="F903" s="264"/>
      <c r="G903" s="264"/>
      <c r="H903" s="264"/>
      <c r="I903" s="264"/>
      <c r="J903" s="264"/>
    </row>
    <row r="904">
      <c r="A904" s="264"/>
      <c r="B904" s="264"/>
      <c r="C904" s="264"/>
      <c r="D904" s="264"/>
      <c r="E904" s="264"/>
      <c r="F904" s="264"/>
      <c r="G904" s="264"/>
      <c r="H904" s="264"/>
      <c r="I904" s="264"/>
      <c r="J904" s="264"/>
    </row>
    <row r="905">
      <c r="A905" s="264"/>
      <c r="B905" s="264"/>
      <c r="C905" s="264"/>
      <c r="D905" s="264"/>
      <c r="E905" s="264"/>
      <c r="F905" s="264"/>
      <c r="G905" s="264"/>
      <c r="H905" s="264"/>
      <c r="I905" s="264"/>
      <c r="J905" s="264"/>
    </row>
    <row r="906">
      <c r="A906" s="264"/>
      <c r="B906" s="264"/>
      <c r="C906" s="264"/>
      <c r="D906" s="264"/>
      <c r="E906" s="264"/>
      <c r="F906" s="264"/>
      <c r="G906" s="264"/>
      <c r="H906" s="264"/>
      <c r="I906" s="264"/>
      <c r="J906" s="264"/>
    </row>
    <row r="907">
      <c r="A907" s="264"/>
      <c r="B907" s="264"/>
      <c r="C907" s="264"/>
      <c r="D907" s="264"/>
      <c r="E907" s="264"/>
      <c r="F907" s="264"/>
      <c r="G907" s="264"/>
      <c r="H907" s="264"/>
      <c r="I907" s="264"/>
      <c r="J907" s="264"/>
    </row>
    <row r="908">
      <c r="A908" s="264"/>
      <c r="B908" s="264"/>
      <c r="C908" s="264"/>
      <c r="D908" s="264"/>
      <c r="E908" s="264"/>
      <c r="F908" s="264"/>
      <c r="G908" s="264"/>
      <c r="H908" s="264"/>
      <c r="I908" s="264"/>
      <c r="J908" s="264"/>
    </row>
    <row r="909">
      <c r="A909" s="264"/>
      <c r="B909" s="264"/>
      <c r="C909" s="264"/>
      <c r="D909" s="264"/>
      <c r="E909" s="264"/>
      <c r="F909" s="264"/>
      <c r="G909" s="264"/>
      <c r="H909" s="264"/>
      <c r="I909" s="264"/>
      <c r="J909" s="264"/>
    </row>
    <row r="910">
      <c r="A910" s="264"/>
      <c r="B910" s="264"/>
      <c r="C910" s="264"/>
      <c r="D910" s="264"/>
      <c r="E910" s="264"/>
      <c r="F910" s="264"/>
      <c r="G910" s="264"/>
      <c r="H910" s="264"/>
      <c r="I910" s="264"/>
      <c r="J910" s="264"/>
    </row>
    <row r="911">
      <c r="A911" s="264"/>
      <c r="B911" s="264"/>
      <c r="C911" s="264"/>
      <c r="D911" s="264"/>
      <c r="E911" s="264"/>
      <c r="F911" s="264"/>
      <c r="G911" s="264"/>
      <c r="H911" s="264"/>
      <c r="I911" s="264"/>
      <c r="J911" s="264"/>
    </row>
    <row r="912">
      <c r="A912" s="264"/>
      <c r="B912" s="264"/>
      <c r="C912" s="264"/>
      <c r="D912" s="264"/>
      <c r="E912" s="264"/>
      <c r="F912" s="264"/>
      <c r="G912" s="264"/>
      <c r="H912" s="264"/>
      <c r="I912" s="264"/>
      <c r="J912" s="264"/>
    </row>
    <row r="913">
      <c r="A913" s="264"/>
      <c r="B913" s="264"/>
      <c r="C913" s="264"/>
      <c r="D913" s="264"/>
      <c r="E913" s="264"/>
      <c r="F913" s="264"/>
      <c r="G913" s="264"/>
      <c r="H913" s="264"/>
      <c r="I913" s="264"/>
      <c r="J913" s="264"/>
    </row>
    <row r="914">
      <c r="A914" s="264"/>
      <c r="B914" s="264"/>
      <c r="C914" s="264"/>
      <c r="D914" s="264"/>
      <c r="E914" s="264"/>
      <c r="F914" s="264"/>
      <c r="G914" s="264"/>
      <c r="H914" s="264"/>
      <c r="I914" s="264"/>
      <c r="J914" s="264"/>
    </row>
    <row r="915">
      <c r="A915" s="264"/>
      <c r="B915" s="264"/>
      <c r="C915" s="264"/>
      <c r="D915" s="264"/>
      <c r="E915" s="264"/>
      <c r="F915" s="264"/>
      <c r="G915" s="264"/>
      <c r="H915" s="264"/>
      <c r="I915" s="264"/>
      <c r="J915" s="264"/>
    </row>
    <row r="916">
      <c r="A916" s="264"/>
      <c r="B916" s="264"/>
      <c r="C916" s="264"/>
      <c r="D916" s="264"/>
      <c r="E916" s="264"/>
      <c r="F916" s="264"/>
      <c r="G916" s="264"/>
      <c r="H916" s="264"/>
      <c r="I916" s="264"/>
      <c r="J916" s="264"/>
    </row>
    <row r="917">
      <c r="A917" s="264"/>
      <c r="B917" s="264"/>
      <c r="C917" s="264"/>
      <c r="D917" s="264"/>
      <c r="E917" s="264"/>
      <c r="F917" s="264"/>
      <c r="G917" s="264"/>
      <c r="H917" s="264"/>
      <c r="I917" s="264"/>
      <c r="J917" s="264"/>
    </row>
    <row r="918">
      <c r="A918" s="264"/>
      <c r="B918" s="264"/>
      <c r="C918" s="264"/>
      <c r="D918" s="264"/>
      <c r="E918" s="264"/>
      <c r="F918" s="264"/>
      <c r="G918" s="264"/>
      <c r="H918" s="264"/>
      <c r="I918" s="264"/>
      <c r="J918" s="264"/>
    </row>
    <row r="919">
      <c r="A919" s="264"/>
      <c r="B919" s="264"/>
      <c r="C919" s="264"/>
      <c r="D919" s="264"/>
      <c r="E919" s="264"/>
      <c r="F919" s="264"/>
      <c r="G919" s="264"/>
      <c r="H919" s="264"/>
      <c r="I919" s="264"/>
      <c r="J919" s="264"/>
    </row>
    <row r="920">
      <c r="A920" s="264"/>
      <c r="B920" s="264"/>
      <c r="C920" s="264"/>
      <c r="D920" s="264"/>
      <c r="E920" s="264"/>
      <c r="F920" s="264"/>
      <c r="G920" s="264"/>
      <c r="H920" s="264"/>
      <c r="I920" s="264"/>
      <c r="J920" s="264"/>
    </row>
    <row r="921">
      <c r="A921" s="264"/>
      <c r="B921" s="264"/>
      <c r="C921" s="264"/>
      <c r="D921" s="264"/>
      <c r="E921" s="264"/>
      <c r="F921" s="264"/>
      <c r="G921" s="264"/>
      <c r="H921" s="264"/>
      <c r="I921" s="264"/>
      <c r="J921" s="264"/>
    </row>
    <row r="922">
      <c r="A922" s="264"/>
      <c r="B922" s="264"/>
      <c r="C922" s="264"/>
      <c r="D922" s="264"/>
      <c r="E922" s="264"/>
      <c r="F922" s="264"/>
      <c r="G922" s="264"/>
      <c r="H922" s="264"/>
      <c r="I922" s="264"/>
      <c r="J922" s="264"/>
    </row>
    <row r="923">
      <c r="A923" s="264"/>
      <c r="B923" s="264"/>
      <c r="C923" s="264"/>
      <c r="D923" s="264"/>
      <c r="E923" s="264"/>
      <c r="F923" s="264"/>
      <c r="G923" s="264"/>
      <c r="H923" s="264"/>
      <c r="I923" s="264"/>
      <c r="J923" s="264"/>
    </row>
    <row r="924">
      <c r="A924" s="264"/>
      <c r="B924" s="264"/>
      <c r="C924" s="264"/>
      <c r="D924" s="264"/>
      <c r="E924" s="264"/>
      <c r="F924" s="264"/>
      <c r="G924" s="264"/>
      <c r="H924" s="264"/>
      <c r="I924" s="264"/>
      <c r="J924" s="264"/>
    </row>
    <row r="925">
      <c r="A925" s="264"/>
      <c r="B925" s="264"/>
      <c r="C925" s="264"/>
      <c r="D925" s="264"/>
      <c r="E925" s="264"/>
      <c r="F925" s="264"/>
      <c r="G925" s="264"/>
      <c r="H925" s="264"/>
      <c r="I925" s="264"/>
      <c r="J925" s="264"/>
    </row>
    <row r="926">
      <c r="A926" s="264"/>
      <c r="B926" s="264"/>
      <c r="C926" s="264"/>
      <c r="D926" s="264"/>
      <c r="E926" s="264"/>
      <c r="F926" s="264"/>
      <c r="G926" s="264"/>
      <c r="H926" s="264"/>
      <c r="I926" s="264"/>
      <c r="J926" s="264"/>
    </row>
    <row r="927">
      <c r="A927" s="264"/>
      <c r="B927" s="264"/>
      <c r="C927" s="264"/>
      <c r="D927" s="264"/>
      <c r="E927" s="264"/>
      <c r="F927" s="264"/>
      <c r="G927" s="264"/>
      <c r="H927" s="264"/>
      <c r="I927" s="264"/>
      <c r="J927" s="264"/>
    </row>
    <row r="928">
      <c r="A928" s="264"/>
      <c r="B928" s="264"/>
      <c r="C928" s="264"/>
      <c r="D928" s="264"/>
      <c r="E928" s="264"/>
      <c r="F928" s="264"/>
      <c r="G928" s="264"/>
      <c r="H928" s="264"/>
      <c r="I928" s="264"/>
      <c r="J928" s="264"/>
    </row>
    <row r="929">
      <c r="A929" s="264"/>
      <c r="B929" s="264"/>
      <c r="C929" s="264"/>
      <c r="D929" s="264"/>
      <c r="E929" s="264"/>
      <c r="F929" s="264"/>
      <c r="G929" s="264"/>
      <c r="H929" s="264"/>
      <c r="I929" s="264"/>
      <c r="J929" s="264"/>
    </row>
    <row r="930">
      <c r="A930" s="264"/>
      <c r="B930" s="264"/>
      <c r="C930" s="264"/>
      <c r="D930" s="264"/>
      <c r="E930" s="264"/>
      <c r="F930" s="264"/>
      <c r="G930" s="264"/>
      <c r="H930" s="264"/>
      <c r="I930" s="264"/>
      <c r="J930" s="264"/>
    </row>
    <row r="931">
      <c r="A931" s="264"/>
      <c r="B931" s="264"/>
      <c r="C931" s="264"/>
      <c r="D931" s="264"/>
      <c r="E931" s="264"/>
      <c r="F931" s="264"/>
      <c r="G931" s="264"/>
      <c r="H931" s="264"/>
      <c r="I931" s="264"/>
      <c r="J931" s="264"/>
    </row>
    <row r="932">
      <c r="A932" s="264"/>
      <c r="B932" s="264"/>
      <c r="C932" s="264"/>
      <c r="D932" s="264"/>
      <c r="E932" s="264"/>
      <c r="F932" s="264"/>
      <c r="G932" s="264"/>
      <c r="H932" s="264"/>
      <c r="I932" s="264"/>
      <c r="J932" s="264"/>
    </row>
    <row r="933">
      <c r="A933" s="264"/>
      <c r="B933" s="264"/>
      <c r="C933" s="264"/>
      <c r="D933" s="264"/>
      <c r="E933" s="264"/>
      <c r="F933" s="264"/>
      <c r="G933" s="264"/>
      <c r="H933" s="264"/>
      <c r="I933" s="264"/>
      <c r="J933" s="264"/>
    </row>
    <row r="934">
      <c r="A934" s="264"/>
      <c r="B934" s="264"/>
      <c r="C934" s="264"/>
      <c r="D934" s="264"/>
      <c r="E934" s="264"/>
      <c r="F934" s="264"/>
      <c r="G934" s="264"/>
      <c r="H934" s="264"/>
      <c r="I934" s="264"/>
      <c r="J934" s="264"/>
    </row>
    <row r="935">
      <c r="A935" s="264"/>
      <c r="B935" s="264"/>
      <c r="C935" s="264"/>
      <c r="D935" s="264"/>
      <c r="E935" s="264"/>
      <c r="F935" s="264"/>
      <c r="G935" s="264"/>
      <c r="H935" s="264"/>
      <c r="I935" s="264"/>
      <c r="J935" s="264"/>
    </row>
    <row r="936">
      <c r="A936" s="264"/>
      <c r="B936" s="264"/>
      <c r="C936" s="264"/>
      <c r="D936" s="264"/>
      <c r="E936" s="264"/>
      <c r="F936" s="264"/>
      <c r="G936" s="264"/>
      <c r="H936" s="264"/>
      <c r="I936" s="264"/>
      <c r="J936" s="264"/>
    </row>
    <row r="937">
      <c r="A937" s="264"/>
      <c r="B937" s="264"/>
      <c r="C937" s="264"/>
      <c r="D937" s="264"/>
      <c r="E937" s="264"/>
      <c r="F937" s="264"/>
      <c r="G937" s="264"/>
      <c r="H937" s="264"/>
      <c r="I937" s="264"/>
      <c r="J937" s="264"/>
    </row>
    <row r="938">
      <c r="A938" s="264"/>
      <c r="B938" s="264"/>
      <c r="C938" s="264"/>
      <c r="D938" s="264"/>
      <c r="E938" s="264"/>
      <c r="F938" s="264"/>
      <c r="G938" s="264"/>
      <c r="H938" s="264"/>
      <c r="I938" s="264"/>
      <c r="J938" s="264"/>
    </row>
    <row r="939">
      <c r="A939" s="264"/>
      <c r="B939" s="264"/>
      <c r="C939" s="264"/>
      <c r="D939" s="264"/>
      <c r="E939" s="264"/>
      <c r="F939" s="264"/>
      <c r="G939" s="264"/>
      <c r="H939" s="264"/>
      <c r="I939" s="264"/>
      <c r="J939" s="264"/>
    </row>
    <row r="940">
      <c r="A940" s="264"/>
      <c r="B940" s="264"/>
      <c r="C940" s="264"/>
      <c r="D940" s="264"/>
      <c r="E940" s="264"/>
      <c r="F940" s="264"/>
      <c r="G940" s="264"/>
      <c r="H940" s="264"/>
      <c r="I940" s="264"/>
      <c r="J940" s="264"/>
    </row>
    <row r="941">
      <c r="A941" s="264"/>
      <c r="B941" s="264"/>
      <c r="C941" s="264"/>
      <c r="D941" s="264"/>
      <c r="E941" s="264"/>
      <c r="F941" s="264"/>
      <c r="G941" s="264"/>
      <c r="H941" s="264"/>
      <c r="I941" s="264"/>
      <c r="J941" s="264"/>
    </row>
    <row r="942">
      <c r="A942" s="264"/>
      <c r="B942" s="264"/>
      <c r="C942" s="264"/>
      <c r="D942" s="264"/>
      <c r="E942" s="264"/>
      <c r="F942" s="264"/>
      <c r="G942" s="264"/>
      <c r="H942" s="264"/>
      <c r="I942" s="264"/>
      <c r="J942" s="264"/>
    </row>
    <row r="943">
      <c r="A943" s="264"/>
      <c r="B943" s="264"/>
      <c r="C943" s="264"/>
      <c r="D943" s="264"/>
      <c r="E943" s="264"/>
      <c r="F943" s="264"/>
      <c r="G943" s="264"/>
      <c r="H943" s="264"/>
      <c r="I943" s="264"/>
      <c r="J943" s="264"/>
    </row>
    <row r="944">
      <c r="A944" s="264"/>
      <c r="B944" s="264"/>
      <c r="C944" s="264"/>
      <c r="D944" s="264"/>
      <c r="E944" s="264"/>
      <c r="F944" s="264"/>
      <c r="G944" s="264"/>
      <c r="H944" s="264"/>
      <c r="I944" s="264"/>
      <c r="J944" s="264"/>
    </row>
    <row r="945">
      <c r="A945" s="264"/>
      <c r="B945" s="264"/>
      <c r="C945" s="264"/>
      <c r="D945" s="264"/>
      <c r="E945" s="264"/>
      <c r="F945" s="264"/>
      <c r="G945" s="264"/>
      <c r="H945" s="264"/>
      <c r="I945" s="264"/>
      <c r="J945" s="264"/>
    </row>
    <row r="946">
      <c r="A946" s="264"/>
      <c r="B946" s="264"/>
      <c r="C946" s="264"/>
      <c r="D946" s="264"/>
      <c r="E946" s="264"/>
      <c r="F946" s="264"/>
      <c r="G946" s="264"/>
      <c r="H946" s="264"/>
      <c r="I946" s="264"/>
      <c r="J946" s="264"/>
    </row>
    <row r="947">
      <c r="A947" s="264"/>
      <c r="B947" s="264"/>
      <c r="C947" s="264"/>
      <c r="D947" s="264"/>
      <c r="E947" s="264"/>
      <c r="F947" s="264"/>
      <c r="G947" s="264"/>
      <c r="H947" s="264"/>
      <c r="I947" s="264"/>
      <c r="J947" s="264"/>
    </row>
    <row r="948">
      <c r="A948" s="264"/>
      <c r="B948" s="264"/>
      <c r="C948" s="264"/>
      <c r="D948" s="264"/>
      <c r="E948" s="264"/>
      <c r="F948" s="264"/>
      <c r="G948" s="264"/>
      <c r="H948" s="264"/>
      <c r="I948" s="264"/>
      <c r="J948" s="264"/>
    </row>
    <row r="949">
      <c r="A949" s="264"/>
      <c r="B949" s="264"/>
      <c r="C949" s="264"/>
      <c r="D949" s="264"/>
      <c r="E949" s="264"/>
      <c r="F949" s="264"/>
      <c r="G949" s="264"/>
      <c r="H949" s="264"/>
      <c r="I949" s="264"/>
      <c r="J949" s="264"/>
    </row>
    <row r="950">
      <c r="A950" s="264"/>
      <c r="B950" s="264"/>
      <c r="C950" s="264"/>
      <c r="D950" s="264"/>
      <c r="E950" s="264"/>
      <c r="F950" s="264"/>
      <c r="G950" s="264"/>
      <c r="H950" s="264"/>
      <c r="I950" s="264"/>
      <c r="J950" s="264"/>
    </row>
    <row r="951">
      <c r="A951" s="264"/>
      <c r="B951" s="264"/>
      <c r="C951" s="264"/>
      <c r="D951" s="264"/>
      <c r="E951" s="264"/>
      <c r="F951" s="264"/>
      <c r="G951" s="264"/>
      <c r="H951" s="264"/>
      <c r="I951" s="264"/>
      <c r="J951" s="264"/>
    </row>
    <row r="952">
      <c r="A952" s="264"/>
      <c r="B952" s="264"/>
      <c r="C952" s="264"/>
      <c r="D952" s="264"/>
      <c r="E952" s="264"/>
      <c r="F952" s="264"/>
      <c r="G952" s="264"/>
      <c r="H952" s="264"/>
      <c r="I952" s="264"/>
      <c r="J952" s="264"/>
    </row>
    <row r="953">
      <c r="A953" s="264"/>
      <c r="B953" s="264"/>
      <c r="C953" s="264"/>
      <c r="D953" s="264"/>
      <c r="E953" s="264"/>
      <c r="F953" s="264"/>
      <c r="G953" s="264"/>
      <c r="H953" s="264"/>
      <c r="I953" s="264"/>
      <c r="J953" s="264"/>
    </row>
    <row r="954">
      <c r="A954" s="264"/>
      <c r="B954" s="264"/>
      <c r="C954" s="264"/>
      <c r="D954" s="264"/>
      <c r="E954" s="264"/>
      <c r="F954" s="264"/>
      <c r="G954" s="264"/>
      <c r="H954" s="264"/>
      <c r="I954" s="264"/>
      <c r="J954" s="264"/>
    </row>
    <row r="955">
      <c r="A955" s="264"/>
      <c r="B955" s="264"/>
      <c r="C955" s="264"/>
      <c r="D955" s="264"/>
      <c r="E955" s="264"/>
      <c r="F955" s="264"/>
      <c r="G955" s="264"/>
      <c r="H955" s="264"/>
      <c r="I955" s="264"/>
      <c r="J955" s="264"/>
    </row>
    <row r="956">
      <c r="A956" s="264"/>
      <c r="B956" s="264"/>
      <c r="C956" s="264"/>
      <c r="D956" s="264"/>
      <c r="E956" s="264"/>
      <c r="F956" s="264"/>
      <c r="G956" s="264"/>
      <c r="H956" s="264"/>
      <c r="I956" s="264"/>
      <c r="J956" s="264"/>
    </row>
    <row r="957">
      <c r="A957" s="264"/>
      <c r="B957" s="264"/>
      <c r="C957" s="264"/>
      <c r="D957" s="264"/>
      <c r="E957" s="264"/>
      <c r="F957" s="264"/>
      <c r="G957" s="264"/>
      <c r="H957" s="264"/>
      <c r="I957" s="264"/>
      <c r="J957" s="264"/>
    </row>
    <row r="958">
      <c r="A958" s="264"/>
      <c r="B958" s="264"/>
      <c r="C958" s="264"/>
      <c r="D958" s="264"/>
      <c r="E958" s="264"/>
      <c r="F958" s="264"/>
      <c r="G958" s="264"/>
      <c r="H958" s="264"/>
      <c r="I958" s="264"/>
      <c r="J958" s="264"/>
    </row>
    <row r="959">
      <c r="A959" s="264"/>
      <c r="B959" s="264"/>
      <c r="C959" s="264"/>
      <c r="D959" s="264"/>
      <c r="E959" s="264"/>
      <c r="F959" s="264"/>
      <c r="G959" s="264"/>
      <c r="H959" s="264"/>
      <c r="I959" s="264"/>
      <c r="J959" s="264"/>
    </row>
    <row r="960">
      <c r="A960" s="264"/>
      <c r="B960" s="264"/>
      <c r="C960" s="264"/>
      <c r="D960" s="264"/>
      <c r="E960" s="264"/>
      <c r="F960" s="264"/>
      <c r="G960" s="264"/>
      <c r="H960" s="264"/>
      <c r="I960" s="264"/>
      <c r="J960" s="264"/>
    </row>
    <row r="961">
      <c r="A961" s="264"/>
      <c r="B961" s="264"/>
      <c r="C961" s="264"/>
      <c r="D961" s="264"/>
      <c r="E961" s="264"/>
      <c r="F961" s="264"/>
      <c r="G961" s="264"/>
      <c r="H961" s="264"/>
      <c r="I961" s="264"/>
      <c r="J961" s="264"/>
    </row>
    <row r="962">
      <c r="A962" s="264"/>
      <c r="B962" s="264"/>
      <c r="C962" s="264"/>
      <c r="D962" s="264"/>
      <c r="E962" s="264"/>
      <c r="F962" s="264"/>
      <c r="G962" s="264"/>
      <c r="H962" s="264"/>
      <c r="I962" s="264"/>
      <c r="J962" s="264"/>
    </row>
    <row r="963">
      <c r="A963" s="264"/>
      <c r="B963" s="264"/>
      <c r="C963" s="264"/>
      <c r="D963" s="264"/>
      <c r="E963" s="264"/>
      <c r="F963" s="264"/>
      <c r="G963" s="264"/>
      <c r="H963" s="264"/>
      <c r="I963" s="264"/>
      <c r="J963" s="264"/>
    </row>
    <row r="964">
      <c r="A964" s="264"/>
      <c r="B964" s="264"/>
      <c r="C964" s="264"/>
      <c r="D964" s="264"/>
      <c r="E964" s="264"/>
      <c r="F964" s="264"/>
      <c r="G964" s="264"/>
      <c r="H964" s="264"/>
      <c r="I964" s="264"/>
      <c r="J964" s="264"/>
    </row>
    <row r="965">
      <c r="A965" s="264"/>
      <c r="B965" s="264"/>
      <c r="C965" s="264"/>
      <c r="D965" s="264"/>
      <c r="E965" s="264"/>
      <c r="F965" s="264"/>
      <c r="G965" s="264"/>
      <c r="H965" s="264"/>
      <c r="I965" s="264"/>
      <c r="J965" s="264"/>
    </row>
    <row r="966">
      <c r="A966" s="264"/>
      <c r="B966" s="264"/>
      <c r="C966" s="264"/>
      <c r="D966" s="264"/>
      <c r="E966" s="264"/>
      <c r="F966" s="264"/>
      <c r="G966" s="264"/>
      <c r="H966" s="264"/>
      <c r="I966" s="264"/>
      <c r="J966" s="264"/>
    </row>
    <row r="967">
      <c r="A967" s="264"/>
      <c r="B967" s="264"/>
      <c r="C967" s="264"/>
      <c r="D967" s="264"/>
      <c r="E967" s="264"/>
      <c r="F967" s="264"/>
      <c r="G967" s="264"/>
      <c r="H967" s="264"/>
      <c r="I967" s="264"/>
      <c r="J967" s="264"/>
    </row>
    <row r="968">
      <c r="A968" s="264"/>
      <c r="B968" s="264"/>
      <c r="C968" s="264"/>
      <c r="D968" s="264"/>
      <c r="E968" s="264"/>
      <c r="F968" s="264"/>
      <c r="G968" s="264"/>
      <c r="H968" s="264"/>
      <c r="I968" s="264"/>
      <c r="J968" s="264"/>
    </row>
    <row r="969">
      <c r="A969" s="264"/>
      <c r="B969" s="264"/>
      <c r="C969" s="264"/>
      <c r="D969" s="264"/>
      <c r="E969" s="264"/>
      <c r="F969" s="264"/>
      <c r="G969" s="264"/>
      <c r="H969" s="264"/>
      <c r="I969" s="264"/>
      <c r="J969" s="264"/>
    </row>
    <row r="970">
      <c r="A970" s="264"/>
      <c r="B970" s="264"/>
      <c r="C970" s="264"/>
      <c r="D970" s="264"/>
      <c r="E970" s="264"/>
      <c r="F970" s="264"/>
      <c r="G970" s="264"/>
      <c r="H970" s="264"/>
      <c r="I970" s="264"/>
      <c r="J970" s="264"/>
    </row>
    <row r="971">
      <c r="A971" s="264"/>
      <c r="B971" s="264"/>
      <c r="C971" s="264"/>
      <c r="D971" s="264"/>
      <c r="E971" s="264"/>
      <c r="F971" s="264"/>
      <c r="G971" s="264"/>
      <c r="H971" s="264"/>
      <c r="I971" s="264"/>
      <c r="J971" s="264"/>
    </row>
    <row r="972">
      <c r="A972" s="264"/>
      <c r="B972" s="264"/>
      <c r="C972" s="264"/>
      <c r="D972" s="264"/>
      <c r="E972" s="264"/>
      <c r="F972" s="264"/>
      <c r="G972" s="264"/>
      <c r="H972" s="264"/>
      <c r="I972" s="264"/>
      <c r="J972" s="264"/>
    </row>
    <row r="973">
      <c r="A973" s="264"/>
      <c r="B973" s="264"/>
      <c r="C973" s="264"/>
      <c r="D973" s="264"/>
      <c r="E973" s="264"/>
      <c r="F973" s="264"/>
      <c r="G973" s="264"/>
      <c r="H973" s="264"/>
      <c r="I973" s="264"/>
      <c r="J973" s="264"/>
    </row>
    <row r="974">
      <c r="A974" s="264"/>
      <c r="B974" s="264"/>
      <c r="C974" s="264"/>
      <c r="D974" s="264"/>
      <c r="E974" s="264"/>
      <c r="F974" s="264"/>
      <c r="G974" s="264"/>
      <c r="H974" s="264"/>
      <c r="I974" s="264"/>
      <c r="J974" s="264"/>
    </row>
    <row r="975">
      <c r="A975" s="264"/>
      <c r="B975" s="264"/>
      <c r="C975" s="264"/>
      <c r="D975" s="264"/>
      <c r="E975" s="264"/>
      <c r="F975" s="264"/>
      <c r="G975" s="264"/>
      <c r="H975" s="264"/>
      <c r="I975" s="264"/>
      <c r="J975" s="264"/>
    </row>
    <row r="976">
      <c r="A976" s="264"/>
      <c r="B976" s="264"/>
      <c r="C976" s="264"/>
      <c r="D976" s="264"/>
      <c r="E976" s="264"/>
      <c r="F976" s="264"/>
      <c r="G976" s="264"/>
      <c r="H976" s="264"/>
      <c r="I976" s="264"/>
      <c r="J976" s="264"/>
    </row>
    <row r="977">
      <c r="A977" s="264"/>
      <c r="B977" s="264"/>
      <c r="C977" s="264"/>
      <c r="D977" s="264"/>
      <c r="E977" s="264"/>
      <c r="F977" s="264"/>
      <c r="G977" s="264"/>
      <c r="H977" s="264"/>
      <c r="I977" s="264"/>
      <c r="J977" s="264"/>
    </row>
    <row r="978">
      <c r="A978" s="264"/>
      <c r="B978" s="264"/>
      <c r="C978" s="264"/>
      <c r="D978" s="264"/>
      <c r="E978" s="264"/>
      <c r="F978" s="264"/>
      <c r="G978" s="264"/>
      <c r="H978" s="264"/>
      <c r="I978" s="264"/>
      <c r="J978" s="264"/>
    </row>
    <row r="979">
      <c r="A979" s="264"/>
      <c r="B979" s="264"/>
      <c r="C979" s="264"/>
      <c r="D979" s="264"/>
      <c r="E979" s="264"/>
      <c r="F979" s="264"/>
      <c r="G979" s="264"/>
      <c r="H979" s="264"/>
      <c r="I979" s="264"/>
      <c r="J979" s="264"/>
    </row>
    <row r="980">
      <c r="A980" s="264"/>
      <c r="B980" s="264"/>
      <c r="C980" s="264"/>
      <c r="D980" s="264"/>
      <c r="E980" s="264"/>
      <c r="F980" s="264"/>
      <c r="G980" s="264"/>
      <c r="H980" s="264"/>
      <c r="I980" s="264"/>
      <c r="J980" s="264"/>
    </row>
    <row r="981">
      <c r="A981" s="264"/>
      <c r="B981" s="264"/>
      <c r="C981" s="264"/>
      <c r="D981" s="264"/>
      <c r="E981" s="264"/>
      <c r="F981" s="264"/>
      <c r="G981" s="264"/>
      <c r="H981" s="264"/>
      <c r="I981" s="264"/>
      <c r="J981" s="264"/>
    </row>
    <row r="982">
      <c r="A982" s="264"/>
      <c r="B982" s="264"/>
      <c r="C982" s="264"/>
      <c r="D982" s="264"/>
      <c r="E982" s="264"/>
      <c r="F982" s="264"/>
      <c r="G982" s="264"/>
      <c r="H982" s="264"/>
      <c r="I982" s="264"/>
      <c r="J982" s="264"/>
    </row>
    <row r="983">
      <c r="A983" s="264"/>
      <c r="B983" s="264"/>
      <c r="C983" s="264"/>
      <c r="D983" s="264"/>
      <c r="E983" s="264"/>
      <c r="F983" s="264"/>
      <c r="G983" s="264"/>
      <c r="H983" s="264"/>
      <c r="I983" s="264"/>
      <c r="J983" s="264"/>
    </row>
    <row r="984">
      <c r="A984" s="264"/>
      <c r="B984" s="264"/>
      <c r="C984" s="264"/>
      <c r="D984" s="264"/>
      <c r="E984" s="264"/>
      <c r="F984" s="264"/>
      <c r="G984" s="264"/>
      <c r="H984" s="264"/>
      <c r="I984" s="264"/>
      <c r="J984" s="264"/>
    </row>
    <row r="985">
      <c r="A985" s="264"/>
      <c r="B985" s="264"/>
      <c r="C985" s="264"/>
      <c r="D985" s="264"/>
      <c r="E985" s="264"/>
      <c r="F985" s="264"/>
      <c r="G985" s="264"/>
      <c r="H985" s="264"/>
      <c r="I985" s="264"/>
      <c r="J985" s="264"/>
    </row>
    <row r="986">
      <c r="A986" s="264"/>
      <c r="B986" s="264"/>
      <c r="C986" s="264"/>
      <c r="D986" s="264"/>
      <c r="E986" s="264"/>
      <c r="F986" s="264"/>
      <c r="G986" s="264"/>
      <c r="H986" s="264"/>
      <c r="I986" s="264"/>
      <c r="J986" s="264"/>
    </row>
    <row r="987">
      <c r="A987" s="264"/>
      <c r="B987" s="264"/>
      <c r="C987" s="264"/>
      <c r="D987" s="264"/>
      <c r="E987" s="264"/>
      <c r="F987" s="264"/>
      <c r="G987" s="264"/>
      <c r="H987" s="264"/>
      <c r="I987" s="264"/>
      <c r="J987" s="264"/>
    </row>
    <row r="988">
      <c r="A988" s="264"/>
      <c r="B988" s="264"/>
      <c r="C988" s="264"/>
      <c r="D988" s="264"/>
      <c r="E988" s="264"/>
      <c r="F988" s="264"/>
      <c r="G988" s="264"/>
      <c r="H988" s="264"/>
      <c r="I988" s="264"/>
      <c r="J988" s="264"/>
    </row>
    <row r="989">
      <c r="A989" s="264"/>
      <c r="B989" s="264"/>
      <c r="C989" s="264"/>
      <c r="D989" s="264"/>
      <c r="E989" s="264"/>
      <c r="F989" s="264"/>
      <c r="G989" s="264"/>
      <c r="H989" s="264"/>
      <c r="I989" s="264"/>
      <c r="J989" s="264"/>
    </row>
    <row r="990">
      <c r="A990" s="264"/>
      <c r="B990" s="264"/>
      <c r="C990" s="264"/>
      <c r="D990" s="264"/>
      <c r="E990" s="264"/>
      <c r="F990" s="264"/>
      <c r="G990" s="264"/>
      <c r="H990" s="264"/>
      <c r="I990" s="264"/>
      <c r="J990" s="264"/>
    </row>
    <row r="991">
      <c r="A991" s="264"/>
      <c r="B991" s="264"/>
      <c r="C991" s="264"/>
      <c r="D991" s="264"/>
      <c r="E991" s="264"/>
      <c r="F991" s="264"/>
      <c r="G991" s="264"/>
      <c r="H991" s="264"/>
      <c r="I991" s="264"/>
      <c r="J991" s="264"/>
    </row>
    <row r="992">
      <c r="A992" s="264"/>
      <c r="B992" s="264"/>
      <c r="C992" s="264"/>
      <c r="D992" s="264"/>
      <c r="E992" s="264"/>
      <c r="F992" s="264"/>
      <c r="G992" s="264"/>
      <c r="H992" s="264"/>
      <c r="I992" s="264"/>
      <c r="J992" s="264"/>
    </row>
    <row r="993">
      <c r="A993" s="264"/>
      <c r="B993" s="264"/>
      <c r="C993" s="264"/>
      <c r="D993" s="264"/>
      <c r="E993" s="264"/>
      <c r="F993" s="264"/>
      <c r="G993" s="264"/>
      <c r="H993" s="264"/>
      <c r="I993" s="264"/>
      <c r="J993" s="264"/>
    </row>
    <row r="994">
      <c r="A994" s="264"/>
      <c r="B994" s="264"/>
      <c r="C994" s="264"/>
      <c r="D994" s="264"/>
      <c r="E994" s="264"/>
      <c r="F994" s="264"/>
      <c r="G994" s="264"/>
      <c r="H994" s="264"/>
      <c r="I994" s="264"/>
      <c r="J994" s="264"/>
    </row>
    <row r="995">
      <c r="A995" s="264"/>
      <c r="B995" s="264"/>
      <c r="C995" s="264"/>
      <c r="D995" s="264"/>
      <c r="E995" s="264"/>
      <c r="F995" s="264"/>
      <c r="G995" s="264"/>
      <c r="H995" s="264"/>
      <c r="I995" s="264"/>
      <c r="J995" s="264"/>
    </row>
    <row r="996">
      <c r="A996" s="264"/>
      <c r="B996" s="264"/>
      <c r="C996" s="264"/>
      <c r="D996" s="264"/>
      <c r="E996" s="264"/>
      <c r="F996" s="264"/>
      <c r="G996" s="264"/>
      <c r="H996" s="264"/>
      <c r="I996" s="264"/>
      <c r="J996" s="264"/>
    </row>
    <row r="997">
      <c r="A997" s="264"/>
      <c r="B997" s="264"/>
      <c r="C997" s="264"/>
      <c r="D997" s="264"/>
      <c r="E997" s="264"/>
      <c r="F997" s="264"/>
      <c r="G997" s="264"/>
      <c r="H997" s="264"/>
      <c r="I997" s="264"/>
      <c r="J997" s="264"/>
    </row>
    <row r="998">
      <c r="A998" s="264"/>
      <c r="B998" s="264"/>
      <c r="C998" s="264"/>
      <c r="D998" s="264"/>
      <c r="E998" s="264"/>
      <c r="F998" s="264"/>
      <c r="G998" s="264"/>
      <c r="H998" s="264"/>
      <c r="I998" s="264"/>
      <c r="J998" s="264"/>
    </row>
    <row r="999">
      <c r="A999" s="264"/>
      <c r="B999" s="264"/>
      <c r="C999" s="264"/>
      <c r="D999" s="264"/>
      <c r="E999" s="264"/>
      <c r="F999" s="264"/>
      <c r="G999" s="264"/>
      <c r="H999" s="264"/>
      <c r="I999" s="264"/>
      <c r="J999" s="264"/>
    </row>
    <row r="1000">
      <c r="A1000" s="264"/>
      <c r="B1000" s="264"/>
      <c r="C1000" s="264"/>
      <c r="D1000" s="264"/>
      <c r="E1000" s="264"/>
      <c r="F1000" s="264"/>
      <c r="G1000" s="264"/>
      <c r="H1000" s="264"/>
      <c r="I1000" s="264"/>
      <c r="J1000" s="264"/>
    </row>
  </sheetData>
  <hyperlinks>
    <hyperlink r:id="rId1" ref="L1"/>
    <hyperlink r:id="rId2" ref="A2"/>
  </hyperlinks>
  <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213</v>
      </c>
      <c r="B1" s="1" t="s">
        <v>224</v>
      </c>
      <c r="C1" s="1" t="s">
        <v>225</v>
      </c>
      <c r="D1" s="1" t="s">
        <v>226</v>
      </c>
      <c r="E1" s="1" t="s">
        <v>227</v>
      </c>
      <c r="F1" s="1" t="s">
        <v>213</v>
      </c>
      <c r="G1" s="1" t="s">
        <v>224</v>
      </c>
      <c r="H1" s="1" t="s">
        <v>225</v>
      </c>
      <c r="I1" s="1" t="s">
        <v>226</v>
      </c>
      <c r="J1" s="1" t="s">
        <v>227</v>
      </c>
      <c r="K1" s="37" t="s">
        <v>31</v>
      </c>
    </row>
    <row r="2">
      <c r="A2" s="223">
        <v>103086.0</v>
      </c>
      <c r="B2" s="89">
        <v>226.0</v>
      </c>
      <c r="C2" s="89">
        <v>1.0</v>
      </c>
      <c r="D2" s="89" t="s">
        <v>50</v>
      </c>
      <c r="E2" s="89">
        <v>334.0</v>
      </c>
      <c r="F2" s="223">
        <v>108378.0</v>
      </c>
      <c r="G2" s="89">
        <v>226.0</v>
      </c>
      <c r="H2" s="89">
        <v>1.0</v>
      </c>
      <c r="I2" s="89" t="s">
        <v>50</v>
      </c>
      <c r="J2" s="89">
        <v>332.0</v>
      </c>
    </row>
    <row r="3">
      <c r="A3" s="223">
        <v>103093.0</v>
      </c>
      <c r="B3" s="89">
        <v>225.0</v>
      </c>
      <c r="C3" s="89">
        <v>1.0</v>
      </c>
      <c r="D3" s="89" t="s">
        <v>50</v>
      </c>
      <c r="E3" s="89">
        <v>332.0</v>
      </c>
      <c r="F3" s="223">
        <v>108482.0</v>
      </c>
      <c r="G3" s="89">
        <v>225.0</v>
      </c>
      <c r="H3" s="89">
        <v>1.0</v>
      </c>
      <c r="I3" s="89" t="s">
        <v>50</v>
      </c>
      <c r="J3" s="89">
        <v>343.0</v>
      </c>
    </row>
    <row r="4">
      <c r="A4" s="223">
        <v>103110.0</v>
      </c>
      <c r="B4" s="89">
        <v>219.0</v>
      </c>
      <c r="C4" s="89">
        <v>1.0</v>
      </c>
      <c r="D4" s="89" t="s">
        <v>50</v>
      </c>
      <c r="E4" s="89">
        <v>381.0</v>
      </c>
      <c r="F4" s="223">
        <v>108542.0</v>
      </c>
      <c r="G4" s="89">
        <v>226.0</v>
      </c>
      <c r="H4" s="89">
        <v>1.0</v>
      </c>
      <c r="I4" s="89" t="s">
        <v>50</v>
      </c>
      <c r="J4" s="89">
        <v>344.0</v>
      </c>
      <c r="M4" s="1" t="s">
        <v>219</v>
      </c>
    </row>
    <row r="5">
      <c r="A5" s="223">
        <v>103122.0</v>
      </c>
      <c r="B5" s="89">
        <v>218.0</v>
      </c>
      <c r="C5" s="89">
        <v>1.0</v>
      </c>
      <c r="D5" s="89" t="s">
        <v>50</v>
      </c>
      <c r="E5" s="89">
        <v>331.0</v>
      </c>
      <c r="F5" s="223">
        <v>108601.0</v>
      </c>
      <c r="G5" s="89">
        <v>225.0</v>
      </c>
      <c r="H5" s="89">
        <v>1.0</v>
      </c>
      <c r="I5" s="89" t="s">
        <v>50</v>
      </c>
      <c r="J5" s="89">
        <v>343.0</v>
      </c>
    </row>
    <row r="6">
      <c r="A6" s="223">
        <v>103316.0</v>
      </c>
      <c r="B6" s="89">
        <v>225.0</v>
      </c>
      <c r="C6" s="89">
        <v>2.0</v>
      </c>
      <c r="D6" s="89" t="s">
        <v>50</v>
      </c>
      <c r="E6" s="89">
        <v>373.0</v>
      </c>
      <c r="F6" s="223">
        <v>108667.0</v>
      </c>
      <c r="G6" s="89">
        <v>219.0</v>
      </c>
      <c r="H6" s="89">
        <v>1.0</v>
      </c>
      <c r="I6" s="89" t="s">
        <v>50</v>
      </c>
      <c r="J6" s="89">
        <v>373.0</v>
      </c>
    </row>
    <row r="7">
      <c r="A7" s="223">
        <v>103722.0</v>
      </c>
      <c r="B7" s="89">
        <v>219.0</v>
      </c>
      <c r="C7" s="89">
        <v>2.0</v>
      </c>
      <c r="D7" s="89" t="s">
        <v>50</v>
      </c>
      <c r="E7" s="89">
        <v>374.0</v>
      </c>
      <c r="F7" s="223">
        <v>108737.0</v>
      </c>
      <c r="G7" s="89">
        <v>226.0</v>
      </c>
      <c r="H7" s="89">
        <v>1.0</v>
      </c>
      <c r="I7" s="89" t="s">
        <v>50</v>
      </c>
      <c r="J7" s="89">
        <v>333.0</v>
      </c>
    </row>
    <row r="8">
      <c r="A8" s="223">
        <v>103762.0</v>
      </c>
      <c r="B8" s="89">
        <v>218.0</v>
      </c>
      <c r="C8" s="89">
        <v>2.0</v>
      </c>
      <c r="D8" s="89" t="s">
        <v>50</v>
      </c>
      <c r="E8" s="89">
        <v>373.0</v>
      </c>
      <c r="F8" s="223">
        <v>108765.0</v>
      </c>
      <c r="G8" s="89">
        <v>226.0</v>
      </c>
      <c r="H8" s="89">
        <v>1.0</v>
      </c>
      <c r="I8" s="89" t="s">
        <v>50</v>
      </c>
      <c r="J8" s="89">
        <v>333.0</v>
      </c>
    </row>
    <row r="9">
      <c r="A9" s="223">
        <v>103777.0</v>
      </c>
      <c r="B9" s="89">
        <v>226.0</v>
      </c>
      <c r="C9" s="89">
        <v>2.0</v>
      </c>
      <c r="D9" s="89" t="s">
        <v>50</v>
      </c>
      <c r="E9" s="89">
        <v>381.0</v>
      </c>
      <c r="F9" s="223">
        <v>108793.0</v>
      </c>
      <c r="G9" s="89">
        <v>219.0</v>
      </c>
      <c r="H9" s="89">
        <v>1.0</v>
      </c>
      <c r="I9" s="89" t="s">
        <v>50</v>
      </c>
      <c r="J9" s="89">
        <v>334.0</v>
      </c>
    </row>
    <row r="10">
      <c r="A10" s="223">
        <v>103973.0</v>
      </c>
      <c r="B10" s="89">
        <v>218.0</v>
      </c>
      <c r="C10" s="89">
        <v>2.0</v>
      </c>
      <c r="D10" s="89" t="s">
        <v>50</v>
      </c>
      <c r="E10" s="89">
        <v>374.0</v>
      </c>
      <c r="F10" s="223">
        <v>108798.0</v>
      </c>
      <c r="G10" s="89">
        <v>219.0</v>
      </c>
      <c r="H10" s="89">
        <v>1.0</v>
      </c>
      <c r="I10" s="89" t="s">
        <v>50</v>
      </c>
      <c r="J10" s="89">
        <v>333.0</v>
      </c>
    </row>
    <row r="11">
      <c r="A11" s="223">
        <v>104037.0</v>
      </c>
      <c r="B11" s="89">
        <v>218.0</v>
      </c>
      <c r="C11" s="89">
        <v>2.0</v>
      </c>
      <c r="D11" s="89" t="s">
        <v>50</v>
      </c>
      <c r="E11" s="89">
        <v>381.0</v>
      </c>
      <c r="F11" s="223">
        <v>108824.0</v>
      </c>
      <c r="G11" s="89">
        <v>225.0</v>
      </c>
      <c r="H11" s="89">
        <v>1.0</v>
      </c>
      <c r="I11" s="89" t="s">
        <v>50</v>
      </c>
      <c r="J11" s="89">
        <v>332.0</v>
      </c>
    </row>
    <row r="12">
      <c r="A12" s="223">
        <v>104044.0</v>
      </c>
      <c r="B12" s="89">
        <v>225.0</v>
      </c>
      <c r="C12" s="89">
        <v>2.0</v>
      </c>
      <c r="D12" s="89" t="s">
        <v>50</v>
      </c>
      <c r="E12" s="89">
        <v>374.0</v>
      </c>
      <c r="F12" s="223">
        <v>108986.0</v>
      </c>
      <c r="G12" s="89">
        <v>225.0</v>
      </c>
      <c r="H12" s="89">
        <v>1.0</v>
      </c>
      <c r="I12" s="89" t="s">
        <v>50</v>
      </c>
      <c r="J12" s="89">
        <v>332.0</v>
      </c>
    </row>
    <row r="13">
      <c r="A13" s="223">
        <v>104093.0</v>
      </c>
      <c r="B13" s="89">
        <v>225.0</v>
      </c>
      <c r="C13" s="89">
        <v>2.0</v>
      </c>
      <c r="D13" s="89" t="s">
        <v>50</v>
      </c>
      <c r="E13" s="89">
        <v>381.0</v>
      </c>
      <c r="F13" s="223">
        <v>109008.0</v>
      </c>
      <c r="G13" s="89">
        <v>218.0</v>
      </c>
      <c r="H13" s="89">
        <v>1.0</v>
      </c>
      <c r="I13" s="89" t="s">
        <v>50</v>
      </c>
      <c r="J13" s="89">
        <v>332.0</v>
      </c>
    </row>
    <row r="14">
      <c r="A14" s="223">
        <v>104909.0</v>
      </c>
      <c r="B14" s="89">
        <v>219.0</v>
      </c>
      <c r="C14" s="89">
        <v>1.0</v>
      </c>
      <c r="D14" s="89" t="s">
        <v>50</v>
      </c>
      <c r="E14" s="89">
        <v>343.0</v>
      </c>
      <c r="F14" s="223">
        <v>109016.0</v>
      </c>
      <c r="G14" s="89">
        <v>218.0</v>
      </c>
      <c r="H14" s="89">
        <v>1.0</v>
      </c>
      <c r="I14" s="89" t="s">
        <v>50</v>
      </c>
      <c r="J14" s="89">
        <v>331.0</v>
      </c>
    </row>
    <row r="15">
      <c r="A15" s="223">
        <v>105590.0</v>
      </c>
      <c r="B15" s="89">
        <v>218.0</v>
      </c>
      <c r="C15" s="89">
        <v>1.0</v>
      </c>
      <c r="D15" s="89" t="s">
        <v>50</v>
      </c>
      <c r="E15" s="89">
        <v>331.0</v>
      </c>
      <c r="F15" s="223">
        <v>190059.0</v>
      </c>
      <c r="G15" s="89">
        <v>219.0</v>
      </c>
      <c r="H15" s="89">
        <v>4.0</v>
      </c>
      <c r="I15" s="89" t="s">
        <v>50</v>
      </c>
      <c r="J15" s="89">
        <v>381.0</v>
      </c>
    </row>
    <row r="16">
      <c r="A16" s="223">
        <v>105848.0</v>
      </c>
      <c r="B16" s="89">
        <v>225.0</v>
      </c>
      <c r="C16" s="89">
        <v>1.0</v>
      </c>
      <c r="D16" s="89" t="s">
        <v>50</v>
      </c>
      <c r="E16" s="89">
        <v>334.0</v>
      </c>
      <c r="F16" s="223">
        <v>204385.0</v>
      </c>
      <c r="G16" s="89">
        <v>219.0</v>
      </c>
      <c r="H16" s="89">
        <v>2.0</v>
      </c>
      <c r="I16" s="89" t="s">
        <v>50</v>
      </c>
      <c r="J16" s="89">
        <v>381.0</v>
      </c>
    </row>
    <row r="17">
      <c r="A17" s="223">
        <v>105866.0</v>
      </c>
      <c r="B17" s="89">
        <v>219.0</v>
      </c>
      <c r="C17" s="89">
        <v>1.0</v>
      </c>
      <c r="D17" s="89" t="s">
        <v>50</v>
      </c>
      <c r="E17" s="89">
        <v>373.0</v>
      </c>
      <c r="F17" s="223">
        <v>223108.0</v>
      </c>
      <c r="G17" s="89">
        <v>225.0</v>
      </c>
      <c r="H17" s="89">
        <v>4.0</v>
      </c>
      <c r="I17" s="89" t="s">
        <v>50</v>
      </c>
      <c r="J17" s="89">
        <v>381.0</v>
      </c>
    </row>
    <row r="18">
      <c r="A18" s="223">
        <v>105885.0</v>
      </c>
      <c r="B18" s="89">
        <v>226.0</v>
      </c>
      <c r="C18" s="89">
        <v>1.0</v>
      </c>
      <c r="D18" s="89" t="s">
        <v>50</v>
      </c>
      <c r="E18" s="89">
        <v>331.0</v>
      </c>
      <c r="F18" s="223">
        <v>223713.0</v>
      </c>
      <c r="G18" s="89">
        <v>219.0</v>
      </c>
      <c r="H18" s="89">
        <v>3.0</v>
      </c>
      <c r="I18" s="89" t="s">
        <v>50</v>
      </c>
      <c r="J18" s="89">
        <v>381.0</v>
      </c>
    </row>
    <row r="19">
      <c r="A19" s="223">
        <v>105937.0</v>
      </c>
      <c r="B19" s="89">
        <v>226.0</v>
      </c>
      <c r="C19" s="89">
        <v>1.0</v>
      </c>
      <c r="D19" s="89" t="s">
        <v>50</v>
      </c>
      <c r="E19" s="89">
        <v>333.0</v>
      </c>
      <c r="F19" s="223">
        <v>226241.0</v>
      </c>
      <c r="G19" s="89">
        <v>226.0</v>
      </c>
      <c r="H19" s="89">
        <v>3.0</v>
      </c>
      <c r="I19" s="89" t="s">
        <v>50</v>
      </c>
      <c r="J19" s="89">
        <v>373.0</v>
      </c>
    </row>
    <row r="20">
      <c r="A20" s="223">
        <v>106442.0</v>
      </c>
      <c r="B20" s="89">
        <v>223.0</v>
      </c>
      <c r="C20" s="89">
        <v>1.0</v>
      </c>
      <c r="D20" s="89" t="s">
        <v>50</v>
      </c>
      <c r="E20" s="89">
        <v>343.0</v>
      </c>
      <c r="F20" s="223">
        <v>295938.0</v>
      </c>
      <c r="G20" s="89">
        <v>218.0</v>
      </c>
      <c r="H20" s="89">
        <v>4.0</v>
      </c>
      <c r="I20" s="89" t="s">
        <v>50</v>
      </c>
      <c r="J20" s="89">
        <v>373.0</v>
      </c>
    </row>
    <row r="21">
      <c r="A21" s="223">
        <v>106455.0</v>
      </c>
      <c r="B21" s="89">
        <v>229.0</v>
      </c>
      <c r="C21" s="89">
        <v>1.0</v>
      </c>
      <c r="D21" s="89" t="s">
        <v>50</v>
      </c>
      <c r="E21" s="89">
        <v>344.0</v>
      </c>
      <c r="F21" s="223">
        <v>295946.0</v>
      </c>
      <c r="G21" s="89">
        <v>218.0</v>
      </c>
      <c r="H21" s="89">
        <v>4.0</v>
      </c>
      <c r="I21" s="89" t="s">
        <v>50</v>
      </c>
      <c r="J21" s="89">
        <v>373.0</v>
      </c>
    </row>
    <row r="22">
      <c r="A22" s="223">
        <v>106511.0</v>
      </c>
      <c r="B22" s="89">
        <v>226.0</v>
      </c>
      <c r="C22" s="89">
        <v>1.0</v>
      </c>
      <c r="D22" s="89" t="s">
        <v>50</v>
      </c>
      <c r="E22" s="89">
        <v>333.0</v>
      </c>
      <c r="F22" s="223">
        <v>300806.0</v>
      </c>
      <c r="G22" s="89">
        <v>218.0</v>
      </c>
      <c r="H22" s="89">
        <v>3.0</v>
      </c>
      <c r="I22" s="89" t="s">
        <v>50</v>
      </c>
      <c r="J22" s="89">
        <v>381.0</v>
      </c>
    </row>
    <row r="23">
      <c r="A23" s="223">
        <v>106518.0</v>
      </c>
      <c r="B23" s="89">
        <v>218.0</v>
      </c>
      <c r="C23" s="89">
        <v>1.0</v>
      </c>
      <c r="D23" s="89" t="s">
        <v>50</v>
      </c>
      <c r="E23" s="89">
        <v>341.0</v>
      </c>
      <c r="F23" s="223">
        <v>387577.0</v>
      </c>
      <c r="G23" s="89">
        <v>219.0</v>
      </c>
      <c r="H23" s="89">
        <v>3.0</v>
      </c>
      <c r="I23" s="89" t="s">
        <v>50</v>
      </c>
      <c r="J23" s="89">
        <v>374.0</v>
      </c>
    </row>
    <row r="24">
      <c r="A24" s="223">
        <v>106532.0</v>
      </c>
      <c r="B24" s="89">
        <v>226.0</v>
      </c>
      <c r="C24" s="89">
        <v>1.0</v>
      </c>
      <c r="D24" s="89" t="s">
        <v>50</v>
      </c>
      <c r="E24" s="89">
        <v>331.0</v>
      </c>
      <c r="F24" s="223">
        <v>402269.0</v>
      </c>
      <c r="G24" s="89">
        <v>218.0</v>
      </c>
      <c r="H24" s="89">
        <v>3.0</v>
      </c>
      <c r="I24" s="89" t="s">
        <v>50</v>
      </c>
      <c r="J24" s="89">
        <v>373.0</v>
      </c>
    </row>
    <row r="25">
      <c r="A25" s="223">
        <v>106569.0</v>
      </c>
      <c r="B25" s="89">
        <v>229.0</v>
      </c>
      <c r="C25" s="89">
        <v>1.0</v>
      </c>
      <c r="D25" s="89" t="s">
        <v>50</v>
      </c>
      <c r="E25" s="89">
        <v>341.0</v>
      </c>
      <c r="F25" s="223">
        <v>407397.0</v>
      </c>
      <c r="G25" s="89">
        <v>219.0</v>
      </c>
      <c r="H25" s="89">
        <v>2.0</v>
      </c>
      <c r="I25" s="89" t="s">
        <v>50</v>
      </c>
      <c r="J25" s="89">
        <v>374.0</v>
      </c>
    </row>
    <row r="26">
      <c r="A26" s="223">
        <v>106580.0</v>
      </c>
      <c r="B26" s="89">
        <v>222.0</v>
      </c>
      <c r="C26" s="89">
        <v>1.0</v>
      </c>
      <c r="D26" s="89" t="s">
        <v>50</v>
      </c>
      <c r="E26" s="89">
        <v>342.0</v>
      </c>
      <c r="F26" s="223">
        <v>459601.0</v>
      </c>
      <c r="G26" s="89">
        <v>226.0</v>
      </c>
      <c r="H26" s="89">
        <v>2.0</v>
      </c>
      <c r="I26" s="89" t="s">
        <v>50</v>
      </c>
      <c r="J26" s="89">
        <v>373.0</v>
      </c>
    </row>
    <row r="27">
      <c r="A27" s="223">
        <v>107362.0</v>
      </c>
      <c r="B27" s="89">
        <v>218.0</v>
      </c>
      <c r="C27" s="89">
        <v>1.0</v>
      </c>
      <c r="D27" s="89" t="s">
        <v>50</v>
      </c>
      <c r="E27" s="89">
        <v>331.0</v>
      </c>
      <c r="F27" s="223">
        <v>583502.0</v>
      </c>
      <c r="G27" s="89">
        <v>222.0</v>
      </c>
      <c r="H27" s="89">
        <v>2.0</v>
      </c>
      <c r="I27" s="89" t="s">
        <v>50</v>
      </c>
      <c r="J27" s="89">
        <v>373.0</v>
      </c>
    </row>
    <row r="28">
      <c r="A28" s="223">
        <v>107420.0</v>
      </c>
      <c r="B28" s="89">
        <v>229.0</v>
      </c>
      <c r="C28" s="89">
        <v>1.0</v>
      </c>
      <c r="D28" s="89" t="s">
        <v>50</v>
      </c>
      <c r="E28" s="89">
        <v>341.0</v>
      </c>
      <c r="F28" s="223">
        <v>680115.0</v>
      </c>
      <c r="G28" s="89">
        <v>218.0</v>
      </c>
      <c r="H28" s="89">
        <v>2.0</v>
      </c>
      <c r="I28" s="89" t="s">
        <v>50</v>
      </c>
      <c r="J28" s="89">
        <v>374.0</v>
      </c>
    </row>
    <row r="29">
      <c r="A29" s="223">
        <v>107483.0</v>
      </c>
      <c r="B29" s="89">
        <v>218.0</v>
      </c>
      <c r="C29" s="89">
        <v>1.0</v>
      </c>
      <c r="D29" s="89" t="s">
        <v>50</v>
      </c>
      <c r="E29" s="89">
        <v>333.0</v>
      </c>
      <c r="F29" s="223">
        <v>792522.0</v>
      </c>
      <c r="G29" s="89">
        <v>226.0</v>
      </c>
      <c r="H29" s="89">
        <v>2.0</v>
      </c>
      <c r="I29" s="89" t="s">
        <v>50</v>
      </c>
      <c r="J29" s="89">
        <v>381.0</v>
      </c>
    </row>
    <row r="30">
      <c r="A30" s="223">
        <v>108141.0</v>
      </c>
      <c r="B30" s="89">
        <v>226.0</v>
      </c>
      <c r="C30" s="89">
        <v>1.0</v>
      </c>
      <c r="D30" s="89" t="s">
        <v>50</v>
      </c>
      <c r="E30" s="89">
        <v>374.0</v>
      </c>
      <c r="F30" s="223">
        <v>870667.0</v>
      </c>
      <c r="G30" s="89">
        <v>225.0</v>
      </c>
      <c r="H30" s="89">
        <v>2.0</v>
      </c>
      <c r="I30" s="89" t="s">
        <v>50</v>
      </c>
      <c r="J30" s="89">
        <v>374.0</v>
      </c>
    </row>
    <row r="31">
      <c r="A31" s="223">
        <v>108158.0</v>
      </c>
      <c r="B31" s="89">
        <v>219.0</v>
      </c>
      <c r="C31" s="89">
        <v>1.0</v>
      </c>
      <c r="D31" s="89" t="s">
        <v>50</v>
      </c>
      <c r="E31" s="89">
        <v>343.0</v>
      </c>
      <c r="F31" s="223">
        <v>923229.0</v>
      </c>
      <c r="G31" s="89">
        <v>226.0</v>
      </c>
      <c r="H31" s="89">
        <v>3.0</v>
      </c>
      <c r="I31" s="89" t="s">
        <v>50</v>
      </c>
      <c r="J31" s="89">
        <v>374.0</v>
      </c>
    </row>
    <row r="32">
      <c r="A32" s="223">
        <v>108237.0</v>
      </c>
      <c r="B32" s="89">
        <v>225.0</v>
      </c>
      <c r="C32" s="89">
        <v>1.0</v>
      </c>
      <c r="D32" s="89" t="s">
        <v>50</v>
      </c>
      <c r="E32" s="89">
        <v>332.0</v>
      </c>
      <c r="F32" s="223">
        <v>967176.0</v>
      </c>
      <c r="G32" s="89">
        <v>226.0</v>
      </c>
      <c r="H32" s="89">
        <v>3.0</v>
      </c>
      <c r="I32" s="89" t="s">
        <v>50</v>
      </c>
      <c r="J32" s="89">
        <v>374.0</v>
      </c>
    </row>
    <row r="33">
      <c r="A33" s="87"/>
      <c r="B33" s="89"/>
      <c r="C33" s="89"/>
      <c r="D33" s="89"/>
      <c r="E33" s="89"/>
      <c r="F33" s="87"/>
      <c r="G33" s="89"/>
      <c r="H33" s="89"/>
      <c r="I33" s="89"/>
      <c r="J33" s="89"/>
    </row>
    <row r="34">
      <c r="A34" s="87"/>
      <c r="B34" s="89"/>
      <c r="C34" s="89"/>
      <c r="D34" s="89"/>
      <c r="E34" s="89"/>
      <c r="F34" s="294" t="s">
        <v>228</v>
      </c>
      <c r="G34" s="89"/>
      <c r="H34" s="89"/>
      <c r="I34" s="89"/>
      <c r="J34" s="276"/>
    </row>
    <row r="35">
      <c r="A35" s="87"/>
      <c r="B35" s="89"/>
      <c r="C35" s="89"/>
      <c r="D35" s="89"/>
      <c r="E35" s="89"/>
      <c r="F35" s="87"/>
      <c r="G35" s="89"/>
      <c r="H35" s="89"/>
      <c r="I35" s="89"/>
      <c r="J35" s="89"/>
    </row>
    <row r="36">
      <c r="A36" s="87"/>
      <c r="B36" s="89"/>
      <c r="C36" s="89"/>
      <c r="D36" s="89"/>
      <c r="E36" s="89"/>
      <c r="F36" s="87"/>
      <c r="G36" s="89"/>
      <c r="H36" s="89"/>
      <c r="I36" s="89"/>
      <c r="J36" s="89"/>
    </row>
    <row r="37">
      <c r="A37" s="87"/>
      <c r="B37" s="89"/>
      <c r="C37" s="89"/>
      <c r="D37" s="89"/>
      <c r="E37" s="89"/>
      <c r="F37" s="87"/>
      <c r="G37" s="89"/>
      <c r="H37" s="89"/>
      <c r="I37" s="89"/>
      <c r="J37" s="89"/>
    </row>
    <row r="38">
      <c r="A38" s="87"/>
      <c r="B38" s="89"/>
      <c r="C38" s="89"/>
      <c r="D38" s="89"/>
      <c r="E38" s="89"/>
      <c r="F38" s="87"/>
      <c r="G38" s="89"/>
      <c r="H38" s="89"/>
      <c r="I38" s="89"/>
      <c r="J38" s="89"/>
    </row>
    <row r="39">
      <c r="A39" s="87"/>
      <c r="B39" s="89"/>
      <c r="C39" s="89"/>
      <c r="D39" s="89"/>
      <c r="E39" s="89"/>
      <c r="F39" s="87"/>
      <c r="G39" s="89"/>
      <c r="H39" s="89"/>
      <c r="I39" s="89"/>
      <c r="J39" s="89"/>
    </row>
    <row r="40">
      <c r="A40" s="87"/>
      <c r="B40" s="89"/>
      <c r="C40" s="89"/>
      <c r="D40" s="89"/>
      <c r="E40" s="89"/>
      <c r="F40" s="87"/>
      <c r="G40" s="89"/>
      <c r="H40" s="89"/>
      <c r="I40" s="89"/>
      <c r="J40" s="89"/>
    </row>
    <row r="41">
      <c r="A41" s="87"/>
      <c r="B41" s="89"/>
      <c r="C41" s="89"/>
      <c r="D41" s="89"/>
      <c r="E41" s="89"/>
      <c r="F41" s="87"/>
      <c r="G41" s="89"/>
      <c r="H41" s="89"/>
      <c r="I41" s="89"/>
      <c r="J41" s="89"/>
    </row>
    <row r="42">
      <c r="A42" s="87"/>
      <c r="B42" s="89"/>
      <c r="C42" s="89"/>
      <c r="D42" s="89"/>
      <c r="E42" s="89"/>
      <c r="F42" s="87"/>
      <c r="G42" s="89"/>
      <c r="H42" s="89"/>
      <c r="I42" s="89"/>
      <c r="J42" s="89"/>
    </row>
    <row r="43">
      <c r="A43" s="87"/>
      <c r="B43" s="89"/>
      <c r="C43" s="89"/>
      <c r="D43" s="89"/>
      <c r="E43" s="89"/>
      <c r="F43" s="87"/>
      <c r="G43" s="89"/>
      <c r="H43" s="89"/>
      <c r="I43" s="89"/>
      <c r="J43" s="89"/>
    </row>
    <row r="44">
      <c r="A44" s="87"/>
      <c r="B44" s="89"/>
      <c r="C44" s="89"/>
      <c r="D44" s="89"/>
      <c r="E44" s="89"/>
      <c r="F44" s="87"/>
      <c r="G44" s="89"/>
      <c r="H44" s="89"/>
      <c r="I44" s="89"/>
      <c r="J44" s="89"/>
    </row>
    <row r="45">
      <c r="A45" s="87"/>
      <c r="B45" s="89"/>
      <c r="C45" s="89"/>
      <c r="D45" s="89"/>
      <c r="E45" s="89"/>
      <c r="F45" s="87"/>
      <c r="G45" s="89"/>
      <c r="H45" s="89"/>
      <c r="I45" s="89"/>
      <c r="J45" s="89"/>
    </row>
    <row r="46">
      <c r="A46" s="87"/>
      <c r="B46" s="89"/>
      <c r="C46" s="89"/>
      <c r="D46" s="89"/>
      <c r="E46" s="89"/>
      <c r="F46" s="87"/>
      <c r="G46" s="89"/>
      <c r="H46" s="89"/>
      <c r="I46" s="89"/>
      <c r="J46" s="89"/>
    </row>
    <row r="47">
      <c r="A47" s="87"/>
      <c r="B47" s="89"/>
      <c r="C47" s="89"/>
      <c r="D47" s="89"/>
      <c r="E47" s="89"/>
      <c r="F47" s="87"/>
      <c r="G47" s="89"/>
      <c r="H47" s="89"/>
      <c r="I47" s="89"/>
      <c r="J47" s="89"/>
    </row>
    <row r="48">
      <c r="A48" s="87"/>
      <c r="B48" s="89"/>
      <c r="C48" s="89"/>
      <c r="D48" s="89"/>
      <c r="E48" s="89"/>
      <c r="F48" s="87"/>
      <c r="G48" s="89"/>
      <c r="H48" s="89"/>
      <c r="I48" s="89"/>
      <c r="J48" s="89"/>
    </row>
    <row r="49">
      <c r="A49" s="87"/>
      <c r="B49" s="89"/>
      <c r="C49" s="89"/>
      <c r="D49" s="89"/>
      <c r="E49" s="89"/>
      <c r="F49" s="87"/>
      <c r="G49" s="89"/>
      <c r="H49" s="89"/>
      <c r="I49" s="89"/>
      <c r="J49" s="89"/>
    </row>
    <row r="50">
      <c r="A50" s="87"/>
      <c r="B50" s="89"/>
      <c r="C50" s="89"/>
      <c r="D50" s="89"/>
      <c r="E50" s="89"/>
      <c r="F50" s="87"/>
      <c r="G50" s="89"/>
      <c r="H50" s="89"/>
      <c r="I50" s="89"/>
      <c r="J50" s="89"/>
    </row>
    <row r="51">
      <c r="A51" s="87"/>
      <c r="B51" s="89"/>
      <c r="C51" s="89"/>
      <c r="D51" s="89"/>
      <c r="E51" s="89"/>
      <c r="F51" s="87"/>
      <c r="G51" s="89"/>
      <c r="H51" s="89"/>
      <c r="I51" s="89"/>
      <c r="J51" s="89"/>
    </row>
    <row r="52">
      <c r="A52" s="87"/>
      <c r="B52" s="89"/>
      <c r="C52" s="89"/>
      <c r="D52" s="89"/>
      <c r="E52" s="89"/>
      <c r="F52" s="87"/>
      <c r="G52" s="89"/>
      <c r="H52" s="89"/>
      <c r="I52" s="89"/>
      <c r="J52" s="89"/>
    </row>
    <row r="53">
      <c r="A53" s="87"/>
      <c r="B53" s="89"/>
      <c r="C53" s="89"/>
      <c r="D53" s="89"/>
      <c r="E53" s="89"/>
      <c r="F53" s="87"/>
      <c r="G53" s="89"/>
      <c r="H53" s="89"/>
      <c r="I53" s="89"/>
      <c r="J53" s="89"/>
    </row>
    <row r="54">
      <c r="A54" s="87"/>
      <c r="B54" s="89"/>
      <c r="C54" s="89"/>
      <c r="D54" s="89"/>
      <c r="E54" s="89"/>
      <c r="F54" s="87"/>
      <c r="G54" s="89"/>
      <c r="H54" s="89"/>
      <c r="I54" s="89"/>
      <c r="J54" s="89"/>
    </row>
    <row r="55">
      <c r="A55" s="87"/>
      <c r="B55" s="89"/>
      <c r="C55" s="89"/>
      <c r="D55" s="89"/>
      <c r="E55" s="89"/>
      <c r="F55" s="87"/>
      <c r="G55" s="89"/>
      <c r="H55" s="89"/>
      <c r="I55" s="89"/>
      <c r="J55" s="89"/>
    </row>
    <row r="56">
      <c r="A56" s="87"/>
      <c r="B56" s="89"/>
      <c r="C56" s="89"/>
      <c r="D56" s="89"/>
      <c r="E56" s="89"/>
      <c r="F56" s="87"/>
      <c r="G56" s="89"/>
      <c r="H56" s="89"/>
      <c r="I56" s="89"/>
      <c r="J56" s="89"/>
    </row>
    <row r="57">
      <c r="A57" s="87"/>
      <c r="B57" s="89"/>
      <c r="C57" s="89"/>
      <c r="D57" s="89"/>
      <c r="E57" s="89"/>
      <c r="F57" s="87"/>
      <c r="G57" s="89"/>
      <c r="H57" s="89"/>
      <c r="I57" s="89"/>
      <c r="J57" s="89"/>
    </row>
    <row r="58">
      <c r="A58" s="87"/>
      <c r="B58" s="89"/>
      <c r="C58" s="89"/>
      <c r="D58" s="89"/>
      <c r="E58" s="89"/>
      <c r="F58" s="87"/>
      <c r="G58" s="89"/>
      <c r="H58" s="89"/>
      <c r="I58" s="89"/>
      <c r="J58" s="89"/>
    </row>
    <row r="59">
      <c r="A59" s="87"/>
      <c r="B59" s="89"/>
      <c r="C59" s="89"/>
      <c r="D59" s="89"/>
      <c r="E59" s="89"/>
      <c r="F59" s="87"/>
      <c r="G59" s="89"/>
      <c r="H59" s="89"/>
      <c r="I59" s="89"/>
      <c r="J59" s="89"/>
    </row>
    <row r="60">
      <c r="A60" s="87"/>
      <c r="B60" s="89"/>
      <c r="C60" s="89"/>
      <c r="D60" s="89"/>
      <c r="E60" s="89"/>
      <c r="F60" s="87"/>
      <c r="G60" s="89"/>
      <c r="H60" s="89"/>
      <c r="I60" s="89"/>
      <c r="J60" s="89"/>
    </row>
    <row r="61">
      <c r="A61" s="87"/>
      <c r="B61" s="89"/>
      <c r="C61" s="89"/>
      <c r="D61" s="89"/>
      <c r="E61" s="89"/>
      <c r="F61" s="87"/>
      <c r="G61" s="89"/>
      <c r="H61" s="89"/>
      <c r="I61" s="89"/>
      <c r="J61" s="89"/>
    </row>
    <row r="62">
      <c r="A62" s="294"/>
      <c r="B62" s="276"/>
      <c r="C62" s="89"/>
      <c r="D62" s="89"/>
      <c r="E62" s="89"/>
      <c r="F62" s="87"/>
      <c r="G62" s="89"/>
      <c r="H62" s="89"/>
      <c r="I62" s="89"/>
      <c r="J62" s="89"/>
    </row>
    <row r="63">
      <c r="A63" s="87"/>
      <c r="B63" s="89"/>
      <c r="C63" s="89"/>
      <c r="D63" s="89"/>
      <c r="E63" s="89"/>
      <c r="F63" s="87"/>
      <c r="G63" s="89"/>
      <c r="H63" s="89"/>
      <c r="I63" s="89"/>
      <c r="J63" s="89"/>
    </row>
    <row r="64">
      <c r="A64" s="87"/>
      <c r="B64" s="89"/>
      <c r="C64" s="89"/>
      <c r="D64" s="89"/>
      <c r="E64" s="89"/>
      <c r="F64" s="30"/>
      <c r="G64" s="30"/>
      <c r="H64" s="30"/>
      <c r="I64" s="83"/>
      <c r="J64" s="30"/>
    </row>
    <row r="65">
      <c r="A65" s="87"/>
      <c r="B65" s="89"/>
      <c r="C65" s="89"/>
      <c r="D65" s="89"/>
      <c r="E65" s="89"/>
      <c r="F65" s="30"/>
      <c r="G65" s="30"/>
      <c r="H65" s="30"/>
      <c r="I65" s="83"/>
      <c r="J65" s="30"/>
    </row>
    <row r="66">
      <c r="A66" s="87"/>
      <c r="B66" s="89"/>
      <c r="C66" s="89"/>
      <c r="D66" s="89"/>
      <c r="E66" s="89"/>
      <c r="F66" s="30"/>
      <c r="G66" s="30"/>
      <c r="H66" s="30"/>
      <c r="I66" s="83"/>
      <c r="J66" s="30"/>
    </row>
    <row r="67">
      <c r="A67" s="87"/>
      <c r="B67" s="89"/>
      <c r="C67" s="89"/>
      <c r="D67" s="89"/>
      <c r="E67" s="89"/>
      <c r="F67" s="30"/>
      <c r="G67" s="30"/>
      <c r="H67" s="30"/>
      <c r="I67" s="83"/>
      <c r="J67" s="30"/>
    </row>
    <row r="68">
      <c r="A68" s="87"/>
      <c r="B68" s="89"/>
      <c r="C68" s="89"/>
      <c r="D68" s="89"/>
      <c r="E68" s="89"/>
      <c r="F68" s="30"/>
      <c r="G68" s="30"/>
      <c r="H68" s="30"/>
      <c r="I68" s="83"/>
      <c r="J68" s="30"/>
    </row>
    <row r="69">
      <c r="A69" s="87"/>
      <c r="B69" s="89"/>
      <c r="C69" s="89"/>
      <c r="D69" s="89"/>
      <c r="E69" s="89"/>
      <c r="F69" s="30"/>
      <c r="G69" s="30"/>
      <c r="H69" s="30"/>
      <c r="I69" s="83"/>
      <c r="J69" s="30"/>
    </row>
    <row r="70">
      <c r="A70" s="87"/>
      <c r="B70" s="89"/>
      <c r="C70" s="89"/>
      <c r="D70" s="89"/>
      <c r="E70" s="89"/>
      <c r="F70" s="30"/>
      <c r="G70" s="30"/>
      <c r="H70" s="30"/>
      <c r="I70" s="83"/>
      <c r="J70" s="30"/>
    </row>
    <row r="71">
      <c r="A71" s="87"/>
      <c r="B71" s="89"/>
      <c r="C71" s="89"/>
      <c r="D71" s="89"/>
      <c r="E71" s="89"/>
      <c r="F71" s="30"/>
      <c r="G71" s="30"/>
      <c r="H71" s="30"/>
      <c r="I71" s="83"/>
      <c r="J71" s="30"/>
    </row>
    <row r="72">
      <c r="A72" s="87"/>
      <c r="B72" s="89"/>
      <c r="C72" s="89"/>
      <c r="D72" s="89"/>
      <c r="E72" s="89"/>
      <c r="F72" s="30"/>
      <c r="G72" s="30"/>
      <c r="H72" s="30"/>
      <c r="I72" s="83"/>
      <c r="J72" s="30"/>
    </row>
    <row r="73">
      <c r="A73" s="87"/>
      <c r="B73" s="89"/>
      <c r="C73" s="89"/>
      <c r="D73" s="89"/>
      <c r="E73" s="89"/>
      <c r="F73" s="30"/>
      <c r="G73" s="30"/>
      <c r="H73" s="30"/>
      <c r="I73" s="83"/>
      <c r="J73" s="30"/>
    </row>
    <row r="74">
      <c r="A74" s="87"/>
      <c r="B74" s="89"/>
      <c r="C74" s="89"/>
      <c r="D74" s="89"/>
      <c r="E74" s="89"/>
      <c r="F74" s="30"/>
      <c r="G74" s="30"/>
      <c r="H74" s="30"/>
      <c r="I74" s="83"/>
      <c r="J74" s="30"/>
    </row>
    <row r="75">
      <c r="A75" s="87"/>
      <c r="B75" s="89"/>
      <c r="C75" s="89"/>
      <c r="D75" s="89"/>
      <c r="E75" s="89"/>
      <c r="F75" s="30"/>
      <c r="G75" s="30"/>
      <c r="H75" s="30"/>
      <c r="I75" s="83"/>
      <c r="J75" s="30"/>
    </row>
    <row r="76">
      <c r="A76" s="87"/>
      <c r="B76" s="89"/>
      <c r="C76" s="89"/>
      <c r="D76" s="89"/>
      <c r="E76" s="89"/>
      <c r="F76" s="30"/>
      <c r="G76" s="30"/>
      <c r="H76" s="30"/>
      <c r="I76" s="83"/>
      <c r="J76" s="30"/>
    </row>
    <row r="77">
      <c r="A77" s="87"/>
      <c r="B77" s="89"/>
      <c r="C77" s="89"/>
      <c r="D77" s="89"/>
      <c r="E77" s="89"/>
      <c r="F77" s="30"/>
      <c r="G77" s="30"/>
      <c r="H77" s="30"/>
      <c r="I77" s="83"/>
      <c r="J77" s="30"/>
    </row>
    <row r="78">
      <c r="A78" s="87"/>
      <c r="B78" s="89"/>
      <c r="C78" s="89"/>
      <c r="D78" s="89"/>
      <c r="E78" s="89"/>
      <c r="F78" s="30"/>
      <c r="G78" s="30"/>
      <c r="H78" s="30"/>
      <c r="I78" s="83"/>
      <c r="J78" s="30"/>
    </row>
    <row r="79">
      <c r="A79" s="87"/>
      <c r="B79" s="89"/>
      <c r="C79" s="89"/>
      <c r="D79" s="89"/>
      <c r="E79" s="89"/>
      <c r="F79" s="30"/>
      <c r="I79" s="83"/>
      <c r="J79" s="30"/>
    </row>
    <row r="80">
      <c r="A80" s="87"/>
      <c r="B80" s="89"/>
      <c r="C80" s="89"/>
      <c r="D80" s="89"/>
      <c r="E80" s="89"/>
    </row>
    <row r="81">
      <c r="A81" s="87"/>
      <c r="B81" s="89"/>
      <c r="C81" s="89"/>
      <c r="D81" s="89"/>
      <c r="E81" s="89"/>
    </row>
    <row r="82">
      <c r="A82" s="87"/>
      <c r="B82" s="89"/>
      <c r="C82" s="89"/>
      <c r="D82" s="89"/>
      <c r="E82" s="89"/>
    </row>
    <row r="83">
      <c r="A83" s="87"/>
      <c r="B83" s="89"/>
      <c r="C83" s="89"/>
      <c r="D83" s="89"/>
      <c r="E83" s="89"/>
    </row>
    <row r="84">
      <c r="A84" s="87"/>
      <c r="B84" s="89"/>
      <c r="C84" s="89"/>
      <c r="D84" s="89"/>
      <c r="E84" s="89"/>
    </row>
    <row r="85">
      <c r="A85" s="87"/>
      <c r="B85" s="89"/>
      <c r="C85" s="89"/>
      <c r="D85" s="89"/>
      <c r="E85" s="89"/>
    </row>
    <row r="86">
      <c r="A86" s="87"/>
      <c r="B86" s="89"/>
      <c r="C86" s="89"/>
      <c r="D86" s="89"/>
      <c r="E86" s="89"/>
    </row>
    <row r="87">
      <c r="A87" s="87"/>
      <c r="B87" s="89"/>
      <c r="C87" s="89"/>
      <c r="D87" s="89"/>
      <c r="E87" s="89"/>
    </row>
    <row r="88">
      <c r="A88" s="87"/>
      <c r="B88" s="89"/>
      <c r="C88" s="89"/>
      <c r="D88" s="89"/>
      <c r="E88" s="89"/>
    </row>
    <row r="89">
      <c r="A89" s="87"/>
      <c r="B89" s="89"/>
      <c r="C89" s="89"/>
      <c r="D89" s="89"/>
      <c r="E89" s="89"/>
    </row>
    <row r="90">
      <c r="A90" s="87"/>
      <c r="B90" s="89"/>
      <c r="C90" s="89"/>
      <c r="D90" s="89"/>
      <c r="E90" s="89"/>
    </row>
    <row r="91">
      <c r="A91" s="87"/>
      <c r="B91" s="89"/>
      <c r="C91" s="89"/>
      <c r="D91" s="89"/>
      <c r="E91" s="89"/>
    </row>
    <row r="92">
      <c r="A92" s="87"/>
      <c r="B92" s="89"/>
      <c r="C92" s="89"/>
      <c r="D92" s="89"/>
      <c r="E92" s="89"/>
    </row>
    <row r="93">
      <c r="A93" s="87"/>
      <c r="B93" s="89"/>
      <c r="C93" s="89"/>
      <c r="D93" s="89"/>
      <c r="E93" s="89"/>
    </row>
    <row r="94">
      <c r="A94" s="87"/>
      <c r="B94" s="89"/>
      <c r="C94" s="89"/>
      <c r="D94" s="89"/>
      <c r="E94" s="89"/>
    </row>
    <row r="95">
      <c r="A95" s="87"/>
      <c r="B95" s="89"/>
      <c r="C95" s="89"/>
      <c r="D95" s="89"/>
      <c r="E95" s="89"/>
    </row>
    <row r="96">
      <c r="A96" s="87"/>
      <c r="B96" s="89"/>
      <c r="C96" s="89"/>
      <c r="D96" s="89"/>
      <c r="E96" s="89"/>
    </row>
    <row r="97">
      <c r="A97" s="87"/>
      <c r="B97" s="89"/>
      <c r="C97" s="89"/>
      <c r="D97" s="89"/>
      <c r="E97" s="89"/>
    </row>
    <row r="98">
      <c r="A98" s="87"/>
      <c r="B98" s="89"/>
      <c r="C98" s="89"/>
      <c r="D98" s="89"/>
      <c r="E98" s="89"/>
    </row>
    <row r="99">
      <c r="A99" s="87"/>
      <c r="B99" s="89"/>
      <c r="C99" s="89"/>
      <c r="D99" s="89"/>
      <c r="E99" s="89"/>
    </row>
    <row r="100">
      <c r="A100" s="87"/>
      <c r="B100" s="89"/>
      <c r="C100" s="89"/>
      <c r="D100" s="89"/>
      <c r="E100" s="89"/>
    </row>
    <row r="101">
      <c r="A101" s="87"/>
      <c r="B101" s="89"/>
      <c r="C101" s="89"/>
      <c r="D101" s="89"/>
      <c r="E101" s="89"/>
    </row>
    <row r="102">
      <c r="A102" s="87"/>
      <c r="B102" s="89"/>
      <c r="C102" s="89"/>
      <c r="D102" s="89"/>
      <c r="E102" s="89"/>
    </row>
  </sheetData>
  <hyperlinks>
    <hyperlink r:id="rId1" ref="K1"/>
    <hyperlink r:id="rId2" ref="A2"/>
    <hyperlink r:id="rId3" ref="F2"/>
    <hyperlink r:id="rId4" ref="A3"/>
    <hyperlink r:id="rId5" ref="F3"/>
    <hyperlink r:id="rId6" ref="A4"/>
    <hyperlink r:id="rId7" ref="F4"/>
    <hyperlink r:id="rId8" ref="A5"/>
    <hyperlink r:id="rId9" ref="F5"/>
    <hyperlink r:id="rId10" ref="A6"/>
    <hyperlink r:id="rId11" ref="F6"/>
    <hyperlink r:id="rId12" ref="A7"/>
    <hyperlink r:id="rId13" ref="F7"/>
    <hyperlink r:id="rId14" ref="A8"/>
    <hyperlink r:id="rId15" ref="F8"/>
    <hyperlink r:id="rId16" ref="A9"/>
    <hyperlink r:id="rId17" ref="F9"/>
    <hyperlink r:id="rId18" ref="A10"/>
    <hyperlink r:id="rId19" ref="F10"/>
    <hyperlink r:id="rId20" ref="A11"/>
    <hyperlink r:id="rId21" ref="F11"/>
    <hyperlink r:id="rId22" ref="A12"/>
    <hyperlink r:id="rId23" ref="F12"/>
    <hyperlink r:id="rId24" ref="A13"/>
    <hyperlink r:id="rId25" ref="F13"/>
    <hyperlink r:id="rId26" ref="A14"/>
    <hyperlink r:id="rId27" ref="F14"/>
    <hyperlink r:id="rId28" ref="A15"/>
    <hyperlink r:id="rId29" ref="F15"/>
    <hyperlink r:id="rId30" ref="A16"/>
    <hyperlink r:id="rId31" ref="F16"/>
    <hyperlink r:id="rId32" ref="A17"/>
    <hyperlink r:id="rId33" ref="F17"/>
    <hyperlink r:id="rId34" ref="A18"/>
    <hyperlink r:id="rId35" ref="F18"/>
    <hyperlink r:id="rId36" ref="A19"/>
    <hyperlink r:id="rId37" ref="F19"/>
    <hyperlink r:id="rId38" ref="A20"/>
    <hyperlink r:id="rId39" ref="F20"/>
    <hyperlink r:id="rId40" ref="A21"/>
    <hyperlink r:id="rId41" ref="F21"/>
    <hyperlink r:id="rId42" ref="A22"/>
    <hyperlink r:id="rId43" ref="F22"/>
    <hyperlink r:id="rId44" ref="A23"/>
    <hyperlink r:id="rId45" ref="F23"/>
    <hyperlink r:id="rId46" ref="A24"/>
    <hyperlink r:id="rId47" ref="F24"/>
    <hyperlink r:id="rId48" ref="A25"/>
    <hyperlink r:id="rId49" ref="F25"/>
    <hyperlink r:id="rId50" ref="A26"/>
    <hyperlink r:id="rId51" ref="F26"/>
    <hyperlink r:id="rId52" ref="A27"/>
    <hyperlink r:id="rId53" ref="F27"/>
    <hyperlink r:id="rId54" ref="A28"/>
    <hyperlink r:id="rId55" ref="F28"/>
    <hyperlink r:id="rId56" ref="A29"/>
    <hyperlink r:id="rId57" ref="F29"/>
    <hyperlink r:id="rId58" ref="A30"/>
    <hyperlink r:id="rId59" ref="F30"/>
    <hyperlink r:id="rId60" ref="A31"/>
    <hyperlink r:id="rId61" ref="F31"/>
    <hyperlink r:id="rId62" ref="A32"/>
    <hyperlink r:id="rId63" ref="F32"/>
  </hyperlinks>
  <drawing r:id="rId64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25"/>
    <col customWidth="1" min="2" max="2" width="23.13"/>
    <col customWidth="1" min="3" max="3" width="15.5"/>
    <col customWidth="1" min="4" max="4" width="24.5"/>
    <col customWidth="1" min="5" max="5" width="16.63"/>
    <col customWidth="1" min="6" max="6" width="43.5"/>
  </cols>
  <sheetData>
    <row r="1">
      <c r="A1" s="325" t="s">
        <v>389</v>
      </c>
      <c r="B1" s="1" t="s">
        <v>390</v>
      </c>
      <c r="C1" s="1" t="s">
        <v>391</v>
      </c>
      <c r="D1" s="1" t="s">
        <v>392</v>
      </c>
    </row>
    <row r="2">
      <c r="A2" s="325" t="s">
        <v>393</v>
      </c>
    </row>
    <row r="3">
      <c r="A3" s="325" t="s">
        <v>48</v>
      </c>
    </row>
    <row r="4">
      <c r="A4" s="325" t="s">
        <v>394</v>
      </c>
      <c r="B4" s="1">
        <v>15.0</v>
      </c>
      <c r="C4" s="326">
        <v>44484.0</v>
      </c>
      <c r="D4" s="326">
        <v>44490.0</v>
      </c>
      <c r="E4" s="1" t="s">
        <v>395</v>
      </c>
    </row>
    <row r="5">
      <c r="A5" s="325" t="s">
        <v>4</v>
      </c>
      <c r="B5" s="1">
        <v>11.0</v>
      </c>
      <c r="E5" s="1" t="s">
        <v>396</v>
      </c>
    </row>
    <row r="6">
      <c r="A6" s="325" t="s">
        <v>397</v>
      </c>
      <c r="B6" s="1">
        <v>4.0</v>
      </c>
    </row>
    <row r="7">
      <c r="A7" s="325" t="s">
        <v>398</v>
      </c>
      <c r="B7" s="1">
        <v>16.0</v>
      </c>
      <c r="E7" s="1" t="s">
        <v>399</v>
      </c>
    </row>
    <row r="8">
      <c r="A8" s="325" t="s">
        <v>400</v>
      </c>
      <c r="B8" s="1">
        <v>11.0</v>
      </c>
      <c r="E8" s="327" t="s">
        <v>401</v>
      </c>
    </row>
    <row r="9">
      <c r="A9" s="325" t="s">
        <v>397</v>
      </c>
      <c r="B9" s="1">
        <v>5.0</v>
      </c>
      <c r="E9" s="327" t="s">
        <v>402</v>
      </c>
    </row>
    <row r="10">
      <c r="A10" s="325" t="s">
        <v>403</v>
      </c>
      <c r="B10" s="1">
        <v>3.0</v>
      </c>
      <c r="E10" s="1" t="s">
        <v>404</v>
      </c>
    </row>
    <row r="11">
      <c r="A11" s="325" t="s">
        <v>405</v>
      </c>
      <c r="B11" s="1">
        <v>0.0</v>
      </c>
      <c r="E11" s="1" t="s">
        <v>406</v>
      </c>
    </row>
    <row r="12">
      <c r="A12" s="325" t="s">
        <v>407</v>
      </c>
      <c r="B12" s="1">
        <v>0.0</v>
      </c>
      <c r="E12" s="1" t="s">
        <v>408</v>
      </c>
    </row>
    <row r="13">
      <c r="A13" s="325" t="s">
        <v>409</v>
      </c>
      <c r="B13" s="1">
        <v>264.0</v>
      </c>
      <c r="E13" s="327" t="s">
        <v>410</v>
      </c>
    </row>
    <row r="14">
      <c r="A14" s="325"/>
      <c r="B14" s="1"/>
      <c r="E14" s="1"/>
    </row>
    <row r="15">
      <c r="A15" s="325" t="s">
        <v>411</v>
      </c>
      <c r="B15" s="1">
        <v>12.0</v>
      </c>
    </row>
    <row r="16">
      <c r="A16" s="325" t="s">
        <v>412</v>
      </c>
      <c r="B16" s="1">
        <v>6.0</v>
      </c>
    </row>
    <row r="17">
      <c r="A17" s="325" t="s">
        <v>413</v>
      </c>
      <c r="B17" s="1">
        <v>6.0</v>
      </c>
      <c r="C17" s="258">
        <v>0.45</v>
      </c>
    </row>
    <row r="18">
      <c r="A18" s="325" t="s">
        <v>414</v>
      </c>
      <c r="B18" s="1">
        <v>2.0</v>
      </c>
      <c r="C18" s="258">
        <v>0.09</v>
      </c>
    </row>
    <row r="19">
      <c r="A19" s="325" t="s">
        <v>415</v>
      </c>
      <c r="B19" s="258">
        <v>0.17</v>
      </c>
      <c r="C19" s="258">
        <v>0.16</v>
      </c>
    </row>
    <row r="20">
      <c r="A20" s="325" t="s">
        <v>416</v>
      </c>
      <c r="B20" s="258">
        <v>0.0</v>
      </c>
      <c r="C20" s="258">
        <v>0.0</v>
      </c>
    </row>
    <row r="21">
      <c r="A21" s="325" t="s">
        <v>417</v>
      </c>
      <c r="B21" s="258">
        <v>0.5</v>
      </c>
    </row>
    <row r="22">
      <c r="A22" s="325" t="s">
        <v>418</v>
      </c>
      <c r="F22" s="328" t="s">
        <v>419</v>
      </c>
      <c r="G22" s="329" t="s">
        <v>110</v>
      </c>
      <c r="H22" s="329" t="s">
        <v>420</v>
      </c>
      <c r="I22" s="329" t="s">
        <v>421</v>
      </c>
      <c r="J22" s="1" t="s">
        <v>143</v>
      </c>
      <c r="K22" s="328" t="s">
        <v>140</v>
      </c>
      <c r="L22" s="329" t="s">
        <v>141</v>
      </c>
      <c r="M22" s="329" t="s">
        <v>142</v>
      </c>
      <c r="N22" s="329" t="s">
        <v>143</v>
      </c>
      <c r="O22" s="1" t="s">
        <v>422</v>
      </c>
    </row>
    <row r="23">
      <c r="A23" s="325" t="s">
        <v>423</v>
      </c>
      <c r="B23" s="1">
        <v>191.0</v>
      </c>
      <c r="E23" s="1" t="s">
        <v>424</v>
      </c>
      <c r="F23" s="30" t="s">
        <v>373</v>
      </c>
      <c r="G23" s="30">
        <v>45.0</v>
      </c>
      <c r="H23" s="30">
        <v>7.0</v>
      </c>
      <c r="I23" s="330">
        <v>0.16</v>
      </c>
      <c r="J23" s="331">
        <f t="shared" ref="J23:J27" si="1">(G23-H23)/G23</f>
        <v>0.8444444444</v>
      </c>
      <c r="K23" s="83" t="s">
        <v>425</v>
      </c>
      <c r="L23" s="30">
        <v>34.0</v>
      </c>
      <c r="M23" s="30">
        <v>33.0</v>
      </c>
      <c r="N23" s="332">
        <v>0.97</v>
      </c>
    </row>
    <row r="24">
      <c r="A24" s="325" t="s">
        <v>426</v>
      </c>
      <c r="B24" s="1">
        <v>25.0</v>
      </c>
      <c r="F24" s="333">
        <v>44916.0</v>
      </c>
      <c r="G24" s="30">
        <v>59.0</v>
      </c>
      <c r="H24" s="30">
        <v>8.0</v>
      </c>
      <c r="I24" s="334">
        <v>0.14</v>
      </c>
      <c r="J24" s="331">
        <f t="shared" si="1"/>
        <v>0.8644067797</v>
      </c>
      <c r="K24" s="83" t="s">
        <v>427</v>
      </c>
      <c r="L24" s="30">
        <v>6.0</v>
      </c>
      <c r="M24" s="30">
        <v>6.0</v>
      </c>
      <c r="N24" s="335">
        <v>1.0</v>
      </c>
    </row>
    <row r="25">
      <c r="A25" s="325" t="s">
        <v>428</v>
      </c>
      <c r="B25" s="258">
        <v>0.13</v>
      </c>
      <c r="F25" s="333">
        <v>44583.0</v>
      </c>
      <c r="G25" s="30">
        <v>66.0</v>
      </c>
      <c r="H25" s="30">
        <v>5.0</v>
      </c>
      <c r="I25" s="336">
        <v>0.08</v>
      </c>
      <c r="J25" s="331">
        <f t="shared" si="1"/>
        <v>0.9242424242</v>
      </c>
      <c r="K25" s="83" t="s">
        <v>299</v>
      </c>
      <c r="L25" s="30">
        <v>33.0</v>
      </c>
      <c r="M25" s="30">
        <v>13.0</v>
      </c>
      <c r="N25" s="330">
        <v>0.39</v>
      </c>
    </row>
    <row r="26">
      <c r="A26" s="325"/>
      <c r="B26" s="258"/>
      <c r="F26" s="30" t="s">
        <v>341</v>
      </c>
      <c r="G26" s="30">
        <v>12.0</v>
      </c>
      <c r="H26" s="30">
        <v>0.0</v>
      </c>
      <c r="I26" s="335">
        <v>0.0</v>
      </c>
      <c r="J26" s="331">
        <f t="shared" si="1"/>
        <v>1</v>
      </c>
      <c r="K26" s="83" t="s">
        <v>300</v>
      </c>
      <c r="L26" s="30">
        <v>13.0</v>
      </c>
      <c r="M26" s="30">
        <v>9.0</v>
      </c>
      <c r="N26" s="337">
        <v>0.69</v>
      </c>
    </row>
    <row r="27">
      <c r="A27" s="325" t="s">
        <v>429</v>
      </c>
      <c r="F27" s="30" t="s">
        <v>85</v>
      </c>
      <c r="G27" s="30">
        <v>182.0</v>
      </c>
      <c r="H27" s="30">
        <v>20.0</v>
      </c>
      <c r="I27" s="338">
        <v>0.11</v>
      </c>
      <c r="J27" s="331">
        <f t="shared" si="1"/>
        <v>0.8901098901</v>
      </c>
      <c r="K27" s="83" t="s">
        <v>301</v>
      </c>
      <c r="L27" s="30">
        <v>26.0</v>
      </c>
      <c r="M27" s="30">
        <v>24.0</v>
      </c>
      <c r="N27" s="339">
        <v>0.92</v>
      </c>
    </row>
    <row r="28">
      <c r="A28" s="325" t="s">
        <v>430</v>
      </c>
      <c r="B28" s="1">
        <v>264.0</v>
      </c>
      <c r="E28" s="1" t="s">
        <v>294</v>
      </c>
      <c r="K28" s="83" t="s">
        <v>302</v>
      </c>
      <c r="L28" s="30">
        <v>20.0</v>
      </c>
      <c r="M28" s="30">
        <v>19.0</v>
      </c>
      <c r="N28" s="340">
        <v>0.95</v>
      </c>
    </row>
    <row r="29">
      <c r="A29" s="325" t="s">
        <v>431</v>
      </c>
      <c r="B29" s="1">
        <v>133.0</v>
      </c>
      <c r="K29" s="83" t="s">
        <v>303</v>
      </c>
      <c r="L29" s="30">
        <v>30.0</v>
      </c>
      <c r="M29" s="30">
        <v>29.0</v>
      </c>
      <c r="N29" s="341">
        <v>0.97</v>
      </c>
    </row>
    <row r="30">
      <c r="A30" s="325" t="s">
        <v>432</v>
      </c>
      <c r="B30" s="342">
        <f>B29/B28*100</f>
        <v>50.37878788</v>
      </c>
      <c r="K30" s="304" t="s">
        <v>85</v>
      </c>
      <c r="L30" s="30">
        <v>162.0</v>
      </c>
      <c r="M30" s="30">
        <v>133.0</v>
      </c>
      <c r="N30" s="343">
        <v>0.82</v>
      </c>
    </row>
    <row r="32">
      <c r="A32" s="1" t="s">
        <v>322</v>
      </c>
    </row>
    <row r="33">
      <c r="A33" s="325" t="s">
        <v>433</v>
      </c>
      <c r="B33" s="1">
        <v>69.0</v>
      </c>
      <c r="E33" s="1" t="s">
        <v>434</v>
      </c>
    </row>
    <row r="34">
      <c r="A34" s="325" t="s">
        <v>435</v>
      </c>
      <c r="B34" s="1">
        <v>0.0</v>
      </c>
      <c r="E34" s="1" t="s">
        <v>436</v>
      </c>
    </row>
    <row r="35">
      <c r="A35" s="325" t="s">
        <v>437</v>
      </c>
      <c r="B35" s="1">
        <v>0.0</v>
      </c>
      <c r="E35" s="1" t="s">
        <v>438</v>
      </c>
    </row>
    <row r="36">
      <c r="A36" s="325" t="s">
        <v>439</v>
      </c>
      <c r="B36" s="1">
        <v>19.0</v>
      </c>
      <c r="E36" s="1" t="s">
        <v>440</v>
      </c>
    </row>
    <row r="37">
      <c r="A37" s="1" t="s">
        <v>441</v>
      </c>
      <c r="B37" s="258">
        <v>0.01</v>
      </c>
      <c r="E37" s="1" t="s">
        <v>442</v>
      </c>
    </row>
    <row r="38">
      <c r="A38" s="1" t="s">
        <v>443</v>
      </c>
      <c r="B38" s="258">
        <v>0.8</v>
      </c>
    </row>
    <row r="39">
      <c r="A39" s="1" t="s">
        <v>444</v>
      </c>
      <c r="B39" s="258">
        <v>0.2</v>
      </c>
    </row>
    <row r="40">
      <c r="A40" s="1" t="s">
        <v>445</v>
      </c>
      <c r="B40" s="1">
        <v>54.0</v>
      </c>
      <c r="E40" s="1" t="s">
        <v>446</v>
      </c>
    </row>
    <row r="41">
      <c r="A41" s="325" t="s">
        <v>447</v>
      </c>
      <c r="B41" s="1">
        <v>10.0</v>
      </c>
      <c r="E41" s="1" t="s">
        <v>448</v>
      </c>
    </row>
    <row r="42">
      <c r="A42" s="325" t="s">
        <v>449</v>
      </c>
      <c r="B42" s="1">
        <v>9.0</v>
      </c>
    </row>
    <row r="43">
      <c r="A43" s="325" t="s">
        <v>450</v>
      </c>
      <c r="B43" s="1">
        <v>8.0</v>
      </c>
      <c r="C43" s="258">
        <v>0.9</v>
      </c>
    </row>
    <row r="44">
      <c r="A44" s="1" t="s">
        <v>451</v>
      </c>
      <c r="B44" s="1">
        <v>5.0</v>
      </c>
    </row>
    <row r="45">
      <c r="A45" s="325" t="s">
        <v>452</v>
      </c>
      <c r="B45" s="1">
        <v>0.0</v>
      </c>
    </row>
    <row r="46">
      <c r="A46" s="344" t="s">
        <v>453</v>
      </c>
      <c r="B46" s="1">
        <v>0.0</v>
      </c>
      <c r="E46" s="1" t="s">
        <v>454</v>
      </c>
      <c r="M46" s="345" t="s">
        <v>91</v>
      </c>
      <c r="N46" s="345" t="s">
        <v>168</v>
      </c>
      <c r="O46" s="345" t="s">
        <v>169</v>
      </c>
      <c r="P46" s="345" t="s">
        <v>166</v>
      </c>
      <c r="Q46" s="345" t="s">
        <v>170</v>
      </c>
      <c r="R46" s="345" t="s">
        <v>171</v>
      </c>
      <c r="S46" s="345" t="s">
        <v>455</v>
      </c>
      <c r="T46" s="345" t="s">
        <v>172</v>
      </c>
    </row>
    <row r="47">
      <c r="A47" s="1" t="s">
        <v>456</v>
      </c>
      <c r="B47" s="1"/>
      <c r="E47" s="1"/>
      <c r="M47" s="346">
        <v>44217.0</v>
      </c>
      <c r="N47" s="30">
        <v>290.0</v>
      </c>
      <c r="O47" s="30">
        <v>123.0</v>
      </c>
      <c r="P47" s="30">
        <v>42.0</v>
      </c>
      <c r="Q47" s="30">
        <v>287.0</v>
      </c>
      <c r="R47" s="30">
        <v>41.0</v>
      </c>
      <c r="S47" s="30">
        <v>14.0</v>
      </c>
      <c r="T47" s="30">
        <v>6.0</v>
      </c>
    </row>
    <row r="48">
      <c r="A48" s="325" t="s">
        <v>457</v>
      </c>
      <c r="M48" s="347">
        <v>44238.0</v>
      </c>
      <c r="N48" s="30">
        <v>282.0</v>
      </c>
      <c r="O48" s="30">
        <v>110.0</v>
      </c>
      <c r="P48" s="30">
        <v>39.0</v>
      </c>
      <c r="Q48" s="30">
        <v>282.0</v>
      </c>
      <c r="R48" s="30">
        <v>31.0</v>
      </c>
      <c r="S48" s="30">
        <v>11.0</v>
      </c>
      <c r="T48" s="30">
        <v>5.0</v>
      </c>
    </row>
    <row r="49">
      <c r="A49" s="1" t="s">
        <v>60</v>
      </c>
      <c r="M49" s="347">
        <v>44259.0</v>
      </c>
      <c r="N49" s="30">
        <v>295.0</v>
      </c>
      <c r="O49" s="30">
        <v>121.0</v>
      </c>
      <c r="P49" s="30">
        <v>41.0</v>
      </c>
      <c r="Q49" s="30">
        <v>293.0</v>
      </c>
      <c r="R49" s="30">
        <v>39.0</v>
      </c>
      <c r="S49" s="30">
        <v>13.0</v>
      </c>
      <c r="T49" s="30">
        <v>3.0</v>
      </c>
    </row>
    <row r="50">
      <c r="C50" s="1" t="s">
        <v>458</v>
      </c>
      <c r="D50" s="1" t="s">
        <v>459</v>
      </c>
      <c r="M50" s="347">
        <v>44280.0</v>
      </c>
      <c r="N50" s="30">
        <v>304.0</v>
      </c>
      <c r="O50" s="30">
        <v>122.0</v>
      </c>
      <c r="P50" s="30">
        <v>40.0</v>
      </c>
      <c r="Q50" s="30">
        <v>303.0</v>
      </c>
      <c r="R50" s="30">
        <v>43.0</v>
      </c>
      <c r="S50" s="30">
        <v>14.0</v>
      </c>
      <c r="T50" s="30">
        <v>5.0</v>
      </c>
    </row>
    <row r="51">
      <c r="A51" s="325" t="s">
        <v>460</v>
      </c>
      <c r="B51" s="1">
        <v>8.0</v>
      </c>
      <c r="C51" s="326">
        <v>44484.0</v>
      </c>
      <c r="D51" s="326">
        <v>44490.0</v>
      </c>
      <c r="E51" s="1" t="s">
        <v>461</v>
      </c>
      <c r="F51" s="1" t="s">
        <v>462</v>
      </c>
      <c r="M51" s="347">
        <v>44301.0</v>
      </c>
      <c r="N51" s="30">
        <v>298.0</v>
      </c>
      <c r="O51" s="30">
        <v>135.0</v>
      </c>
      <c r="P51" s="30">
        <v>45.0</v>
      </c>
      <c r="Q51" s="30">
        <v>296.0</v>
      </c>
      <c r="R51" s="30">
        <v>54.0</v>
      </c>
      <c r="S51" s="30">
        <v>18.0</v>
      </c>
      <c r="T51" s="30">
        <v>5.0</v>
      </c>
    </row>
    <row r="52">
      <c r="A52" s="325" t="s">
        <v>463</v>
      </c>
      <c r="B52" s="1">
        <v>28.0</v>
      </c>
      <c r="C52" s="326"/>
      <c r="D52" s="326"/>
      <c r="E52" s="1" t="s">
        <v>464</v>
      </c>
      <c r="M52" s="347">
        <v>44322.0</v>
      </c>
      <c r="N52" s="30">
        <v>278.0</v>
      </c>
      <c r="O52" s="30">
        <v>110.0</v>
      </c>
      <c r="P52" s="30">
        <v>40.0</v>
      </c>
      <c r="Q52" s="30">
        <v>276.0</v>
      </c>
      <c r="R52" s="30">
        <v>40.0</v>
      </c>
      <c r="S52" s="30">
        <v>14.0</v>
      </c>
      <c r="T52" s="30">
        <v>3.0</v>
      </c>
    </row>
    <row r="53">
      <c r="A53" s="1" t="s">
        <v>465</v>
      </c>
      <c r="B53" s="1">
        <v>217.0</v>
      </c>
      <c r="C53" s="326">
        <v>44484.0</v>
      </c>
      <c r="D53" s="326">
        <v>44490.0</v>
      </c>
      <c r="E53" s="1" t="s">
        <v>466</v>
      </c>
      <c r="M53" s="347">
        <v>44343.0</v>
      </c>
      <c r="N53" s="30">
        <v>274.0</v>
      </c>
      <c r="O53" s="30">
        <v>106.0</v>
      </c>
      <c r="P53" s="30">
        <v>39.0</v>
      </c>
      <c r="Q53" s="30">
        <v>269.0</v>
      </c>
      <c r="R53" s="30">
        <v>41.0</v>
      </c>
      <c r="S53" s="30">
        <v>15.0</v>
      </c>
      <c r="T53" s="30">
        <v>2.0</v>
      </c>
    </row>
    <row r="54">
      <c r="A54" s="325" t="s">
        <v>467</v>
      </c>
      <c r="B54" s="1">
        <v>0.0</v>
      </c>
      <c r="M54" s="347">
        <v>44364.0</v>
      </c>
      <c r="N54" s="30">
        <v>235.0</v>
      </c>
      <c r="O54" s="30">
        <v>113.0</v>
      </c>
      <c r="P54" s="30">
        <v>48.0</v>
      </c>
      <c r="Q54" s="30">
        <v>230.0</v>
      </c>
      <c r="R54" s="30">
        <v>24.0</v>
      </c>
      <c r="S54" s="30">
        <v>10.0</v>
      </c>
      <c r="T54" s="30">
        <v>3.0</v>
      </c>
    </row>
    <row r="55">
      <c r="A55" s="325" t="s">
        <v>468</v>
      </c>
      <c r="B55" s="1">
        <v>0.0</v>
      </c>
      <c r="M55" s="347">
        <v>44385.0</v>
      </c>
      <c r="N55" s="30">
        <v>255.0</v>
      </c>
      <c r="O55" s="30">
        <v>70.0</v>
      </c>
      <c r="P55" s="30">
        <v>27.0</v>
      </c>
      <c r="Q55" s="30">
        <v>251.0</v>
      </c>
      <c r="R55" s="30">
        <v>17.0</v>
      </c>
      <c r="S55" s="30">
        <v>7.0</v>
      </c>
      <c r="T55" s="30">
        <v>0.0</v>
      </c>
    </row>
    <row r="56">
      <c r="A56" s="325" t="s">
        <v>469</v>
      </c>
      <c r="B56" s="1">
        <v>0.0</v>
      </c>
      <c r="M56" s="347">
        <v>44406.0</v>
      </c>
      <c r="N56" s="30">
        <v>264.0</v>
      </c>
      <c r="O56" s="30">
        <v>125.0</v>
      </c>
      <c r="P56" s="30">
        <v>47.0</v>
      </c>
      <c r="Q56" s="30">
        <v>257.0</v>
      </c>
      <c r="R56" s="30">
        <v>24.0</v>
      </c>
      <c r="S56" s="30">
        <v>9.0</v>
      </c>
      <c r="T56" s="30">
        <v>2.0</v>
      </c>
    </row>
    <row r="57">
      <c r="A57" s="1" t="s">
        <v>470</v>
      </c>
      <c r="B57" s="1">
        <v>0.0</v>
      </c>
      <c r="M57" s="347">
        <v>44427.0</v>
      </c>
      <c r="N57" s="30">
        <v>268.0</v>
      </c>
      <c r="O57" s="30">
        <v>0.0</v>
      </c>
      <c r="P57" s="30">
        <v>0.0</v>
      </c>
      <c r="Q57" s="30">
        <v>268.0</v>
      </c>
      <c r="R57" s="30">
        <v>0.0</v>
      </c>
      <c r="S57" s="30">
        <v>0.0</v>
      </c>
      <c r="T57" s="30">
        <v>0.0</v>
      </c>
    </row>
    <row r="58">
      <c r="A58" s="1" t="s">
        <v>471</v>
      </c>
      <c r="B58" s="1">
        <v>4.0</v>
      </c>
      <c r="C58" s="1">
        <v>0.0</v>
      </c>
      <c r="D58" s="1">
        <v>57.0</v>
      </c>
      <c r="E58" s="1" t="s">
        <v>472</v>
      </c>
      <c r="M58" s="347">
        <v>44448.0</v>
      </c>
      <c r="N58" s="30">
        <v>309.0</v>
      </c>
      <c r="O58" s="30">
        <v>95.0</v>
      </c>
      <c r="P58" s="30">
        <v>31.0</v>
      </c>
      <c r="Q58" s="30">
        <v>304.0</v>
      </c>
      <c r="R58" s="30">
        <v>34.0</v>
      </c>
      <c r="S58" s="30">
        <v>11.0</v>
      </c>
      <c r="T58" s="30">
        <v>7.0</v>
      </c>
    </row>
    <row r="59">
      <c r="B59" s="258">
        <v>0.07</v>
      </c>
      <c r="C59" s="258">
        <v>0.0</v>
      </c>
      <c r="D59" s="258">
        <v>0.93</v>
      </c>
      <c r="M59" s="347">
        <v>44469.0</v>
      </c>
      <c r="N59" s="30">
        <v>292.0</v>
      </c>
      <c r="O59" s="30">
        <v>86.0</v>
      </c>
      <c r="P59" s="30">
        <v>29.0</v>
      </c>
      <c r="Q59" s="30">
        <v>289.0</v>
      </c>
      <c r="R59" s="30">
        <v>36.0</v>
      </c>
      <c r="S59" s="30">
        <v>12.0</v>
      </c>
      <c r="T59" s="30">
        <v>4.0</v>
      </c>
    </row>
    <row r="60">
      <c r="B60" s="1" t="s">
        <v>473</v>
      </c>
      <c r="C60" s="1" t="s">
        <v>474</v>
      </c>
      <c r="D60" s="1" t="s">
        <v>475</v>
      </c>
      <c r="M60" s="347">
        <v>44490.0</v>
      </c>
      <c r="N60" s="30">
        <v>245.0</v>
      </c>
      <c r="O60" s="30">
        <v>96.0</v>
      </c>
      <c r="P60" s="30">
        <v>39.0</v>
      </c>
      <c r="Q60" s="30">
        <v>244.0</v>
      </c>
      <c r="R60" s="30">
        <v>34.0</v>
      </c>
      <c r="S60" s="30">
        <v>14.0</v>
      </c>
      <c r="T60" s="30">
        <v>1.0</v>
      </c>
    </row>
    <row r="61">
      <c r="A61" s="1" t="s">
        <v>476</v>
      </c>
      <c r="E61" s="1" t="s">
        <v>477</v>
      </c>
      <c r="M61" s="346">
        <v>44511.0</v>
      </c>
      <c r="N61" s="30">
        <v>179.0</v>
      </c>
      <c r="O61" s="30">
        <v>80.0</v>
      </c>
      <c r="P61" s="30">
        <v>45.0</v>
      </c>
      <c r="Q61" s="30">
        <v>178.0</v>
      </c>
      <c r="R61" s="30">
        <v>41.0</v>
      </c>
      <c r="S61" s="30">
        <v>23.0</v>
      </c>
      <c r="T61" s="30">
        <v>3.0</v>
      </c>
    </row>
    <row r="62">
      <c r="A62" s="1" t="s">
        <v>478</v>
      </c>
      <c r="B62" s="1">
        <v>11.0</v>
      </c>
      <c r="E62" s="1" t="s">
        <v>479</v>
      </c>
      <c r="M62" s="346">
        <v>44532.0</v>
      </c>
      <c r="N62" s="30">
        <v>152.0</v>
      </c>
      <c r="O62" s="30">
        <v>83.0</v>
      </c>
      <c r="P62" s="30">
        <v>55.0</v>
      </c>
      <c r="Q62" s="30">
        <v>146.0</v>
      </c>
      <c r="R62" s="30">
        <v>39.0</v>
      </c>
      <c r="S62" s="30">
        <v>27.0</v>
      </c>
      <c r="T62" s="30">
        <v>1.0</v>
      </c>
    </row>
    <row r="63">
      <c r="A63" s="1" t="s">
        <v>480</v>
      </c>
      <c r="B63" s="1">
        <v>3.0</v>
      </c>
      <c r="E63" s="1"/>
      <c r="M63" s="346">
        <v>44553.0</v>
      </c>
      <c r="N63" s="30">
        <v>127.0</v>
      </c>
      <c r="O63" s="30">
        <v>73.0</v>
      </c>
      <c r="P63" s="30">
        <v>57.0</v>
      </c>
      <c r="Q63" s="30">
        <v>0.0</v>
      </c>
      <c r="R63" s="30">
        <v>0.0</v>
      </c>
      <c r="S63" s="30">
        <v>0.0</v>
      </c>
      <c r="T63" s="30">
        <v>0.0</v>
      </c>
    </row>
    <row r="64">
      <c r="A64" s="1" t="s">
        <v>481</v>
      </c>
      <c r="E64" s="1"/>
      <c r="M64" s="346">
        <v>44574.0</v>
      </c>
      <c r="N64" s="30">
        <v>83.0</v>
      </c>
      <c r="O64" s="30">
        <v>58.0</v>
      </c>
      <c r="P64" s="30">
        <v>70.0</v>
      </c>
      <c r="Q64" s="30">
        <v>0.0</v>
      </c>
      <c r="R64" s="30">
        <v>0.0</v>
      </c>
      <c r="S64" s="30">
        <v>0.0</v>
      </c>
      <c r="T64" s="30">
        <v>0.0</v>
      </c>
    </row>
    <row r="65">
      <c r="A65" s="1" t="s">
        <v>482</v>
      </c>
      <c r="E65" s="1"/>
      <c r="M65" s="83" t="s">
        <v>85</v>
      </c>
      <c r="N65" s="30">
        <v>4220.0</v>
      </c>
      <c r="O65" s="30">
        <v>1575.0</v>
      </c>
      <c r="P65" s="30">
        <v>37.0</v>
      </c>
      <c r="Q65" s="30">
        <v>4173.0</v>
      </c>
      <c r="R65" s="30">
        <v>538.0</v>
      </c>
      <c r="S65" s="30">
        <v>13.0</v>
      </c>
      <c r="T65" s="30">
        <v>50.0</v>
      </c>
    </row>
    <row r="66">
      <c r="M66" s="348"/>
      <c r="N66" s="328"/>
      <c r="O66" s="328"/>
      <c r="P66" s="328"/>
      <c r="Q66" s="328"/>
      <c r="R66" s="328"/>
      <c r="S66" s="328"/>
      <c r="T66" s="328"/>
    </row>
    <row r="67">
      <c r="A67" s="1" t="s">
        <v>483</v>
      </c>
      <c r="B67" s="1">
        <v>23.0</v>
      </c>
      <c r="M67" s="349"/>
      <c r="N67" s="328"/>
      <c r="O67" s="328"/>
      <c r="P67" s="328"/>
      <c r="Q67" s="328"/>
      <c r="R67" s="328"/>
      <c r="S67" s="328"/>
      <c r="T67" s="328"/>
    </row>
    <row r="68">
      <c r="A68" s="305"/>
      <c r="B68" s="306"/>
      <c r="C68" s="306"/>
      <c r="D68" s="306"/>
      <c r="E68" s="306"/>
      <c r="F68" s="306"/>
      <c r="G68" s="306"/>
      <c r="H68" s="306"/>
      <c r="I68" s="306"/>
      <c r="M68" s="349"/>
      <c r="N68" s="328"/>
      <c r="O68" s="328"/>
      <c r="P68" s="328"/>
      <c r="Q68" s="328"/>
      <c r="R68" s="328"/>
      <c r="S68" s="328"/>
      <c r="T68" s="328"/>
    </row>
    <row r="69">
      <c r="A69" s="307" t="s">
        <v>484</v>
      </c>
      <c r="B69" s="308"/>
      <c r="C69" s="308"/>
      <c r="D69" s="308"/>
      <c r="E69" s="308"/>
      <c r="F69" s="308"/>
      <c r="G69" s="308"/>
      <c r="H69" s="308"/>
      <c r="I69" s="308"/>
      <c r="M69" s="297"/>
      <c r="N69" s="328"/>
      <c r="O69" s="328"/>
      <c r="P69" s="328"/>
      <c r="Q69" s="328"/>
      <c r="R69" s="328"/>
      <c r="S69" s="328"/>
      <c r="T69" s="328"/>
    </row>
    <row r="70">
      <c r="A70" s="307" t="s">
        <v>485</v>
      </c>
      <c r="B70" s="308" t="s">
        <v>486</v>
      </c>
      <c r="C70" s="308" t="s">
        <v>487</v>
      </c>
      <c r="D70" s="308"/>
      <c r="E70" s="308"/>
      <c r="F70" s="308"/>
      <c r="G70" s="308"/>
      <c r="H70" s="308"/>
      <c r="I70" s="308"/>
    </row>
    <row r="71">
      <c r="A71" s="307" t="s">
        <v>488</v>
      </c>
      <c r="B71" s="308" t="s">
        <v>489</v>
      </c>
      <c r="C71" s="308" t="s">
        <v>490</v>
      </c>
      <c r="D71" s="308"/>
      <c r="E71" s="308"/>
      <c r="F71" s="308"/>
      <c r="G71" s="308"/>
      <c r="H71" s="308"/>
      <c r="I71" s="308"/>
    </row>
    <row r="72">
      <c r="A72" s="307" t="s">
        <v>491</v>
      </c>
      <c r="B72" s="308" t="s">
        <v>492</v>
      </c>
      <c r="C72" s="308" t="s">
        <v>493</v>
      </c>
      <c r="D72" s="308"/>
      <c r="E72" s="308"/>
      <c r="F72" s="308"/>
      <c r="G72" s="308"/>
      <c r="H72" s="308"/>
      <c r="I72" s="308"/>
    </row>
    <row r="73">
      <c r="A73" s="307" t="s">
        <v>97</v>
      </c>
      <c r="B73" s="308" t="s">
        <v>494</v>
      </c>
      <c r="C73" s="308" t="s">
        <v>495</v>
      </c>
      <c r="D73" s="308"/>
      <c r="E73" s="308"/>
      <c r="F73" s="308"/>
      <c r="G73" s="308"/>
      <c r="H73" s="308"/>
      <c r="I73" s="308"/>
    </row>
    <row r="74">
      <c r="A74" s="307" t="s">
        <v>496</v>
      </c>
      <c r="B74" s="308" t="s">
        <v>497</v>
      </c>
      <c r="C74" s="308" t="s">
        <v>498</v>
      </c>
      <c r="D74" s="308"/>
      <c r="E74" s="308"/>
      <c r="F74" s="308"/>
      <c r="G74" s="308"/>
      <c r="H74" s="308"/>
      <c r="I74" s="308"/>
    </row>
    <row r="75">
      <c r="A75" s="307"/>
      <c r="B75" s="308" t="s">
        <v>499</v>
      </c>
      <c r="C75" s="308" t="s">
        <v>500</v>
      </c>
      <c r="D75" s="308"/>
      <c r="E75" s="308"/>
      <c r="F75" s="308"/>
      <c r="G75" s="308"/>
      <c r="H75" s="308"/>
      <c r="I75" s="308"/>
    </row>
    <row r="76">
      <c r="A76" s="307"/>
      <c r="B76" s="308" t="s">
        <v>501</v>
      </c>
      <c r="C76" s="308" t="s">
        <v>502</v>
      </c>
      <c r="D76" s="308"/>
      <c r="E76" s="308"/>
      <c r="F76" s="308"/>
      <c r="G76" s="308"/>
      <c r="H76" s="308"/>
      <c r="I76" s="308"/>
    </row>
    <row r="77">
      <c r="A77" s="307"/>
      <c r="B77" s="308" t="s">
        <v>503</v>
      </c>
      <c r="C77" s="308" t="s">
        <v>504</v>
      </c>
      <c r="D77" s="308"/>
      <c r="E77" s="308"/>
      <c r="F77" s="308"/>
      <c r="G77" s="308"/>
      <c r="H77" s="308"/>
      <c r="I77" s="308"/>
    </row>
    <row r="78">
      <c r="A78" s="307"/>
      <c r="B78" s="308" t="s">
        <v>505</v>
      </c>
      <c r="C78" s="308" t="s">
        <v>506</v>
      </c>
      <c r="D78" s="308"/>
      <c r="E78" s="308"/>
      <c r="F78" s="308"/>
      <c r="G78" s="308"/>
      <c r="H78" s="308"/>
      <c r="I78" s="308"/>
    </row>
    <row r="79">
      <c r="A79" s="307"/>
      <c r="B79" s="308" t="s">
        <v>507</v>
      </c>
      <c r="C79" s="308" t="s">
        <v>508</v>
      </c>
      <c r="D79" s="308"/>
      <c r="E79" s="308"/>
      <c r="F79" s="308"/>
      <c r="G79" s="308"/>
      <c r="H79" s="308"/>
      <c r="I79" s="308"/>
    </row>
    <row r="80">
      <c r="A80" s="307"/>
      <c r="B80" s="308" t="s">
        <v>509</v>
      </c>
      <c r="C80" s="308" t="s">
        <v>510</v>
      </c>
      <c r="D80" s="308"/>
      <c r="E80" s="308"/>
      <c r="F80" s="308"/>
      <c r="G80" s="308"/>
      <c r="H80" s="308"/>
      <c r="I80" s="308"/>
    </row>
    <row r="81">
      <c r="A81" s="307"/>
      <c r="B81" s="308" t="s">
        <v>511</v>
      </c>
      <c r="C81" s="308" t="s">
        <v>512</v>
      </c>
      <c r="D81" s="308"/>
      <c r="E81" s="308"/>
      <c r="F81" s="308"/>
      <c r="G81" s="308"/>
      <c r="H81" s="308"/>
      <c r="I81" s="308"/>
    </row>
    <row r="82">
      <c r="A82" s="307"/>
      <c r="B82" s="308"/>
      <c r="C82" s="308"/>
      <c r="D82" s="308"/>
      <c r="E82" s="308"/>
      <c r="F82" s="308"/>
      <c r="G82" s="308"/>
      <c r="H82" s="308"/>
      <c r="I82" s="308"/>
    </row>
    <row r="83">
      <c r="A83" s="307"/>
      <c r="B83" s="308"/>
      <c r="C83" s="308"/>
      <c r="D83" s="308"/>
      <c r="E83" s="308"/>
      <c r="F83" s="308"/>
      <c r="G83" s="308"/>
      <c r="H83" s="308"/>
      <c r="I83" s="308"/>
    </row>
    <row r="84">
      <c r="A84" s="307"/>
      <c r="B84" s="308"/>
      <c r="C84" s="308"/>
      <c r="D84" s="308"/>
      <c r="E84" s="308"/>
      <c r="F84" s="308"/>
      <c r="G84" s="308"/>
      <c r="H84" s="308"/>
      <c r="I84" s="308"/>
    </row>
    <row r="85">
      <c r="A85" s="307"/>
      <c r="B85" s="308"/>
      <c r="C85" s="308"/>
      <c r="D85" s="308"/>
      <c r="E85" s="308"/>
      <c r="F85" s="308"/>
      <c r="G85" s="308"/>
      <c r="H85" s="308"/>
      <c r="I85" s="308"/>
    </row>
    <row r="86">
      <c r="A86" s="307"/>
      <c r="B86" s="308"/>
      <c r="C86" s="308"/>
      <c r="D86" s="308"/>
      <c r="E86" s="308"/>
      <c r="F86" s="308"/>
      <c r="G86" s="308"/>
      <c r="H86" s="308"/>
      <c r="I86" s="308"/>
    </row>
    <row r="87">
      <c r="A87" s="307"/>
      <c r="B87" s="308"/>
      <c r="C87" s="308"/>
      <c r="D87" s="308"/>
      <c r="E87" s="308"/>
      <c r="F87" s="308"/>
      <c r="G87" s="308"/>
      <c r="H87" s="308"/>
      <c r="I87" s="308"/>
    </row>
    <row r="88">
      <c r="A88" s="307"/>
      <c r="B88" s="308"/>
      <c r="C88" s="308"/>
      <c r="D88" s="308"/>
      <c r="E88" s="308"/>
      <c r="F88" s="308"/>
      <c r="G88" s="308"/>
      <c r="H88" s="308"/>
      <c r="I88" s="308"/>
    </row>
    <row r="89">
      <c r="A89" s="307"/>
      <c r="B89" s="308"/>
      <c r="C89" s="308"/>
      <c r="D89" s="308"/>
      <c r="E89" s="308"/>
      <c r="F89" s="308"/>
      <c r="G89" s="308"/>
      <c r="H89" s="308"/>
      <c r="I89" s="308"/>
    </row>
    <row r="90">
      <c r="A90" s="307"/>
      <c r="B90" s="308"/>
      <c r="C90" s="308"/>
      <c r="D90" s="308"/>
      <c r="E90" s="308"/>
      <c r="F90" s="308"/>
      <c r="G90" s="308"/>
      <c r="H90" s="308"/>
      <c r="I90" s="308"/>
    </row>
    <row r="91">
      <c r="A91" s="307"/>
      <c r="B91" s="308"/>
      <c r="C91" s="308"/>
      <c r="D91" s="308"/>
      <c r="E91" s="308"/>
      <c r="F91" s="308"/>
      <c r="G91" s="308"/>
      <c r="H91" s="308"/>
      <c r="I91" s="308"/>
    </row>
    <row r="92">
      <c r="A92" s="307"/>
      <c r="B92" s="308"/>
      <c r="C92" s="308"/>
      <c r="D92" s="308"/>
      <c r="E92" s="308"/>
      <c r="F92" s="308"/>
      <c r="G92" s="308"/>
      <c r="H92" s="308"/>
      <c r="I92" s="308"/>
    </row>
    <row r="94">
      <c r="A94" s="1" t="s">
        <v>513</v>
      </c>
    </row>
    <row r="95">
      <c r="A95" s="350" t="s">
        <v>514</v>
      </c>
      <c r="B95" s="351" t="s">
        <v>515</v>
      </c>
      <c r="C95" s="1" t="s">
        <v>516</v>
      </c>
      <c r="D95" s="1" t="s">
        <v>517</v>
      </c>
    </row>
    <row r="96">
      <c r="A96" s="350" t="s">
        <v>518</v>
      </c>
      <c r="B96" s="352">
        <v>0.5</v>
      </c>
      <c r="C96" s="258">
        <v>0.49</v>
      </c>
      <c r="D96" s="258">
        <v>0.35</v>
      </c>
    </row>
    <row r="97">
      <c r="A97" s="350" t="s">
        <v>519</v>
      </c>
      <c r="B97" s="352">
        <v>0.28</v>
      </c>
      <c r="C97" s="352">
        <v>0.24</v>
      </c>
      <c r="D97" s="258">
        <v>0.13</v>
      </c>
    </row>
    <row r="98">
      <c r="A98" s="350" t="s">
        <v>520</v>
      </c>
      <c r="B98" s="352">
        <v>0.55</v>
      </c>
      <c r="C98" s="258">
        <v>0.48</v>
      </c>
      <c r="D98" s="258">
        <v>0.37</v>
      </c>
    </row>
    <row r="99">
      <c r="A99" s="350" t="s">
        <v>521</v>
      </c>
      <c r="B99" s="352">
        <v>0.29</v>
      </c>
      <c r="C99" s="258">
        <v>0.34</v>
      </c>
      <c r="D99" s="258">
        <v>0.31</v>
      </c>
    </row>
    <row r="100">
      <c r="A100" s="350" t="s">
        <v>522</v>
      </c>
      <c r="B100" s="352">
        <v>0.47</v>
      </c>
      <c r="C100" s="258">
        <v>0.5</v>
      </c>
      <c r="D100" s="258">
        <v>0.49</v>
      </c>
    </row>
    <row r="101">
      <c r="A101" s="350" t="s">
        <v>523</v>
      </c>
      <c r="B101" s="353">
        <v>260.0</v>
      </c>
      <c r="C101" s="1">
        <v>240.0</v>
      </c>
      <c r="D101" s="1">
        <v>250.0</v>
      </c>
    </row>
    <row r="102">
      <c r="A102" s="350" t="s">
        <v>524</v>
      </c>
      <c r="B102" s="353" t="s">
        <v>525</v>
      </c>
      <c r="C102" s="1" t="s">
        <v>526</v>
      </c>
      <c r="D102" s="1" t="s">
        <v>527</v>
      </c>
    </row>
    <row r="103">
      <c r="A103" s="350" t="s">
        <v>528</v>
      </c>
      <c r="B103" s="353">
        <v>165.0</v>
      </c>
      <c r="C103" s="1">
        <v>176.0</v>
      </c>
      <c r="D103" s="1">
        <v>170.0</v>
      </c>
    </row>
    <row r="104">
      <c r="A104" s="350" t="s">
        <v>529</v>
      </c>
      <c r="B104" s="354">
        <v>59.0</v>
      </c>
    </row>
    <row r="105">
      <c r="A105" s="350" t="s">
        <v>530</v>
      </c>
      <c r="B105" s="355">
        <v>1.0</v>
      </c>
      <c r="C105" s="1">
        <v>0.0</v>
      </c>
      <c r="D105" s="1">
        <v>1.0</v>
      </c>
    </row>
    <row r="106">
      <c r="A106" s="350" t="s">
        <v>531</v>
      </c>
      <c r="B106" s="355">
        <v>6.0</v>
      </c>
      <c r="C106" s="1">
        <v>0.0</v>
      </c>
      <c r="D106" s="1">
        <v>3.0</v>
      </c>
    </row>
    <row r="107">
      <c r="A107" s="350" t="s">
        <v>532</v>
      </c>
      <c r="B107" s="352">
        <v>0.07</v>
      </c>
      <c r="C107" s="258">
        <v>0.0</v>
      </c>
      <c r="D107" s="258">
        <v>0.11</v>
      </c>
    </row>
    <row r="108">
      <c r="A108" s="350" t="s">
        <v>533</v>
      </c>
      <c r="B108" s="356">
        <v>0.06</v>
      </c>
      <c r="C108" s="258">
        <v>0.17</v>
      </c>
      <c r="D108" s="258">
        <v>0.09</v>
      </c>
    </row>
    <row r="111">
      <c r="A111" s="357" t="s">
        <v>534</v>
      </c>
    </row>
    <row r="113">
      <c r="A113" s="350" t="s">
        <v>514</v>
      </c>
      <c r="B113" s="351" t="s">
        <v>535</v>
      </c>
      <c r="C113" s="351" t="s">
        <v>536</v>
      </c>
      <c r="D113" s="351" t="s">
        <v>537</v>
      </c>
    </row>
    <row r="114">
      <c r="A114" s="350" t="s">
        <v>518</v>
      </c>
      <c r="B114" s="358">
        <v>0.4</v>
      </c>
      <c r="C114" s="358">
        <v>0.42</v>
      </c>
      <c r="D114" s="358">
        <v>0.67</v>
      </c>
    </row>
    <row r="115">
      <c r="A115" s="350" t="s">
        <v>519</v>
      </c>
      <c r="B115" s="358">
        <v>0.2</v>
      </c>
      <c r="C115" s="358">
        <v>0.24</v>
      </c>
      <c r="D115" s="358">
        <v>0.37</v>
      </c>
    </row>
    <row r="116">
      <c r="A116" s="350" t="s">
        <v>520</v>
      </c>
      <c r="B116" s="358">
        <v>0.53</v>
      </c>
      <c r="C116" s="358">
        <v>0.56</v>
      </c>
      <c r="D116" s="358">
        <v>0.82</v>
      </c>
    </row>
    <row r="117">
      <c r="A117" s="350" t="s">
        <v>524</v>
      </c>
      <c r="B117" s="355" t="s">
        <v>538</v>
      </c>
      <c r="C117" s="355" t="s">
        <v>539</v>
      </c>
      <c r="D117" s="355" t="s">
        <v>540</v>
      </c>
    </row>
    <row r="118">
      <c r="A118" s="350" t="s">
        <v>532</v>
      </c>
      <c r="B118" s="358">
        <v>0.1</v>
      </c>
      <c r="C118" s="358">
        <v>0.05</v>
      </c>
      <c r="D118" s="358">
        <v>0.03</v>
      </c>
    </row>
    <row r="121">
      <c r="A121" s="1" t="s">
        <v>541</v>
      </c>
    </row>
    <row r="122">
      <c r="A122" s="1" t="s">
        <v>542</v>
      </c>
    </row>
    <row r="123">
      <c r="A123" s="1" t="s">
        <v>543</v>
      </c>
      <c r="B123" s="1">
        <v>1269.0</v>
      </c>
      <c r="C123" s="1" t="s">
        <v>544</v>
      </c>
    </row>
    <row r="124">
      <c r="A124" s="1" t="s">
        <v>545</v>
      </c>
      <c r="B124" s="1">
        <v>29.0</v>
      </c>
    </row>
    <row r="125">
      <c r="A125" s="1" t="s">
        <v>546</v>
      </c>
      <c r="C125" s="1" t="s">
        <v>547</v>
      </c>
    </row>
    <row r="126">
      <c r="A126" s="1" t="s">
        <v>548</v>
      </c>
    </row>
    <row r="127">
      <c r="A127" s="1" t="s">
        <v>549</v>
      </c>
      <c r="C127" s="1" t="s">
        <v>550</v>
      </c>
    </row>
    <row r="128">
      <c r="A128" s="297" t="s">
        <v>179</v>
      </c>
      <c r="B128" s="297" t="s">
        <v>146</v>
      </c>
      <c r="C128" s="297" t="s">
        <v>548</v>
      </c>
      <c r="D128" s="297" t="s">
        <v>147</v>
      </c>
    </row>
    <row r="129">
      <c r="A129" s="83" t="s">
        <v>151</v>
      </c>
      <c r="B129" s="30">
        <v>561.0</v>
      </c>
      <c r="C129" s="30">
        <v>49.0</v>
      </c>
      <c r="D129" s="30">
        <v>20700.0</v>
      </c>
    </row>
    <row r="130">
      <c r="A130" s="83" t="s">
        <v>152</v>
      </c>
      <c r="B130" s="30">
        <v>586.0</v>
      </c>
      <c r="C130" s="30">
        <v>37.0</v>
      </c>
      <c r="D130" s="30">
        <v>21600.0</v>
      </c>
    </row>
    <row r="131">
      <c r="A131" s="83" t="s">
        <v>153</v>
      </c>
      <c r="B131" s="30">
        <v>650.0</v>
      </c>
      <c r="C131" s="30">
        <v>36.0</v>
      </c>
      <c r="D131" s="30">
        <v>23400.0</v>
      </c>
    </row>
    <row r="132">
      <c r="A132" s="83" t="s">
        <v>154</v>
      </c>
      <c r="B132" s="30">
        <v>706.0</v>
      </c>
      <c r="C132" s="30">
        <v>38.0</v>
      </c>
      <c r="D132" s="30">
        <v>26800.0</v>
      </c>
    </row>
    <row r="133">
      <c r="A133" s="83" t="s">
        <v>155</v>
      </c>
      <c r="B133" s="30">
        <v>712.0</v>
      </c>
      <c r="C133" s="30">
        <v>37.0</v>
      </c>
      <c r="D133" s="30">
        <v>26300.0</v>
      </c>
    </row>
    <row r="134">
      <c r="A134" s="83" t="s">
        <v>156</v>
      </c>
      <c r="B134" s="30">
        <v>669.0</v>
      </c>
      <c r="C134" s="30">
        <v>31.0</v>
      </c>
      <c r="D134" s="30">
        <v>20700.0</v>
      </c>
    </row>
    <row r="135">
      <c r="A135" s="83" t="s">
        <v>157</v>
      </c>
      <c r="B135" s="30">
        <v>659.0</v>
      </c>
      <c r="C135" s="30">
        <v>33.0</v>
      </c>
      <c r="D135" s="30">
        <v>21700.0</v>
      </c>
    </row>
    <row r="136">
      <c r="A136" s="83" t="s">
        <v>158</v>
      </c>
      <c r="B136" s="30">
        <v>731.0</v>
      </c>
      <c r="C136" s="30">
        <v>28.0</v>
      </c>
      <c r="D136" s="30">
        <v>20400.0</v>
      </c>
    </row>
    <row r="137">
      <c r="A137" s="83" t="s">
        <v>161</v>
      </c>
      <c r="B137" s="30">
        <v>815.0</v>
      </c>
      <c r="C137" s="30">
        <v>25.0</v>
      </c>
      <c r="D137" s="30">
        <v>20300.0</v>
      </c>
    </row>
    <row r="145">
      <c r="A145" s="1" t="s">
        <v>551</v>
      </c>
      <c r="C145" s="1" t="s">
        <v>552</v>
      </c>
      <c r="E145" s="83" t="s">
        <v>553</v>
      </c>
      <c r="F145" s="83" t="s">
        <v>73</v>
      </c>
      <c r="G145" s="83" t="s">
        <v>74</v>
      </c>
      <c r="H145" s="83" t="s">
        <v>554</v>
      </c>
      <c r="I145" s="83" t="s">
        <v>555</v>
      </c>
      <c r="J145" s="83" t="s">
        <v>556</v>
      </c>
      <c r="K145" s="1" t="s">
        <v>557</v>
      </c>
    </row>
    <row r="146">
      <c r="E146" s="30">
        <v>1.0</v>
      </c>
      <c r="F146" s="30">
        <v>37.0</v>
      </c>
      <c r="G146" s="30">
        <v>233.0</v>
      </c>
      <c r="H146" s="30">
        <v>36.0</v>
      </c>
      <c r="I146" s="30">
        <v>41.0</v>
      </c>
      <c r="J146" s="30">
        <v>98.0</v>
      </c>
    </row>
    <row r="147">
      <c r="E147" s="30">
        <v>2.0</v>
      </c>
      <c r="F147" s="30">
        <v>33.0</v>
      </c>
      <c r="G147" s="30">
        <v>212.0</v>
      </c>
      <c r="H147" s="30">
        <v>41.0</v>
      </c>
      <c r="I147" s="30">
        <v>44.0</v>
      </c>
      <c r="J147" s="30">
        <v>56.0</v>
      </c>
    </row>
    <row r="148">
      <c r="E148" s="30">
        <v>3.0</v>
      </c>
      <c r="F148" s="30">
        <v>30.0</v>
      </c>
      <c r="G148" s="30">
        <v>190.0</v>
      </c>
      <c r="H148" s="30">
        <v>37.0</v>
      </c>
      <c r="I148" s="30">
        <v>42.0</v>
      </c>
      <c r="J148" s="30">
        <v>54.0</v>
      </c>
    </row>
    <row r="149">
      <c r="E149" s="83" t="s">
        <v>85</v>
      </c>
      <c r="F149" s="30">
        <v>100.0</v>
      </c>
      <c r="G149" s="30">
        <v>635.0</v>
      </c>
      <c r="H149" s="30">
        <v>38.0</v>
      </c>
      <c r="I149" s="30">
        <v>42.0</v>
      </c>
      <c r="J149" s="30">
        <v>72.0</v>
      </c>
    </row>
    <row r="151">
      <c r="A151" s="1" t="s">
        <v>558</v>
      </c>
      <c r="C151" s="1" t="s">
        <v>559</v>
      </c>
      <c r="E151" s="359" t="s">
        <v>560</v>
      </c>
      <c r="F151" s="359" t="s">
        <v>202</v>
      </c>
      <c r="G151" s="359" t="s">
        <v>123</v>
      </c>
      <c r="H151" s="360" t="s">
        <v>203</v>
      </c>
    </row>
    <row r="152">
      <c r="E152" s="30" t="s">
        <v>561</v>
      </c>
      <c r="F152" s="30">
        <v>543.0</v>
      </c>
      <c r="G152" s="30">
        <v>33.0</v>
      </c>
      <c r="H152" s="361">
        <f t="shared" ref="H152:H163" si="2">G152*F152</f>
        <v>17919</v>
      </c>
    </row>
    <row r="153">
      <c r="E153" s="30" t="s">
        <v>562</v>
      </c>
      <c r="F153" s="30">
        <v>597.0</v>
      </c>
      <c r="G153" s="30">
        <v>32.0</v>
      </c>
      <c r="H153" s="361">
        <f t="shared" si="2"/>
        <v>19104</v>
      </c>
    </row>
    <row r="154">
      <c r="E154" s="30" t="s">
        <v>563</v>
      </c>
      <c r="F154" s="30">
        <v>631.0</v>
      </c>
      <c r="G154" s="30">
        <v>32.0</v>
      </c>
      <c r="H154" s="361">
        <f t="shared" si="2"/>
        <v>20192</v>
      </c>
    </row>
    <row r="155">
      <c r="E155" s="30" t="s">
        <v>564</v>
      </c>
      <c r="F155" s="30">
        <v>683.0</v>
      </c>
      <c r="G155" s="30">
        <v>30.0</v>
      </c>
      <c r="H155" s="361">
        <f t="shared" si="2"/>
        <v>20490</v>
      </c>
    </row>
    <row r="156">
      <c r="E156" s="30" t="s">
        <v>565</v>
      </c>
      <c r="F156" s="30">
        <v>702.0</v>
      </c>
      <c r="G156" s="30">
        <v>31.0</v>
      </c>
      <c r="H156" s="361">
        <f t="shared" si="2"/>
        <v>21762</v>
      </c>
    </row>
    <row r="157">
      <c r="E157" s="30" t="s">
        <v>566</v>
      </c>
      <c r="F157" s="30">
        <v>755.0</v>
      </c>
      <c r="G157" s="30">
        <v>29.0</v>
      </c>
      <c r="H157" s="361">
        <f t="shared" si="2"/>
        <v>21895</v>
      </c>
    </row>
    <row r="158">
      <c r="E158" s="30" t="s">
        <v>567</v>
      </c>
      <c r="F158" s="30">
        <v>785.0</v>
      </c>
      <c r="G158" s="30">
        <v>28.0</v>
      </c>
      <c r="H158" s="361">
        <f t="shared" si="2"/>
        <v>21980</v>
      </c>
    </row>
    <row r="159">
      <c r="E159" s="30" t="s">
        <v>568</v>
      </c>
      <c r="F159" s="30">
        <v>758.0</v>
      </c>
      <c r="G159" s="30">
        <v>28.0</v>
      </c>
      <c r="H159" s="361">
        <f t="shared" si="2"/>
        <v>21224</v>
      </c>
    </row>
    <row r="160">
      <c r="E160" s="30" t="s">
        <v>569</v>
      </c>
      <c r="F160" s="30">
        <v>669.0</v>
      </c>
      <c r="G160" s="30">
        <v>25.0</v>
      </c>
      <c r="H160" s="361">
        <f t="shared" si="2"/>
        <v>16725</v>
      </c>
    </row>
    <row r="161">
      <c r="E161" s="30" t="s">
        <v>570</v>
      </c>
      <c r="F161" s="30">
        <v>629.0</v>
      </c>
      <c r="G161" s="30">
        <v>24.0</v>
      </c>
      <c r="H161" s="361">
        <f t="shared" si="2"/>
        <v>15096</v>
      </c>
    </row>
    <row r="162">
      <c r="E162" s="30" t="s">
        <v>571</v>
      </c>
      <c r="F162" s="30">
        <v>567.0</v>
      </c>
      <c r="G162" s="30">
        <v>25.0</v>
      </c>
      <c r="H162" s="361">
        <f t="shared" si="2"/>
        <v>14175</v>
      </c>
    </row>
    <row r="163">
      <c r="E163" s="30" t="s">
        <v>572</v>
      </c>
      <c r="F163" s="30">
        <v>565.0</v>
      </c>
      <c r="G163" s="30">
        <v>27.0</v>
      </c>
      <c r="H163" s="361">
        <f t="shared" si="2"/>
        <v>15255</v>
      </c>
    </row>
    <row r="175">
      <c r="A175" s="362"/>
      <c r="B175" s="297"/>
      <c r="C175" s="297"/>
      <c r="D175" s="297"/>
      <c r="E175" s="297"/>
      <c r="F175" s="297"/>
      <c r="G175" s="297"/>
      <c r="H175" s="297"/>
      <c r="I175" s="297"/>
      <c r="J175" s="297"/>
    </row>
    <row r="176">
      <c r="A176" s="319" t="s">
        <v>91</v>
      </c>
      <c r="B176" s="189" t="s">
        <v>135</v>
      </c>
      <c r="C176" s="189" t="s">
        <v>123</v>
      </c>
      <c r="D176" s="190" t="s">
        <v>136</v>
      </c>
      <c r="E176" s="190" t="s">
        <v>137</v>
      </c>
      <c r="F176" s="328"/>
      <c r="G176" s="328"/>
      <c r="H176" s="328"/>
      <c r="I176" s="328"/>
      <c r="J176" s="328"/>
    </row>
    <row r="177">
      <c r="A177" s="363">
        <v>44588.0</v>
      </c>
      <c r="B177" s="189">
        <v>555.0</v>
      </c>
      <c r="C177" s="189">
        <v>27.2</v>
      </c>
      <c r="D177" s="364">
        <f t="shared" ref="D177:D188" si="3">C177-$C$189</f>
        <v>0.225</v>
      </c>
      <c r="E177" s="365">
        <f t="shared" ref="E177:E188" si="4">D177/$C$189</f>
        <v>0.008341056534</v>
      </c>
      <c r="F177" s="328"/>
      <c r="G177" s="328"/>
      <c r="H177" s="328"/>
      <c r="I177" s="328"/>
      <c r="J177" s="328"/>
    </row>
    <row r="178">
      <c r="A178" s="363">
        <v>44589.0</v>
      </c>
      <c r="B178" s="189">
        <v>556.0</v>
      </c>
      <c r="C178" s="189">
        <v>27.2</v>
      </c>
      <c r="D178" s="364">
        <f t="shared" si="3"/>
        <v>0.225</v>
      </c>
      <c r="E178" s="365">
        <f t="shared" si="4"/>
        <v>0.008341056534</v>
      </c>
      <c r="F178" s="328"/>
      <c r="G178" s="328"/>
      <c r="H178" s="328"/>
      <c r="I178" s="328"/>
      <c r="J178" s="328"/>
    </row>
    <row r="179">
      <c r="A179" s="363">
        <v>44590.0</v>
      </c>
      <c r="B179" s="189">
        <v>572.0</v>
      </c>
      <c r="C179" s="189">
        <v>26.2</v>
      </c>
      <c r="D179" s="364">
        <f t="shared" si="3"/>
        <v>-0.775</v>
      </c>
      <c r="E179" s="365">
        <f t="shared" si="4"/>
        <v>-0.02873030584</v>
      </c>
      <c r="F179" s="328"/>
      <c r="G179" s="328"/>
      <c r="H179" s="328"/>
      <c r="I179" s="328"/>
      <c r="J179" s="328"/>
    </row>
    <row r="180">
      <c r="A180" s="363">
        <v>44591.0</v>
      </c>
      <c r="B180" s="189">
        <v>572.0</v>
      </c>
      <c r="C180" s="189">
        <v>26.2</v>
      </c>
      <c r="D180" s="364">
        <f t="shared" si="3"/>
        <v>-0.775</v>
      </c>
      <c r="E180" s="365">
        <f t="shared" si="4"/>
        <v>-0.02873030584</v>
      </c>
      <c r="F180" s="328"/>
      <c r="G180" s="328"/>
      <c r="H180" s="328"/>
      <c r="I180" s="328"/>
      <c r="J180" s="328"/>
    </row>
    <row r="181">
      <c r="A181" s="363">
        <v>44592.0</v>
      </c>
      <c r="B181" s="189">
        <v>579.0</v>
      </c>
      <c r="C181" s="189">
        <v>26.2</v>
      </c>
      <c r="D181" s="364">
        <f t="shared" si="3"/>
        <v>-0.775</v>
      </c>
      <c r="E181" s="365">
        <f t="shared" si="4"/>
        <v>-0.02873030584</v>
      </c>
      <c r="F181" s="328"/>
      <c r="G181" s="328"/>
      <c r="H181" s="328"/>
      <c r="I181" s="328"/>
      <c r="J181" s="328"/>
    </row>
    <row r="182">
      <c r="A182" s="363">
        <v>44593.0</v>
      </c>
      <c r="B182" s="189">
        <v>567.0</v>
      </c>
      <c r="C182" s="189">
        <v>27.2</v>
      </c>
      <c r="D182" s="364">
        <f t="shared" si="3"/>
        <v>0.225</v>
      </c>
      <c r="E182" s="365">
        <f t="shared" si="4"/>
        <v>0.008341056534</v>
      </c>
      <c r="F182" s="328"/>
      <c r="G182" s="328"/>
      <c r="H182" s="328"/>
      <c r="I182" s="328"/>
      <c r="J182" s="328"/>
    </row>
    <row r="183">
      <c r="A183" s="363">
        <v>44594.0</v>
      </c>
      <c r="B183" s="189">
        <v>564.0</v>
      </c>
      <c r="C183" s="189">
        <v>27.2</v>
      </c>
      <c r="D183" s="364">
        <f t="shared" si="3"/>
        <v>0.225</v>
      </c>
      <c r="E183" s="365">
        <f t="shared" si="4"/>
        <v>0.008341056534</v>
      </c>
      <c r="F183" s="328"/>
      <c r="G183" s="328"/>
      <c r="H183" s="328"/>
      <c r="I183" s="328"/>
      <c r="J183" s="328"/>
    </row>
    <row r="184">
      <c r="A184" s="363">
        <v>44595.0</v>
      </c>
      <c r="B184" s="189">
        <v>569.0</v>
      </c>
      <c r="C184" s="189">
        <v>27.2</v>
      </c>
      <c r="D184" s="364">
        <f t="shared" si="3"/>
        <v>0.225</v>
      </c>
      <c r="E184" s="365">
        <f t="shared" si="4"/>
        <v>0.008341056534</v>
      </c>
      <c r="F184" s="328"/>
      <c r="G184" s="328"/>
      <c r="H184" s="328"/>
      <c r="I184" s="328"/>
      <c r="J184" s="328"/>
    </row>
    <row r="185">
      <c r="A185" s="363">
        <v>44596.0</v>
      </c>
      <c r="B185" s="189">
        <v>567.0</v>
      </c>
      <c r="C185" s="189">
        <v>27.2</v>
      </c>
      <c r="D185" s="364">
        <f t="shared" si="3"/>
        <v>0.225</v>
      </c>
      <c r="E185" s="365">
        <f t="shared" si="4"/>
        <v>0.008341056534</v>
      </c>
      <c r="F185" s="328"/>
      <c r="G185" s="328"/>
      <c r="H185" s="328"/>
      <c r="I185" s="328"/>
      <c r="J185" s="328"/>
    </row>
    <row r="186">
      <c r="A186" s="363">
        <v>44597.0</v>
      </c>
      <c r="B186" s="189">
        <v>567.0</v>
      </c>
      <c r="C186" s="189">
        <v>27.2</v>
      </c>
      <c r="D186" s="364">
        <f t="shared" si="3"/>
        <v>0.225</v>
      </c>
      <c r="E186" s="365">
        <f t="shared" si="4"/>
        <v>0.008341056534</v>
      </c>
      <c r="F186" s="328"/>
      <c r="G186" s="328"/>
      <c r="H186" s="328"/>
      <c r="I186" s="328"/>
      <c r="J186" s="328"/>
    </row>
    <row r="187">
      <c r="A187" s="363">
        <v>44598.0</v>
      </c>
      <c r="B187" s="189">
        <v>558.0</v>
      </c>
      <c r="C187" s="189">
        <v>27.4</v>
      </c>
      <c r="D187" s="364">
        <f t="shared" si="3"/>
        <v>0.425</v>
      </c>
      <c r="E187" s="365">
        <f t="shared" si="4"/>
        <v>0.01575532901</v>
      </c>
      <c r="F187" s="328"/>
      <c r="G187" s="328"/>
      <c r="H187" s="328"/>
      <c r="I187" s="328"/>
      <c r="J187" s="328"/>
    </row>
    <row r="188">
      <c r="A188" s="363">
        <v>44599.0</v>
      </c>
      <c r="B188" s="189">
        <v>560.0</v>
      </c>
      <c r="C188" s="189">
        <v>27.3</v>
      </c>
      <c r="D188" s="364">
        <f t="shared" si="3"/>
        <v>0.325</v>
      </c>
      <c r="E188" s="365">
        <f t="shared" si="4"/>
        <v>0.01204819277</v>
      </c>
      <c r="F188" s="328"/>
      <c r="G188" s="328"/>
      <c r="H188" s="328"/>
      <c r="I188" s="328"/>
      <c r="J188" s="328"/>
    </row>
    <row r="189">
      <c r="C189" s="15">
        <f>AVERAGE(C177:C188)</f>
        <v>26.975</v>
      </c>
      <c r="D189" s="328"/>
      <c r="E189" s="328"/>
      <c r="F189" s="328"/>
      <c r="G189" s="328"/>
      <c r="H189" s="328"/>
      <c r="I189" s="328"/>
      <c r="J189" s="328"/>
    </row>
    <row r="190">
      <c r="A190" s="328"/>
      <c r="B190" s="328"/>
      <c r="C190" s="328"/>
      <c r="D190" s="328"/>
      <c r="E190" s="328"/>
      <c r="F190" s="328"/>
      <c r="G190" s="328"/>
      <c r="H190" s="328"/>
      <c r="I190" s="328"/>
      <c r="J190" s="328"/>
    </row>
    <row r="191">
      <c r="A191" s="328"/>
      <c r="B191" s="328"/>
      <c r="C191" s="328"/>
      <c r="D191" s="328"/>
      <c r="E191" s="328"/>
      <c r="F191" s="328"/>
      <c r="G191" s="328"/>
      <c r="H191" s="328"/>
      <c r="I191" s="328"/>
      <c r="J191" s="328"/>
    </row>
    <row r="192">
      <c r="A192" s="328"/>
      <c r="B192" s="328"/>
      <c r="C192" s="328"/>
      <c r="D192" s="328"/>
      <c r="E192" s="328"/>
      <c r="F192" s="328"/>
      <c r="G192" s="328"/>
      <c r="H192" s="328"/>
      <c r="I192" s="328"/>
      <c r="J192" s="328"/>
    </row>
    <row r="193">
      <c r="A193" s="297"/>
      <c r="B193" s="328"/>
      <c r="C193" s="328"/>
      <c r="D193" s="328"/>
      <c r="E193" s="328"/>
      <c r="F193" s="328"/>
      <c r="G193" s="328"/>
      <c r="H193" s="328"/>
      <c r="I193" s="328"/>
      <c r="J193" s="328"/>
    </row>
    <row r="200">
      <c r="A200" s="83" t="s">
        <v>83</v>
      </c>
      <c r="B200" s="83" t="s">
        <v>85</v>
      </c>
      <c r="C200" s="83" t="s">
        <v>573</v>
      </c>
      <c r="D200" s="83" t="s">
        <v>574</v>
      </c>
      <c r="E200" s="83" t="s">
        <v>575</v>
      </c>
      <c r="F200" s="297"/>
      <c r="G200" s="297"/>
      <c r="H200" s="297"/>
      <c r="I200" s="297"/>
      <c r="J200" s="297"/>
      <c r="K200" s="297"/>
      <c r="L200" s="297"/>
    </row>
    <row r="201">
      <c r="A201" s="83" t="s">
        <v>576</v>
      </c>
      <c r="B201" s="366">
        <v>0.32</v>
      </c>
      <c r="C201" s="367"/>
      <c r="D201" s="367"/>
      <c r="E201" s="366">
        <v>0.32</v>
      </c>
      <c r="F201" s="368"/>
      <c r="G201" s="368"/>
      <c r="H201" s="368"/>
      <c r="I201" s="368"/>
      <c r="J201" s="368"/>
      <c r="K201" s="368"/>
      <c r="L201" s="368"/>
    </row>
    <row r="202">
      <c r="A202" s="83" t="s">
        <v>577</v>
      </c>
      <c r="B202" s="366">
        <v>0.27</v>
      </c>
      <c r="C202" s="367"/>
      <c r="D202" s="367"/>
      <c r="E202" s="366">
        <v>0.27</v>
      </c>
      <c r="F202" s="368"/>
      <c r="G202" s="368"/>
      <c r="H202" s="368"/>
      <c r="I202" s="368"/>
      <c r="J202" s="368"/>
      <c r="K202" s="368"/>
      <c r="L202" s="368"/>
    </row>
    <row r="203">
      <c r="A203" s="83" t="s">
        <v>578</v>
      </c>
      <c r="B203" s="366">
        <v>0.32</v>
      </c>
      <c r="C203" s="367"/>
      <c r="D203" s="366">
        <v>0.28</v>
      </c>
      <c r="E203" s="366">
        <v>0.32</v>
      </c>
      <c r="F203" s="369"/>
      <c r="G203" s="368"/>
      <c r="H203" s="368"/>
      <c r="I203" s="368"/>
      <c r="J203" s="368"/>
      <c r="K203" s="368"/>
      <c r="L203" s="368"/>
    </row>
    <row r="204">
      <c r="A204" s="83" t="s">
        <v>579</v>
      </c>
      <c r="B204" s="366">
        <v>0.37</v>
      </c>
      <c r="C204" s="367"/>
      <c r="D204" s="366">
        <v>0.26</v>
      </c>
      <c r="E204" s="366">
        <v>0.38</v>
      </c>
      <c r="F204" s="369"/>
      <c r="G204" s="370"/>
      <c r="H204" s="368"/>
      <c r="I204" s="368"/>
      <c r="J204" s="368"/>
      <c r="K204" s="368"/>
      <c r="L204" s="368"/>
    </row>
    <row r="205">
      <c r="A205" s="83" t="s">
        <v>580</v>
      </c>
      <c r="B205" s="366">
        <v>0.37</v>
      </c>
      <c r="C205" s="366">
        <v>0.32</v>
      </c>
      <c r="D205" s="367"/>
      <c r="E205" s="366">
        <v>0.38</v>
      </c>
      <c r="F205" s="369"/>
      <c r="G205" s="370"/>
      <c r="H205" s="370"/>
      <c r="I205" s="370"/>
      <c r="J205" s="368"/>
      <c r="K205" s="368"/>
      <c r="L205" s="368"/>
    </row>
    <row r="206">
      <c r="A206" s="83" t="s">
        <v>581</v>
      </c>
      <c r="B206" s="366">
        <v>0.39</v>
      </c>
      <c r="C206" s="366">
        <v>0.39</v>
      </c>
      <c r="D206" s="367"/>
      <c r="E206" s="367"/>
      <c r="F206" s="368"/>
      <c r="G206" s="370"/>
      <c r="H206" s="370"/>
      <c r="I206" s="370"/>
      <c r="J206" s="370"/>
      <c r="K206" s="370"/>
      <c r="L206" s="368"/>
    </row>
    <row r="207">
      <c r="A207" s="83" t="s">
        <v>582</v>
      </c>
      <c r="B207" s="366">
        <v>0.3</v>
      </c>
      <c r="C207" s="366">
        <v>0.3</v>
      </c>
      <c r="D207" s="367"/>
      <c r="E207" s="367"/>
      <c r="F207" s="368"/>
      <c r="G207" s="368"/>
      <c r="H207" s="370"/>
      <c r="I207" s="368"/>
      <c r="J207" s="370"/>
      <c r="K207" s="370"/>
      <c r="L207" s="368"/>
    </row>
    <row r="208">
      <c r="A208" s="83" t="s">
        <v>583</v>
      </c>
      <c r="B208" s="366">
        <v>0.26</v>
      </c>
      <c r="C208" s="366">
        <v>0.29</v>
      </c>
      <c r="D208" s="366">
        <v>0.23</v>
      </c>
      <c r="E208" s="367"/>
      <c r="F208" s="370"/>
      <c r="G208" s="370"/>
      <c r="H208" s="370"/>
      <c r="I208" s="368"/>
      <c r="J208" s="370"/>
      <c r="K208" s="370"/>
      <c r="L208" s="368"/>
    </row>
    <row r="209">
      <c r="A209" s="83" t="s">
        <v>584</v>
      </c>
      <c r="B209" s="366">
        <v>0.2</v>
      </c>
      <c r="C209" s="267"/>
      <c r="D209" s="366">
        <v>0.2</v>
      </c>
      <c r="E209" s="367"/>
      <c r="F209" s="368"/>
      <c r="G209" s="368"/>
      <c r="H209" s="370"/>
      <c r="I209" s="368"/>
      <c r="J209" s="370"/>
      <c r="K209" s="370"/>
      <c r="L209" s="368"/>
    </row>
    <row r="210">
      <c r="A210" s="83" t="s">
        <v>585</v>
      </c>
      <c r="B210" s="366">
        <v>0.4</v>
      </c>
      <c r="C210" s="366">
        <v>0.44</v>
      </c>
      <c r="D210" s="366">
        <v>0.38</v>
      </c>
      <c r="E210" s="367"/>
      <c r="F210" s="370"/>
      <c r="G210" s="368"/>
      <c r="H210" s="370"/>
      <c r="I210" s="370"/>
      <c r="J210" s="370"/>
      <c r="K210" s="370"/>
      <c r="L210" s="370"/>
    </row>
    <row r="211">
      <c r="A211" s="83" t="s">
        <v>586</v>
      </c>
      <c r="B211" s="366">
        <v>0.37</v>
      </c>
      <c r="C211" s="366">
        <v>0.37</v>
      </c>
      <c r="D211" s="367"/>
      <c r="E211" s="367"/>
      <c r="F211" s="368"/>
      <c r="G211" s="368"/>
      <c r="H211" s="370"/>
      <c r="I211" s="370"/>
      <c r="J211" s="370"/>
      <c r="K211" s="368"/>
      <c r="L211" s="370"/>
    </row>
    <row r="212">
      <c r="A212" s="83" t="s">
        <v>587</v>
      </c>
      <c r="B212" s="366">
        <v>0.5</v>
      </c>
      <c r="C212" s="366">
        <v>0.5</v>
      </c>
      <c r="D212" s="367"/>
      <c r="E212" s="367"/>
      <c r="F212" s="368"/>
      <c r="G212" s="368"/>
      <c r="H212" s="370"/>
      <c r="I212" s="370"/>
      <c r="J212" s="370"/>
      <c r="K212" s="368"/>
      <c r="L212" s="370"/>
    </row>
    <row r="213">
      <c r="A213" s="83" t="s">
        <v>588</v>
      </c>
      <c r="B213" s="366">
        <v>0.51</v>
      </c>
      <c r="C213" s="366">
        <v>0.51</v>
      </c>
      <c r="D213" s="367"/>
      <c r="E213" s="267"/>
      <c r="F213" s="368"/>
      <c r="G213" s="368"/>
      <c r="H213" s="370"/>
      <c r="I213" s="370"/>
      <c r="J213" s="370"/>
      <c r="K213" s="368"/>
      <c r="L213" s="370"/>
    </row>
    <row r="214">
      <c r="A214" s="83" t="s">
        <v>589</v>
      </c>
      <c r="B214" s="366">
        <v>0.35</v>
      </c>
      <c r="C214" s="366">
        <v>0.39</v>
      </c>
      <c r="D214" s="366">
        <v>0.27</v>
      </c>
      <c r="E214" s="366">
        <v>0.34</v>
      </c>
      <c r="F214" s="370"/>
      <c r="G214" s="370"/>
      <c r="H214" s="370"/>
      <c r="I214" s="370"/>
      <c r="J214" s="370"/>
      <c r="K214" s="370"/>
      <c r="L214" s="370"/>
    </row>
    <row r="218">
      <c r="A218" s="368"/>
      <c r="B218" s="297" t="s">
        <v>85</v>
      </c>
      <c r="C218" s="297" t="s">
        <v>590</v>
      </c>
      <c r="D218" s="297" t="s">
        <v>190</v>
      </c>
      <c r="E218" s="297" t="s">
        <v>591</v>
      </c>
      <c r="F218" s="297"/>
      <c r="G218" s="297"/>
    </row>
    <row r="219">
      <c r="A219" s="83" t="s">
        <v>576</v>
      </c>
      <c r="B219" s="367"/>
      <c r="C219" s="267"/>
      <c r="D219" s="367"/>
      <c r="E219" s="267"/>
      <c r="F219" s="370"/>
      <c r="G219" s="368"/>
    </row>
    <row r="220">
      <c r="A220" s="83" t="s">
        <v>577</v>
      </c>
      <c r="B220" s="366">
        <v>0.32</v>
      </c>
      <c r="C220" s="366">
        <v>0.32</v>
      </c>
      <c r="D220" s="367"/>
      <c r="E220" s="367"/>
      <c r="F220" s="370"/>
      <c r="G220" s="370"/>
    </row>
    <row r="221">
      <c r="A221" s="83" t="s">
        <v>578</v>
      </c>
      <c r="B221" s="366">
        <v>0.27</v>
      </c>
      <c r="C221" s="366">
        <v>0.27</v>
      </c>
      <c r="D221" s="367"/>
      <c r="E221" s="367"/>
      <c r="F221" s="368"/>
      <c r="G221" s="370"/>
    </row>
    <row r="222">
      <c r="A222" s="83" t="s">
        <v>579</v>
      </c>
      <c r="B222" s="366">
        <v>0.32</v>
      </c>
      <c r="C222" s="366">
        <v>0.32</v>
      </c>
      <c r="D222" s="367"/>
      <c r="E222" s="367"/>
      <c r="F222" s="368"/>
      <c r="G222" s="370"/>
    </row>
    <row r="223">
      <c r="A223" s="83" t="s">
        <v>580</v>
      </c>
      <c r="B223" s="366">
        <v>0.37</v>
      </c>
      <c r="C223" s="366">
        <v>0.37</v>
      </c>
      <c r="D223" s="367"/>
      <c r="E223" s="367"/>
      <c r="F223" s="368"/>
      <c r="G223" s="370"/>
    </row>
    <row r="224">
      <c r="A224" s="83" t="s">
        <v>581</v>
      </c>
      <c r="B224" s="366">
        <v>0.37</v>
      </c>
      <c r="C224" s="366">
        <v>0.37</v>
      </c>
      <c r="D224" s="367"/>
      <c r="E224" s="367"/>
      <c r="F224" s="368"/>
      <c r="G224" s="370"/>
    </row>
    <row r="225">
      <c r="A225" s="83" t="s">
        <v>582</v>
      </c>
      <c r="B225" s="366">
        <v>0.39</v>
      </c>
      <c r="C225" s="366">
        <v>0.39</v>
      </c>
      <c r="D225" s="367"/>
      <c r="E225" s="367"/>
      <c r="F225" s="368"/>
      <c r="G225" s="370"/>
    </row>
    <row r="226">
      <c r="A226" s="83" t="s">
        <v>583</v>
      </c>
      <c r="B226" s="366">
        <v>0.3</v>
      </c>
      <c r="C226" s="366">
        <v>0.3</v>
      </c>
      <c r="D226" s="367"/>
      <c r="E226" s="367"/>
      <c r="F226" s="368"/>
      <c r="G226" s="370"/>
    </row>
    <row r="227">
      <c r="A227" s="83" t="s">
        <v>584</v>
      </c>
      <c r="B227" s="366">
        <v>0.26</v>
      </c>
      <c r="C227" s="366">
        <v>0.26</v>
      </c>
      <c r="D227" s="367"/>
      <c r="E227" s="267"/>
      <c r="F227" s="368"/>
      <c r="G227" s="370"/>
    </row>
    <row r="228">
      <c r="A228" s="83" t="s">
        <v>585</v>
      </c>
      <c r="B228" s="366">
        <v>0.2</v>
      </c>
      <c r="C228" s="366">
        <v>0.2</v>
      </c>
      <c r="D228" s="367"/>
      <c r="E228" s="267"/>
      <c r="F228" s="370"/>
      <c r="G228" s="370"/>
    </row>
    <row r="229">
      <c r="A229" s="83" t="s">
        <v>586</v>
      </c>
      <c r="B229" s="366">
        <v>0.4</v>
      </c>
      <c r="C229" s="366">
        <v>0.38</v>
      </c>
      <c r="D229" s="366">
        <v>0.46</v>
      </c>
      <c r="E229" s="267"/>
      <c r="F229" s="370"/>
      <c r="G229" s="370"/>
    </row>
    <row r="230">
      <c r="A230" s="83" t="s">
        <v>587</v>
      </c>
      <c r="B230" s="366">
        <v>0.37</v>
      </c>
      <c r="C230" s="367"/>
      <c r="D230" s="366">
        <v>0.35</v>
      </c>
      <c r="E230" s="366">
        <v>0.48</v>
      </c>
      <c r="F230" s="370"/>
      <c r="G230" s="370"/>
    </row>
    <row r="231">
      <c r="A231" s="83" t="s">
        <v>588</v>
      </c>
      <c r="B231" s="366">
        <v>0.5</v>
      </c>
      <c r="C231" s="367"/>
      <c r="D231" s="366">
        <v>0.48</v>
      </c>
      <c r="E231" s="366">
        <v>0.58</v>
      </c>
      <c r="F231" s="370"/>
      <c r="G231" s="370"/>
    </row>
    <row r="232">
      <c r="A232" s="83" t="s">
        <v>589</v>
      </c>
      <c r="B232" s="366">
        <v>0.51</v>
      </c>
      <c r="C232" s="367"/>
      <c r="D232" s="366">
        <v>0.43</v>
      </c>
      <c r="E232" s="366">
        <v>0.74</v>
      </c>
      <c r="F232" s="370"/>
      <c r="G232" s="370"/>
    </row>
    <row r="235">
      <c r="A235" s="297" t="s">
        <v>179</v>
      </c>
      <c r="B235" s="298" t="s">
        <v>48</v>
      </c>
      <c r="C235" s="298" t="s">
        <v>592</v>
      </c>
      <c r="D235" s="298" t="s">
        <v>593</v>
      </c>
      <c r="E235" s="298" t="s">
        <v>594</v>
      </c>
      <c r="F235" s="298" t="s">
        <v>595</v>
      </c>
      <c r="G235" s="298" t="s">
        <v>75</v>
      </c>
      <c r="H235" s="298" t="s">
        <v>596</v>
      </c>
      <c r="I235" s="298" t="s">
        <v>597</v>
      </c>
      <c r="J235" s="298" t="s">
        <v>598</v>
      </c>
      <c r="K235" s="298" t="s">
        <v>599</v>
      </c>
      <c r="L235" s="298" t="s">
        <v>600</v>
      </c>
      <c r="M235" s="298" t="s">
        <v>601</v>
      </c>
      <c r="N235" s="298" t="s">
        <v>602</v>
      </c>
      <c r="O235" s="298" t="s">
        <v>596</v>
      </c>
      <c r="P235" s="298"/>
      <c r="Q235" s="298"/>
    </row>
    <row r="236">
      <c r="A236" s="347">
        <v>44228.0</v>
      </c>
      <c r="B236" s="30">
        <v>53.0</v>
      </c>
      <c r="C236" s="30">
        <v>53.0</v>
      </c>
      <c r="D236" s="30">
        <v>0.0</v>
      </c>
      <c r="E236" s="30">
        <v>0.0</v>
      </c>
      <c r="F236" s="30">
        <v>0.0</v>
      </c>
      <c r="G236" s="30">
        <v>0.0</v>
      </c>
      <c r="H236" s="30">
        <v>0.0</v>
      </c>
      <c r="I236" s="30">
        <v>0.0</v>
      </c>
      <c r="J236" s="30">
        <v>0.0</v>
      </c>
      <c r="K236" s="30">
        <v>0.0</v>
      </c>
      <c r="L236" s="30">
        <v>0.0</v>
      </c>
      <c r="M236" s="30">
        <v>0.0</v>
      </c>
      <c r="N236" s="30">
        <v>0.0</v>
      </c>
      <c r="O236" s="30">
        <v>0.0</v>
      </c>
      <c r="P236" s="300"/>
      <c r="Q236" s="300"/>
    </row>
    <row r="237">
      <c r="A237" s="347">
        <v>44256.0</v>
      </c>
      <c r="B237" s="30">
        <v>62.0</v>
      </c>
      <c r="C237" s="30">
        <v>62.0</v>
      </c>
      <c r="D237" s="30">
        <v>0.0</v>
      </c>
      <c r="E237" s="30">
        <v>0.0</v>
      </c>
      <c r="F237" s="30">
        <v>0.0</v>
      </c>
      <c r="G237" s="30">
        <v>0.0</v>
      </c>
      <c r="H237" s="30">
        <v>0.0</v>
      </c>
      <c r="I237" s="30">
        <v>0.0</v>
      </c>
      <c r="J237" s="30">
        <v>0.0</v>
      </c>
      <c r="K237" s="30">
        <v>0.0</v>
      </c>
      <c r="L237" s="30">
        <v>0.0</v>
      </c>
      <c r="M237" s="30">
        <v>0.0</v>
      </c>
      <c r="N237" s="30">
        <v>0.0</v>
      </c>
      <c r="O237" s="30">
        <v>0.0</v>
      </c>
      <c r="P237" s="300"/>
      <c r="Q237" s="300"/>
    </row>
    <row r="238">
      <c r="A238" s="347">
        <v>44287.0</v>
      </c>
      <c r="B238" s="30">
        <v>55.0</v>
      </c>
      <c r="C238" s="30">
        <v>55.0</v>
      </c>
      <c r="D238" s="30">
        <v>0.0</v>
      </c>
      <c r="E238" s="30">
        <v>0.0</v>
      </c>
      <c r="F238" s="30">
        <v>0.0</v>
      </c>
      <c r="G238" s="30">
        <v>0.0</v>
      </c>
      <c r="H238" s="30">
        <v>0.0</v>
      </c>
      <c r="I238" s="30">
        <v>0.0</v>
      </c>
      <c r="J238" s="30">
        <v>0.0</v>
      </c>
      <c r="K238" s="30">
        <v>0.0</v>
      </c>
      <c r="L238" s="30">
        <v>0.0</v>
      </c>
      <c r="M238" s="30">
        <v>0.0</v>
      </c>
      <c r="N238" s="30">
        <v>0.0</v>
      </c>
      <c r="O238" s="30">
        <v>0.0</v>
      </c>
      <c r="P238" s="300"/>
      <c r="Q238" s="300"/>
    </row>
    <row r="239">
      <c r="A239" s="347">
        <v>44317.0</v>
      </c>
      <c r="B239" s="30">
        <v>64.0</v>
      </c>
      <c r="C239" s="30">
        <v>64.0</v>
      </c>
      <c r="D239" s="30">
        <v>0.0</v>
      </c>
      <c r="E239" s="30">
        <v>0.0</v>
      </c>
      <c r="F239" s="30">
        <v>0.0</v>
      </c>
      <c r="G239" s="30">
        <v>0.0</v>
      </c>
      <c r="H239" s="30">
        <v>0.0</v>
      </c>
      <c r="I239" s="30">
        <v>0.0</v>
      </c>
      <c r="J239" s="30">
        <v>0.0</v>
      </c>
      <c r="K239" s="30">
        <v>0.0</v>
      </c>
      <c r="L239" s="30">
        <v>0.0</v>
      </c>
      <c r="M239" s="30">
        <v>0.0</v>
      </c>
      <c r="N239" s="30">
        <v>0.0</v>
      </c>
      <c r="O239" s="30">
        <v>0.0</v>
      </c>
      <c r="P239" s="300"/>
      <c r="Q239" s="300"/>
    </row>
    <row r="240">
      <c r="A240" s="347">
        <v>44348.0</v>
      </c>
      <c r="B240" s="30">
        <v>45.0</v>
      </c>
      <c r="C240" s="30">
        <v>45.0</v>
      </c>
      <c r="D240" s="30">
        <v>0.0</v>
      </c>
      <c r="E240" s="30">
        <v>0.0</v>
      </c>
      <c r="F240" s="30">
        <v>0.0</v>
      </c>
      <c r="G240" s="30">
        <v>0.0</v>
      </c>
      <c r="H240" s="30">
        <v>0.0</v>
      </c>
      <c r="I240" s="30">
        <v>0.0</v>
      </c>
      <c r="J240" s="30">
        <v>0.0</v>
      </c>
      <c r="K240" s="30">
        <v>0.0</v>
      </c>
      <c r="L240" s="30">
        <v>0.0</v>
      </c>
      <c r="M240" s="30">
        <v>0.0</v>
      </c>
      <c r="N240" s="30">
        <v>0.0</v>
      </c>
      <c r="O240" s="30">
        <v>0.0</v>
      </c>
      <c r="P240" s="300"/>
      <c r="Q240" s="300"/>
    </row>
    <row r="241">
      <c r="A241" s="347">
        <v>44378.0</v>
      </c>
      <c r="B241" s="30">
        <v>75.0</v>
      </c>
      <c r="C241" s="30">
        <v>75.0</v>
      </c>
      <c r="D241" s="30">
        <v>0.0</v>
      </c>
      <c r="E241" s="30">
        <v>0.0</v>
      </c>
      <c r="F241" s="30">
        <v>0.0</v>
      </c>
      <c r="G241" s="30">
        <v>0.0</v>
      </c>
      <c r="H241" s="30">
        <v>0.0</v>
      </c>
      <c r="I241" s="30">
        <v>0.0</v>
      </c>
      <c r="J241" s="30">
        <v>0.0</v>
      </c>
      <c r="K241" s="30">
        <v>0.0</v>
      </c>
      <c r="L241" s="30">
        <v>0.0</v>
      </c>
      <c r="M241" s="30">
        <v>0.0</v>
      </c>
      <c r="N241" s="30">
        <v>0.0</v>
      </c>
      <c r="O241" s="30">
        <v>0.0</v>
      </c>
      <c r="P241" s="300"/>
      <c r="Q241" s="300"/>
    </row>
    <row r="242">
      <c r="A242" s="347">
        <v>44409.0</v>
      </c>
      <c r="B242" s="30">
        <v>53.0</v>
      </c>
      <c r="C242" s="30">
        <v>53.0</v>
      </c>
      <c r="D242" s="30">
        <v>0.0</v>
      </c>
      <c r="E242" s="30">
        <v>0.0</v>
      </c>
      <c r="F242" s="30">
        <v>0.0</v>
      </c>
      <c r="G242" s="30">
        <v>0.0</v>
      </c>
      <c r="H242" s="30">
        <v>0.0</v>
      </c>
      <c r="I242" s="30">
        <v>0.0</v>
      </c>
      <c r="J242" s="30">
        <v>0.0</v>
      </c>
      <c r="K242" s="30">
        <v>0.0</v>
      </c>
      <c r="L242" s="30">
        <v>0.0</v>
      </c>
      <c r="M242" s="30">
        <v>0.0</v>
      </c>
      <c r="N242" s="30">
        <v>0.0</v>
      </c>
      <c r="O242" s="30">
        <v>0.0</v>
      </c>
      <c r="P242" s="300"/>
      <c r="Q242" s="300"/>
    </row>
    <row r="243">
      <c r="A243" s="347">
        <v>44440.0</v>
      </c>
      <c r="B243" s="30">
        <v>31.0</v>
      </c>
      <c r="C243" s="30">
        <v>26.0</v>
      </c>
      <c r="D243" s="30">
        <v>0.0</v>
      </c>
      <c r="E243" s="30">
        <v>0.0</v>
      </c>
      <c r="F243" s="30">
        <v>2.0</v>
      </c>
      <c r="G243" s="30">
        <v>3.0</v>
      </c>
      <c r="H243" s="30">
        <v>60.0</v>
      </c>
      <c r="I243" s="30">
        <v>5.0</v>
      </c>
      <c r="J243" s="30">
        <v>0.0</v>
      </c>
      <c r="K243" s="30">
        <v>0.0</v>
      </c>
      <c r="L243" s="30">
        <v>0.0</v>
      </c>
      <c r="M243" s="30">
        <v>0.0</v>
      </c>
      <c r="N243" s="30">
        <v>0.0</v>
      </c>
      <c r="O243" s="30">
        <v>0.0</v>
      </c>
      <c r="P243" s="300"/>
      <c r="Q243" s="300"/>
    </row>
    <row r="244">
      <c r="A244" s="347">
        <v>44470.0</v>
      </c>
      <c r="B244" s="30">
        <v>55.0</v>
      </c>
      <c r="C244" s="30">
        <v>0.0</v>
      </c>
      <c r="D244" s="30">
        <v>1.0</v>
      </c>
      <c r="E244" s="30">
        <v>2.0</v>
      </c>
      <c r="F244" s="30">
        <v>25.0</v>
      </c>
      <c r="G244" s="30">
        <v>29.0</v>
      </c>
      <c r="H244" s="30">
        <v>54.0</v>
      </c>
      <c r="I244" s="30">
        <v>49.0</v>
      </c>
      <c r="J244" s="30">
        <v>5.0</v>
      </c>
      <c r="K244" s="30">
        <v>9.0</v>
      </c>
      <c r="L244" s="30">
        <v>2.0</v>
      </c>
      <c r="M244" s="30">
        <v>8.0</v>
      </c>
      <c r="N244" s="30">
        <v>3.0</v>
      </c>
      <c r="O244" s="30">
        <v>10.0</v>
      </c>
      <c r="P244" s="300"/>
      <c r="Q244" s="300"/>
    </row>
    <row r="245">
      <c r="A245" s="347">
        <v>44501.0</v>
      </c>
      <c r="B245" s="30">
        <v>45.0</v>
      </c>
      <c r="C245" s="30">
        <v>0.0</v>
      </c>
      <c r="D245" s="30">
        <v>1.0</v>
      </c>
      <c r="E245" s="30">
        <v>2.0</v>
      </c>
      <c r="F245" s="30">
        <v>23.0</v>
      </c>
      <c r="G245" s="30">
        <v>23.0</v>
      </c>
      <c r="H245" s="30">
        <v>50.0</v>
      </c>
      <c r="I245" s="30">
        <v>38.0</v>
      </c>
      <c r="J245" s="30">
        <v>8.0</v>
      </c>
      <c r="K245" s="30">
        <v>17.0</v>
      </c>
      <c r="L245" s="30">
        <v>5.0</v>
      </c>
      <c r="M245" s="30">
        <v>22.0</v>
      </c>
      <c r="N245" s="30">
        <v>3.0</v>
      </c>
      <c r="O245" s="30">
        <v>13.0</v>
      </c>
      <c r="P245" s="300"/>
      <c r="Q245" s="300"/>
    </row>
    <row r="246">
      <c r="A246" s="347">
        <v>44531.0</v>
      </c>
      <c r="B246" s="30">
        <v>59.0</v>
      </c>
      <c r="C246" s="30">
        <v>0.0</v>
      </c>
      <c r="D246" s="30">
        <v>0.0</v>
      </c>
      <c r="E246" s="30">
        <v>0.0</v>
      </c>
      <c r="F246" s="30">
        <v>29.0</v>
      </c>
      <c r="G246" s="30">
        <v>30.0</v>
      </c>
      <c r="H246" s="30">
        <v>51.0</v>
      </c>
      <c r="I246" s="30">
        <v>57.0</v>
      </c>
      <c r="J246" s="30">
        <v>2.0</v>
      </c>
      <c r="K246" s="30">
        <v>3.0</v>
      </c>
      <c r="L246" s="30">
        <v>2.0</v>
      </c>
      <c r="M246" s="30">
        <v>7.0</v>
      </c>
      <c r="N246" s="30">
        <v>0.0</v>
      </c>
      <c r="O246" s="30">
        <v>0.0</v>
      </c>
      <c r="P246" s="300"/>
      <c r="Q246" s="300"/>
    </row>
    <row r="247">
      <c r="A247" s="347">
        <v>44562.0</v>
      </c>
      <c r="B247" s="30">
        <v>66.0</v>
      </c>
      <c r="C247" s="30">
        <v>0.0</v>
      </c>
      <c r="D247" s="30">
        <v>1.0</v>
      </c>
      <c r="E247" s="30">
        <v>2.0</v>
      </c>
      <c r="F247" s="30">
        <v>34.0</v>
      </c>
      <c r="G247" s="30">
        <v>33.0</v>
      </c>
      <c r="H247" s="30">
        <v>49.0</v>
      </c>
      <c r="I247" s="30">
        <v>63.0</v>
      </c>
      <c r="J247" s="30">
        <v>4.0</v>
      </c>
      <c r="K247" s="30">
        <v>6.0</v>
      </c>
      <c r="L247" s="30">
        <v>4.0</v>
      </c>
      <c r="M247" s="30">
        <v>12.0</v>
      </c>
      <c r="N247" s="30">
        <v>0.0</v>
      </c>
      <c r="O247" s="30">
        <v>0.0</v>
      </c>
      <c r="P247" s="300"/>
      <c r="Q247" s="300"/>
    </row>
    <row r="248">
      <c r="A248" s="347">
        <v>44593.0</v>
      </c>
      <c r="B248" s="30">
        <v>12.0</v>
      </c>
      <c r="C248" s="30">
        <v>0.0</v>
      </c>
      <c r="D248" s="30">
        <v>0.0</v>
      </c>
      <c r="E248" s="30">
        <v>0.0</v>
      </c>
      <c r="F248" s="30">
        <v>6.0</v>
      </c>
      <c r="G248" s="30">
        <v>6.0</v>
      </c>
      <c r="H248" s="30">
        <v>50.0</v>
      </c>
      <c r="I248" s="30">
        <v>10.0</v>
      </c>
      <c r="J248" s="30">
        <v>2.0</v>
      </c>
      <c r="K248" s="30">
        <v>17.0</v>
      </c>
      <c r="L248" s="30">
        <v>2.0</v>
      </c>
      <c r="M248" s="30">
        <v>33.0</v>
      </c>
      <c r="N248" s="30">
        <v>0.0</v>
      </c>
      <c r="O248" s="30">
        <v>0.0</v>
      </c>
      <c r="P248" s="300"/>
      <c r="Q248" s="300"/>
    </row>
    <row r="249">
      <c r="A249" s="83" t="s">
        <v>589</v>
      </c>
      <c r="B249" s="30">
        <v>675.0</v>
      </c>
      <c r="C249" s="30">
        <v>433.0</v>
      </c>
      <c r="D249" s="30">
        <v>3.0</v>
      </c>
      <c r="E249" s="30">
        <v>0.0</v>
      </c>
      <c r="F249" s="30">
        <v>119.0</v>
      </c>
      <c r="G249" s="30">
        <v>124.0</v>
      </c>
      <c r="H249" s="30">
        <v>51.0</v>
      </c>
      <c r="I249" s="30">
        <v>222.0</v>
      </c>
      <c r="J249" s="30">
        <v>21.0</v>
      </c>
      <c r="K249" s="30">
        <v>9.0</v>
      </c>
      <c r="L249" s="30">
        <v>15.0</v>
      </c>
      <c r="M249" s="30">
        <v>13.0</v>
      </c>
      <c r="N249" s="30">
        <v>6.0</v>
      </c>
      <c r="O249" s="30">
        <v>5.0</v>
      </c>
      <c r="P249" s="300"/>
      <c r="Q249" s="300"/>
    </row>
    <row r="252">
      <c r="A252" s="297" t="s">
        <v>269</v>
      </c>
      <c r="B252" s="298" t="s">
        <v>73</v>
      </c>
      <c r="C252" s="298" t="s">
        <v>74</v>
      </c>
      <c r="D252" s="298" t="s">
        <v>603</v>
      </c>
      <c r="E252" s="298" t="s">
        <v>604</v>
      </c>
      <c r="F252" s="298" t="s">
        <v>605</v>
      </c>
      <c r="G252" s="298" t="s">
        <v>606</v>
      </c>
      <c r="H252" s="298" t="s">
        <v>607</v>
      </c>
      <c r="I252" s="298" t="s">
        <v>608</v>
      </c>
    </row>
    <row r="253">
      <c r="A253" s="299" t="s">
        <v>274</v>
      </c>
      <c r="B253" s="300">
        <v>1.0</v>
      </c>
      <c r="C253" s="300">
        <v>3.0</v>
      </c>
      <c r="D253" s="300">
        <v>81.0</v>
      </c>
      <c r="E253" s="300">
        <v>104.0</v>
      </c>
      <c r="F253" s="300">
        <v>126.0</v>
      </c>
      <c r="G253" s="300">
        <v>172.0</v>
      </c>
      <c r="H253" s="300">
        <v>218.0</v>
      </c>
      <c r="I253" s="300">
        <v>308.0</v>
      </c>
    </row>
    <row r="254">
      <c r="A254" s="299" t="s">
        <v>275</v>
      </c>
      <c r="B254" s="300">
        <v>9.0</v>
      </c>
      <c r="C254" s="300">
        <v>21.0</v>
      </c>
      <c r="D254" s="300">
        <v>80.0</v>
      </c>
      <c r="E254" s="300">
        <v>106.0</v>
      </c>
      <c r="F254" s="300">
        <v>131.0</v>
      </c>
      <c r="G254" s="300">
        <v>183.0</v>
      </c>
      <c r="H254" s="300">
        <v>234.0</v>
      </c>
      <c r="I254" s="300">
        <v>337.0</v>
      </c>
    </row>
    <row r="255">
      <c r="A255" s="299" t="s">
        <v>276</v>
      </c>
      <c r="B255" s="300">
        <v>8.0</v>
      </c>
      <c r="C255" s="300">
        <v>20.0</v>
      </c>
      <c r="D255" s="300">
        <v>77.0</v>
      </c>
      <c r="E255" s="300">
        <v>99.0</v>
      </c>
      <c r="F255" s="300">
        <v>120.0</v>
      </c>
      <c r="G255" s="300">
        <v>166.0</v>
      </c>
      <c r="H255" s="300">
        <v>213.0</v>
      </c>
      <c r="I255" s="300">
        <v>306.0</v>
      </c>
    </row>
    <row r="256">
      <c r="A256" s="299" t="s">
        <v>277</v>
      </c>
      <c r="B256" s="300">
        <v>10.0</v>
      </c>
      <c r="C256" s="300">
        <v>24.0</v>
      </c>
      <c r="D256" s="300">
        <v>68.0</v>
      </c>
      <c r="E256" s="300">
        <v>84.0</v>
      </c>
      <c r="F256" s="300">
        <v>112.0</v>
      </c>
      <c r="G256" s="300">
        <v>182.0</v>
      </c>
      <c r="H256" s="300">
        <v>251.0</v>
      </c>
      <c r="I256" s="300">
        <v>389.0</v>
      </c>
    </row>
    <row r="257">
      <c r="A257" s="299" t="s">
        <v>278</v>
      </c>
      <c r="B257" s="300">
        <v>11.0</v>
      </c>
      <c r="C257" s="300">
        <v>27.0</v>
      </c>
      <c r="D257" s="300">
        <v>74.0</v>
      </c>
      <c r="E257" s="300">
        <v>95.0</v>
      </c>
      <c r="F257" s="300">
        <v>116.0</v>
      </c>
      <c r="G257" s="300">
        <v>176.0</v>
      </c>
      <c r="H257" s="300">
        <v>239.0</v>
      </c>
      <c r="I257" s="300">
        <v>364.0</v>
      </c>
    </row>
    <row r="258">
      <c r="A258" s="299" t="s">
        <v>279</v>
      </c>
      <c r="B258" s="300">
        <v>9.0</v>
      </c>
      <c r="C258" s="300">
        <v>22.0</v>
      </c>
      <c r="D258" s="300">
        <v>80.0</v>
      </c>
      <c r="E258" s="300">
        <v>104.0</v>
      </c>
      <c r="F258" s="300">
        <v>130.0</v>
      </c>
      <c r="G258" s="300">
        <v>181.0</v>
      </c>
      <c r="H258" s="300">
        <v>251.0</v>
      </c>
      <c r="I258" s="300">
        <v>390.0</v>
      </c>
    </row>
    <row r="259">
      <c r="A259" s="299" t="s">
        <v>280</v>
      </c>
      <c r="B259" s="300">
        <v>17.0</v>
      </c>
      <c r="C259" s="300">
        <v>40.0</v>
      </c>
      <c r="D259" s="300">
        <v>96.0</v>
      </c>
      <c r="E259" s="300">
        <v>123.0</v>
      </c>
      <c r="F259" s="300">
        <v>140.0</v>
      </c>
      <c r="G259" s="300">
        <v>181.0</v>
      </c>
      <c r="H259" s="300">
        <v>235.0</v>
      </c>
      <c r="I259" s="300">
        <v>351.0</v>
      </c>
    </row>
    <row r="260">
      <c r="A260" s="299" t="s">
        <v>281</v>
      </c>
      <c r="B260" s="300">
        <v>7.0</v>
      </c>
      <c r="C260" s="300">
        <v>16.0</v>
      </c>
      <c r="D260" s="300">
        <v>85.0</v>
      </c>
      <c r="E260" s="300">
        <v>113.0</v>
      </c>
      <c r="F260" s="300">
        <v>133.0</v>
      </c>
      <c r="G260" s="300">
        <v>161.0</v>
      </c>
      <c r="H260" s="300">
        <v>216.0</v>
      </c>
      <c r="I260" s="300">
        <v>341.0</v>
      </c>
    </row>
    <row r="261">
      <c r="A261" s="299" t="s">
        <v>282</v>
      </c>
      <c r="B261" s="300">
        <v>9.0</v>
      </c>
      <c r="C261" s="300">
        <v>22.0</v>
      </c>
      <c r="D261" s="300">
        <v>83.0</v>
      </c>
      <c r="E261" s="300">
        <v>109.0</v>
      </c>
      <c r="F261" s="300">
        <v>134.0</v>
      </c>
      <c r="G261" s="300">
        <v>175.0</v>
      </c>
      <c r="H261" s="300">
        <v>224.0</v>
      </c>
      <c r="I261" s="300">
        <v>338.0</v>
      </c>
    </row>
    <row r="262">
      <c r="A262" s="299" t="s">
        <v>283</v>
      </c>
      <c r="B262" s="300">
        <v>9.0</v>
      </c>
      <c r="C262" s="300">
        <v>21.0</v>
      </c>
      <c r="D262" s="300">
        <v>82.0</v>
      </c>
      <c r="E262" s="300">
        <v>108.0</v>
      </c>
      <c r="F262" s="300">
        <v>133.0</v>
      </c>
      <c r="G262" s="300">
        <v>181.0</v>
      </c>
      <c r="H262" s="300">
        <v>223.0</v>
      </c>
      <c r="I262" s="300">
        <v>390.0</v>
      </c>
    </row>
    <row r="263">
      <c r="A263" s="299" t="s">
        <v>609</v>
      </c>
      <c r="B263" s="300">
        <v>9.0</v>
      </c>
      <c r="C263" s="300">
        <v>22.0</v>
      </c>
      <c r="D263" s="300">
        <v>78.0</v>
      </c>
      <c r="E263" s="300">
        <v>101.0</v>
      </c>
      <c r="F263" s="300">
        <v>123.0</v>
      </c>
      <c r="G263" s="300">
        <v>168.0</v>
      </c>
      <c r="H263" s="300">
        <v>209.0</v>
      </c>
      <c r="I263" s="300">
        <v>308.0</v>
      </c>
    </row>
    <row r="264">
      <c r="A264" s="299" t="s">
        <v>85</v>
      </c>
      <c r="B264" s="300">
        <v>100.0</v>
      </c>
      <c r="C264" s="300">
        <v>238.0</v>
      </c>
      <c r="D264" s="300">
        <v>81.0</v>
      </c>
      <c r="E264" s="300">
        <v>105.0</v>
      </c>
      <c r="F264" s="300">
        <v>128.0</v>
      </c>
      <c r="G264" s="300">
        <v>176.0</v>
      </c>
      <c r="H264" s="300">
        <v>231.0</v>
      </c>
      <c r="I264" s="300">
        <v>352.0</v>
      </c>
    </row>
    <row r="265">
      <c r="A265" s="83"/>
      <c r="B265" s="30"/>
      <c r="C265" s="30"/>
      <c r="D265" s="30"/>
      <c r="E265" s="30"/>
    </row>
    <row r="266">
      <c r="A266" s="83"/>
      <c r="B266" s="30"/>
      <c r="C266" s="30"/>
      <c r="D266" s="30"/>
      <c r="E266" s="30"/>
    </row>
    <row r="268">
      <c r="A268" s="1" t="s">
        <v>610</v>
      </c>
    </row>
    <row r="269">
      <c r="A269" s="1" t="s">
        <v>611</v>
      </c>
      <c r="B269" s="1">
        <v>14.0</v>
      </c>
      <c r="C269" s="1" t="s">
        <v>612</v>
      </c>
    </row>
    <row r="270">
      <c r="A270" s="1" t="s">
        <v>613</v>
      </c>
      <c r="B270" s="1">
        <v>1.0</v>
      </c>
      <c r="C270" s="1" t="s">
        <v>614</v>
      </c>
    </row>
    <row r="271">
      <c r="A271" s="1" t="s">
        <v>615</v>
      </c>
      <c r="B271" s="1">
        <v>1.0</v>
      </c>
      <c r="C271" s="1" t="s">
        <v>616</v>
      </c>
    </row>
    <row r="272">
      <c r="A272" s="1" t="s">
        <v>617</v>
      </c>
      <c r="B272" s="1">
        <v>42.0</v>
      </c>
      <c r="C272" s="1" t="s">
        <v>618</v>
      </c>
    </row>
    <row r="273">
      <c r="A273" s="1" t="s">
        <v>619</v>
      </c>
      <c r="B273" s="1">
        <v>8.0</v>
      </c>
      <c r="C273" s="1" t="s">
        <v>620</v>
      </c>
    </row>
    <row r="274">
      <c r="A274" s="1" t="s">
        <v>621</v>
      </c>
      <c r="C274" s="1" t="s">
        <v>622</v>
      </c>
    </row>
    <row r="275">
      <c r="A275" s="1" t="s">
        <v>623</v>
      </c>
      <c r="C275" s="1" t="s">
        <v>624</v>
      </c>
    </row>
    <row r="276">
      <c r="A276" s="1" t="s">
        <v>625</v>
      </c>
      <c r="B276" s="1">
        <v>28.0</v>
      </c>
      <c r="C276" s="1" t="s">
        <v>626</v>
      </c>
    </row>
    <row r="277">
      <c r="A277" s="1" t="s">
        <v>449</v>
      </c>
      <c r="B277" s="1">
        <v>5.0</v>
      </c>
    </row>
    <row r="278">
      <c r="A278" s="1" t="s">
        <v>627</v>
      </c>
      <c r="B278" s="1">
        <v>100.0</v>
      </c>
    </row>
    <row r="279">
      <c r="A279" s="1" t="s">
        <v>628</v>
      </c>
      <c r="B279" s="1">
        <v>0.0</v>
      </c>
    </row>
    <row r="280">
      <c r="A280" s="1" t="s">
        <v>629</v>
      </c>
      <c r="B280" s="1">
        <v>51.0</v>
      </c>
    </row>
    <row r="281">
      <c r="A281" s="1" t="s">
        <v>630</v>
      </c>
      <c r="C281" s="1" t="s">
        <v>631</v>
      </c>
    </row>
    <row r="282">
      <c r="A282" s="1" t="s">
        <v>457</v>
      </c>
      <c r="C282" s="1" t="s">
        <v>632</v>
      </c>
    </row>
    <row r="284">
      <c r="A284" s="83" t="s">
        <v>91</v>
      </c>
      <c r="B284" s="83" t="s">
        <v>168</v>
      </c>
      <c r="C284" s="83" t="s">
        <v>169</v>
      </c>
      <c r="D284" s="83" t="s">
        <v>166</v>
      </c>
      <c r="E284" s="83" t="s">
        <v>170</v>
      </c>
      <c r="F284" s="83" t="s">
        <v>171</v>
      </c>
      <c r="G284" s="83" t="s">
        <v>455</v>
      </c>
      <c r="H284" s="83" t="s">
        <v>172</v>
      </c>
    </row>
    <row r="285">
      <c r="A285" s="346">
        <v>44221.0</v>
      </c>
      <c r="B285" s="30">
        <v>291.0</v>
      </c>
      <c r="C285" s="30">
        <v>15.0</v>
      </c>
      <c r="D285" s="30">
        <v>5.0</v>
      </c>
      <c r="E285" s="30">
        <v>291.0</v>
      </c>
      <c r="F285" s="30">
        <v>5.0</v>
      </c>
      <c r="G285" s="30">
        <v>2.0</v>
      </c>
      <c r="H285" s="30">
        <v>0.0</v>
      </c>
    </row>
    <row r="286">
      <c r="A286" s="347">
        <v>44242.0</v>
      </c>
      <c r="B286" s="30">
        <v>252.0</v>
      </c>
      <c r="C286" s="30">
        <v>0.0</v>
      </c>
      <c r="D286" s="30">
        <v>0.0</v>
      </c>
      <c r="E286" s="30">
        <v>252.0</v>
      </c>
      <c r="F286" s="30">
        <v>0.0</v>
      </c>
      <c r="G286" s="30">
        <v>0.0</v>
      </c>
      <c r="H286" s="30">
        <v>0.0</v>
      </c>
    </row>
    <row r="287">
      <c r="A287" s="347">
        <v>44263.0</v>
      </c>
      <c r="B287" s="30">
        <v>256.0</v>
      </c>
      <c r="C287" s="30">
        <v>68.0</v>
      </c>
      <c r="D287" s="30">
        <v>27.0</v>
      </c>
      <c r="E287" s="30">
        <v>256.0</v>
      </c>
      <c r="F287" s="30">
        <v>15.0</v>
      </c>
      <c r="G287" s="30">
        <v>6.0</v>
      </c>
      <c r="H287" s="30">
        <v>0.0</v>
      </c>
    </row>
    <row r="288">
      <c r="A288" s="347">
        <v>44284.0</v>
      </c>
      <c r="B288" s="30">
        <v>284.0</v>
      </c>
      <c r="C288" s="30">
        <v>12.0</v>
      </c>
      <c r="D288" s="30">
        <v>4.0</v>
      </c>
      <c r="E288" s="30">
        <v>284.0</v>
      </c>
      <c r="F288" s="30">
        <v>0.0</v>
      </c>
      <c r="G288" s="30">
        <v>0.0</v>
      </c>
      <c r="H288" s="30">
        <v>0.0</v>
      </c>
    </row>
    <row r="289">
      <c r="A289" s="347">
        <v>44305.0</v>
      </c>
      <c r="B289" s="30">
        <v>320.0</v>
      </c>
      <c r="C289" s="30">
        <v>52.0</v>
      </c>
      <c r="D289" s="30">
        <v>16.0</v>
      </c>
      <c r="E289" s="30">
        <v>320.0</v>
      </c>
      <c r="F289" s="30">
        <v>10.0</v>
      </c>
      <c r="G289" s="30">
        <v>3.0</v>
      </c>
      <c r="H289" s="30">
        <v>0.0</v>
      </c>
    </row>
    <row r="290">
      <c r="A290" s="347">
        <v>44326.0</v>
      </c>
      <c r="B290" s="30">
        <v>342.0</v>
      </c>
      <c r="C290" s="30">
        <v>101.0</v>
      </c>
      <c r="D290" s="30">
        <v>30.0</v>
      </c>
      <c r="E290" s="30">
        <v>342.0</v>
      </c>
      <c r="F290" s="30">
        <v>50.0</v>
      </c>
      <c r="G290" s="30">
        <v>15.0</v>
      </c>
      <c r="H290" s="30">
        <v>0.0</v>
      </c>
    </row>
    <row r="291">
      <c r="A291" s="347">
        <v>44347.0</v>
      </c>
      <c r="B291" s="30">
        <v>314.0</v>
      </c>
      <c r="C291" s="30">
        <v>62.0</v>
      </c>
      <c r="D291" s="30">
        <v>20.0</v>
      </c>
      <c r="E291" s="30">
        <v>314.0</v>
      </c>
      <c r="F291" s="30">
        <v>43.0</v>
      </c>
      <c r="G291" s="30">
        <v>14.0</v>
      </c>
      <c r="H291" s="30">
        <v>0.0</v>
      </c>
    </row>
    <row r="292">
      <c r="A292" s="347">
        <v>44368.0</v>
      </c>
      <c r="B292" s="30">
        <v>300.0</v>
      </c>
      <c r="C292" s="30">
        <v>66.0</v>
      </c>
      <c r="D292" s="30">
        <v>22.0</v>
      </c>
      <c r="E292" s="30">
        <v>299.0</v>
      </c>
      <c r="F292" s="30">
        <v>50.0</v>
      </c>
      <c r="G292" s="30">
        <v>17.0</v>
      </c>
      <c r="H292" s="30">
        <v>0.0</v>
      </c>
    </row>
    <row r="293">
      <c r="A293" s="347">
        <v>44389.0</v>
      </c>
      <c r="B293" s="30">
        <v>262.0</v>
      </c>
      <c r="C293" s="30">
        <v>53.0</v>
      </c>
      <c r="D293" s="30">
        <v>20.0</v>
      </c>
      <c r="E293" s="30">
        <v>262.0</v>
      </c>
      <c r="F293" s="30">
        <v>48.0</v>
      </c>
      <c r="G293" s="30">
        <v>18.0</v>
      </c>
      <c r="H293" s="30">
        <v>2.0</v>
      </c>
    </row>
    <row r="294">
      <c r="A294" s="347">
        <v>44410.0</v>
      </c>
      <c r="B294" s="30">
        <v>233.0</v>
      </c>
      <c r="C294" s="30">
        <v>18.0</v>
      </c>
      <c r="D294" s="30">
        <v>8.0</v>
      </c>
      <c r="E294" s="30">
        <v>233.0</v>
      </c>
      <c r="F294" s="30">
        <v>18.0</v>
      </c>
      <c r="G294" s="30">
        <v>8.0</v>
      </c>
      <c r="H294" s="30">
        <v>0.0</v>
      </c>
    </row>
    <row r="295">
      <c r="A295" s="347">
        <v>44431.0</v>
      </c>
      <c r="B295" s="30">
        <v>234.0</v>
      </c>
      <c r="C295" s="30">
        <v>19.0</v>
      </c>
      <c r="D295" s="30">
        <v>8.0</v>
      </c>
      <c r="E295" s="30">
        <v>234.0</v>
      </c>
      <c r="F295" s="30">
        <v>16.0</v>
      </c>
      <c r="G295" s="30">
        <v>7.0</v>
      </c>
      <c r="H295" s="30">
        <v>1.0</v>
      </c>
    </row>
    <row r="296">
      <c r="A296" s="347">
        <v>44452.0</v>
      </c>
      <c r="B296" s="30">
        <v>237.0</v>
      </c>
      <c r="C296" s="30">
        <v>26.0</v>
      </c>
      <c r="D296" s="30">
        <v>11.0</v>
      </c>
      <c r="E296" s="30">
        <v>237.0</v>
      </c>
      <c r="F296" s="30">
        <v>13.0</v>
      </c>
      <c r="G296" s="30">
        <v>5.0</v>
      </c>
      <c r="H296" s="30">
        <v>0.0</v>
      </c>
    </row>
    <row r="297">
      <c r="A297" s="347">
        <v>44473.0</v>
      </c>
      <c r="B297" s="30">
        <v>234.0</v>
      </c>
      <c r="C297" s="30">
        <v>26.0</v>
      </c>
      <c r="D297" s="30">
        <v>11.0</v>
      </c>
      <c r="E297" s="30">
        <v>234.0</v>
      </c>
      <c r="F297" s="30">
        <v>18.0</v>
      </c>
      <c r="G297" s="30">
        <v>8.0</v>
      </c>
      <c r="H297" s="30">
        <v>0.0</v>
      </c>
    </row>
    <row r="298">
      <c r="A298" s="347">
        <v>44494.0</v>
      </c>
      <c r="B298" s="30">
        <v>232.0</v>
      </c>
      <c r="C298" s="30">
        <v>50.0</v>
      </c>
      <c r="D298" s="30">
        <v>22.0</v>
      </c>
      <c r="E298" s="30">
        <v>229.0</v>
      </c>
      <c r="F298" s="30">
        <v>24.0</v>
      </c>
      <c r="G298" s="30">
        <v>10.0</v>
      </c>
      <c r="H298" s="30">
        <v>1.0</v>
      </c>
    </row>
    <row r="299">
      <c r="A299" s="346">
        <v>44515.0</v>
      </c>
      <c r="B299" s="30">
        <v>194.0</v>
      </c>
      <c r="C299" s="30">
        <v>73.0</v>
      </c>
      <c r="D299" s="30">
        <v>38.0</v>
      </c>
      <c r="E299" s="30">
        <v>194.0</v>
      </c>
      <c r="F299" s="30">
        <v>48.0</v>
      </c>
      <c r="G299" s="30">
        <v>25.0</v>
      </c>
      <c r="H299" s="30">
        <v>1.0</v>
      </c>
    </row>
    <row r="300">
      <c r="A300" s="346">
        <v>44536.0</v>
      </c>
      <c r="B300" s="30">
        <v>161.0</v>
      </c>
      <c r="C300" s="30">
        <v>31.0</v>
      </c>
      <c r="D300" s="30">
        <v>19.0</v>
      </c>
      <c r="E300" s="30">
        <v>160.0</v>
      </c>
      <c r="F300" s="30">
        <v>20.0</v>
      </c>
      <c r="G300" s="30">
        <v>12.0</v>
      </c>
      <c r="H300" s="30">
        <v>0.0</v>
      </c>
    </row>
    <row r="301">
      <c r="A301" s="346">
        <v>44557.0</v>
      </c>
      <c r="B301" s="30">
        <v>156.0</v>
      </c>
      <c r="C301" s="30">
        <v>36.0</v>
      </c>
      <c r="D301" s="30">
        <v>23.0</v>
      </c>
      <c r="E301" s="30">
        <v>0.0</v>
      </c>
      <c r="F301" s="30">
        <v>0.0</v>
      </c>
      <c r="G301" s="30">
        <v>0.0</v>
      </c>
      <c r="H301" s="30">
        <v>0.0</v>
      </c>
    </row>
    <row r="302">
      <c r="A302" s="346">
        <v>44578.0</v>
      </c>
      <c r="B302" s="30">
        <v>144.0</v>
      </c>
      <c r="C302" s="30">
        <v>39.0</v>
      </c>
      <c r="D302" s="30">
        <v>27.0</v>
      </c>
      <c r="E302" s="30">
        <v>0.0</v>
      </c>
      <c r="F302" s="30">
        <v>0.0</v>
      </c>
      <c r="G302" s="30">
        <v>0.0</v>
      </c>
      <c r="H302" s="30">
        <v>0.0</v>
      </c>
    </row>
    <row r="303">
      <c r="A303" s="83" t="s">
        <v>85</v>
      </c>
      <c r="B303" s="30">
        <v>4146.0</v>
      </c>
      <c r="C303" s="30">
        <v>672.0</v>
      </c>
      <c r="D303" s="30">
        <v>16.0</v>
      </c>
      <c r="E303" s="30">
        <v>4141.0</v>
      </c>
      <c r="F303" s="30">
        <v>378.0</v>
      </c>
      <c r="G303" s="30">
        <v>9.0</v>
      </c>
      <c r="H303" s="30">
        <v>5.0</v>
      </c>
    </row>
    <row r="305">
      <c r="A305" s="1" t="s">
        <v>633</v>
      </c>
      <c r="B305" s="1" t="s">
        <v>634</v>
      </c>
    </row>
    <row r="306">
      <c r="A306" s="83" t="s">
        <v>84</v>
      </c>
      <c r="B306" s="83" t="s">
        <v>85</v>
      </c>
      <c r="C306" s="83" t="s">
        <v>344</v>
      </c>
      <c r="D306" s="83" t="s">
        <v>345</v>
      </c>
      <c r="E306" s="83" t="s">
        <v>346</v>
      </c>
      <c r="F306" s="83" t="s">
        <v>347</v>
      </c>
      <c r="G306" s="83" t="s">
        <v>348</v>
      </c>
      <c r="H306" s="83" t="s">
        <v>349</v>
      </c>
      <c r="I306" s="83" t="s">
        <v>350</v>
      </c>
    </row>
    <row r="307">
      <c r="A307" s="83" t="s">
        <v>110</v>
      </c>
      <c r="B307" s="30">
        <v>12.0</v>
      </c>
      <c r="C307" s="30">
        <v>0.0</v>
      </c>
      <c r="D307" s="30">
        <v>1.0</v>
      </c>
      <c r="E307" s="30">
        <v>6.0</v>
      </c>
      <c r="F307" s="30">
        <v>0.0</v>
      </c>
      <c r="G307" s="30">
        <v>0.0</v>
      </c>
      <c r="H307" s="30">
        <v>2.0</v>
      </c>
      <c r="I307" s="30">
        <v>3.0</v>
      </c>
    </row>
    <row r="308">
      <c r="A308" s="83" t="s">
        <v>353</v>
      </c>
      <c r="B308" s="30">
        <v>28.0</v>
      </c>
      <c r="C308" s="30">
        <v>0.0</v>
      </c>
      <c r="D308" s="30">
        <v>5.0</v>
      </c>
      <c r="E308" s="30">
        <v>4.0</v>
      </c>
      <c r="F308" s="30">
        <v>11.0</v>
      </c>
      <c r="G308" s="30">
        <v>6.0</v>
      </c>
      <c r="H308" s="30">
        <v>0.0</v>
      </c>
      <c r="I308" s="30">
        <v>2.0</v>
      </c>
    </row>
    <row r="309">
      <c r="A309" s="83" t="s">
        <v>87</v>
      </c>
      <c r="B309" s="30">
        <v>16.0</v>
      </c>
      <c r="C309" s="30">
        <v>0.0</v>
      </c>
      <c r="D309" s="30">
        <v>0.0</v>
      </c>
      <c r="E309" s="30">
        <v>0.0</v>
      </c>
      <c r="F309" s="30">
        <v>0.0</v>
      </c>
      <c r="G309" s="30">
        <v>0.0</v>
      </c>
      <c r="H309" s="30">
        <v>0.0</v>
      </c>
      <c r="I309" s="30">
        <v>16.0</v>
      </c>
    </row>
    <row r="310">
      <c r="A310" s="83" t="s">
        <v>354</v>
      </c>
      <c r="B310" s="30">
        <v>5.0</v>
      </c>
      <c r="C310" s="30">
        <v>0.0</v>
      </c>
      <c r="D310" s="30">
        <v>0.0</v>
      </c>
      <c r="E310" s="30">
        <v>0.0</v>
      </c>
      <c r="F310" s="30">
        <v>0.0</v>
      </c>
      <c r="G310" s="30">
        <v>0.0</v>
      </c>
      <c r="H310" s="30">
        <v>0.0</v>
      </c>
      <c r="I310" s="30">
        <v>5.0</v>
      </c>
    </row>
    <row r="311">
      <c r="A311" s="83" t="s">
        <v>355</v>
      </c>
      <c r="B311" s="30">
        <v>104.0</v>
      </c>
      <c r="C311" s="30">
        <v>0.0</v>
      </c>
      <c r="D311" s="30">
        <v>14.0</v>
      </c>
      <c r="E311" s="30">
        <v>0.0</v>
      </c>
      <c r="F311" s="30">
        <v>38.0</v>
      </c>
      <c r="G311" s="30">
        <v>15.0</v>
      </c>
      <c r="H311" s="30">
        <v>6.0</v>
      </c>
      <c r="I311" s="30">
        <v>31.0</v>
      </c>
    </row>
    <row r="312">
      <c r="A312" s="83" t="s">
        <v>635</v>
      </c>
      <c r="B312" s="30">
        <v>8.0</v>
      </c>
      <c r="C312" s="30">
        <v>0.0</v>
      </c>
      <c r="D312" s="30">
        <v>0.0</v>
      </c>
      <c r="E312" s="30">
        <v>0.0</v>
      </c>
      <c r="F312" s="30">
        <v>0.0</v>
      </c>
      <c r="G312" s="30">
        <v>8.0</v>
      </c>
      <c r="H312" s="30">
        <v>0.0</v>
      </c>
      <c r="I312" s="30">
        <v>0.0</v>
      </c>
    </row>
    <row r="313">
      <c r="A313" s="83" t="s">
        <v>357</v>
      </c>
      <c r="B313" s="30">
        <v>10.0</v>
      </c>
      <c r="C313" s="30">
        <v>0.0</v>
      </c>
      <c r="D313" s="30">
        <v>0.0</v>
      </c>
      <c r="E313" s="30">
        <v>8.0</v>
      </c>
      <c r="F313" s="30">
        <v>0.0</v>
      </c>
      <c r="G313" s="30">
        <v>0.0</v>
      </c>
      <c r="H313" s="30">
        <v>0.0</v>
      </c>
      <c r="I313" s="30">
        <v>2.0</v>
      </c>
    </row>
    <row r="314">
      <c r="A314" s="83" t="s">
        <v>420</v>
      </c>
      <c r="B314" s="30">
        <v>5.0</v>
      </c>
      <c r="C314" s="30">
        <v>0.0</v>
      </c>
      <c r="D314" s="30">
        <v>0.0</v>
      </c>
      <c r="E314" s="30">
        <v>0.0</v>
      </c>
      <c r="F314" s="30">
        <v>0.0</v>
      </c>
      <c r="G314" s="30">
        <v>5.0</v>
      </c>
      <c r="H314" s="30">
        <v>0.0</v>
      </c>
      <c r="I314" s="30">
        <v>0.0</v>
      </c>
    </row>
    <row r="315">
      <c r="A315" s="83" t="s">
        <v>636</v>
      </c>
      <c r="B315" s="30">
        <v>4.0</v>
      </c>
      <c r="C315" s="30">
        <v>0.0</v>
      </c>
      <c r="D315" s="30">
        <v>0.0</v>
      </c>
      <c r="E315" s="30">
        <v>1.0</v>
      </c>
      <c r="F315" s="30">
        <v>2.0</v>
      </c>
      <c r="G315" s="30">
        <v>0.0</v>
      </c>
      <c r="H315" s="30">
        <v>0.0</v>
      </c>
      <c r="I315" s="30">
        <v>1.0</v>
      </c>
    </row>
    <row r="316">
      <c r="A316" s="83" t="s">
        <v>637</v>
      </c>
      <c r="B316" s="30">
        <v>3.0</v>
      </c>
      <c r="C316" s="30">
        <v>0.0</v>
      </c>
      <c r="D316" s="30">
        <v>1.0</v>
      </c>
      <c r="E316" s="30">
        <v>0.0</v>
      </c>
      <c r="F316" s="30">
        <v>0.0</v>
      </c>
      <c r="G316" s="30">
        <v>2.0</v>
      </c>
      <c r="H316" s="30">
        <v>0.0</v>
      </c>
      <c r="I316" s="30">
        <v>0.0</v>
      </c>
    </row>
    <row r="317">
      <c r="A317" s="83" t="s">
        <v>358</v>
      </c>
      <c r="B317" s="30">
        <v>30.0</v>
      </c>
      <c r="C317" s="30">
        <v>0.0</v>
      </c>
      <c r="D317" s="30">
        <v>15.0</v>
      </c>
      <c r="E317" s="30">
        <v>4.0</v>
      </c>
      <c r="F317" s="30">
        <v>3.0</v>
      </c>
      <c r="G317" s="30">
        <v>1.0</v>
      </c>
      <c r="H317" s="30">
        <v>5.0</v>
      </c>
      <c r="I317" s="30">
        <v>2.0</v>
      </c>
    </row>
    <row r="318">
      <c r="A318" s="83" t="s">
        <v>360</v>
      </c>
      <c r="B318" s="30">
        <v>40.0</v>
      </c>
      <c r="C318" s="30">
        <v>0.0</v>
      </c>
      <c r="D318" s="30">
        <v>0.0</v>
      </c>
      <c r="E318" s="30">
        <v>40.0</v>
      </c>
      <c r="F318" s="30">
        <v>0.0</v>
      </c>
      <c r="G318" s="30">
        <v>0.0</v>
      </c>
      <c r="H318" s="30">
        <v>0.0</v>
      </c>
      <c r="I318" s="30">
        <v>0.0</v>
      </c>
    </row>
    <row r="319">
      <c r="A319" s="83" t="s">
        <v>638</v>
      </c>
      <c r="B319" s="30">
        <v>2.0</v>
      </c>
      <c r="C319" s="30">
        <v>0.0</v>
      </c>
      <c r="D319" s="30">
        <v>2.0</v>
      </c>
      <c r="E319" s="30">
        <v>0.0</v>
      </c>
      <c r="F319" s="30">
        <v>0.0</v>
      </c>
      <c r="G319" s="30">
        <v>0.0</v>
      </c>
      <c r="H319" s="30">
        <v>0.0</v>
      </c>
      <c r="I319" s="30">
        <v>0.0</v>
      </c>
    </row>
    <row r="320">
      <c r="A320" s="83" t="s">
        <v>361</v>
      </c>
      <c r="B320" s="30">
        <v>14.0</v>
      </c>
      <c r="C320" s="30">
        <v>0.0</v>
      </c>
      <c r="D320" s="30">
        <v>3.0</v>
      </c>
      <c r="E320" s="30">
        <v>1.0</v>
      </c>
      <c r="F320" s="30">
        <v>3.0</v>
      </c>
      <c r="G320" s="30">
        <v>4.0</v>
      </c>
      <c r="H320" s="30">
        <v>1.0</v>
      </c>
      <c r="I320" s="30">
        <v>2.0</v>
      </c>
    </row>
    <row r="321">
      <c r="A321" s="83" t="s">
        <v>639</v>
      </c>
      <c r="B321" s="30">
        <v>1.0</v>
      </c>
      <c r="C321" s="30">
        <v>0.0</v>
      </c>
      <c r="D321" s="30">
        <v>1.0</v>
      </c>
      <c r="E321" s="30">
        <v>0.0</v>
      </c>
      <c r="F321" s="30">
        <v>0.0</v>
      </c>
      <c r="G321" s="30">
        <v>0.0</v>
      </c>
      <c r="H321" s="30">
        <v>0.0</v>
      </c>
      <c r="I321" s="30">
        <v>0.0</v>
      </c>
    </row>
    <row r="322">
      <c r="A322" s="83" t="s">
        <v>640</v>
      </c>
      <c r="B322" s="30">
        <v>2.0</v>
      </c>
      <c r="C322" s="30">
        <v>0.0</v>
      </c>
      <c r="D322" s="30">
        <v>0.0</v>
      </c>
      <c r="E322" s="30">
        <v>1.0</v>
      </c>
      <c r="F322" s="30">
        <v>0.0</v>
      </c>
      <c r="G322" s="30">
        <v>1.0</v>
      </c>
      <c r="H322" s="30">
        <v>0.0</v>
      </c>
      <c r="I322" s="30">
        <v>0.0</v>
      </c>
    </row>
    <row r="323">
      <c r="A323" s="83" t="s">
        <v>641</v>
      </c>
      <c r="B323" s="30">
        <v>7.0</v>
      </c>
      <c r="C323" s="30">
        <v>0.0</v>
      </c>
      <c r="D323" s="30">
        <v>6.0</v>
      </c>
      <c r="E323" s="30">
        <v>0.0</v>
      </c>
      <c r="F323" s="30">
        <v>0.0</v>
      </c>
      <c r="G323" s="30">
        <v>1.0</v>
      </c>
      <c r="H323" s="30">
        <v>0.0</v>
      </c>
      <c r="I323" s="30">
        <v>0.0</v>
      </c>
    </row>
    <row r="324">
      <c r="A324" s="83" t="s">
        <v>363</v>
      </c>
      <c r="B324" s="30">
        <v>9.0</v>
      </c>
      <c r="C324" s="30">
        <v>0.0</v>
      </c>
      <c r="D324" s="30">
        <v>2.0</v>
      </c>
      <c r="E324" s="30">
        <v>0.0</v>
      </c>
      <c r="F324" s="30">
        <v>0.0</v>
      </c>
      <c r="G324" s="30">
        <v>2.0</v>
      </c>
      <c r="H324" s="30">
        <v>4.0</v>
      </c>
      <c r="I324" s="30">
        <v>1.0</v>
      </c>
    </row>
    <row r="325">
      <c r="A325" s="83" t="s">
        <v>642</v>
      </c>
      <c r="B325" s="30">
        <v>1.0</v>
      </c>
      <c r="C325" s="30">
        <v>0.0</v>
      </c>
      <c r="D325" s="30">
        <v>0.0</v>
      </c>
      <c r="E325" s="30">
        <v>1.0</v>
      </c>
      <c r="F325" s="30">
        <v>0.0</v>
      </c>
      <c r="G325" s="30">
        <v>0.0</v>
      </c>
      <c r="H325" s="30">
        <v>0.0</v>
      </c>
      <c r="I325" s="30">
        <v>0.0</v>
      </c>
    </row>
    <row r="326">
      <c r="A326" s="83" t="s">
        <v>362</v>
      </c>
      <c r="B326" s="30">
        <v>4.0</v>
      </c>
      <c r="C326" s="30">
        <v>0.0</v>
      </c>
      <c r="D326" s="30">
        <v>0.0</v>
      </c>
      <c r="E326" s="30">
        <v>0.0</v>
      </c>
      <c r="F326" s="30">
        <v>0.0</v>
      </c>
      <c r="G326" s="30">
        <v>0.0</v>
      </c>
      <c r="H326" s="30">
        <v>4.0</v>
      </c>
      <c r="I326" s="30">
        <v>0.0</v>
      </c>
    </row>
    <row r="327">
      <c r="A327" s="83" t="s">
        <v>643</v>
      </c>
      <c r="B327" s="30">
        <v>10.0</v>
      </c>
      <c r="C327" s="30">
        <v>0.0</v>
      </c>
      <c r="D327" s="30">
        <v>0.0</v>
      </c>
      <c r="E327" s="30">
        <v>5.0</v>
      </c>
      <c r="F327" s="30">
        <v>0.0</v>
      </c>
      <c r="G327" s="30">
        <v>0.0</v>
      </c>
      <c r="H327" s="30">
        <v>0.0</v>
      </c>
      <c r="I327" s="30">
        <v>5.0</v>
      </c>
    </row>
    <row r="328">
      <c r="A328" s="83" t="s">
        <v>644</v>
      </c>
      <c r="B328" s="30">
        <v>18.0</v>
      </c>
      <c r="C328" s="30">
        <v>0.0</v>
      </c>
      <c r="D328" s="30">
        <v>5.0</v>
      </c>
      <c r="E328" s="30">
        <v>3.0</v>
      </c>
      <c r="F328" s="30">
        <v>3.0</v>
      </c>
      <c r="G328" s="30">
        <v>3.0</v>
      </c>
      <c r="H328" s="30">
        <v>3.0</v>
      </c>
      <c r="I328" s="30">
        <v>1.0</v>
      </c>
    </row>
    <row r="329">
      <c r="A329" s="83" t="s">
        <v>645</v>
      </c>
      <c r="B329" s="30">
        <v>15.0</v>
      </c>
      <c r="C329" s="30">
        <v>0.0</v>
      </c>
      <c r="D329" s="30">
        <v>0.0</v>
      </c>
      <c r="E329" s="30">
        <v>10.0</v>
      </c>
      <c r="F329" s="30">
        <v>0.0</v>
      </c>
      <c r="G329" s="30">
        <v>0.0</v>
      </c>
      <c r="H329" s="30">
        <v>5.0</v>
      </c>
      <c r="I329" s="30">
        <v>0.0</v>
      </c>
    </row>
    <row r="330">
      <c r="A330" s="83" t="s">
        <v>646</v>
      </c>
      <c r="B330" s="30">
        <v>4.0</v>
      </c>
      <c r="C330" s="30">
        <v>0.0</v>
      </c>
      <c r="D330" s="30">
        <v>0.0</v>
      </c>
      <c r="E330" s="30">
        <v>1.0</v>
      </c>
      <c r="F330" s="30">
        <v>1.0</v>
      </c>
      <c r="G330" s="30">
        <v>0.0</v>
      </c>
      <c r="H330" s="30">
        <v>0.0</v>
      </c>
      <c r="I330" s="30">
        <v>2.0</v>
      </c>
    </row>
    <row r="331">
      <c r="A331" s="83" t="s">
        <v>647</v>
      </c>
      <c r="B331" s="30">
        <v>27.0</v>
      </c>
      <c r="C331" s="30">
        <v>0.0</v>
      </c>
      <c r="D331" s="30">
        <v>2.0</v>
      </c>
      <c r="E331" s="30">
        <v>1.0</v>
      </c>
      <c r="F331" s="30">
        <v>0.0</v>
      </c>
      <c r="G331" s="30">
        <v>17.0</v>
      </c>
      <c r="H331" s="30">
        <v>3.0</v>
      </c>
      <c r="I331" s="30">
        <v>4.0</v>
      </c>
    </row>
    <row r="332">
      <c r="A332" s="83" t="s">
        <v>648</v>
      </c>
      <c r="B332" s="30">
        <v>2.0</v>
      </c>
      <c r="C332" s="30">
        <v>1.0</v>
      </c>
      <c r="D332" s="30">
        <v>0.0</v>
      </c>
      <c r="E332" s="30">
        <v>2.0</v>
      </c>
      <c r="F332" s="30">
        <v>1.0</v>
      </c>
      <c r="G332" s="30">
        <v>4.0</v>
      </c>
      <c r="H332" s="30">
        <v>0.0</v>
      </c>
      <c r="I332" s="30">
        <v>1.0</v>
      </c>
    </row>
    <row r="333">
      <c r="A333" s="83" t="s">
        <v>649</v>
      </c>
      <c r="B333" s="30">
        <v>17.0</v>
      </c>
      <c r="C333" s="30">
        <v>0.0</v>
      </c>
      <c r="D333" s="30">
        <v>0.0</v>
      </c>
      <c r="E333" s="30">
        <v>0.0</v>
      </c>
      <c r="F333" s="30">
        <v>0.0</v>
      </c>
      <c r="G333" s="30">
        <v>17.0</v>
      </c>
      <c r="H333" s="30">
        <v>0.0</v>
      </c>
      <c r="I333" s="30">
        <v>0.0</v>
      </c>
    </row>
    <row r="334">
      <c r="A334" s="83" t="s">
        <v>650</v>
      </c>
      <c r="B334" s="30">
        <v>17.0</v>
      </c>
      <c r="C334" s="30">
        <v>0.0</v>
      </c>
      <c r="D334" s="30">
        <v>0.0</v>
      </c>
      <c r="E334" s="30">
        <v>0.0</v>
      </c>
      <c r="F334" s="30">
        <v>0.0</v>
      </c>
      <c r="G334" s="30">
        <v>16.0</v>
      </c>
      <c r="H334" s="30">
        <v>1.0</v>
      </c>
      <c r="I334" s="30">
        <v>0.0</v>
      </c>
    </row>
    <row r="335">
      <c r="A335" s="83" t="s">
        <v>90</v>
      </c>
      <c r="B335" s="30">
        <v>434.0</v>
      </c>
      <c r="C335" s="30">
        <v>0.0</v>
      </c>
      <c r="D335" s="30">
        <v>59.0</v>
      </c>
      <c r="E335" s="30">
        <v>87.0</v>
      </c>
      <c r="F335" s="30">
        <v>65.0</v>
      </c>
      <c r="G335" s="30">
        <v>98.0</v>
      </c>
      <c r="H335" s="30">
        <v>47.0</v>
      </c>
      <c r="I335" s="30">
        <v>78.0</v>
      </c>
    </row>
    <row r="338">
      <c r="B338" s="258">
        <v>0.31</v>
      </c>
      <c r="C338" s="1" t="s">
        <v>651</v>
      </c>
    </row>
    <row r="358">
      <c r="A358" s="1" t="s">
        <v>652</v>
      </c>
      <c r="B358" s="258">
        <v>0.0</v>
      </c>
      <c r="C358" s="1" t="s">
        <v>653</v>
      </c>
    </row>
    <row r="375">
      <c r="A375" s="297" t="s">
        <v>514</v>
      </c>
      <c r="B375" s="298" t="s">
        <v>338</v>
      </c>
    </row>
    <row r="376">
      <c r="A376" s="299" t="s">
        <v>654</v>
      </c>
      <c r="B376" s="300">
        <v>37.0</v>
      </c>
    </row>
    <row r="377">
      <c r="A377" s="299" t="s">
        <v>655</v>
      </c>
      <c r="B377" s="300">
        <v>2.0</v>
      </c>
    </row>
    <row r="378">
      <c r="A378" s="299" t="s">
        <v>656</v>
      </c>
      <c r="B378" s="300">
        <v>1.0</v>
      </c>
    </row>
    <row r="379">
      <c r="A379" s="299" t="s">
        <v>657</v>
      </c>
      <c r="B379" s="300">
        <v>3.0</v>
      </c>
    </row>
    <row r="380">
      <c r="A380" s="299" t="s">
        <v>85</v>
      </c>
      <c r="B380" s="300">
        <v>43.0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75"/>
    <col customWidth="1" min="2" max="2" width="52.25"/>
    <col customWidth="1" min="3" max="3" width="64.38"/>
  </cols>
  <sheetData>
    <row r="1">
      <c r="A1" s="295" t="s">
        <v>229</v>
      </c>
      <c r="B1" s="295" t="s">
        <v>230</v>
      </c>
      <c r="C1" s="295" t="s">
        <v>231</v>
      </c>
    </row>
    <row r="2">
      <c r="A2" s="295" t="s">
        <v>232</v>
      </c>
      <c r="B2" s="295" t="s">
        <v>233</v>
      </c>
      <c r="C2" s="295" t="s">
        <v>234</v>
      </c>
    </row>
    <row r="3">
      <c r="A3" s="295" t="s">
        <v>235</v>
      </c>
      <c r="B3" s="295" t="s">
        <v>236</v>
      </c>
      <c r="C3" s="295" t="s">
        <v>237</v>
      </c>
    </row>
    <row r="4">
      <c r="A4" s="295" t="s">
        <v>238</v>
      </c>
      <c r="B4" s="295" t="s">
        <v>239</v>
      </c>
      <c r="C4" s="295" t="s">
        <v>240</v>
      </c>
    </row>
    <row r="5">
      <c r="A5" s="295" t="s">
        <v>241</v>
      </c>
      <c r="B5" s="295" t="s">
        <v>242</v>
      </c>
      <c r="C5" s="295" t="s">
        <v>243</v>
      </c>
    </row>
    <row r="6">
      <c r="A6" s="295" t="s">
        <v>244</v>
      </c>
      <c r="B6" s="295" t="s">
        <v>245</v>
      </c>
      <c r="C6" s="295" t="s">
        <v>246</v>
      </c>
    </row>
    <row r="7">
      <c r="A7" s="295" t="s">
        <v>247</v>
      </c>
      <c r="B7" s="295" t="s">
        <v>248</v>
      </c>
      <c r="C7" s="295" t="s">
        <v>249</v>
      </c>
    </row>
    <row r="8">
      <c r="A8" s="295" t="s">
        <v>250</v>
      </c>
      <c r="B8" s="295" t="s">
        <v>251</v>
      </c>
      <c r="C8" s="295" t="s">
        <v>252</v>
      </c>
    </row>
    <row r="9">
      <c r="A9" s="296"/>
      <c r="B9" s="295" t="s">
        <v>253</v>
      </c>
      <c r="C9" s="295" t="s">
        <v>254</v>
      </c>
    </row>
    <row r="10">
      <c r="B10" s="296"/>
      <c r="C10" s="295" t="s">
        <v>255</v>
      </c>
    </row>
    <row r="11">
      <c r="C11" s="295"/>
    </row>
    <row r="12">
      <c r="B12" s="296"/>
    </row>
    <row r="13">
      <c r="C13" s="296"/>
    </row>
    <row r="14">
      <c r="B14" s="296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88"/>
    <col customWidth="1" min="3" max="3" width="44.63"/>
  </cols>
  <sheetData>
    <row r="1">
      <c r="A1" s="1" t="s">
        <v>256</v>
      </c>
    </row>
    <row r="2">
      <c r="A2" s="1" t="s">
        <v>257</v>
      </c>
      <c r="B2" s="1">
        <v>74.0</v>
      </c>
      <c r="C2" s="1" t="s">
        <v>258</v>
      </c>
    </row>
    <row r="3">
      <c r="A3" s="1" t="s">
        <v>259</v>
      </c>
      <c r="B3" s="1">
        <v>1416.0</v>
      </c>
      <c r="C3" s="1" t="s">
        <v>260</v>
      </c>
    </row>
    <row r="4">
      <c r="A4" s="1" t="s">
        <v>261</v>
      </c>
      <c r="B4" s="1">
        <v>5542.0</v>
      </c>
      <c r="C4" s="1" t="s">
        <v>262</v>
      </c>
    </row>
    <row r="6">
      <c r="A6" s="1" t="s">
        <v>51</v>
      </c>
    </row>
    <row r="7">
      <c r="A7" s="1" t="s">
        <v>263</v>
      </c>
      <c r="B7" s="1">
        <v>1360.0</v>
      </c>
      <c r="C7" s="1" t="s">
        <v>264</v>
      </c>
    </row>
    <row r="8">
      <c r="A8" s="1" t="s">
        <v>265</v>
      </c>
      <c r="B8" s="1">
        <v>4.0</v>
      </c>
      <c r="C8" s="1" t="s">
        <v>266</v>
      </c>
    </row>
    <row r="9">
      <c r="A9" s="1" t="s">
        <v>267</v>
      </c>
      <c r="C9" s="1" t="s">
        <v>268</v>
      </c>
    </row>
    <row r="11">
      <c r="A11" s="83" t="s">
        <v>269</v>
      </c>
      <c r="B11" s="83" t="s">
        <v>73</v>
      </c>
      <c r="C11" s="83" t="s">
        <v>74</v>
      </c>
      <c r="D11" s="83" t="s">
        <v>270</v>
      </c>
      <c r="E11" s="83" t="s">
        <v>271</v>
      </c>
    </row>
    <row r="12">
      <c r="A12" s="83" t="s">
        <v>272</v>
      </c>
      <c r="B12" s="30">
        <v>13.0</v>
      </c>
      <c r="C12" s="30">
        <v>747.0</v>
      </c>
      <c r="D12" s="30">
        <v>0.0</v>
      </c>
      <c r="E12" s="30">
        <v>0.0</v>
      </c>
    </row>
    <row r="13">
      <c r="A13" s="83" t="s">
        <v>273</v>
      </c>
      <c r="B13" s="30">
        <v>12.0</v>
      </c>
      <c r="C13" s="30">
        <v>692.0</v>
      </c>
      <c r="D13" s="30">
        <v>0.0</v>
      </c>
      <c r="E13" s="30">
        <v>0.0</v>
      </c>
    </row>
    <row r="14">
      <c r="A14" s="83" t="s">
        <v>274</v>
      </c>
      <c r="B14" s="30">
        <v>11.0</v>
      </c>
      <c r="C14" s="30">
        <v>601.0</v>
      </c>
      <c r="D14" s="30">
        <v>0.76</v>
      </c>
      <c r="E14" s="30">
        <v>0.74</v>
      </c>
    </row>
    <row r="15">
      <c r="A15" s="83" t="s">
        <v>275</v>
      </c>
      <c r="B15" s="30">
        <v>9.0</v>
      </c>
      <c r="C15" s="30">
        <v>497.0</v>
      </c>
      <c r="D15" s="30">
        <v>0.87</v>
      </c>
      <c r="E15" s="30">
        <v>1.17</v>
      </c>
    </row>
    <row r="16">
      <c r="A16" s="83" t="s">
        <v>276</v>
      </c>
      <c r="B16" s="30">
        <v>11.0</v>
      </c>
      <c r="C16" s="30">
        <v>592.0</v>
      </c>
      <c r="D16" s="30">
        <v>0.82</v>
      </c>
      <c r="E16" s="30">
        <v>0.8</v>
      </c>
    </row>
    <row r="17">
      <c r="A17" s="83" t="s">
        <v>277</v>
      </c>
      <c r="B17" s="30">
        <v>7.0</v>
      </c>
      <c r="C17" s="30">
        <v>414.0</v>
      </c>
      <c r="D17" s="30">
        <v>0.83</v>
      </c>
      <c r="E17" s="30">
        <v>1.01</v>
      </c>
    </row>
    <row r="18">
      <c r="A18" s="83" t="s">
        <v>278</v>
      </c>
      <c r="B18" s="30">
        <v>5.0</v>
      </c>
      <c r="C18" s="30">
        <v>296.0</v>
      </c>
      <c r="D18" s="30">
        <v>0.81</v>
      </c>
      <c r="E18" s="30">
        <v>1.04</v>
      </c>
    </row>
    <row r="19">
      <c r="A19" s="83" t="s">
        <v>279</v>
      </c>
      <c r="B19" s="30">
        <v>6.0</v>
      </c>
      <c r="C19" s="30">
        <v>314.0</v>
      </c>
      <c r="D19" s="30">
        <v>0.83</v>
      </c>
      <c r="E19" s="30">
        <v>0.89</v>
      </c>
    </row>
    <row r="20">
      <c r="A20" s="83" t="s">
        <v>280</v>
      </c>
      <c r="B20" s="30">
        <v>6.0</v>
      </c>
      <c r="C20" s="30">
        <v>320.0</v>
      </c>
      <c r="D20" s="30">
        <v>0.75</v>
      </c>
      <c r="E20" s="30">
        <v>0.75</v>
      </c>
    </row>
    <row r="21">
      <c r="A21" s="83" t="s">
        <v>281</v>
      </c>
      <c r="B21" s="30">
        <v>5.0</v>
      </c>
      <c r="C21" s="30">
        <v>261.0</v>
      </c>
      <c r="D21" s="30">
        <v>0.76</v>
      </c>
      <c r="E21" s="30">
        <v>1.46</v>
      </c>
    </row>
    <row r="22">
      <c r="A22" s="83" t="s">
        <v>282</v>
      </c>
      <c r="B22" s="30">
        <v>6.0</v>
      </c>
      <c r="C22" s="30">
        <v>323.0</v>
      </c>
      <c r="D22" s="30">
        <v>0.75</v>
      </c>
      <c r="E22" s="30">
        <v>0.74</v>
      </c>
    </row>
    <row r="23">
      <c r="A23" s="83" t="s">
        <v>283</v>
      </c>
      <c r="B23" s="30">
        <v>10.0</v>
      </c>
      <c r="C23" s="30">
        <v>537.0</v>
      </c>
      <c r="D23" s="30">
        <v>0.76</v>
      </c>
      <c r="E23" s="30">
        <v>0.61</v>
      </c>
    </row>
    <row r="24">
      <c r="A24" s="83" t="s">
        <v>85</v>
      </c>
      <c r="B24" s="30">
        <v>100.0</v>
      </c>
      <c r="C24" s="30">
        <v>5594.0</v>
      </c>
      <c r="D24" s="30">
        <v>0.81</v>
      </c>
      <c r="E24" s="30">
        <v>0.91</v>
      </c>
    </row>
    <row r="26">
      <c r="A26" s="1" t="s">
        <v>284</v>
      </c>
    </row>
    <row r="27">
      <c r="A27" s="1" t="s">
        <v>285</v>
      </c>
      <c r="C27" s="1" t="s">
        <v>286</v>
      </c>
    </row>
    <row r="28">
      <c r="A28" s="1" t="s">
        <v>287</v>
      </c>
      <c r="B28" s="1">
        <v>84.0</v>
      </c>
      <c r="C28" s="1" t="s">
        <v>288</v>
      </c>
    </row>
    <row r="29">
      <c r="A29" s="1" t="s">
        <v>289</v>
      </c>
      <c r="B29" s="1">
        <v>21.0</v>
      </c>
    </row>
    <row r="30">
      <c r="A30" s="1" t="s">
        <v>290</v>
      </c>
      <c r="B30" s="1">
        <v>19.0</v>
      </c>
      <c r="C30" s="1" t="s">
        <v>291</v>
      </c>
    </row>
    <row r="31">
      <c r="A31" s="1" t="s">
        <v>292</v>
      </c>
      <c r="B31" s="1">
        <v>9.0</v>
      </c>
    </row>
    <row r="32">
      <c r="A32" s="1"/>
      <c r="C32" s="1"/>
    </row>
    <row r="33">
      <c r="A33" s="1" t="s">
        <v>293</v>
      </c>
      <c r="C33" s="1" t="s">
        <v>294</v>
      </c>
    </row>
    <row r="35">
      <c r="A35" s="297" t="s">
        <v>295</v>
      </c>
      <c r="B35" s="298" t="s">
        <v>73</v>
      </c>
      <c r="C35" s="298" t="s">
        <v>74</v>
      </c>
      <c r="D35" s="298" t="s">
        <v>142</v>
      </c>
      <c r="E35" s="298" t="s">
        <v>196</v>
      </c>
      <c r="F35" s="298" t="s">
        <v>197</v>
      </c>
      <c r="G35" s="298" t="s">
        <v>198</v>
      </c>
      <c r="H35" s="298" t="s">
        <v>199</v>
      </c>
      <c r="I35" s="298" t="s">
        <v>200</v>
      </c>
      <c r="J35" s="298" t="s">
        <v>296</v>
      </c>
    </row>
    <row r="36">
      <c r="A36" s="299" t="s">
        <v>297</v>
      </c>
      <c r="B36" s="300">
        <v>7.0</v>
      </c>
      <c r="C36" s="300">
        <v>17.0</v>
      </c>
      <c r="D36" s="300">
        <v>16.0</v>
      </c>
      <c r="E36" s="300">
        <v>0.0</v>
      </c>
      <c r="F36" s="300">
        <v>0.0</v>
      </c>
      <c r="G36" s="300">
        <v>0.0</v>
      </c>
      <c r="H36" s="300">
        <v>1.0</v>
      </c>
      <c r="I36" s="300">
        <v>0.0</v>
      </c>
      <c r="J36" s="301">
        <v>0.94</v>
      </c>
    </row>
    <row r="37">
      <c r="A37" s="299" t="s">
        <v>298</v>
      </c>
      <c r="B37" s="300">
        <v>12.0</v>
      </c>
      <c r="C37" s="300">
        <v>31.0</v>
      </c>
      <c r="D37" s="300">
        <v>29.0</v>
      </c>
      <c r="E37" s="300">
        <v>0.0</v>
      </c>
      <c r="F37" s="300">
        <v>1.0</v>
      </c>
      <c r="G37" s="300">
        <v>1.0</v>
      </c>
      <c r="H37" s="300">
        <v>0.0</v>
      </c>
      <c r="I37" s="300">
        <v>0.0</v>
      </c>
      <c r="J37" s="301">
        <v>0.94</v>
      </c>
    </row>
    <row r="38">
      <c r="A38" s="299" t="s">
        <v>299</v>
      </c>
      <c r="B38" s="300">
        <v>15.0</v>
      </c>
      <c r="C38" s="300">
        <v>38.0</v>
      </c>
      <c r="D38" s="300">
        <v>36.0</v>
      </c>
      <c r="E38" s="300">
        <v>1.0</v>
      </c>
      <c r="F38" s="300">
        <v>0.0</v>
      </c>
      <c r="G38" s="300">
        <v>0.0</v>
      </c>
      <c r="H38" s="300">
        <v>0.0</v>
      </c>
      <c r="I38" s="300">
        <v>1.0</v>
      </c>
      <c r="J38" s="301">
        <v>0.95</v>
      </c>
    </row>
    <row r="39">
      <c r="A39" s="299" t="s">
        <v>300</v>
      </c>
      <c r="B39" s="300">
        <v>7.0</v>
      </c>
      <c r="C39" s="300">
        <v>17.0</v>
      </c>
      <c r="D39" s="300">
        <v>16.0</v>
      </c>
      <c r="E39" s="300">
        <v>0.0</v>
      </c>
      <c r="F39" s="300">
        <v>0.0</v>
      </c>
      <c r="G39" s="300">
        <v>1.0</v>
      </c>
      <c r="H39" s="300">
        <v>0.0</v>
      </c>
      <c r="I39" s="300">
        <v>0.0</v>
      </c>
      <c r="J39" s="301">
        <v>0.94</v>
      </c>
    </row>
    <row r="40">
      <c r="A40" s="299" t="s">
        <v>301</v>
      </c>
      <c r="B40" s="300">
        <v>24.0</v>
      </c>
      <c r="C40" s="300">
        <v>61.0</v>
      </c>
      <c r="D40" s="300">
        <v>60.0</v>
      </c>
      <c r="E40" s="300">
        <v>0.0</v>
      </c>
      <c r="F40" s="300">
        <v>0.0</v>
      </c>
      <c r="G40" s="300">
        <v>0.0</v>
      </c>
      <c r="H40" s="300">
        <v>1.0</v>
      </c>
      <c r="I40" s="300">
        <v>0.0</v>
      </c>
      <c r="J40" s="301">
        <v>0.98</v>
      </c>
    </row>
    <row r="41">
      <c r="A41" s="299" t="s">
        <v>302</v>
      </c>
      <c r="B41" s="300">
        <v>28.0</v>
      </c>
      <c r="C41" s="300">
        <v>69.0</v>
      </c>
      <c r="D41" s="300">
        <v>68.0</v>
      </c>
      <c r="E41" s="300">
        <v>0.0</v>
      </c>
      <c r="F41" s="300">
        <v>0.0</v>
      </c>
      <c r="G41" s="300">
        <v>0.0</v>
      </c>
      <c r="H41" s="300">
        <v>0.0</v>
      </c>
      <c r="I41" s="300">
        <v>1.0</v>
      </c>
      <c r="J41" s="301">
        <v>0.99</v>
      </c>
    </row>
    <row r="42">
      <c r="A42" s="299" t="s">
        <v>303</v>
      </c>
      <c r="B42" s="300">
        <v>6.0</v>
      </c>
      <c r="C42" s="300">
        <v>16.0</v>
      </c>
      <c r="D42" s="300">
        <v>16.0</v>
      </c>
      <c r="E42" s="300">
        <v>0.0</v>
      </c>
      <c r="F42" s="300">
        <v>0.0</v>
      </c>
      <c r="G42" s="300">
        <v>0.0</v>
      </c>
      <c r="H42" s="300">
        <v>0.0</v>
      </c>
      <c r="I42" s="300">
        <v>0.0</v>
      </c>
      <c r="J42" s="301">
        <v>1.0</v>
      </c>
    </row>
    <row r="43">
      <c r="A43" s="299" t="s">
        <v>85</v>
      </c>
      <c r="B43" s="300">
        <v>100.0</v>
      </c>
      <c r="C43" s="300">
        <v>249.0</v>
      </c>
      <c r="D43" s="300">
        <v>241.0</v>
      </c>
      <c r="E43" s="300">
        <v>1.0</v>
      </c>
      <c r="F43" s="300">
        <v>1.0</v>
      </c>
      <c r="G43" s="300">
        <v>2.0</v>
      </c>
      <c r="H43" s="300">
        <v>2.0</v>
      </c>
      <c r="I43" s="300">
        <v>2.0</v>
      </c>
      <c r="J43" s="301">
        <v>0.97</v>
      </c>
    </row>
    <row r="47">
      <c r="A47" s="1" t="s">
        <v>304</v>
      </c>
      <c r="C47" s="1" t="s">
        <v>305</v>
      </c>
    </row>
    <row r="48">
      <c r="A48" s="83" t="s">
        <v>306</v>
      </c>
      <c r="B48" s="30" t="s">
        <v>212</v>
      </c>
      <c r="C48" s="30" t="s">
        <v>307</v>
      </c>
      <c r="D48" s="30" t="s">
        <v>308</v>
      </c>
      <c r="E48" s="302" t="s">
        <v>309</v>
      </c>
      <c r="F48" s="302" t="s">
        <v>310</v>
      </c>
      <c r="G48" s="302" t="s">
        <v>207</v>
      </c>
      <c r="H48" s="302" t="s">
        <v>211</v>
      </c>
      <c r="I48" s="302" t="s">
        <v>196</v>
      </c>
      <c r="J48" s="302" t="s">
        <v>197</v>
      </c>
      <c r="K48" s="302" t="s">
        <v>198</v>
      </c>
      <c r="L48" s="302" t="s">
        <v>199</v>
      </c>
      <c r="M48" s="83" t="s">
        <v>200</v>
      </c>
      <c r="N48" s="83" t="s">
        <v>311</v>
      </c>
    </row>
    <row r="49">
      <c r="A49" s="83" t="s">
        <v>312</v>
      </c>
      <c r="B49" s="30">
        <v>0.0</v>
      </c>
      <c r="C49" s="30">
        <v>0.0</v>
      </c>
      <c r="D49" s="30">
        <v>0.0</v>
      </c>
      <c r="E49" s="30">
        <v>3.0</v>
      </c>
      <c r="F49" s="30">
        <v>1.0</v>
      </c>
      <c r="G49" s="30">
        <v>0.0</v>
      </c>
      <c r="H49" s="30">
        <v>0.0</v>
      </c>
      <c r="I49" s="30">
        <v>2.0</v>
      </c>
      <c r="J49" s="30">
        <v>1.0</v>
      </c>
      <c r="K49" s="30">
        <v>0.0</v>
      </c>
      <c r="L49" s="30">
        <v>0.0</v>
      </c>
      <c r="M49" s="30">
        <v>0.0</v>
      </c>
      <c r="N49" s="30">
        <v>7.0</v>
      </c>
    </row>
    <row r="50">
      <c r="A50" s="83" t="s">
        <v>313</v>
      </c>
      <c r="B50" s="30">
        <v>1.0</v>
      </c>
      <c r="C50" s="30">
        <v>0.0</v>
      </c>
      <c r="D50" s="30">
        <v>0.0</v>
      </c>
      <c r="E50" s="30">
        <v>1.0</v>
      </c>
      <c r="F50" s="30">
        <v>0.0</v>
      </c>
      <c r="G50" s="30">
        <v>4.0</v>
      </c>
      <c r="H50" s="30">
        <v>0.0</v>
      </c>
      <c r="I50" s="30">
        <v>0.0</v>
      </c>
      <c r="J50" s="30">
        <v>0.0</v>
      </c>
      <c r="K50" s="30">
        <v>0.0</v>
      </c>
      <c r="L50" s="30">
        <v>0.0</v>
      </c>
      <c r="M50" s="30">
        <v>0.0</v>
      </c>
      <c r="N50" s="30">
        <v>6.0</v>
      </c>
    </row>
    <row r="51">
      <c r="A51" s="83" t="s">
        <v>314</v>
      </c>
      <c r="B51" s="30">
        <v>0.0</v>
      </c>
      <c r="C51" s="30">
        <v>0.0</v>
      </c>
      <c r="D51" s="30">
        <v>0.0</v>
      </c>
      <c r="E51" s="30">
        <v>1.0</v>
      </c>
      <c r="F51" s="30">
        <v>0.0</v>
      </c>
      <c r="G51" s="30">
        <v>0.0</v>
      </c>
      <c r="H51" s="30">
        <v>0.0</v>
      </c>
      <c r="I51" s="30">
        <v>0.0</v>
      </c>
      <c r="J51" s="30">
        <v>0.0</v>
      </c>
      <c r="K51" s="30">
        <v>0.0</v>
      </c>
      <c r="L51" s="30">
        <v>0.0</v>
      </c>
      <c r="M51" s="30">
        <v>0.0</v>
      </c>
      <c r="N51" s="30">
        <v>1.0</v>
      </c>
    </row>
    <row r="52">
      <c r="A52" s="83" t="s">
        <v>315</v>
      </c>
      <c r="B52" s="30">
        <v>1.0</v>
      </c>
      <c r="C52" s="30">
        <v>1.0</v>
      </c>
      <c r="D52" s="30">
        <v>2.0</v>
      </c>
      <c r="E52" s="30">
        <v>0.0</v>
      </c>
      <c r="F52" s="30">
        <v>3.0</v>
      </c>
      <c r="G52" s="30">
        <v>0.0</v>
      </c>
      <c r="H52" s="30">
        <v>1.0</v>
      </c>
      <c r="I52" s="30">
        <v>0.0</v>
      </c>
      <c r="J52" s="30">
        <v>0.0</v>
      </c>
      <c r="K52" s="30">
        <v>0.0</v>
      </c>
      <c r="L52" s="30">
        <v>0.0</v>
      </c>
      <c r="M52" s="30">
        <v>3.0</v>
      </c>
      <c r="N52" s="30">
        <v>11.0</v>
      </c>
    </row>
    <row r="53">
      <c r="A53" s="83" t="s">
        <v>316</v>
      </c>
      <c r="B53" s="30">
        <v>3.0</v>
      </c>
      <c r="C53" s="30">
        <v>5.0</v>
      </c>
      <c r="D53" s="30">
        <v>0.0</v>
      </c>
      <c r="E53" s="30">
        <v>1.0</v>
      </c>
      <c r="F53" s="30">
        <v>2.0</v>
      </c>
      <c r="G53" s="30">
        <v>1.0</v>
      </c>
      <c r="H53" s="30">
        <v>2.0</v>
      </c>
      <c r="I53" s="30">
        <v>1.0</v>
      </c>
      <c r="J53" s="30">
        <v>2.0</v>
      </c>
      <c r="K53" s="30">
        <v>0.0</v>
      </c>
      <c r="L53" s="30">
        <v>0.0</v>
      </c>
      <c r="M53" s="30">
        <v>0.0</v>
      </c>
      <c r="N53" s="30">
        <v>17.0</v>
      </c>
    </row>
    <row r="54">
      <c r="A54" s="83" t="s">
        <v>317</v>
      </c>
      <c r="B54" s="30">
        <v>0.0</v>
      </c>
      <c r="C54" s="30">
        <v>0.0</v>
      </c>
      <c r="D54" s="30">
        <v>1.0</v>
      </c>
      <c r="E54" s="30">
        <v>1.0</v>
      </c>
      <c r="F54" s="30">
        <v>1.0</v>
      </c>
      <c r="G54" s="30">
        <v>0.0</v>
      </c>
      <c r="H54" s="30">
        <v>0.0</v>
      </c>
      <c r="I54" s="30">
        <v>3.0</v>
      </c>
      <c r="J54" s="30">
        <v>2.0</v>
      </c>
      <c r="K54" s="30">
        <v>0.0</v>
      </c>
      <c r="L54" s="30">
        <v>0.0</v>
      </c>
      <c r="M54" s="30">
        <v>0.0</v>
      </c>
      <c r="N54" s="30">
        <v>8.0</v>
      </c>
    </row>
    <row r="55">
      <c r="A55" s="83" t="s">
        <v>318</v>
      </c>
      <c r="B55" s="30">
        <v>2.0</v>
      </c>
      <c r="C55" s="30">
        <v>6.0</v>
      </c>
      <c r="D55" s="30">
        <v>2.0</v>
      </c>
      <c r="E55" s="30">
        <v>1.0</v>
      </c>
      <c r="F55" s="30">
        <v>0.0</v>
      </c>
      <c r="G55" s="30">
        <v>0.0</v>
      </c>
      <c r="H55" s="30">
        <v>0.0</v>
      </c>
      <c r="I55" s="30">
        <v>2.0</v>
      </c>
      <c r="J55" s="30">
        <v>0.0</v>
      </c>
      <c r="K55" s="30">
        <v>0.0</v>
      </c>
      <c r="L55" s="30">
        <v>0.0</v>
      </c>
      <c r="M55" s="30">
        <v>0.0</v>
      </c>
      <c r="N55" s="30">
        <v>13.0</v>
      </c>
    </row>
    <row r="56">
      <c r="A56" s="83" t="s">
        <v>319</v>
      </c>
      <c r="B56" s="30">
        <v>0.0</v>
      </c>
      <c r="C56" s="30">
        <v>0.0</v>
      </c>
      <c r="D56" s="30">
        <v>0.0</v>
      </c>
      <c r="E56" s="30">
        <v>0.0</v>
      </c>
      <c r="F56" s="30">
        <v>0.0</v>
      </c>
      <c r="G56" s="30">
        <v>0.0</v>
      </c>
      <c r="H56" s="30">
        <v>1.0</v>
      </c>
      <c r="I56" s="30">
        <v>0.0</v>
      </c>
      <c r="J56" s="30">
        <v>0.0</v>
      </c>
      <c r="K56" s="30">
        <v>0.0</v>
      </c>
      <c r="L56" s="30">
        <v>0.0</v>
      </c>
      <c r="M56" s="30">
        <v>1.0</v>
      </c>
      <c r="N56" s="30">
        <v>2.0</v>
      </c>
    </row>
    <row r="57">
      <c r="A57" s="83" t="s">
        <v>320</v>
      </c>
      <c r="B57" s="30">
        <v>0.0</v>
      </c>
      <c r="C57" s="30">
        <v>0.0</v>
      </c>
      <c r="D57" s="30">
        <v>0.0</v>
      </c>
      <c r="E57" s="30">
        <v>0.0</v>
      </c>
      <c r="F57" s="30">
        <v>1.0</v>
      </c>
      <c r="G57" s="30">
        <v>0.0</v>
      </c>
      <c r="H57" s="30">
        <v>0.0</v>
      </c>
      <c r="I57" s="30">
        <v>0.0</v>
      </c>
      <c r="J57" s="30">
        <v>0.0</v>
      </c>
      <c r="K57" s="30">
        <v>0.0</v>
      </c>
      <c r="L57" s="30">
        <v>0.0</v>
      </c>
      <c r="M57" s="30">
        <v>0.0</v>
      </c>
      <c r="N57" s="30">
        <v>1.0</v>
      </c>
    </row>
    <row r="58">
      <c r="A58" s="83" t="s">
        <v>321</v>
      </c>
      <c r="B58" s="30">
        <v>0.0</v>
      </c>
      <c r="C58" s="30">
        <v>0.0</v>
      </c>
      <c r="D58" s="30">
        <v>0.0</v>
      </c>
      <c r="E58" s="30">
        <v>0.0</v>
      </c>
      <c r="F58" s="30">
        <v>0.0</v>
      </c>
      <c r="G58" s="30">
        <v>0.0</v>
      </c>
      <c r="H58" s="30">
        <v>1.0</v>
      </c>
      <c r="I58" s="30">
        <v>0.0</v>
      </c>
      <c r="J58" s="30">
        <v>0.0</v>
      </c>
      <c r="K58" s="30">
        <v>0.0</v>
      </c>
      <c r="L58" s="30">
        <v>0.0</v>
      </c>
      <c r="M58" s="30">
        <v>0.0</v>
      </c>
      <c r="N58" s="30">
        <v>1.0</v>
      </c>
    </row>
    <row r="59">
      <c r="A59" s="83" t="s">
        <v>322</v>
      </c>
      <c r="B59" s="30">
        <v>0.0</v>
      </c>
      <c r="C59" s="30">
        <v>0.0</v>
      </c>
      <c r="D59" s="30">
        <v>0.0</v>
      </c>
      <c r="E59" s="30">
        <v>0.0</v>
      </c>
      <c r="F59" s="30">
        <v>0.0</v>
      </c>
      <c r="G59" s="30">
        <v>0.0</v>
      </c>
      <c r="H59" s="30">
        <v>0.0</v>
      </c>
      <c r="I59" s="30">
        <v>0.0</v>
      </c>
      <c r="J59" s="30">
        <v>1.0</v>
      </c>
      <c r="K59" s="30">
        <v>0.0</v>
      </c>
      <c r="L59" s="30">
        <v>0.0</v>
      </c>
      <c r="M59" s="30">
        <v>0.0</v>
      </c>
      <c r="N59" s="30">
        <v>1.0</v>
      </c>
    </row>
    <row r="61">
      <c r="A61" s="1" t="s">
        <v>322</v>
      </c>
    </row>
    <row r="62">
      <c r="A62" s="1" t="s">
        <v>323</v>
      </c>
      <c r="B62" s="1">
        <v>14.0</v>
      </c>
      <c r="C62" s="1" t="s">
        <v>324</v>
      </c>
    </row>
    <row r="63">
      <c r="A63" s="1" t="s">
        <v>325</v>
      </c>
      <c r="B63" s="1">
        <v>4.0</v>
      </c>
      <c r="C63" s="1" t="s">
        <v>326</v>
      </c>
    </row>
    <row r="64">
      <c r="A64" s="1" t="s">
        <v>327</v>
      </c>
      <c r="B64" s="1">
        <v>42.0</v>
      </c>
      <c r="C64" s="1" t="s">
        <v>328</v>
      </c>
    </row>
    <row r="65">
      <c r="A65" s="1" t="s">
        <v>329</v>
      </c>
      <c r="B65" s="1">
        <v>6.0</v>
      </c>
      <c r="C65" s="1" t="s">
        <v>330</v>
      </c>
    </row>
    <row r="66">
      <c r="A66" s="1" t="s">
        <v>331</v>
      </c>
      <c r="B66" s="1">
        <v>0.0</v>
      </c>
      <c r="C66" s="1" t="s">
        <v>332</v>
      </c>
    </row>
    <row r="67">
      <c r="A67" s="1" t="s">
        <v>333</v>
      </c>
      <c r="B67" s="1">
        <v>4.0</v>
      </c>
      <c r="C67" s="1" t="s">
        <v>334</v>
      </c>
    </row>
    <row r="69">
      <c r="A69" s="1" t="s">
        <v>335</v>
      </c>
      <c r="C69" s="1" t="s">
        <v>336</v>
      </c>
    </row>
    <row r="71">
      <c r="A71" s="297" t="s">
        <v>337</v>
      </c>
      <c r="B71" s="298" t="s">
        <v>73</v>
      </c>
      <c r="C71" s="298" t="s">
        <v>338</v>
      </c>
      <c r="D71" s="298" t="s">
        <v>339</v>
      </c>
      <c r="E71" s="298" t="s">
        <v>340</v>
      </c>
    </row>
    <row r="72">
      <c r="A72" s="303">
        <v>44551.0</v>
      </c>
      <c r="B72" s="300">
        <v>9.0</v>
      </c>
      <c r="C72" s="300">
        <v>28.0</v>
      </c>
      <c r="D72" s="300">
        <v>27.0</v>
      </c>
      <c r="E72" s="300">
        <v>1.0</v>
      </c>
    </row>
    <row r="73">
      <c r="A73" s="303">
        <v>44218.0</v>
      </c>
      <c r="B73" s="300">
        <v>10.0</v>
      </c>
      <c r="C73" s="300">
        <v>32.0</v>
      </c>
      <c r="D73" s="300">
        <v>24.0</v>
      </c>
      <c r="E73" s="300">
        <v>8.0</v>
      </c>
    </row>
    <row r="74">
      <c r="A74" s="304" t="s">
        <v>341</v>
      </c>
      <c r="B74" s="300">
        <v>11.0</v>
      </c>
      <c r="C74" s="300">
        <v>37.0</v>
      </c>
      <c r="D74" s="300">
        <v>34.0</v>
      </c>
      <c r="E74" s="300">
        <v>3.0</v>
      </c>
    </row>
    <row r="75">
      <c r="A75" s="303">
        <v>44277.0</v>
      </c>
      <c r="B75" s="300">
        <v>11.0</v>
      </c>
      <c r="C75" s="300">
        <v>35.0</v>
      </c>
      <c r="D75" s="300">
        <v>30.0</v>
      </c>
      <c r="E75" s="300">
        <v>5.0</v>
      </c>
    </row>
    <row r="76">
      <c r="A76" s="303">
        <v>44308.0</v>
      </c>
      <c r="B76" s="300">
        <v>13.0</v>
      </c>
      <c r="C76" s="300">
        <v>41.0</v>
      </c>
      <c r="D76" s="300">
        <v>29.0</v>
      </c>
      <c r="E76" s="300">
        <v>12.0</v>
      </c>
    </row>
    <row r="77">
      <c r="A77" s="304" t="s">
        <v>342</v>
      </c>
      <c r="B77" s="300">
        <v>9.0</v>
      </c>
      <c r="C77" s="300">
        <v>30.0</v>
      </c>
      <c r="D77" s="300">
        <v>30.0</v>
      </c>
      <c r="E77" s="300">
        <v>0.0</v>
      </c>
    </row>
    <row r="78">
      <c r="A78" s="303">
        <v>44369.0</v>
      </c>
      <c r="B78" s="300">
        <v>17.0</v>
      </c>
      <c r="C78" s="300">
        <v>55.0</v>
      </c>
      <c r="D78" s="300">
        <v>54.0</v>
      </c>
      <c r="E78" s="300">
        <v>1.0</v>
      </c>
    </row>
    <row r="79">
      <c r="A79" s="303">
        <v>44399.0</v>
      </c>
      <c r="B79" s="300">
        <v>16.0</v>
      </c>
      <c r="C79" s="300">
        <v>53.0</v>
      </c>
      <c r="D79" s="300">
        <v>50.0</v>
      </c>
      <c r="E79" s="300">
        <v>3.0</v>
      </c>
    </row>
    <row r="80">
      <c r="A80" s="303">
        <v>44430.0</v>
      </c>
      <c r="B80" s="300">
        <v>4.0</v>
      </c>
      <c r="C80" s="300">
        <v>13.0</v>
      </c>
      <c r="D80" s="300">
        <v>12.0</v>
      </c>
      <c r="E80" s="300">
        <v>1.0</v>
      </c>
    </row>
    <row r="81">
      <c r="A81" s="304" t="s">
        <v>85</v>
      </c>
      <c r="B81" s="300">
        <v>100.0</v>
      </c>
      <c r="C81" s="300">
        <v>324.0</v>
      </c>
      <c r="D81" s="300">
        <v>290.0</v>
      </c>
      <c r="E81" s="300">
        <v>34.0</v>
      </c>
    </row>
    <row r="84">
      <c r="A84" s="1" t="s">
        <v>343</v>
      </c>
    </row>
    <row r="86">
      <c r="A86" s="305" t="s">
        <v>84</v>
      </c>
      <c r="B86" s="306" t="s">
        <v>85</v>
      </c>
      <c r="C86" s="306" t="s">
        <v>344</v>
      </c>
      <c r="D86" s="306" t="s">
        <v>345</v>
      </c>
      <c r="E86" s="306" t="s">
        <v>346</v>
      </c>
      <c r="F86" s="306" t="s">
        <v>347</v>
      </c>
      <c r="G86" s="306" t="s">
        <v>348</v>
      </c>
      <c r="H86" s="306" t="s">
        <v>349</v>
      </c>
      <c r="I86" s="306" t="s">
        <v>350</v>
      </c>
    </row>
    <row r="87">
      <c r="A87" s="307" t="s">
        <v>351</v>
      </c>
      <c r="B87" s="308">
        <v>1.0</v>
      </c>
      <c r="C87" s="308">
        <v>0.0</v>
      </c>
      <c r="D87" s="308">
        <v>0.0</v>
      </c>
      <c r="E87" s="308">
        <v>0.0</v>
      </c>
      <c r="F87" s="308">
        <v>0.0</v>
      </c>
      <c r="G87" s="308">
        <v>0.0</v>
      </c>
      <c r="H87" s="308">
        <v>1.0</v>
      </c>
      <c r="I87" s="308">
        <v>0.0</v>
      </c>
    </row>
    <row r="88">
      <c r="A88" s="307" t="s">
        <v>352</v>
      </c>
      <c r="B88" s="308">
        <v>3.0</v>
      </c>
      <c r="C88" s="308">
        <v>0.0</v>
      </c>
      <c r="D88" s="308">
        <v>0.0</v>
      </c>
      <c r="E88" s="308">
        <v>0.0</v>
      </c>
      <c r="F88" s="308">
        <v>0.0</v>
      </c>
      <c r="G88" s="308">
        <v>0.0</v>
      </c>
      <c r="H88" s="308">
        <v>0.0</v>
      </c>
      <c r="I88" s="308">
        <v>3.0</v>
      </c>
    </row>
    <row r="89">
      <c r="A89" s="307" t="s">
        <v>353</v>
      </c>
      <c r="B89" s="308">
        <v>58.0</v>
      </c>
      <c r="C89" s="308">
        <v>2.0</v>
      </c>
      <c r="D89" s="308">
        <v>8.0</v>
      </c>
      <c r="E89" s="308">
        <v>3.0</v>
      </c>
      <c r="F89" s="308">
        <v>31.0</v>
      </c>
      <c r="G89" s="308">
        <v>4.0</v>
      </c>
      <c r="H89" s="308">
        <v>8.0</v>
      </c>
      <c r="I89" s="308">
        <v>2.0</v>
      </c>
    </row>
    <row r="90">
      <c r="A90" s="307" t="s">
        <v>87</v>
      </c>
      <c r="B90" s="308">
        <v>30.0</v>
      </c>
      <c r="C90" s="308">
        <v>0.0</v>
      </c>
      <c r="D90" s="308">
        <v>0.0</v>
      </c>
      <c r="E90" s="308">
        <v>0.0</v>
      </c>
      <c r="F90" s="308">
        <v>0.0</v>
      </c>
      <c r="G90" s="308">
        <v>0.0</v>
      </c>
      <c r="H90" s="308">
        <v>30.0</v>
      </c>
      <c r="I90" s="308">
        <v>0.0</v>
      </c>
    </row>
    <row r="91">
      <c r="A91" s="307" t="s">
        <v>354</v>
      </c>
      <c r="B91" s="308">
        <v>28.0</v>
      </c>
      <c r="C91" s="308">
        <v>0.0</v>
      </c>
      <c r="D91" s="308">
        <v>0.0</v>
      </c>
      <c r="E91" s="308">
        <v>0.0</v>
      </c>
      <c r="F91" s="308">
        <v>0.0</v>
      </c>
      <c r="G91" s="308">
        <v>0.0</v>
      </c>
      <c r="H91" s="308">
        <v>28.0</v>
      </c>
      <c r="I91" s="308">
        <v>0.0</v>
      </c>
    </row>
    <row r="92">
      <c r="A92" s="307" t="s">
        <v>355</v>
      </c>
      <c r="B92" s="308">
        <v>26.0</v>
      </c>
      <c r="C92" s="308">
        <v>11.0</v>
      </c>
      <c r="D92" s="308">
        <v>0.0</v>
      </c>
      <c r="E92" s="308">
        <v>3.0</v>
      </c>
      <c r="F92" s="308">
        <v>1.0</v>
      </c>
      <c r="G92" s="308">
        <v>5.0</v>
      </c>
      <c r="H92" s="308">
        <v>0.0</v>
      </c>
      <c r="I92" s="308">
        <v>6.0</v>
      </c>
    </row>
    <row r="93">
      <c r="A93" s="307" t="s">
        <v>356</v>
      </c>
      <c r="B93" s="308">
        <v>1.0</v>
      </c>
      <c r="C93" s="308">
        <v>0.0</v>
      </c>
      <c r="D93" s="308">
        <v>0.0</v>
      </c>
      <c r="E93" s="308">
        <v>0.0</v>
      </c>
      <c r="F93" s="308">
        <v>0.0</v>
      </c>
      <c r="G93" s="308">
        <v>0.0</v>
      </c>
      <c r="H93" s="308">
        <v>1.0</v>
      </c>
      <c r="I93" s="308">
        <v>0.0</v>
      </c>
    </row>
    <row r="94">
      <c r="A94" s="307" t="s">
        <v>357</v>
      </c>
      <c r="B94" s="308">
        <v>4.0</v>
      </c>
      <c r="C94" s="308">
        <v>0.0</v>
      </c>
      <c r="D94" s="308">
        <v>0.0</v>
      </c>
      <c r="E94" s="308">
        <v>0.0</v>
      </c>
      <c r="F94" s="308">
        <v>0.0</v>
      </c>
      <c r="G94" s="308">
        <v>1.0</v>
      </c>
      <c r="H94" s="308">
        <v>3.0</v>
      </c>
      <c r="I94" s="308">
        <v>0.0</v>
      </c>
    </row>
    <row r="95">
      <c r="A95" s="307" t="s">
        <v>358</v>
      </c>
      <c r="B95" s="308">
        <v>2.0</v>
      </c>
      <c r="C95" s="308">
        <v>1.0</v>
      </c>
      <c r="D95" s="308">
        <v>0.0</v>
      </c>
      <c r="E95" s="308">
        <v>0.0</v>
      </c>
      <c r="F95" s="308">
        <v>0.0</v>
      </c>
      <c r="G95" s="308">
        <v>0.0</v>
      </c>
      <c r="H95" s="308">
        <v>1.0</v>
      </c>
      <c r="I95" s="308">
        <v>0.0</v>
      </c>
    </row>
    <row r="96">
      <c r="A96" s="307" t="s">
        <v>359</v>
      </c>
      <c r="B96" s="308">
        <v>11.0</v>
      </c>
      <c r="C96" s="308">
        <v>3.0</v>
      </c>
      <c r="D96" s="308">
        <v>4.0</v>
      </c>
      <c r="E96" s="308">
        <v>4.0</v>
      </c>
      <c r="F96" s="308">
        <v>0.0</v>
      </c>
      <c r="G96" s="308">
        <v>0.0</v>
      </c>
      <c r="H96" s="308">
        <v>0.0</v>
      </c>
      <c r="I96" s="308">
        <v>0.0</v>
      </c>
    </row>
    <row r="97">
      <c r="A97" s="307" t="s">
        <v>360</v>
      </c>
      <c r="B97" s="308">
        <v>496.0</v>
      </c>
      <c r="C97" s="308">
        <v>0.0</v>
      </c>
      <c r="D97" s="308">
        <v>0.0</v>
      </c>
      <c r="E97" s="308">
        <v>12.0</v>
      </c>
      <c r="F97" s="308">
        <v>124.0</v>
      </c>
      <c r="G97" s="308">
        <v>360.0</v>
      </c>
      <c r="H97" s="308">
        <v>0.0</v>
      </c>
      <c r="I97" s="308">
        <v>0.0</v>
      </c>
    </row>
    <row r="98">
      <c r="A98" s="307" t="s">
        <v>361</v>
      </c>
      <c r="B98" s="308">
        <v>1.0</v>
      </c>
      <c r="C98" s="308">
        <v>0.0</v>
      </c>
      <c r="D98" s="308">
        <v>0.0</v>
      </c>
      <c r="E98" s="308">
        <v>0.0</v>
      </c>
      <c r="F98" s="308">
        <v>0.0</v>
      </c>
      <c r="G98" s="308">
        <v>0.0</v>
      </c>
      <c r="H98" s="308">
        <v>1.0</v>
      </c>
      <c r="I98" s="308">
        <v>0.0</v>
      </c>
    </row>
    <row r="99">
      <c r="A99" s="307" t="s">
        <v>362</v>
      </c>
      <c r="B99" s="308">
        <v>3.0</v>
      </c>
      <c r="C99" s="308">
        <v>3.0</v>
      </c>
      <c r="D99" s="308">
        <v>0.0</v>
      </c>
      <c r="E99" s="308">
        <v>0.0</v>
      </c>
      <c r="F99" s="308">
        <v>0.0</v>
      </c>
      <c r="G99" s="308">
        <v>0.0</v>
      </c>
      <c r="H99" s="308">
        <v>0.0</v>
      </c>
      <c r="I99" s="308">
        <v>0.0</v>
      </c>
    </row>
    <row r="100">
      <c r="A100" s="307" t="s">
        <v>363</v>
      </c>
      <c r="B100" s="308">
        <v>3.0</v>
      </c>
      <c r="C100" s="308">
        <v>0.0</v>
      </c>
      <c r="D100" s="308">
        <v>0.0</v>
      </c>
      <c r="E100" s="308">
        <v>0.0</v>
      </c>
      <c r="F100" s="308">
        <v>0.0</v>
      </c>
      <c r="G100" s="308">
        <v>0.0</v>
      </c>
      <c r="H100" s="308">
        <v>0.0</v>
      </c>
      <c r="I100" s="308">
        <v>3.0</v>
      </c>
    </row>
    <row r="101">
      <c r="A101" s="307" t="s">
        <v>364</v>
      </c>
      <c r="B101" s="308">
        <v>3.0</v>
      </c>
      <c r="C101" s="308">
        <v>3.0</v>
      </c>
      <c r="D101" s="308">
        <v>0.0</v>
      </c>
      <c r="E101" s="308">
        <v>0.0</v>
      </c>
      <c r="F101" s="308">
        <v>0.0</v>
      </c>
      <c r="G101" s="308">
        <v>0.0</v>
      </c>
      <c r="H101" s="308">
        <v>0.0</v>
      </c>
      <c r="I101" s="308">
        <v>0.0</v>
      </c>
    </row>
    <row r="102">
      <c r="A102" s="307" t="s">
        <v>90</v>
      </c>
      <c r="B102" s="308">
        <f t="shared" ref="B102:I102" si="1">sum(B87:B101)</f>
        <v>670</v>
      </c>
      <c r="C102" s="308">
        <f t="shared" si="1"/>
        <v>23</v>
      </c>
      <c r="D102" s="308">
        <f t="shared" si="1"/>
        <v>12</v>
      </c>
      <c r="E102" s="308">
        <f t="shared" si="1"/>
        <v>22</v>
      </c>
      <c r="F102" s="308">
        <f t="shared" si="1"/>
        <v>156</v>
      </c>
      <c r="G102" s="308">
        <f t="shared" si="1"/>
        <v>370</v>
      </c>
      <c r="H102" s="308">
        <f t="shared" si="1"/>
        <v>73</v>
      </c>
      <c r="I102" s="308">
        <f t="shared" si="1"/>
        <v>14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88"/>
    <col customWidth="1" min="5" max="5" width="8.25"/>
  </cols>
  <sheetData>
    <row r="1">
      <c r="A1" s="1" t="s">
        <v>256</v>
      </c>
      <c r="G1" s="142"/>
    </row>
    <row r="2">
      <c r="A2" s="1" t="s">
        <v>257</v>
      </c>
      <c r="B2" s="1">
        <v>74.0</v>
      </c>
      <c r="C2" s="1" t="s">
        <v>258</v>
      </c>
      <c r="G2" s="142"/>
    </row>
    <row r="3">
      <c r="A3" s="1" t="s">
        <v>259</v>
      </c>
      <c r="B3" s="1">
        <v>1416.0</v>
      </c>
      <c r="C3" s="1" t="s">
        <v>260</v>
      </c>
      <c r="G3" s="142"/>
    </row>
    <row r="4">
      <c r="A4" s="1" t="s">
        <v>261</v>
      </c>
      <c r="B4" s="1">
        <v>5542.0</v>
      </c>
      <c r="C4" s="1" t="s">
        <v>262</v>
      </c>
      <c r="G4" s="142"/>
    </row>
    <row r="5">
      <c r="G5" s="142"/>
    </row>
    <row r="6">
      <c r="A6" s="1" t="s">
        <v>51</v>
      </c>
      <c r="G6" s="142"/>
    </row>
    <row r="7">
      <c r="A7" s="1" t="s">
        <v>263</v>
      </c>
      <c r="B7" s="1">
        <v>1360.0</v>
      </c>
      <c r="C7" s="1" t="s">
        <v>264</v>
      </c>
      <c r="G7" s="142"/>
    </row>
    <row r="8">
      <c r="A8" s="1" t="s">
        <v>265</v>
      </c>
      <c r="B8" s="1">
        <v>4.0</v>
      </c>
      <c r="C8" s="1" t="s">
        <v>266</v>
      </c>
      <c r="G8" s="142"/>
    </row>
    <row r="9">
      <c r="A9" s="1" t="s">
        <v>267</v>
      </c>
      <c r="C9" s="1" t="s">
        <v>268</v>
      </c>
      <c r="G9" s="142"/>
    </row>
    <row r="10">
      <c r="G10" s="142"/>
    </row>
    <row r="11">
      <c r="A11" s="83" t="s">
        <v>269</v>
      </c>
      <c r="B11" s="83" t="s">
        <v>73</v>
      </c>
      <c r="C11" s="83" t="s">
        <v>74</v>
      </c>
      <c r="D11" s="83" t="s">
        <v>365</v>
      </c>
      <c r="E11" s="83" t="s">
        <v>271</v>
      </c>
      <c r="G11" s="142"/>
    </row>
    <row r="12">
      <c r="A12" s="83" t="s">
        <v>272</v>
      </c>
      <c r="B12" s="30">
        <v>13.0</v>
      </c>
      <c r="C12" s="30">
        <v>747.0</v>
      </c>
      <c r="D12" s="30">
        <v>0.0</v>
      </c>
      <c r="E12" s="30">
        <v>0.0</v>
      </c>
      <c r="G12" s="142"/>
    </row>
    <row r="13">
      <c r="A13" s="83" t="s">
        <v>273</v>
      </c>
      <c r="B13" s="30">
        <v>12.0</v>
      </c>
      <c r="C13" s="30">
        <v>692.0</v>
      </c>
      <c r="D13" s="30">
        <v>0.0</v>
      </c>
      <c r="E13" s="30">
        <v>0.0</v>
      </c>
      <c r="G13" s="142"/>
    </row>
    <row r="14">
      <c r="A14" s="83" t="s">
        <v>274</v>
      </c>
      <c r="B14" s="30">
        <v>11.0</v>
      </c>
      <c r="C14" s="30">
        <v>601.0</v>
      </c>
      <c r="D14" s="30">
        <v>0.76</v>
      </c>
      <c r="E14" s="30">
        <v>0.74</v>
      </c>
      <c r="G14" s="142"/>
    </row>
    <row r="15">
      <c r="A15" s="83" t="s">
        <v>275</v>
      </c>
      <c r="B15" s="30">
        <v>9.0</v>
      </c>
      <c r="C15" s="30">
        <v>497.0</v>
      </c>
      <c r="D15" s="30">
        <v>0.87</v>
      </c>
      <c r="E15" s="30">
        <v>1.17</v>
      </c>
      <c r="G15" s="142"/>
    </row>
    <row r="16">
      <c r="A16" s="83" t="s">
        <v>276</v>
      </c>
      <c r="B16" s="30">
        <v>11.0</v>
      </c>
      <c r="C16" s="30">
        <v>592.0</v>
      </c>
      <c r="D16" s="30">
        <v>0.82</v>
      </c>
      <c r="E16" s="30">
        <v>0.8</v>
      </c>
      <c r="G16" s="142"/>
    </row>
    <row r="17">
      <c r="A17" s="83" t="s">
        <v>277</v>
      </c>
      <c r="B17" s="30">
        <v>7.0</v>
      </c>
      <c r="C17" s="30">
        <v>414.0</v>
      </c>
      <c r="D17" s="30">
        <v>0.83</v>
      </c>
      <c r="E17" s="30">
        <v>1.01</v>
      </c>
      <c r="G17" s="142"/>
    </row>
    <row r="18">
      <c r="A18" s="83" t="s">
        <v>278</v>
      </c>
      <c r="B18" s="30">
        <v>5.0</v>
      </c>
      <c r="C18" s="30">
        <v>296.0</v>
      </c>
      <c r="D18" s="30">
        <v>0.81</v>
      </c>
      <c r="E18" s="30">
        <v>1.04</v>
      </c>
      <c r="G18" s="142"/>
    </row>
    <row r="19">
      <c r="A19" s="83" t="s">
        <v>279</v>
      </c>
      <c r="B19" s="30">
        <v>6.0</v>
      </c>
      <c r="C19" s="30">
        <v>314.0</v>
      </c>
      <c r="D19" s="30">
        <v>0.83</v>
      </c>
      <c r="E19" s="30">
        <v>0.89</v>
      </c>
      <c r="G19" s="142"/>
    </row>
    <row r="20">
      <c r="A20" s="83" t="s">
        <v>280</v>
      </c>
      <c r="B20" s="30">
        <v>6.0</v>
      </c>
      <c r="C20" s="30">
        <v>320.0</v>
      </c>
      <c r="D20" s="30">
        <v>0.75</v>
      </c>
      <c r="E20" s="30">
        <v>0.75</v>
      </c>
      <c r="G20" s="142"/>
    </row>
    <row r="21">
      <c r="A21" s="83" t="s">
        <v>281</v>
      </c>
      <c r="B21" s="30">
        <v>5.0</v>
      </c>
      <c r="C21" s="30">
        <v>261.0</v>
      </c>
      <c r="D21" s="30">
        <v>0.76</v>
      </c>
      <c r="E21" s="30">
        <v>1.46</v>
      </c>
      <c r="G21" s="142"/>
    </row>
    <row r="22">
      <c r="A22" s="83" t="s">
        <v>282</v>
      </c>
      <c r="B22" s="30">
        <v>6.0</v>
      </c>
      <c r="C22" s="30">
        <v>323.0</v>
      </c>
      <c r="D22" s="30">
        <v>0.75</v>
      </c>
      <c r="E22" s="30">
        <v>0.74</v>
      </c>
      <c r="G22" s="142"/>
    </row>
    <row r="23">
      <c r="A23" s="83" t="s">
        <v>283</v>
      </c>
      <c r="B23" s="30">
        <v>10.0</v>
      </c>
      <c r="C23" s="30">
        <v>537.0</v>
      </c>
      <c r="D23" s="30">
        <v>0.76</v>
      </c>
      <c r="E23" s="30">
        <v>0.61</v>
      </c>
      <c r="G23" s="142"/>
    </row>
    <row r="24">
      <c r="A24" s="83" t="s">
        <v>85</v>
      </c>
      <c r="B24" s="30">
        <v>100.0</v>
      </c>
      <c r="C24" s="30">
        <v>5594.0</v>
      </c>
      <c r="D24" s="30">
        <v>0.81</v>
      </c>
      <c r="E24" s="30">
        <v>0.91</v>
      </c>
      <c r="G24" s="142"/>
    </row>
    <row r="25">
      <c r="G25" s="142"/>
    </row>
    <row r="26">
      <c r="A26" s="1" t="s">
        <v>284</v>
      </c>
      <c r="G26" s="142"/>
    </row>
    <row r="27">
      <c r="A27" s="1" t="s">
        <v>285</v>
      </c>
      <c r="C27" s="1" t="s">
        <v>286</v>
      </c>
      <c r="G27" s="142"/>
    </row>
    <row r="28">
      <c r="A28" s="1" t="s">
        <v>287</v>
      </c>
      <c r="B28" s="1">
        <v>84.0</v>
      </c>
      <c r="C28" s="1" t="s">
        <v>288</v>
      </c>
      <c r="G28" s="142"/>
    </row>
    <row r="29">
      <c r="A29" s="1" t="s">
        <v>289</v>
      </c>
      <c r="B29" s="1">
        <v>21.0</v>
      </c>
      <c r="G29" s="142"/>
    </row>
    <row r="30">
      <c r="A30" s="1" t="s">
        <v>290</v>
      </c>
      <c r="B30" s="1">
        <v>19.0</v>
      </c>
      <c r="C30" s="1" t="s">
        <v>291</v>
      </c>
      <c r="G30" s="142"/>
    </row>
    <row r="31">
      <c r="A31" s="1" t="s">
        <v>292</v>
      </c>
      <c r="B31" s="1">
        <v>9.0</v>
      </c>
      <c r="G31" s="142"/>
    </row>
    <row r="32">
      <c r="G32" s="142"/>
    </row>
    <row r="33">
      <c r="A33" s="1" t="s">
        <v>366</v>
      </c>
      <c r="C33" s="1" t="s">
        <v>294</v>
      </c>
      <c r="G33" s="142"/>
    </row>
    <row r="34">
      <c r="G34" s="309"/>
    </row>
    <row r="35">
      <c r="A35" s="297" t="s">
        <v>295</v>
      </c>
      <c r="B35" s="298" t="s">
        <v>73</v>
      </c>
      <c r="C35" s="298" t="s">
        <v>74</v>
      </c>
      <c r="D35" s="298" t="s">
        <v>367</v>
      </c>
      <c r="E35" s="298" t="s">
        <v>368</v>
      </c>
      <c r="F35" s="298" t="s">
        <v>369</v>
      </c>
      <c r="G35" s="310" t="s">
        <v>370</v>
      </c>
      <c r="H35" s="298" t="s">
        <v>371</v>
      </c>
      <c r="I35" s="298" t="s">
        <v>370</v>
      </c>
      <c r="J35" s="298" t="s">
        <v>296</v>
      </c>
    </row>
    <row r="36">
      <c r="A36" s="311">
        <v>44368.0</v>
      </c>
      <c r="B36" s="300">
        <v>7.0</v>
      </c>
      <c r="C36" s="300">
        <v>17.0</v>
      </c>
      <c r="D36" s="300">
        <v>16.0</v>
      </c>
      <c r="E36" s="300">
        <v>0.0</v>
      </c>
      <c r="F36" s="300">
        <v>0.0</v>
      </c>
      <c r="G36" s="189">
        <v>0.0</v>
      </c>
      <c r="H36" s="300">
        <v>1.0</v>
      </c>
      <c r="I36" s="300">
        <v>0.0</v>
      </c>
      <c r="J36" s="301">
        <v>0.94</v>
      </c>
    </row>
    <row r="37">
      <c r="A37" s="311">
        <v>44398.0</v>
      </c>
      <c r="B37" s="300">
        <v>12.0</v>
      </c>
      <c r="C37" s="300">
        <v>31.0</v>
      </c>
      <c r="D37" s="300">
        <v>29.0</v>
      </c>
      <c r="E37" s="300">
        <v>0.0</v>
      </c>
      <c r="F37" s="300">
        <v>1.0</v>
      </c>
      <c r="G37" s="189">
        <v>0.0</v>
      </c>
      <c r="H37" s="300">
        <v>0.0</v>
      </c>
      <c r="I37" s="300">
        <v>0.0</v>
      </c>
      <c r="J37" s="301">
        <v>0.94</v>
      </c>
    </row>
    <row r="38">
      <c r="A38" s="311">
        <v>44429.0</v>
      </c>
      <c r="B38" s="300">
        <v>15.0</v>
      </c>
      <c r="C38" s="300">
        <v>38.0</v>
      </c>
      <c r="D38" s="300">
        <v>36.0</v>
      </c>
      <c r="E38" s="300">
        <v>1.0</v>
      </c>
      <c r="F38" s="300">
        <v>0.0</v>
      </c>
      <c r="G38" s="189">
        <v>1.0</v>
      </c>
      <c r="H38" s="300">
        <v>0.0</v>
      </c>
      <c r="I38" s="300">
        <v>1.0</v>
      </c>
      <c r="J38" s="301">
        <v>0.95</v>
      </c>
    </row>
    <row r="39">
      <c r="A39" s="312" t="s">
        <v>372</v>
      </c>
      <c r="B39" s="300">
        <v>7.0</v>
      </c>
      <c r="C39" s="300">
        <v>17.0</v>
      </c>
      <c r="D39" s="300">
        <v>16.0</v>
      </c>
      <c r="E39" s="300">
        <v>0.0</v>
      </c>
      <c r="F39" s="300">
        <v>0.0</v>
      </c>
      <c r="G39" s="189">
        <v>0.0</v>
      </c>
      <c r="H39" s="300">
        <v>0.0</v>
      </c>
      <c r="I39" s="300">
        <v>0.0</v>
      </c>
      <c r="J39" s="301">
        <v>0.94</v>
      </c>
    </row>
    <row r="40">
      <c r="A40" s="311">
        <v>44490.0</v>
      </c>
      <c r="B40" s="300">
        <v>24.0</v>
      </c>
      <c r="C40" s="300">
        <v>61.0</v>
      </c>
      <c r="D40" s="300">
        <v>60.0</v>
      </c>
      <c r="E40" s="300">
        <v>0.0</v>
      </c>
      <c r="F40" s="300">
        <v>0.0</v>
      </c>
      <c r="G40" s="189">
        <v>0.0</v>
      </c>
      <c r="H40" s="300">
        <v>1.0</v>
      </c>
      <c r="I40" s="300">
        <v>0.0</v>
      </c>
      <c r="J40" s="301">
        <v>0.98</v>
      </c>
    </row>
    <row r="41">
      <c r="A41" s="312" t="s">
        <v>373</v>
      </c>
      <c r="B41" s="300">
        <v>28.0</v>
      </c>
      <c r="C41" s="300">
        <v>69.0</v>
      </c>
      <c r="D41" s="300">
        <v>68.0</v>
      </c>
      <c r="E41" s="300">
        <v>0.0</v>
      </c>
      <c r="F41" s="300">
        <v>0.0</v>
      </c>
      <c r="G41" s="189">
        <v>1.0</v>
      </c>
      <c r="H41" s="300">
        <v>0.0</v>
      </c>
      <c r="I41" s="300">
        <v>1.0</v>
      </c>
      <c r="J41" s="301">
        <v>0.99</v>
      </c>
    </row>
    <row r="42">
      <c r="A42" s="311">
        <v>44551.0</v>
      </c>
      <c r="B42" s="300">
        <v>6.0</v>
      </c>
      <c r="C42" s="300">
        <v>16.0</v>
      </c>
      <c r="D42" s="300">
        <v>16.0</v>
      </c>
      <c r="E42" s="300">
        <v>0.0</v>
      </c>
      <c r="F42" s="300">
        <v>0.0</v>
      </c>
      <c r="G42" s="189">
        <v>0.0</v>
      </c>
      <c r="H42" s="300">
        <v>0.0</v>
      </c>
      <c r="I42" s="300">
        <v>0.0</v>
      </c>
      <c r="J42" s="301">
        <v>1.0</v>
      </c>
    </row>
    <row r="43">
      <c r="A43" s="299" t="s">
        <v>85</v>
      </c>
      <c r="B43" s="300">
        <v>100.0</v>
      </c>
      <c r="C43" s="300">
        <v>249.0</v>
      </c>
      <c r="D43" s="300">
        <v>241.0</v>
      </c>
      <c r="E43" s="300">
        <v>1.0</v>
      </c>
      <c r="F43" s="300">
        <v>1.0</v>
      </c>
      <c r="G43" s="189">
        <v>2.0</v>
      </c>
      <c r="H43" s="300">
        <v>2.0</v>
      </c>
      <c r="I43" s="300">
        <v>2.0</v>
      </c>
      <c r="J43" s="301">
        <v>0.97</v>
      </c>
    </row>
    <row r="44">
      <c r="G44" s="142"/>
    </row>
    <row r="45">
      <c r="A45" s="1" t="s">
        <v>374</v>
      </c>
      <c r="C45" s="1" t="s">
        <v>375</v>
      </c>
      <c r="G45" s="142"/>
    </row>
    <row r="46">
      <c r="G46" s="309"/>
    </row>
    <row r="47">
      <c r="A47" s="313" t="s">
        <v>376</v>
      </c>
      <c r="B47" s="298" t="s">
        <v>73</v>
      </c>
      <c r="C47" s="298" t="s">
        <v>74</v>
      </c>
      <c r="D47" s="298" t="s">
        <v>377</v>
      </c>
      <c r="E47" s="298" t="s">
        <v>298</v>
      </c>
      <c r="F47" s="298" t="s">
        <v>299</v>
      </c>
      <c r="G47" s="310" t="s">
        <v>302</v>
      </c>
      <c r="H47" s="298" t="s">
        <v>301</v>
      </c>
      <c r="I47" s="298" t="s">
        <v>302</v>
      </c>
      <c r="J47" s="298" t="s">
        <v>303</v>
      </c>
      <c r="K47" s="298" t="s">
        <v>143</v>
      </c>
    </row>
    <row r="48">
      <c r="A48" s="311">
        <v>44398.0</v>
      </c>
      <c r="B48" s="300">
        <v>5.0</v>
      </c>
      <c r="C48" s="300">
        <v>117.0</v>
      </c>
      <c r="D48" s="300">
        <v>93.0</v>
      </c>
      <c r="E48" s="300">
        <v>10.0</v>
      </c>
      <c r="F48" s="300">
        <v>7.0</v>
      </c>
      <c r="G48" s="189">
        <v>1.0</v>
      </c>
      <c r="H48" s="300">
        <v>1.0</v>
      </c>
      <c r="I48" s="300">
        <v>1.0</v>
      </c>
      <c r="J48" s="300">
        <v>0.0</v>
      </c>
      <c r="K48" s="301">
        <v>0.79</v>
      </c>
    </row>
    <row r="49">
      <c r="A49" s="311">
        <v>44429.0</v>
      </c>
      <c r="B49" s="300">
        <v>6.0</v>
      </c>
      <c r="C49" s="300">
        <v>132.0</v>
      </c>
      <c r="D49" s="300">
        <v>96.0</v>
      </c>
      <c r="E49" s="300">
        <v>0.0</v>
      </c>
      <c r="F49" s="300">
        <v>14.0</v>
      </c>
      <c r="G49" s="189">
        <v>3.0</v>
      </c>
      <c r="H49" s="300">
        <v>7.0</v>
      </c>
      <c r="I49" s="300">
        <v>3.0</v>
      </c>
      <c r="J49" s="300">
        <v>7.0</v>
      </c>
      <c r="K49" s="301">
        <v>0.73</v>
      </c>
    </row>
    <row r="50">
      <c r="A50" s="312" t="s">
        <v>372</v>
      </c>
      <c r="B50" s="300">
        <v>12.0</v>
      </c>
      <c r="C50" s="300">
        <v>255.0</v>
      </c>
      <c r="D50" s="300">
        <v>225.0</v>
      </c>
      <c r="E50" s="300">
        <v>0.0</v>
      </c>
      <c r="F50" s="300">
        <v>0.0</v>
      </c>
      <c r="G50" s="189">
        <v>5.0</v>
      </c>
      <c r="H50" s="300">
        <v>6.0</v>
      </c>
      <c r="I50" s="300">
        <v>5.0</v>
      </c>
      <c r="J50" s="300">
        <v>13.0</v>
      </c>
      <c r="K50" s="301">
        <v>0.88</v>
      </c>
    </row>
    <row r="51">
      <c r="A51" s="311">
        <v>44490.0</v>
      </c>
      <c r="B51" s="300">
        <v>25.0</v>
      </c>
      <c r="C51" s="300">
        <v>524.0</v>
      </c>
      <c r="D51" s="300">
        <v>475.0</v>
      </c>
      <c r="E51" s="300">
        <v>0.0</v>
      </c>
      <c r="F51" s="300">
        <v>0.0</v>
      </c>
      <c r="G51" s="189">
        <v>26.0</v>
      </c>
      <c r="H51" s="300">
        <v>9.0</v>
      </c>
      <c r="I51" s="300">
        <v>26.0</v>
      </c>
      <c r="J51" s="300">
        <v>14.0</v>
      </c>
      <c r="K51" s="301">
        <v>0.91</v>
      </c>
    </row>
    <row r="52">
      <c r="A52" s="312" t="s">
        <v>373</v>
      </c>
      <c r="B52" s="300">
        <v>27.0</v>
      </c>
      <c r="C52" s="300">
        <v>572.0</v>
      </c>
      <c r="D52" s="300">
        <v>482.0</v>
      </c>
      <c r="E52" s="300">
        <v>0.0</v>
      </c>
      <c r="F52" s="300">
        <v>1.0</v>
      </c>
      <c r="G52" s="189">
        <v>47.0</v>
      </c>
      <c r="H52" s="300">
        <v>0.0</v>
      </c>
      <c r="I52" s="300">
        <v>47.0</v>
      </c>
      <c r="J52" s="300">
        <v>42.0</v>
      </c>
      <c r="K52" s="301">
        <v>0.84</v>
      </c>
    </row>
    <row r="53">
      <c r="A53" s="311">
        <v>44551.0</v>
      </c>
      <c r="B53" s="300">
        <v>25.0</v>
      </c>
      <c r="C53" s="300">
        <v>538.0</v>
      </c>
      <c r="D53" s="300">
        <v>484.0</v>
      </c>
      <c r="E53" s="300">
        <v>0.0</v>
      </c>
      <c r="F53" s="300">
        <v>0.0</v>
      </c>
      <c r="G53" s="189">
        <v>2.0</v>
      </c>
      <c r="H53" s="300">
        <v>0.0</v>
      </c>
      <c r="I53" s="300">
        <v>2.0</v>
      </c>
      <c r="J53" s="300">
        <v>52.0</v>
      </c>
      <c r="K53" s="301">
        <v>0.9</v>
      </c>
    </row>
    <row r="54">
      <c r="A54" s="299" t="s">
        <v>85</v>
      </c>
      <c r="B54" s="300">
        <v>100.0</v>
      </c>
      <c r="C54" s="300">
        <v>2138.0</v>
      </c>
      <c r="D54" s="300">
        <v>1855.0</v>
      </c>
      <c r="E54" s="300">
        <v>10.0</v>
      </c>
      <c r="F54" s="300">
        <v>22.0</v>
      </c>
      <c r="G54" s="189">
        <v>84.0</v>
      </c>
      <c r="H54" s="300">
        <v>23.0</v>
      </c>
      <c r="I54" s="300">
        <v>84.0</v>
      </c>
      <c r="J54" s="300">
        <v>128.0</v>
      </c>
      <c r="K54" s="301">
        <v>0.87</v>
      </c>
    </row>
    <row r="55">
      <c r="G55" s="142"/>
    </row>
    <row r="56">
      <c r="G56" s="142"/>
    </row>
    <row r="57">
      <c r="G57" s="142"/>
    </row>
    <row r="58">
      <c r="G58" s="142"/>
    </row>
    <row r="59">
      <c r="G59" s="142"/>
    </row>
    <row r="60">
      <c r="A60" s="1" t="s">
        <v>304</v>
      </c>
      <c r="C60" s="1" t="s">
        <v>381</v>
      </c>
      <c r="G60" s="142"/>
    </row>
    <row r="61">
      <c r="A61" s="1" t="s">
        <v>304</v>
      </c>
      <c r="B61" s="30" t="s">
        <v>212</v>
      </c>
      <c r="C61" s="30" t="s">
        <v>307</v>
      </c>
      <c r="D61" s="30" t="s">
        <v>308</v>
      </c>
      <c r="E61" s="302" t="s">
        <v>309</v>
      </c>
      <c r="F61" s="302" t="s">
        <v>310</v>
      </c>
      <c r="G61" s="317" t="s">
        <v>196</v>
      </c>
      <c r="H61" s="302" t="s">
        <v>211</v>
      </c>
      <c r="I61" s="302" t="s">
        <v>196</v>
      </c>
      <c r="J61" s="302" t="s">
        <v>197</v>
      </c>
      <c r="K61" s="302" t="s">
        <v>198</v>
      </c>
      <c r="L61" s="302" t="s">
        <v>199</v>
      </c>
      <c r="M61" s="83" t="s">
        <v>200</v>
      </c>
      <c r="N61" s="83" t="s">
        <v>311</v>
      </c>
    </row>
    <row r="62">
      <c r="A62" s="83" t="s">
        <v>312</v>
      </c>
      <c r="B62" s="30">
        <v>0.0</v>
      </c>
      <c r="C62" s="30">
        <v>0.0</v>
      </c>
      <c r="D62" s="30">
        <v>0.0</v>
      </c>
      <c r="E62" s="30">
        <v>3.0</v>
      </c>
      <c r="F62" s="30">
        <v>1.0</v>
      </c>
      <c r="G62" s="319">
        <v>2.0</v>
      </c>
      <c r="H62" s="30">
        <v>0.0</v>
      </c>
      <c r="I62" s="30">
        <v>2.0</v>
      </c>
      <c r="J62" s="30">
        <v>1.0</v>
      </c>
      <c r="K62" s="30">
        <v>0.0</v>
      </c>
      <c r="L62" s="30">
        <v>0.0</v>
      </c>
      <c r="M62" s="30">
        <v>0.0</v>
      </c>
      <c r="N62" s="30">
        <v>7.0</v>
      </c>
    </row>
    <row r="63">
      <c r="A63" s="83" t="s">
        <v>313</v>
      </c>
      <c r="B63" s="30">
        <v>1.0</v>
      </c>
      <c r="C63" s="30">
        <v>0.0</v>
      </c>
      <c r="D63" s="30">
        <v>0.0</v>
      </c>
      <c r="E63" s="30">
        <v>1.0</v>
      </c>
      <c r="F63" s="30">
        <v>0.0</v>
      </c>
      <c r="G63" s="319">
        <v>0.0</v>
      </c>
      <c r="H63" s="30">
        <v>0.0</v>
      </c>
      <c r="I63" s="30">
        <v>0.0</v>
      </c>
      <c r="J63" s="30">
        <v>0.0</v>
      </c>
      <c r="K63" s="30">
        <v>0.0</v>
      </c>
      <c r="L63" s="30">
        <v>0.0</v>
      </c>
      <c r="M63" s="30">
        <v>0.0</v>
      </c>
      <c r="N63" s="30">
        <v>6.0</v>
      </c>
    </row>
    <row r="64">
      <c r="A64" s="83" t="s">
        <v>314</v>
      </c>
      <c r="B64" s="30">
        <v>0.0</v>
      </c>
      <c r="C64" s="30">
        <v>0.0</v>
      </c>
      <c r="D64" s="30">
        <v>0.0</v>
      </c>
      <c r="E64" s="30">
        <v>1.0</v>
      </c>
      <c r="F64" s="30">
        <v>0.0</v>
      </c>
      <c r="G64" s="319">
        <v>0.0</v>
      </c>
      <c r="H64" s="30">
        <v>0.0</v>
      </c>
      <c r="I64" s="30">
        <v>0.0</v>
      </c>
      <c r="J64" s="30">
        <v>0.0</v>
      </c>
      <c r="K64" s="30">
        <v>0.0</v>
      </c>
      <c r="L64" s="30">
        <v>0.0</v>
      </c>
      <c r="M64" s="30">
        <v>0.0</v>
      </c>
      <c r="N64" s="30">
        <v>1.0</v>
      </c>
    </row>
    <row r="65">
      <c r="A65" s="83" t="s">
        <v>315</v>
      </c>
      <c r="B65" s="30">
        <v>1.0</v>
      </c>
      <c r="C65" s="30">
        <v>1.0</v>
      </c>
      <c r="D65" s="30">
        <v>2.0</v>
      </c>
      <c r="E65" s="30">
        <v>0.0</v>
      </c>
      <c r="F65" s="30">
        <v>3.0</v>
      </c>
      <c r="G65" s="319">
        <v>0.0</v>
      </c>
      <c r="H65" s="30">
        <v>1.0</v>
      </c>
      <c r="I65" s="30">
        <v>0.0</v>
      </c>
      <c r="J65" s="30">
        <v>0.0</v>
      </c>
      <c r="K65" s="30">
        <v>0.0</v>
      </c>
      <c r="L65" s="30">
        <v>0.0</v>
      </c>
      <c r="M65" s="30">
        <v>3.0</v>
      </c>
      <c r="N65" s="30">
        <v>11.0</v>
      </c>
    </row>
    <row r="66">
      <c r="A66" s="83" t="s">
        <v>316</v>
      </c>
      <c r="B66" s="30">
        <v>3.0</v>
      </c>
      <c r="C66" s="30">
        <v>5.0</v>
      </c>
      <c r="D66" s="30">
        <v>0.0</v>
      </c>
      <c r="E66" s="30">
        <v>1.0</v>
      </c>
      <c r="F66" s="30">
        <v>2.0</v>
      </c>
      <c r="G66" s="319">
        <v>1.0</v>
      </c>
      <c r="H66" s="30">
        <v>2.0</v>
      </c>
      <c r="I66" s="30">
        <v>1.0</v>
      </c>
      <c r="J66" s="30">
        <v>2.0</v>
      </c>
      <c r="K66" s="30">
        <v>0.0</v>
      </c>
      <c r="L66" s="30">
        <v>0.0</v>
      </c>
      <c r="M66" s="30">
        <v>0.0</v>
      </c>
      <c r="N66" s="30">
        <v>17.0</v>
      </c>
    </row>
    <row r="67">
      <c r="A67" s="83" t="s">
        <v>317</v>
      </c>
      <c r="B67" s="30">
        <v>0.0</v>
      </c>
      <c r="C67" s="30">
        <v>0.0</v>
      </c>
      <c r="D67" s="30">
        <v>1.0</v>
      </c>
      <c r="E67" s="30">
        <v>1.0</v>
      </c>
      <c r="F67" s="30">
        <v>1.0</v>
      </c>
      <c r="G67" s="319">
        <v>3.0</v>
      </c>
      <c r="H67" s="30">
        <v>0.0</v>
      </c>
      <c r="I67" s="30">
        <v>3.0</v>
      </c>
      <c r="J67" s="30">
        <v>2.0</v>
      </c>
      <c r="K67" s="30">
        <v>0.0</v>
      </c>
      <c r="L67" s="30">
        <v>0.0</v>
      </c>
      <c r="M67" s="30">
        <v>0.0</v>
      </c>
      <c r="N67" s="30">
        <v>8.0</v>
      </c>
    </row>
    <row r="68">
      <c r="A68" s="83" t="s">
        <v>318</v>
      </c>
      <c r="B68" s="30">
        <v>2.0</v>
      </c>
      <c r="C68" s="30">
        <v>6.0</v>
      </c>
      <c r="D68" s="30">
        <v>2.0</v>
      </c>
      <c r="E68" s="30">
        <v>1.0</v>
      </c>
      <c r="F68" s="30">
        <v>0.0</v>
      </c>
      <c r="G68" s="319">
        <v>2.0</v>
      </c>
      <c r="H68" s="30">
        <v>0.0</v>
      </c>
      <c r="I68" s="30">
        <v>2.0</v>
      </c>
      <c r="J68" s="30">
        <v>0.0</v>
      </c>
      <c r="K68" s="30">
        <v>0.0</v>
      </c>
      <c r="L68" s="30">
        <v>0.0</v>
      </c>
      <c r="M68" s="30">
        <v>0.0</v>
      </c>
      <c r="N68" s="30">
        <v>13.0</v>
      </c>
    </row>
    <row r="69">
      <c r="A69" s="83" t="s">
        <v>319</v>
      </c>
      <c r="B69" s="30">
        <v>0.0</v>
      </c>
      <c r="C69" s="30">
        <v>0.0</v>
      </c>
      <c r="D69" s="30">
        <v>0.0</v>
      </c>
      <c r="E69" s="30">
        <v>0.0</v>
      </c>
      <c r="F69" s="30">
        <v>0.0</v>
      </c>
      <c r="G69" s="319">
        <v>0.0</v>
      </c>
      <c r="H69" s="30">
        <v>1.0</v>
      </c>
      <c r="I69" s="30">
        <v>0.0</v>
      </c>
      <c r="J69" s="30">
        <v>0.0</v>
      </c>
      <c r="K69" s="30">
        <v>0.0</v>
      </c>
      <c r="L69" s="30">
        <v>0.0</v>
      </c>
      <c r="M69" s="30">
        <v>1.0</v>
      </c>
      <c r="N69" s="30">
        <v>2.0</v>
      </c>
    </row>
    <row r="70">
      <c r="A70" s="83" t="s">
        <v>320</v>
      </c>
      <c r="B70" s="30">
        <v>0.0</v>
      </c>
      <c r="C70" s="30">
        <v>0.0</v>
      </c>
      <c r="D70" s="30">
        <v>0.0</v>
      </c>
      <c r="E70" s="30">
        <v>0.0</v>
      </c>
      <c r="F70" s="30">
        <v>1.0</v>
      </c>
      <c r="G70" s="319">
        <v>0.0</v>
      </c>
      <c r="H70" s="30">
        <v>0.0</v>
      </c>
      <c r="I70" s="30">
        <v>0.0</v>
      </c>
      <c r="J70" s="30">
        <v>0.0</v>
      </c>
      <c r="K70" s="30">
        <v>0.0</v>
      </c>
      <c r="L70" s="30">
        <v>0.0</v>
      </c>
      <c r="M70" s="30">
        <v>0.0</v>
      </c>
      <c r="N70" s="30">
        <v>1.0</v>
      </c>
    </row>
    <row r="71">
      <c r="A71" s="83" t="s">
        <v>321</v>
      </c>
      <c r="B71" s="30">
        <v>0.0</v>
      </c>
      <c r="C71" s="30">
        <v>0.0</v>
      </c>
      <c r="D71" s="30">
        <v>0.0</v>
      </c>
      <c r="E71" s="30">
        <v>0.0</v>
      </c>
      <c r="F71" s="30">
        <v>0.0</v>
      </c>
      <c r="G71" s="319">
        <v>0.0</v>
      </c>
      <c r="H71" s="30">
        <v>1.0</v>
      </c>
      <c r="I71" s="30">
        <v>0.0</v>
      </c>
      <c r="J71" s="30">
        <v>0.0</v>
      </c>
      <c r="K71" s="30">
        <v>0.0</v>
      </c>
      <c r="L71" s="30">
        <v>0.0</v>
      </c>
      <c r="M71" s="30">
        <v>0.0</v>
      </c>
      <c r="N71" s="30">
        <v>1.0</v>
      </c>
    </row>
    <row r="72">
      <c r="A72" s="83" t="s">
        <v>322</v>
      </c>
      <c r="B72" s="30">
        <v>0.0</v>
      </c>
      <c r="C72" s="30">
        <v>0.0</v>
      </c>
      <c r="D72" s="30">
        <v>0.0</v>
      </c>
      <c r="E72" s="30">
        <v>0.0</v>
      </c>
      <c r="F72" s="30">
        <v>0.0</v>
      </c>
      <c r="G72" s="319">
        <v>0.0</v>
      </c>
      <c r="H72" s="30">
        <v>0.0</v>
      </c>
      <c r="I72" s="30">
        <v>0.0</v>
      </c>
      <c r="J72" s="30">
        <v>1.0</v>
      </c>
      <c r="K72" s="30">
        <v>0.0</v>
      </c>
      <c r="L72" s="30">
        <v>0.0</v>
      </c>
      <c r="M72" s="30">
        <v>0.0</v>
      </c>
      <c r="N72" s="30">
        <v>1.0</v>
      </c>
    </row>
    <row r="73">
      <c r="G73" s="142"/>
    </row>
    <row r="74">
      <c r="A74" s="1" t="s">
        <v>386</v>
      </c>
      <c r="B74" s="1" t="s">
        <v>387</v>
      </c>
      <c r="C74" s="1" t="s">
        <v>388</v>
      </c>
      <c r="G74" s="142"/>
    </row>
    <row r="75">
      <c r="G75" s="142"/>
    </row>
    <row r="76">
      <c r="A76" s="1" t="s">
        <v>343</v>
      </c>
      <c r="G76" s="142"/>
    </row>
    <row r="77">
      <c r="G77" s="309"/>
    </row>
    <row r="78">
      <c r="A78" s="305" t="s">
        <v>84</v>
      </c>
      <c r="B78" s="306" t="s">
        <v>85</v>
      </c>
      <c r="C78" s="306" t="s">
        <v>34</v>
      </c>
      <c r="D78" s="306" t="s">
        <v>35</v>
      </c>
      <c r="E78" s="306" t="s">
        <v>36</v>
      </c>
      <c r="F78" s="306" t="s">
        <v>37</v>
      </c>
      <c r="G78" s="310" t="s">
        <v>33</v>
      </c>
      <c r="H78" s="306" t="s">
        <v>39</v>
      </c>
      <c r="I78" s="306" t="s">
        <v>33</v>
      </c>
    </row>
    <row r="79">
      <c r="A79" s="307" t="s">
        <v>355</v>
      </c>
      <c r="B79" s="308">
        <v>26.0</v>
      </c>
      <c r="C79" s="308">
        <v>11.0</v>
      </c>
      <c r="D79" s="308">
        <v>0.0</v>
      </c>
      <c r="E79" s="308">
        <v>3.0</v>
      </c>
      <c r="F79" s="308">
        <v>1.0</v>
      </c>
      <c r="G79" s="189">
        <v>6.0</v>
      </c>
      <c r="H79" s="308">
        <v>0.0</v>
      </c>
      <c r="I79" s="308">
        <v>6.0</v>
      </c>
    </row>
    <row r="80">
      <c r="A80" s="307" t="s">
        <v>358</v>
      </c>
      <c r="B80" s="308">
        <v>2.0</v>
      </c>
      <c r="C80" s="308">
        <v>1.0</v>
      </c>
      <c r="D80" s="308">
        <v>0.0</v>
      </c>
      <c r="E80" s="308">
        <v>0.0</v>
      </c>
      <c r="F80" s="308">
        <v>0.0</v>
      </c>
      <c r="G80" s="189">
        <v>0.0</v>
      </c>
      <c r="H80" s="308">
        <v>1.0</v>
      </c>
      <c r="I80" s="308">
        <v>0.0</v>
      </c>
    </row>
    <row r="81">
      <c r="A81" s="307" t="s">
        <v>359</v>
      </c>
      <c r="B81" s="308">
        <v>11.0</v>
      </c>
      <c r="C81" s="308">
        <v>3.0</v>
      </c>
      <c r="D81" s="308">
        <v>4.0</v>
      </c>
      <c r="E81" s="308">
        <v>4.0</v>
      </c>
      <c r="F81" s="308">
        <v>0.0</v>
      </c>
      <c r="G81" s="189">
        <v>0.0</v>
      </c>
      <c r="H81" s="308">
        <v>0.0</v>
      </c>
      <c r="I81" s="308">
        <v>0.0</v>
      </c>
    </row>
    <row r="82">
      <c r="A82" s="307" t="s">
        <v>360</v>
      </c>
      <c r="B82" s="308">
        <v>496.0</v>
      </c>
      <c r="C82" s="308">
        <v>0.0</v>
      </c>
      <c r="D82" s="308">
        <v>0.0</v>
      </c>
      <c r="E82" s="308">
        <v>12.0</v>
      </c>
      <c r="F82" s="308">
        <v>124.0</v>
      </c>
      <c r="G82" s="189">
        <v>0.0</v>
      </c>
      <c r="H82" s="308">
        <v>0.0</v>
      </c>
      <c r="I82" s="308">
        <v>0.0</v>
      </c>
    </row>
    <row r="83">
      <c r="A83" s="307" t="s">
        <v>361</v>
      </c>
      <c r="B83" s="308">
        <v>1.0</v>
      </c>
      <c r="C83" s="308">
        <v>0.0</v>
      </c>
      <c r="D83" s="308">
        <v>0.0</v>
      </c>
      <c r="E83" s="308">
        <v>0.0</v>
      </c>
      <c r="F83" s="308">
        <v>0.0</v>
      </c>
      <c r="G83" s="189">
        <v>0.0</v>
      </c>
      <c r="H83" s="308">
        <v>1.0</v>
      </c>
      <c r="I83" s="308">
        <v>0.0</v>
      </c>
    </row>
    <row r="84">
      <c r="A84" s="307" t="s">
        <v>362</v>
      </c>
      <c r="B84" s="308">
        <v>3.0</v>
      </c>
      <c r="C84" s="308">
        <v>3.0</v>
      </c>
      <c r="D84" s="308">
        <v>0.0</v>
      </c>
      <c r="E84" s="308">
        <v>0.0</v>
      </c>
      <c r="F84" s="308">
        <v>0.0</v>
      </c>
      <c r="G84" s="189">
        <v>0.0</v>
      </c>
      <c r="H84" s="308">
        <v>0.0</v>
      </c>
      <c r="I84" s="308">
        <v>0.0</v>
      </c>
    </row>
    <row r="85">
      <c r="A85" s="307" t="s">
        <v>90</v>
      </c>
      <c r="B85" s="308">
        <f t="shared" ref="B85:F85" si="1">sum(B79:B84)</f>
        <v>539</v>
      </c>
      <c r="C85" s="308">
        <f t="shared" si="1"/>
        <v>18</v>
      </c>
      <c r="D85" s="308">
        <f t="shared" si="1"/>
        <v>4</v>
      </c>
      <c r="E85" s="308">
        <f t="shared" si="1"/>
        <v>19</v>
      </c>
      <c r="F85" s="308">
        <f t="shared" si="1"/>
        <v>125</v>
      </c>
      <c r="G85" s="189">
        <f>SUM(G79:G84)</f>
        <v>6</v>
      </c>
      <c r="H85" s="308">
        <f t="shared" ref="H85:I85" si="2">sum(H79:H84)</f>
        <v>2</v>
      </c>
      <c r="I85" s="308">
        <f t="shared" si="2"/>
        <v>6</v>
      </c>
    </row>
    <row r="86">
      <c r="G86" s="142"/>
    </row>
    <row r="87">
      <c r="G87" s="142"/>
    </row>
    <row r="88">
      <c r="G88" s="142"/>
    </row>
    <row r="89">
      <c r="G89" s="142"/>
    </row>
    <row r="90">
      <c r="G90" s="142"/>
    </row>
    <row r="91">
      <c r="G91" s="142"/>
    </row>
    <row r="92">
      <c r="G92" s="142"/>
    </row>
    <row r="93">
      <c r="G93" s="142"/>
    </row>
    <row r="94">
      <c r="G94" s="142"/>
    </row>
    <row r="95">
      <c r="G95" s="142"/>
    </row>
    <row r="96">
      <c r="G96" s="142"/>
    </row>
    <row r="97">
      <c r="G97" s="142"/>
    </row>
    <row r="98">
      <c r="G98" s="142"/>
    </row>
    <row r="99">
      <c r="G99" s="142"/>
    </row>
    <row r="100">
      <c r="G100" s="142"/>
    </row>
    <row r="101">
      <c r="G101" s="142"/>
    </row>
    <row r="102">
      <c r="G102" s="142"/>
    </row>
    <row r="103">
      <c r="G103" s="142"/>
    </row>
    <row r="104">
      <c r="G104" s="142"/>
    </row>
    <row r="105">
      <c r="G105" s="142"/>
    </row>
    <row r="106">
      <c r="G106" s="142"/>
    </row>
    <row r="107">
      <c r="G107" s="142"/>
    </row>
    <row r="108">
      <c r="G108" s="142"/>
    </row>
    <row r="109">
      <c r="G109" s="142"/>
    </row>
    <row r="110">
      <c r="G110" s="142"/>
    </row>
    <row r="111">
      <c r="G111" s="142"/>
    </row>
    <row r="112">
      <c r="G112" s="142"/>
    </row>
    <row r="113">
      <c r="G113" s="142"/>
    </row>
    <row r="114">
      <c r="G114" s="142"/>
    </row>
    <row r="115">
      <c r="G115" s="142"/>
    </row>
    <row r="116">
      <c r="G116" s="142"/>
    </row>
    <row r="117">
      <c r="G117" s="142"/>
    </row>
    <row r="118">
      <c r="G118" s="142"/>
    </row>
    <row r="119">
      <c r="G119" s="142"/>
    </row>
    <row r="120">
      <c r="G120" s="142"/>
    </row>
    <row r="121">
      <c r="G121" s="142"/>
    </row>
    <row r="122">
      <c r="G122" s="142"/>
    </row>
    <row r="123">
      <c r="G123" s="142"/>
    </row>
    <row r="124">
      <c r="G124" s="142"/>
    </row>
    <row r="125">
      <c r="G125" s="142"/>
    </row>
    <row r="126">
      <c r="G126" s="142"/>
    </row>
    <row r="127">
      <c r="G127" s="142"/>
    </row>
    <row r="128">
      <c r="G128" s="142"/>
    </row>
    <row r="129">
      <c r="G129" s="142"/>
    </row>
    <row r="130">
      <c r="G130" s="142"/>
    </row>
    <row r="131">
      <c r="G131" s="142"/>
    </row>
    <row r="132">
      <c r="G132" s="142"/>
    </row>
    <row r="133">
      <c r="G133" s="142"/>
    </row>
    <row r="134">
      <c r="G134" s="142"/>
    </row>
    <row r="135">
      <c r="G135" s="142"/>
    </row>
    <row r="136">
      <c r="G136" s="142"/>
    </row>
    <row r="137">
      <c r="G137" s="142"/>
    </row>
    <row r="138">
      <c r="G138" s="142"/>
    </row>
    <row r="139">
      <c r="G139" s="142"/>
    </row>
    <row r="140">
      <c r="G140" s="142"/>
    </row>
    <row r="141">
      <c r="G141" s="142"/>
    </row>
    <row r="142">
      <c r="G142" s="142"/>
    </row>
    <row r="143">
      <c r="G143" s="142"/>
    </row>
    <row r="144">
      <c r="G144" s="142"/>
    </row>
    <row r="145">
      <c r="G145" s="142"/>
    </row>
    <row r="146">
      <c r="G146" s="142"/>
    </row>
    <row r="147">
      <c r="G147" s="142"/>
    </row>
    <row r="148">
      <c r="G148" s="142"/>
    </row>
    <row r="149">
      <c r="G149" s="142"/>
    </row>
    <row r="150">
      <c r="G150" s="142"/>
    </row>
    <row r="151">
      <c r="G151" s="142"/>
    </row>
    <row r="152">
      <c r="G152" s="142"/>
    </row>
    <row r="153">
      <c r="G153" s="142"/>
    </row>
    <row r="154">
      <c r="G154" s="142"/>
    </row>
    <row r="155">
      <c r="G155" s="142"/>
    </row>
    <row r="156">
      <c r="G156" s="142"/>
    </row>
    <row r="157">
      <c r="G157" s="142"/>
    </row>
    <row r="158">
      <c r="G158" s="142"/>
    </row>
    <row r="159">
      <c r="G159" s="142"/>
    </row>
    <row r="160">
      <c r="G160" s="142"/>
    </row>
    <row r="161">
      <c r="G161" s="142"/>
    </row>
    <row r="162">
      <c r="G162" s="142"/>
    </row>
    <row r="163">
      <c r="G163" s="142"/>
    </row>
    <row r="164">
      <c r="G164" s="142"/>
    </row>
    <row r="165">
      <c r="G165" s="142"/>
    </row>
    <row r="166">
      <c r="G166" s="142"/>
    </row>
    <row r="167">
      <c r="G167" s="142"/>
    </row>
    <row r="168">
      <c r="G168" s="142"/>
    </row>
    <row r="169">
      <c r="G169" s="142"/>
    </row>
    <row r="170">
      <c r="G170" s="142"/>
    </row>
    <row r="171">
      <c r="G171" s="142"/>
    </row>
    <row r="172">
      <c r="G172" s="142"/>
    </row>
    <row r="173">
      <c r="G173" s="142"/>
    </row>
    <row r="174">
      <c r="G174" s="142"/>
    </row>
    <row r="175">
      <c r="G175" s="142"/>
    </row>
    <row r="176">
      <c r="G176" s="142"/>
    </row>
    <row r="177">
      <c r="G177" s="142"/>
    </row>
    <row r="178">
      <c r="G178" s="142"/>
    </row>
    <row r="179">
      <c r="G179" s="142"/>
    </row>
    <row r="180">
      <c r="G180" s="142"/>
    </row>
    <row r="181">
      <c r="G181" s="142"/>
    </row>
    <row r="182">
      <c r="G182" s="142"/>
    </row>
    <row r="183">
      <c r="G183" s="142"/>
    </row>
    <row r="184">
      <c r="G184" s="142"/>
    </row>
    <row r="185">
      <c r="G185" s="142"/>
    </row>
    <row r="186">
      <c r="G186" s="142"/>
    </row>
    <row r="187">
      <c r="G187" s="142"/>
    </row>
    <row r="188">
      <c r="G188" s="142"/>
    </row>
    <row r="189">
      <c r="G189" s="142"/>
    </row>
    <row r="190">
      <c r="G190" s="142"/>
    </row>
    <row r="191">
      <c r="G191" s="142"/>
    </row>
    <row r="192">
      <c r="G192" s="142"/>
    </row>
    <row r="193">
      <c r="G193" s="142"/>
    </row>
    <row r="194">
      <c r="G194" s="142"/>
    </row>
    <row r="195">
      <c r="G195" s="142"/>
    </row>
    <row r="196">
      <c r="G196" s="142"/>
    </row>
    <row r="197">
      <c r="G197" s="142"/>
    </row>
    <row r="198">
      <c r="G198" s="142"/>
    </row>
    <row r="199">
      <c r="G199" s="142"/>
    </row>
    <row r="200">
      <c r="G200" s="142"/>
    </row>
    <row r="201">
      <c r="G201" s="142"/>
    </row>
    <row r="202">
      <c r="G202" s="142"/>
    </row>
    <row r="203">
      <c r="G203" s="142"/>
    </row>
    <row r="204">
      <c r="G204" s="142"/>
    </row>
    <row r="205">
      <c r="G205" s="142"/>
    </row>
    <row r="206">
      <c r="G206" s="142"/>
    </row>
    <row r="207">
      <c r="G207" s="142"/>
    </row>
    <row r="208">
      <c r="G208" s="142"/>
    </row>
    <row r="209">
      <c r="G209" s="142"/>
    </row>
    <row r="210">
      <c r="G210" s="142"/>
    </row>
    <row r="211">
      <c r="G211" s="142"/>
    </row>
    <row r="212">
      <c r="G212" s="142"/>
    </row>
    <row r="213">
      <c r="G213" s="142"/>
    </row>
    <row r="214">
      <c r="G214" s="142"/>
    </row>
    <row r="215">
      <c r="G215" s="142"/>
    </row>
    <row r="216">
      <c r="G216" s="142"/>
    </row>
    <row r="217">
      <c r="G217" s="142"/>
    </row>
    <row r="218">
      <c r="G218" s="142"/>
    </row>
    <row r="219">
      <c r="G219" s="142"/>
    </row>
    <row r="220">
      <c r="G220" s="142"/>
    </row>
    <row r="221">
      <c r="G221" s="142"/>
    </row>
    <row r="222">
      <c r="G222" s="142"/>
    </row>
    <row r="223">
      <c r="G223" s="142"/>
    </row>
    <row r="224">
      <c r="G224" s="142"/>
    </row>
    <row r="225">
      <c r="G225" s="142"/>
    </row>
    <row r="226">
      <c r="G226" s="142"/>
    </row>
    <row r="227">
      <c r="G227" s="142"/>
    </row>
    <row r="228">
      <c r="G228" s="142"/>
    </row>
    <row r="229">
      <c r="G229" s="142"/>
    </row>
    <row r="230">
      <c r="G230" s="142"/>
    </row>
    <row r="231">
      <c r="G231" s="142"/>
    </row>
    <row r="232">
      <c r="G232" s="142"/>
    </row>
    <row r="233">
      <c r="G233" s="142"/>
    </row>
    <row r="234">
      <c r="G234" s="142"/>
    </row>
    <row r="235">
      <c r="G235" s="142"/>
    </row>
    <row r="236">
      <c r="G236" s="142"/>
    </row>
    <row r="237">
      <c r="G237" s="142"/>
    </row>
    <row r="238">
      <c r="G238" s="142"/>
    </row>
    <row r="239">
      <c r="G239" s="142"/>
    </row>
    <row r="240">
      <c r="G240" s="142"/>
    </row>
    <row r="241">
      <c r="G241" s="142"/>
    </row>
    <row r="242">
      <c r="G242" s="142"/>
    </row>
    <row r="243">
      <c r="G243" s="142"/>
    </row>
    <row r="244">
      <c r="G244" s="142"/>
    </row>
    <row r="245">
      <c r="G245" s="142"/>
    </row>
    <row r="246">
      <c r="G246" s="142"/>
    </row>
    <row r="247">
      <c r="G247" s="142"/>
    </row>
    <row r="248">
      <c r="G248" s="142"/>
    </row>
    <row r="249">
      <c r="G249" s="142"/>
    </row>
    <row r="250">
      <c r="G250" s="142"/>
    </row>
    <row r="251">
      <c r="G251" s="142"/>
    </row>
    <row r="252">
      <c r="G252" s="142"/>
    </row>
    <row r="253">
      <c r="G253" s="142"/>
    </row>
    <row r="254">
      <c r="G254" s="142"/>
    </row>
    <row r="255">
      <c r="G255" s="142"/>
    </row>
    <row r="256">
      <c r="G256" s="142"/>
    </row>
    <row r="257">
      <c r="G257" s="142"/>
    </row>
    <row r="258">
      <c r="G258" s="142"/>
    </row>
    <row r="259">
      <c r="G259" s="142"/>
    </row>
    <row r="260">
      <c r="G260" s="142"/>
    </row>
    <row r="261">
      <c r="G261" s="142"/>
    </row>
    <row r="262">
      <c r="G262" s="142"/>
    </row>
    <row r="263">
      <c r="G263" s="142"/>
    </row>
    <row r="264">
      <c r="G264" s="142"/>
    </row>
    <row r="265">
      <c r="G265" s="142"/>
    </row>
    <row r="266">
      <c r="G266" s="142"/>
    </row>
    <row r="267">
      <c r="G267" s="142"/>
    </row>
    <row r="268">
      <c r="G268" s="142"/>
    </row>
    <row r="269">
      <c r="G269" s="142"/>
    </row>
    <row r="270">
      <c r="G270" s="142"/>
    </row>
    <row r="271">
      <c r="G271" s="142"/>
    </row>
    <row r="272">
      <c r="G272" s="142"/>
    </row>
    <row r="273">
      <c r="G273" s="142"/>
    </row>
    <row r="274">
      <c r="G274" s="142"/>
    </row>
    <row r="275">
      <c r="G275" s="142"/>
    </row>
    <row r="276">
      <c r="G276" s="142"/>
    </row>
    <row r="277">
      <c r="G277" s="142"/>
    </row>
    <row r="278">
      <c r="G278" s="142"/>
    </row>
    <row r="279">
      <c r="G279" s="142"/>
    </row>
    <row r="280">
      <c r="G280" s="142"/>
    </row>
    <row r="281">
      <c r="G281" s="142"/>
    </row>
    <row r="282">
      <c r="G282" s="142"/>
    </row>
    <row r="283">
      <c r="G283" s="142"/>
    </row>
    <row r="284">
      <c r="G284" s="142"/>
    </row>
    <row r="285">
      <c r="G285" s="142"/>
    </row>
    <row r="286">
      <c r="G286" s="142"/>
    </row>
    <row r="287">
      <c r="G287" s="142"/>
    </row>
    <row r="288">
      <c r="G288" s="142"/>
    </row>
    <row r="289">
      <c r="G289" s="142"/>
    </row>
    <row r="290">
      <c r="G290" s="142"/>
    </row>
    <row r="291">
      <c r="G291" s="142"/>
    </row>
    <row r="292">
      <c r="G292" s="142"/>
    </row>
    <row r="293">
      <c r="G293" s="142"/>
    </row>
    <row r="294">
      <c r="G294" s="142"/>
    </row>
    <row r="295">
      <c r="G295" s="142"/>
    </row>
    <row r="296">
      <c r="G296" s="142"/>
    </row>
    <row r="297">
      <c r="G297" s="142"/>
    </row>
    <row r="298">
      <c r="G298" s="142"/>
    </row>
    <row r="299">
      <c r="G299" s="142"/>
    </row>
    <row r="300">
      <c r="G300" s="142"/>
    </row>
    <row r="301">
      <c r="G301" s="142"/>
    </row>
    <row r="302">
      <c r="G302" s="142"/>
    </row>
    <row r="303">
      <c r="G303" s="142"/>
    </row>
    <row r="304">
      <c r="G304" s="142"/>
    </row>
    <row r="305">
      <c r="G305" s="142"/>
    </row>
    <row r="306">
      <c r="G306" s="142"/>
    </row>
    <row r="307">
      <c r="G307" s="142"/>
    </row>
    <row r="308">
      <c r="G308" s="142"/>
    </row>
    <row r="309">
      <c r="G309" s="142"/>
    </row>
    <row r="310">
      <c r="G310" s="142"/>
    </row>
    <row r="311">
      <c r="G311" s="142"/>
    </row>
    <row r="312">
      <c r="G312" s="142"/>
    </row>
    <row r="313">
      <c r="G313" s="142"/>
    </row>
    <row r="314">
      <c r="G314" s="142"/>
    </row>
    <row r="315">
      <c r="G315" s="142"/>
    </row>
    <row r="316">
      <c r="G316" s="142"/>
    </row>
    <row r="317">
      <c r="G317" s="142"/>
    </row>
    <row r="318">
      <c r="G318" s="142"/>
    </row>
    <row r="319">
      <c r="G319" s="142"/>
    </row>
    <row r="320">
      <c r="G320" s="142"/>
    </row>
    <row r="321">
      <c r="G321" s="142"/>
    </row>
    <row r="322">
      <c r="G322" s="142"/>
    </row>
    <row r="323">
      <c r="G323" s="142"/>
    </row>
    <row r="324">
      <c r="G324" s="142"/>
    </row>
    <row r="325">
      <c r="G325" s="142"/>
    </row>
    <row r="326">
      <c r="G326" s="142"/>
    </row>
    <row r="327">
      <c r="G327" s="142"/>
    </row>
    <row r="328">
      <c r="G328" s="142"/>
    </row>
    <row r="329">
      <c r="G329" s="142"/>
    </row>
    <row r="330">
      <c r="G330" s="142"/>
    </row>
    <row r="331">
      <c r="G331" s="142"/>
    </row>
    <row r="332">
      <c r="G332" s="142"/>
    </row>
    <row r="333">
      <c r="G333" s="142"/>
    </row>
    <row r="334">
      <c r="G334" s="142"/>
    </row>
    <row r="335">
      <c r="G335" s="142"/>
    </row>
    <row r="336">
      <c r="G336" s="142"/>
    </row>
    <row r="337">
      <c r="G337" s="142"/>
    </row>
    <row r="338">
      <c r="G338" s="142"/>
    </row>
    <row r="339">
      <c r="G339" s="142"/>
    </row>
    <row r="340">
      <c r="G340" s="142"/>
    </row>
    <row r="341">
      <c r="G341" s="142"/>
    </row>
    <row r="342">
      <c r="G342" s="142"/>
    </row>
    <row r="343">
      <c r="G343" s="142"/>
    </row>
    <row r="344">
      <c r="G344" s="142"/>
    </row>
    <row r="345">
      <c r="G345" s="142"/>
    </row>
    <row r="346">
      <c r="G346" s="142"/>
    </row>
    <row r="347">
      <c r="G347" s="142"/>
    </row>
    <row r="348">
      <c r="G348" s="142"/>
    </row>
    <row r="349">
      <c r="G349" s="142"/>
    </row>
    <row r="350">
      <c r="G350" s="142"/>
    </row>
    <row r="351">
      <c r="G351" s="142"/>
    </row>
    <row r="352">
      <c r="G352" s="142"/>
    </row>
    <row r="353">
      <c r="G353" s="142"/>
    </row>
    <row r="354">
      <c r="G354" s="142"/>
    </row>
    <row r="355">
      <c r="G355" s="142"/>
    </row>
    <row r="356">
      <c r="G356" s="142"/>
    </row>
    <row r="357">
      <c r="G357" s="142"/>
    </row>
    <row r="358">
      <c r="G358" s="142"/>
    </row>
    <row r="359">
      <c r="G359" s="142"/>
    </row>
    <row r="360">
      <c r="G360" s="142"/>
    </row>
    <row r="361">
      <c r="G361" s="142"/>
    </row>
    <row r="362">
      <c r="G362" s="142"/>
    </row>
    <row r="363">
      <c r="G363" s="142"/>
    </row>
    <row r="364">
      <c r="G364" s="142"/>
    </row>
    <row r="365">
      <c r="G365" s="142"/>
    </row>
    <row r="366">
      <c r="G366" s="142"/>
    </row>
    <row r="367">
      <c r="G367" s="142"/>
    </row>
    <row r="368">
      <c r="G368" s="142"/>
    </row>
    <row r="369">
      <c r="G369" s="142"/>
    </row>
    <row r="370">
      <c r="G370" s="142"/>
    </row>
    <row r="371">
      <c r="G371" s="142"/>
    </row>
    <row r="372">
      <c r="G372" s="142"/>
    </row>
    <row r="373">
      <c r="G373" s="142"/>
    </row>
    <row r="374">
      <c r="G374" s="142"/>
    </row>
    <row r="375">
      <c r="G375" s="142"/>
    </row>
    <row r="376">
      <c r="G376" s="142"/>
    </row>
    <row r="377">
      <c r="G377" s="142"/>
    </row>
    <row r="378">
      <c r="G378" s="142"/>
    </row>
    <row r="379">
      <c r="G379" s="142"/>
    </row>
    <row r="380">
      <c r="G380" s="142"/>
    </row>
    <row r="381">
      <c r="G381" s="142"/>
    </row>
    <row r="382">
      <c r="G382" s="142"/>
    </row>
    <row r="383">
      <c r="G383" s="142"/>
    </row>
    <row r="384">
      <c r="G384" s="142"/>
    </row>
    <row r="385">
      <c r="G385" s="142"/>
    </row>
    <row r="386">
      <c r="G386" s="142"/>
    </row>
    <row r="387">
      <c r="G387" s="142"/>
    </row>
    <row r="388">
      <c r="G388" s="142"/>
    </row>
    <row r="389">
      <c r="G389" s="142"/>
    </row>
    <row r="390">
      <c r="G390" s="142"/>
    </row>
    <row r="391">
      <c r="G391" s="142"/>
    </row>
    <row r="392">
      <c r="G392" s="142"/>
    </row>
    <row r="393">
      <c r="G393" s="142"/>
    </row>
    <row r="394">
      <c r="G394" s="142"/>
    </row>
    <row r="395">
      <c r="G395" s="142"/>
    </row>
    <row r="396">
      <c r="G396" s="142"/>
    </row>
    <row r="397">
      <c r="G397" s="142"/>
    </row>
    <row r="398">
      <c r="G398" s="142"/>
    </row>
    <row r="399">
      <c r="G399" s="142"/>
    </row>
    <row r="400">
      <c r="G400" s="142"/>
    </row>
    <row r="401">
      <c r="G401" s="142"/>
    </row>
    <row r="402">
      <c r="G402" s="142"/>
    </row>
    <row r="403">
      <c r="G403" s="142"/>
    </row>
    <row r="404">
      <c r="G404" s="142"/>
    </row>
    <row r="405">
      <c r="G405" s="142"/>
    </row>
    <row r="406">
      <c r="G406" s="142"/>
    </row>
    <row r="407">
      <c r="G407" s="142"/>
    </row>
    <row r="408">
      <c r="G408" s="142"/>
    </row>
    <row r="409">
      <c r="G409" s="142"/>
    </row>
    <row r="410">
      <c r="G410" s="142"/>
    </row>
    <row r="411">
      <c r="G411" s="142"/>
    </row>
    <row r="412">
      <c r="G412" s="142"/>
    </row>
    <row r="413">
      <c r="G413" s="142"/>
    </row>
    <row r="414">
      <c r="G414" s="142"/>
    </row>
    <row r="415">
      <c r="G415" s="142"/>
    </row>
    <row r="416">
      <c r="G416" s="142"/>
    </row>
    <row r="417">
      <c r="G417" s="142"/>
    </row>
    <row r="418">
      <c r="G418" s="142"/>
    </row>
    <row r="419">
      <c r="G419" s="142"/>
    </row>
    <row r="420">
      <c r="G420" s="142"/>
    </row>
    <row r="421">
      <c r="G421" s="142"/>
    </row>
    <row r="422">
      <c r="G422" s="142"/>
    </row>
    <row r="423">
      <c r="G423" s="142"/>
    </row>
    <row r="424">
      <c r="G424" s="142"/>
    </row>
    <row r="425">
      <c r="G425" s="142"/>
    </row>
    <row r="426">
      <c r="G426" s="142"/>
    </row>
    <row r="427">
      <c r="G427" s="142"/>
    </row>
    <row r="428">
      <c r="G428" s="142"/>
    </row>
    <row r="429">
      <c r="G429" s="142"/>
    </row>
    <row r="430">
      <c r="G430" s="142"/>
    </row>
    <row r="431">
      <c r="G431" s="142"/>
    </row>
    <row r="432">
      <c r="G432" s="142"/>
    </row>
    <row r="433">
      <c r="G433" s="142"/>
    </row>
    <row r="434">
      <c r="G434" s="142"/>
    </row>
    <row r="435">
      <c r="G435" s="142"/>
    </row>
    <row r="436">
      <c r="G436" s="142"/>
    </row>
    <row r="437">
      <c r="G437" s="142"/>
    </row>
    <row r="438">
      <c r="G438" s="142"/>
    </row>
    <row r="439">
      <c r="G439" s="142"/>
    </row>
    <row r="440">
      <c r="G440" s="142"/>
    </row>
    <row r="441">
      <c r="G441" s="142"/>
    </row>
    <row r="442">
      <c r="G442" s="142"/>
    </row>
    <row r="443">
      <c r="G443" s="142"/>
    </row>
    <row r="444">
      <c r="G444" s="142"/>
    </row>
    <row r="445">
      <c r="G445" s="142"/>
    </row>
    <row r="446">
      <c r="G446" s="142"/>
    </row>
    <row r="447">
      <c r="G447" s="142"/>
    </row>
    <row r="448">
      <c r="G448" s="142"/>
    </row>
    <row r="449">
      <c r="G449" s="142"/>
    </row>
    <row r="450">
      <c r="G450" s="142"/>
    </row>
    <row r="451">
      <c r="G451" s="142"/>
    </row>
    <row r="452">
      <c r="G452" s="142"/>
    </row>
    <row r="453">
      <c r="G453" s="142"/>
    </row>
    <row r="454">
      <c r="G454" s="142"/>
    </row>
    <row r="455">
      <c r="G455" s="142"/>
    </row>
    <row r="456">
      <c r="G456" s="142"/>
    </row>
    <row r="457">
      <c r="G457" s="142"/>
    </row>
    <row r="458">
      <c r="G458" s="142"/>
    </row>
    <row r="459">
      <c r="G459" s="142"/>
    </row>
    <row r="460">
      <c r="G460" s="142"/>
    </row>
    <row r="461">
      <c r="G461" s="142"/>
    </row>
    <row r="462">
      <c r="G462" s="142"/>
    </row>
    <row r="463">
      <c r="G463" s="142"/>
    </row>
    <row r="464">
      <c r="G464" s="142"/>
    </row>
    <row r="465">
      <c r="G465" s="142"/>
    </row>
    <row r="466">
      <c r="G466" s="142"/>
    </row>
    <row r="467">
      <c r="G467" s="142"/>
    </row>
    <row r="468">
      <c r="G468" s="142"/>
    </row>
    <row r="469">
      <c r="G469" s="142"/>
    </row>
    <row r="470">
      <c r="G470" s="142"/>
    </row>
    <row r="471">
      <c r="G471" s="142"/>
    </row>
    <row r="472">
      <c r="G472" s="142"/>
    </row>
    <row r="473">
      <c r="G473" s="142"/>
    </row>
    <row r="474">
      <c r="G474" s="142"/>
    </row>
    <row r="475">
      <c r="G475" s="142"/>
    </row>
    <row r="476">
      <c r="G476" s="142"/>
    </row>
    <row r="477">
      <c r="G477" s="142"/>
    </row>
    <row r="478">
      <c r="G478" s="142"/>
    </row>
    <row r="479">
      <c r="G479" s="142"/>
    </row>
    <row r="480">
      <c r="G480" s="142"/>
    </row>
    <row r="481">
      <c r="G481" s="142"/>
    </row>
    <row r="482">
      <c r="G482" s="142"/>
    </row>
    <row r="483">
      <c r="G483" s="142"/>
    </row>
    <row r="484">
      <c r="G484" s="142"/>
    </row>
    <row r="485">
      <c r="G485" s="142"/>
    </row>
    <row r="486">
      <c r="G486" s="142"/>
    </row>
    <row r="487">
      <c r="G487" s="142"/>
    </row>
    <row r="488">
      <c r="G488" s="142"/>
    </row>
    <row r="489">
      <c r="G489" s="142"/>
    </row>
    <row r="490">
      <c r="G490" s="142"/>
    </row>
    <row r="491">
      <c r="G491" s="142"/>
    </row>
    <row r="492">
      <c r="G492" s="142"/>
    </row>
    <row r="493">
      <c r="G493" s="142"/>
    </row>
    <row r="494">
      <c r="G494" s="142"/>
    </row>
    <row r="495">
      <c r="G495" s="142"/>
    </row>
    <row r="496">
      <c r="G496" s="142"/>
    </row>
    <row r="497">
      <c r="G497" s="142"/>
    </row>
    <row r="498">
      <c r="G498" s="142"/>
    </row>
    <row r="499">
      <c r="G499" s="142"/>
    </row>
    <row r="500">
      <c r="G500" s="142"/>
    </row>
    <row r="501">
      <c r="G501" s="142"/>
    </row>
    <row r="502">
      <c r="G502" s="142"/>
    </row>
    <row r="503">
      <c r="G503" s="142"/>
    </row>
    <row r="504">
      <c r="G504" s="142"/>
    </row>
    <row r="505">
      <c r="G505" s="142"/>
    </row>
    <row r="506">
      <c r="G506" s="142"/>
    </row>
    <row r="507">
      <c r="G507" s="142"/>
    </row>
    <row r="508">
      <c r="G508" s="142"/>
    </row>
    <row r="509">
      <c r="G509" s="142"/>
    </row>
    <row r="510">
      <c r="G510" s="142"/>
    </row>
    <row r="511">
      <c r="G511" s="142"/>
    </row>
    <row r="512">
      <c r="G512" s="142"/>
    </row>
    <row r="513">
      <c r="G513" s="142"/>
    </row>
    <row r="514">
      <c r="G514" s="142"/>
    </row>
    <row r="515">
      <c r="G515" s="142"/>
    </row>
    <row r="516">
      <c r="G516" s="142"/>
    </row>
    <row r="517">
      <c r="G517" s="142"/>
    </row>
    <row r="518">
      <c r="G518" s="142"/>
    </row>
    <row r="519">
      <c r="G519" s="142"/>
    </row>
    <row r="520">
      <c r="G520" s="142"/>
    </row>
    <row r="521">
      <c r="G521" s="142"/>
    </row>
    <row r="522">
      <c r="G522" s="142"/>
    </row>
    <row r="523">
      <c r="G523" s="142"/>
    </row>
    <row r="524">
      <c r="G524" s="142"/>
    </row>
    <row r="525">
      <c r="G525" s="142"/>
    </row>
    <row r="526">
      <c r="G526" s="142"/>
    </row>
    <row r="527">
      <c r="G527" s="142"/>
    </row>
    <row r="528">
      <c r="G528" s="142"/>
    </row>
    <row r="529">
      <c r="G529" s="142"/>
    </row>
    <row r="530">
      <c r="G530" s="142"/>
    </row>
    <row r="531">
      <c r="G531" s="142"/>
    </row>
    <row r="532">
      <c r="G532" s="142"/>
    </row>
    <row r="533">
      <c r="G533" s="142"/>
    </row>
    <row r="534">
      <c r="G534" s="142"/>
    </row>
    <row r="535">
      <c r="G535" s="142"/>
    </row>
    <row r="536">
      <c r="G536" s="142"/>
    </row>
    <row r="537">
      <c r="G537" s="142"/>
    </row>
    <row r="538">
      <c r="G538" s="142"/>
    </row>
    <row r="539">
      <c r="G539" s="142"/>
    </row>
    <row r="540">
      <c r="G540" s="142"/>
    </row>
    <row r="541">
      <c r="G541" s="142"/>
    </row>
    <row r="542">
      <c r="G542" s="142"/>
    </row>
    <row r="543">
      <c r="G543" s="142"/>
    </row>
    <row r="544">
      <c r="G544" s="142"/>
    </row>
    <row r="545">
      <c r="G545" s="142"/>
    </row>
    <row r="546">
      <c r="G546" s="142"/>
    </row>
    <row r="547">
      <c r="G547" s="142"/>
    </row>
    <row r="548">
      <c r="G548" s="142"/>
    </row>
    <row r="549">
      <c r="G549" s="142"/>
    </row>
    <row r="550">
      <c r="G550" s="142"/>
    </row>
    <row r="551">
      <c r="G551" s="142"/>
    </row>
    <row r="552">
      <c r="G552" s="142"/>
    </row>
    <row r="553">
      <c r="G553" s="142"/>
    </row>
    <row r="554">
      <c r="G554" s="142"/>
    </row>
    <row r="555">
      <c r="G555" s="142"/>
    </row>
    <row r="556">
      <c r="G556" s="142"/>
    </row>
    <row r="557">
      <c r="G557" s="142"/>
    </row>
    <row r="558">
      <c r="G558" s="142"/>
    </row>
    <row r="559">
      <c r="G559" s="142"/>
    </row>
    <row r="560">
      <c r="G560" s="142"/>
    </row>
    <row r="561">
      <c r="G561" s="142"/>
    </row>
    <row r="562">
      <c r="G562" s="142"/>
    </row>
    <row r="563">
      <c r="G563" s="142"/>
    </row>
    <row r="564">
      <c r="G564" s="142"/>
    </row>
    <row r="565">
      <c r="G565" s="142"/>
    </row>
    <row r="566">
      <c r="G566" s="142"/>
    </row>
    <row r="567">
      <c r="G567" s="142"/>
    </row>
    <row r="568">
      <c r="G568" s="142"/>
    </row>
    <row r="569">
      <c r="G569" s="142"/>
    </row>
    <row r="570">
      <c r="G570" s="142"/>
    </row>
    <row r="571">
      <c r="G571" s="142"/>
    </row>
    <row r="572">
      <c r="G572" s="142"/>
    </row>
    <row r="573">
      <c r="G573" s="142"/>
    </row>
    <row r="574">
      <c r="G574" s="142"/>
    </row>
    <row r="575">
      <c r="G575" s="142"/>
    </row>
    <row r="576">
      <c r="G576" s="142"/>
    </row>
    <row r="577">
      <c r="G577" s="142"/>
    </row>
    <row r="578">
      <c r="G578" s="142"/>
    </row>
    <row r="579">
      <c r="G579" s="142"/>
    </row>
    <row r="580">
      <c r="G580" s="142"/>
    </row>
    <row r="581">
      <c r="G581" s="142"/>
    </row>
    <row r="582">
      <c r="G582" s="142"/>
    </row>
    <row r="583">
      <c r="G583" s="142"/>
    </row>
    <row r="584">
      <c r="G584" s="142"/>
    </row>
    <row r="585">
      <c r="G585" s="142"/>
    </row>
    <row r="586">
      <c r="G586" s="142"/>
    </row>
    <row r="587">
      <c r="G587" s="142"/>
    </row>
    <row r="588">
      <c r="G588" s="142"/>
    </row>
    <row r="589">
      <c r="G589" s="142"/>
    </row>
    <row r="590">
      <c r="G590" s="142"/>
    </row>
    <row r="591">
      <c r="G591" s="142"/>
    </row>
    <row r="592">
      <c r="G592" s="142"/>
    </row>
    <row r="593">
      <c r="G593" s="142"/>
    </row>
    <row r="594">
      <c r="G594" s="142"/>
    </row>
    <row r="595">
      <c r="G595" s="142"/>
    </row>
    <row r="596">
      <c r="G596" s="142"/>
    </row>
    <row r="597">
      <c r="G597" s="142"/>
    </row>
    <row r="598">
      <c r="G598" s="142"/>
    </row>
    <row r="599">
      <c r="G599" s="142"/>
    </row>
    <row r="600">
      <c r="G600" s="142"/>
    </row>
    <row r="601">
      <c r="G601" s="142"/>
    </row>
    <row r="602">
      <c r="G602" s="142"/>
    </row>
    <row r="603">
      <c r="G603" s="142"/>
    </row>
    <row r="604">
      <c r="G604" s="142"/>
    </row>
    <row r="605">
      <c r="G605" s="142"/>
    </row>
    <row r="606">
      <c r="G606" s="142"/>
    </row>
    <row r="607">
      <c r="G607" s="142"/>
    </row>
    <row r="608">
      <c r="G608" s="142"/>
    </row>
    <row r="609">
      <c r="G609" s="142"/>
    </row>
    <row r="610">
      <c r="G610" s="142"/>
    </row>
    <row r="611">
      <c r="G611" s="142"/>
    </row>
    <row r="612">
      <c r="G612" s="142"/>
    </row>
    <row r="613">
      <c r="G613" s="142"/>
    </row>
    <row r="614">
      <c r="G614" s="142"/>
    </row>
    <row r="615">
      <c r="G615" s="142"/>
    </row>
    <row r="616">
      <c r="G616" s="142"/>
    </row>
    <row r="617">
      <c r="G617" s="142"/>
    </row>
    <row r="618">
      <c r="G618" s="142"/>
    </row>
    <row r="619">
      <c r="G619" s="142"/>
    </row>
    <row r="620">
      <c r="G620" s="142"/>
    </row>
    <row r="621">
      <c r="G621" s="142"/>
    </row>
    <row r="622">
      <c r="G622" s="142"/>
    </row>
    <row r="623">
      <c r="G623" s="142"/>
    </row>
    <row r="624">
      <c r="G624" s="142"/>
    </row>
    <row r="625">
      <c r="G625" s="142"/>
    </row>
    <row r="626">
      <c r="G626" s="142"/>
    </row>
    <row r="627">
      <c r="G627" s="142"/>
    </row>
    <row r="628">
      <c r="G628" s="142"/>
    </row>
    <row r="629">
      <c r="G629" s="142"/>
    </row>
    <row r="630">
      <c r="G630" s="142"/>
    </row>
    <row r="631">
      <c r="G631" s="142"/>
    </row>
    <row r="632">
      <c r="G632" s="142"/>
    </row>
    <row r="633">
      <c r="G633" s="142"/>
    </row>
    <row r="634">
      <c r="G634" s="142"/>
    </row>
    <row r="635">
      <c r="G635" s="142"/>
    </row>
    <row r="636">
      <c r="G636" s="142"/>
    </row>
    <row r="637">
      <c r="G637" s="142"/>
    </row>
    <row r="638">
      <c r="G638" s="142"/>
    </row>
    <row r="639">
      <c r="G639" s="142"/>
    </row>
    <row r="640">
      <c r="G640" s="142"/>
    </row>
    <row r="641">
      <c r="G641" s="142"/>
    </row>
    <row r="642">
      <c r="G642" s="142"/>
    </row>
    <row r="643">
      <c r="G643" s="142"/>
    </row>
    <row r="644">
      <c r="G644" s="142"/>
    </row>
    <row r="645">
      <c r="G645" s="142"/>
    </row>
    <row r="646">
      <c r="G646" s="142"/>
    </row>
    <row r="647">
      <c r="G647" s="142"/>
    </row>
    <row r="648">
      <c r="G648" s="142"/>
    </row>
    <row r="649">
      <c r="G649" s="142"/>
    </row>
    <row r="650">
      <c r="G650" s="142"/>
    </row>
    <row r="651">
      <c r="G651" s="142"/>
    </row>
    <row r="652">
      <c r="G652" s="142"/>
    </row>
    <row r="653">
      <c r="G653" s="142"/>
    </row>
    <row r="654">
      <c r="G654" s="142"/>
    </row>
    <row r="655">
      <c r="G655" s="142"/>
    </row>
    <row r="656">
      <c r="G656" s="142"/>
    </row>
    <row r="657">
      <c r="G657" s="142"/>
    </row>
    <row r="658">
      <c r="G658" s="142"/>
    </row>
    <row r="659">
      <c r="G659" s="142"/>
    </row>
    <row r="660">
      <c r="G660" s="142"/>
    </row>
    <row r="661">
      <c r="G661" s="142"/>
    </row>
    <row r="662">
      <c r="G662" s="142"/>
    </row>
    <row r="663">
      <c r="G663" s="142"/>
    </row>
    <row r="664">
      <c r="G664" s="142"/>
    </row>
    <row r="665">
      <c r="G665" s="142"/>
    </row>
    <row r="666">
      <c r="G666" s="142"/>
    </row>
    <row r="667">
      <c r="G667" s="142"/>
    </row>
    <row r="668">
      <c r="G668" s="142"/>
    </row>
    <row r="669">
      <c r="G669" s="142"/>
    </row>
    <row r="670">
      <c r="G670" s="142"/>
    </row>
    <row r="671">
      <c r="G671" s="142"/>
    </row>
    <row r="672">
      <c r="G672" s="142"/>
    </row>
    <row r="673">
      <c r="G673" s="142"/>
    </row>
    <row r="674">
      <c r="G674" s="142"/>
    </row>
    <row r="675">
      <c r="G675" s="142"/>
    </row>
    <row r="676">
      <c r="G676" s="142"/>
    </row>
    <row r="677">
      <c r="G677" s="142"/>
    </row>
    <row r="678">
      <c r="G678" s="142"/>
    </row>
    <row r="679">
      <c r="G679" s="142"/>
    </row>
    <row r="680">
      <c r="G680" s="142"/>
    </row>
    <row r="681">
      <c r="G681" s="142"/>
    </row>
    <row r="682">
      <c r="G682" s="142"/>
    </row>
    <row r="683">
      <c r="G683" s="142"/>
    </row>
    <row r="684">
      <c r="G684" s="142"/>
    </row>
    <row r="685">
      <c r="G685" s="142"/>
    </row>
    <row r="686">
      <c r="G686" s="142"/>
    </row>
    <row r="687">
      <c r="G687" s="142"/>
    </row>
    <row r="688">
      <c r="G688" s="142"/>
    </row>
    <row r="689">
      <c r="G689" s="142"/>
    </row>
    <row r="690">
      <c r="G690" s="142"/>
    </row>
    <row r="691">
      <c r="G691" s="142"/>
    </row>
    <row r="692">
      <c r="G692" s="142"/>
    </row>
    <row r="693">
      <c r="G693" s="142"/>
    </row>
    <row r="694">
      <c r="G694" s="142"/>
    </row>
    <row r="695">
      <c r="G695" s="142"/>
    </row>
    <row r="696">
      <c r="G696" s="142"/>
    </row>
    <row r="697">
      <c r="G697" s="142"/>
    </row>
    <row r="698">
      <c r="G698" s="142"/>
    </row>
    <row r="699">
      <c r="G699" s="142"/>
    </row>
    <row r="700">
      <c r="G700" s="142"/>
    </row>
    <row r="701">
      <c r="G701" s="142"/>
    </row>
    <row r="702">
      <c r="G702" s="142"/>
    </row>
    <row r="703">
      <c r="G703" s="142"/>
    </row>
    <row r="704">
      <c r="G704" s="142"/>
    </row>
    <row r="705">
      <c r="G705" s="142"/>
    </row>
    <row r="706">
      <c r="G706" s="142"/>
    </row>
    <row r="707">
      <c r="G707" s="142"/>
    </row>
    <row r="708">
      <c r="G708" s="142"/>
    </row>
    <row r="709">
      <c r="G709" s="142"/>
    </row>
    <row r="710">
      <c r="G710" s="142"/>
    </row>
    <row r="711">
      <c r="G711" s="142"/>
    </row>
    <row r="712">
      <c r="G712" s="142"/>
    </row>
    <row r="713">
      <c r="G713" s="142"/>
    </row>
    <row r="714">
      <c r="G714" s="142"/>
    </row>
    <row r="715">
      <c r="G715" s="142"/>
    </row>
    <row r="716">
      <c r="G716" s="142"/>
    </row>
    <row r="717">
      <c r="G717" s="142"/>
    </row>
    <row r="718">
      <c r="G718" s="142"/>
    </row>
    <row r="719">
      <c r="G719" s="142"/>
    </row>
    <row r="720">
      <c r="G720" s="142"/>
    </row>
    <row r="721">
      <c r="G721" s="142"/>
    </row>
    <row r="722">
      <c r="G722" s="142"/>
    </row>
    <row r="723">
      <c r="G723" s="142"/>
    </row>
    <row r="724">
      <c r="G724" s="142"/>
    </row>
    <row r="725">
      <c r="G725" s="142"/>
    </row>
    <row r="726">
      <c r="G726" s="142"/>
    </row>
    <row r="727">
      <c r="G727" s="142"/>
    </row>
    <row r="728">
      <c r="G728" s="142"/>
    </row>
    <row r="729">
      <c r="G729" s="142"/>
    </row>
    <row r="730">
      <c r="G730" s="142"/>
    </row>
    <row r="731">
      <c r="G731" s="142"/>
    </row>
    <row r="732">
      <c r="G732" s="142"/>
    </row>
    <row r="733">
      <c r="G733" s="142"/>
    </row>
    <row r="734">
      <c r="G734" s="142"/>
    </row>
    <row r="735">
      <c r="G735" s="142"/>
    </row>
    <row r="736">
      <c r="G736" s="142"/>
    </row>
    <row r="737">
      <c r="G737" s="142"/>
    </row>
    <row r="738">
      <c r="G738" s="142"/>
    </row>
    <row r="739">
      <c r="G739" s="142"/>
    </row>
    <row r="740">
      <c r="G740" s="142"/>
    </row>
    <row r="741">
      <c r="G741" s="142"/>
    </row>
    <row r="742">
      <c r="G742" s="142"/>
    </row>
    <row r="743">
      <c r="G743" s="142"/>
    </row>
    <row r="744">
      <c r="G744" s="142"/>
    </row>
    <row r="745">
      <c r="G745" s="142"/>
    </row>
    <row r="746">
      <c r="G746" s="142"/>
    </row>
    <row r="747">
      <c r="G747" s="142"/>
    </row>
    <row r="748">
      <c r="G748" s="142"/>
    </row>
    <row r="749">
      <c r="G749" s="142"/>
    </row>
    <row r="750">
      <c r="G750" s="142"/>
    </row>
    <row r="751">
      <c r="G751" s="142"/>
    </row>
    <row r="752">
      <c r="G752" s="142"/>
    </row>
    <row r="753">
      <c r="G753" s="142"/>
    </row>
    <row r="754">
      <c r="G754" s="142"/>
    </row>
    <row r="755">
      <c r="G755" s="142"/>
    </row>
    <row r="756">
      <c r="G756" s="142"/>
    </row>
    <row r="757">
      <c r="G757" s="142"/>
    </row>
    <row r="758">
      <c r="G758" s="142"/>
    </row>
    <row r="759">
      <c r="G759" s="142"/>
    </row>
    <row r="760">
      <c r="G760" s="142"/>
    </row>
    <row r="761">
      <c r="G761" s="142"/>
    </row>
    <row r="762">
      <c r="G762" s="142"/>
    </row>
    <row r="763">
      <c r="G763" s="142"/>
    </row>
    <row r="764">
      <c r="G764" s="142"/>
    </row>
    <row r="765">
      <c r="G765" s="142"/>
    </row>
    <row r="766">
      <c r="G766" s="142"/>
    </row>
    <row r="767">
      <c r="G767" s="142"/>
    </row>
    <row r="768">
      <c r="G768" s="142"/>
    </row>
    <row r="769">
      <c r="G769" s="142"/>
    </row>
    <row r="770">
      <c r="G770" s="142"/>
    </row>
    <row r="771">
      <c r="G771" s="142"/>
    </row>
    <row r="772">
      <c r="G772" s="142"/>
    </row>
    <row r="773">
      <c r="G773" s="142"/>
    </row>
    <row r="774">
      <c r="G774" s="142"/>
    </row>
    <row r="775">
      <c r="G775" s="142"/>
    </row>
    <row r="776">
      <c r="G776" s="142"/>
    </row>
    <row r="777">
      <c r="G777" s="142"/>
    </row>
    <row r="778">
      <c r="G778" s="142"/>
    </row>
    <row r="779">
      <c r="G779" s="142"/>
    </row>
    <row r="780">
      <c r="G780" s="142"/>
    </row>
    <row r="781">
      <c r="G781" s="142"/>
    </row>
    <row r="782">
      <c r="G782" s="142"/>
    </row>
    <row r="783">
      <c r="G783" s="142"/>
    </row>
    <row r="784">
      <c r="G784" s="142"/>
    </row>
    <row r="785">
      <c r="G785" s="142"/>
    </row>
    <row r="786">
      <c r="G786" s="142"/>
    </row>
    <row r="787">
      <c r="G787" s="142"/>
    </row>
    <row r="788">
      <c r="G788" s="142"/>
    </row>
    <row r="789">
      <c r="G789" s="142"/>
    </row>
    <row r="790">
      <c r="G790" s="142"/>
    </row>
    <row r="791">
      <c r="G791" s="142"/>
    </row>
    <row r="792">
      <c r="G792" s="142"/>
    </row>
    <row r="793">
      <c r="G793" s="142"/>
    </row>
    <row r="794">
      <c r="G794" s="142"/>
    </row>
    <row r="795">
      <c r="G795" s="142"/>
    </row>
    <row r="796">
      <c r="G796" s="142"/>
    </row>
    <row r="797">
      <c r="G797" s="142"/>
    </row>
    <row r="798">
      <c r="G798" s="142"/>
    </row>
    <row r="799">
      <c r="G799" s="142"/>
    </row>
    <row r="800">
      <c r="G800" s="142"/>
    </row>
    <row r="801">
      <c r="G801" s="142"/>
    </row>
    <row r="802">
      <c r="G802" s="142"/>
    </row>
    <row r="803">
      <c r="G803" s="142"/>
    </row>
    <row r="804">
      <c r="G804" s="142"/>
    </row>
    <row r="805">
      <c r="G805" s="142"/>
    </row>
    <row r="806">
      <c r="G806" s="142"/>
    </row>
    <row r="807">
      <c r="G807" s="142"/>
    </row>
    <row r="808">
      <c r="G808" s="142"/>
    </row>
    <row r="809">
      <c r="G809" s="142"/>
    </row>
    <row r="810">
      <c r="G810" s="142"/>
    </row>
    <row r="811">
      <c r="G811" s="142"/>
    </row>
    <row r="812">
      <c r="G812" s="142"/>
    </row>
    <row r="813">
      <c r="G813" s="142"/>
    </row>
    <row r="814">
      <c r="G814" s="142"/>
    </row>
    <row r="815">
      <c r="G815" s="142"/>
    </row>
    <row r="816">
      <c r="G816" s="142"/>
    </row>
    <row r="817">
      <c r="G817" s="142"/>
    </row>
    <row r="818">
      <c r="G818" s="142"/>
    </row>
    <row r="819">
      <c r="G819" s="142"/>
    </row>
    <row r="820">
      <c r="G820" s="142"/>
    </row>
    <row r="821">
      <c r="G821" s="142"/>
    </row>
    <row r="822">
      <c r="G822" s="142"/>
    </row>
    <row r="823">
      <c r="G823" s="142"/>
    </row>
    <row r="824">
      <c r="G824" s="142"/>
    </row>
    <row r="825">
      <c r="G825" s="142"/>
    </row>
    <row r="826">
      <c r="G826" s="142"/>
    </row>
    <row r="827">
      <c r="G827" s="142"/>
    </row>
    <row r="828">
      <c r="G828" s="142"/>
    </row>
    <row r="829">
      <c r="G829" s="142"/>
    </row>
    <row r="830">
      <c r="G830" s="142"/>
    </row>
    <row r="831">
      <c r="G831" s="142"/>
    </row>
    <row r="832">
      <c r="G832" s="142"/>
    </row>
    <row r="833">
      <c r="G833" s="142"/>
    </row>
    <row r="834">
      <c r="G834" s="142"/>
    </row>
    <row r="835">
      <c r="G835" s="142"/>
    </row>
    <row r="836">
      <c r="G836" s="142"/>
    </row>
    <row r="837">
      <c r="G837" s="142"/>
    </row>
    <row r="838">
      <c r="G838" s="142"/>
    </row>
    <row r="839">
      <c r="G839" s="142"/>
    </row>
    <row r="840">
      <c r="G840" s="142"/>
    </row>
    <row r="841">
      <c r="G841" s="142"/>
    </row>
    <row r="842">
      <c r="G842" s="142"/>
    </row>
    <row r="843">
      <c r="G843" s="142"/>
    </row>
    <row r="844">
      <c r="G844" s="142"/>
    </row>
    <row r="845">
      <c r="G845" s="142"/>
    </row>
    <row r="846">
      <c r="G846" s="142"/>
    </row>
    <row r="847">
      <c r="G847" s="142"/>
    </row>
    <row r="848">
      <c r="G848" s="142"/>
    </row>
    <row r="849">
      <c r="G849" s="142"/>
    </row>
    <row r="850">
      <c r="G850" s="142"/>
    </row>
    <row r="851">
      <c r="G851" s="142"/>
    </row>
    <row r="852">
      <c r="G852" s="142"/>
    </row>
    <row r="853">
      <c r="G853" s="142"/>
    </row>
    <row r="854">
      <c r="G854" s="142"/>
    </row>
    <row r="855">
      <c r="G855" s="142"/>
    </row>
    <row r="856">
      <c r="G856" s="142"/>
    </row>
    <row r="857">
      <c r="G857" s="142"/>
    </row>
    <row r="858">
      <c r="G858" s="142"/>
    </row>
    <row r="859">
      <c r="G859" s="142"/>
    </row>
    <row r="860">
      <c r="G860" s="142"/>
    </row>
    <row r="861">
      <c r="G861" s="142"/>
    </row>
    <row r="862">
      <c r="G862" s="142"/>
    </row>
    <row r="863">
      <c r="G863" s="142"/>
    </row>
    <row r="864">
      <c r="G864" s="142"/>
    </row>
    <row r="865">
      <c r="G865" s="142"/>
    </row>
    <row r="866">
      <c r="G866" s="142"/>
    </row>
    <row r="867">
      <c r="G867" s="142"/>
    </row>
    <row r="868">
      <c r="G868" s="142"/>
    </row>
    <row r="869">
      <c r="G869" s="142"/>
    </row>
    <row r="870">
      <c r="G870" s="142"/>
    </row>
    <row r="871">
      <c r="G871" s="142"/>
    </row>
    <row r="872">
      <c r="G872" s="142"/>
    </row>
    <row r="873">
      <c r="G873" s="142"/>
    </row>
    <row r="874">
      <c r="G874" s="142"/>
    </row>
    <row r="875">
      <c r="G875" s="142"/>
    </row>
    <row r="876">
      <c r="G876" s="142"/>
    </row>
    <row r="877">
      <c r="G877" s="142"/>
    </row>
    <row r="878">
      <c r="G878" s="142"/>
    </row>
    <row r="879">
      <c r="G879" s="142"/>
    </row>
    <row r="880">
      <c r="G880" s="142"/>
    </row>
    <row r="881">
      <c r="G881" s="142"/>
    </row>
    <row r="882">
      <c r="G882" s="142"/>
    </row>
    <row r="883">
      <c r="G883" s="142"/>
    </row>
    <row r="884">
      <c r="G884" s="142"/>
    </row>
    <row r="885">
      <c r="G885" s="142"/>
    </row>
    <row r="886">
      <c r="G886" s="142"/>
    </row>
    <row r="887">
      <c r="G887" s="142"/>
    </row>
    <row r="888">
      <c r="G888" s="142"/>
    </row>
    <row r="889">
      <c r="G889" s="142"/>
    </row>
    <row r="890">
      <c r="G890" s="142"/>
    </row>
    <row r="891">
      <c r="G891" s="142"/>
    </row>
    <row r="892">
      <c r="G892" s="142"/>
    </row>
    <row r="893">
      <c r="G893" s="142"/>
    </row>
    <row r="894">
      <c r="G894" s="142"/>
    </row>
    <row r="895">
      <c r="G895" s="142"/>
    </row>
    <row r="896">
      <c r="G896" s="142"/>
    </row>
    <row r="897">
      <c r="G897" s="142"/>
    </row>
    <row r="898">
      <c r="G898" s="142"/>
    </row>
    <row r="899">
      <c r="G899" s="142"/>
    </row>
    <row r="900">
      <c r="G900" s="142"/>
    </row>
    <row r="901">
      <c r="G901" s="142"/>
    </row>
    <row r="902">
      <c r="G902" s="142"/>
    </row>
    <row r="903">
      <c r="G903" s="142"/>
    </row>
    <row r="904">
      <c r="G904" s="142"/>
    </row>
    <row r="905">
      <c r="G905" s="142"/>
    </row>
    <row r="906">
      <c r="G906" s="142"/>
    </row>
    <row r="907">
      <c r="G907" s="142"/>
    </row>
    <row r="908">
      <c r="G908" s="142"/>
    </row>
    <row r="909">
      <c r="G909" s="142"/>
    </row>
    <row r="910">
      <c r="G910" s="142"/>
    </row>
    <row r="911">
      <c r="G911" s="142"/>
    </row>
    <row r="912">
      <c r="G912" s="142"/>
    </row>
    <row r="913">
      <c r="G913" s="142"/>
    </row>
    <row r="914">
      <c r="G914" s="142"/>
    </row>
    <row r="915">
      <c r="G915" s="142"/>
    </row>
    <row r="916">
      <c r="G916" s="142"/>
    </row>
    <row r="917">
      <c r="G917" s="142"/>
    </row>
    <row r="918">
      <c r="G918" s="142"/>
    </row>
    <row r="919">
      <c r="G919" s="142"/>
    </row>
    <row r="920">
      <c r="G920" s="142"/>
    </row>
    <row r="921">
      <c r="G921" s="142"/>
    </row>
    <row r="922">
      <c r="G922" s="142"/>
    </row>
    <row r="923">
      <c r="G923" s="142"/>
    </row>
    <row r="924">
      <c r="G924" s="142"/>
    </row>
    <row r="925">
      <c r="G925" s="142"/>
    </row>
    <row r="926">
      <c r="G926" s="142"/>
    </row>
    <row r="927">
      <c r="G927" s="142"/>
    </row>
    <row r="928">
      <c r="G928" s="142"/>
    </row>
    <row r="929">
      <c r="G929" s="142"/>
    </row>
    <row r="930">
      <c r="G930" s="142"/>
    </row>
    <row r="931">
      <c r="G931" s="142"/>
    </row>
    <row r="932">
      <c r="G932" s="142"/>
    </row>
    <row r="933">
      <c r="G933" s="142"/>
    </row>
    <row r="934">
      <c r="G934" s="142"/>
    </row>
    <row r="935">
      <c r="G935" s="142"/>
    </row>
    <row r="936">
      <c r="G936" s="142"/>
    </row>
    <row r="937">
      <c r="G937" s="142"/>
    </row>
    <row r="938">
      <c r="G938" s="142"/>
    </row>
    <row r="939">
      <c r="G939" s="142"/>
    </row>
    <row r="940">
      <c r="G940" s="142"/>
    </row>
    <row r="941">
      <c r="G941" s="142"/>
    </row>
    <row r="942">
      <c r="G942" s="142"/>
    </row>
    <row r="943">
      <c r="G943" s="142"/>
    </row>
    <row r="944">
      <c r="G944" s="142"/>
    </row>
    <row r="945">
      <c r="G945" s="142"/>
    </row>
    <row r="946">
      <c r="G946" s="142"/>
    </row>
    <row r="947">
      <c r="G947" s="142"/>
    </row>
    <row r="948">
      <c r="G948" s="142"/>
    </row>
    <row r="949">
      <c r="G949" s="142"/>
    </row>
    <row r="950">
      <c r="G950" s="142"/>
    </row>
    <row r="951">
      <c r="G951" s="142"/>
    </row>
    <row r="952">
      <c r="G952" s="142"/>
    </row>
    <row r="953">
      <c r="G953" s="142"/>
    </row>
    <row r="954">
      <c r="G954" s="142"/>
    </row>
    <row r="955">
      <c r="G955" s="142"/>
    </row>
    <row r="956">
      <c r="G956" s="142"/>
    </row>
    <row r="957">
      <c r="G957" s="142"/>
    </row>
    <row r="958">
      <c r="G958" s="142"/>
    </row>
    <row r="959">
      <c r="G959" s="142"/>
    </row>
    <row r="960">
      <c r="G960" s="142"/>
    </row>
    <row r="961">
      <c r="G961" s="142"/>
    </row>
    <row r="962">
      <c r="G962" s="142"/>
    </row>
    <row r="963">
      <c r="G963" s="142"/>
    </row>
    <row r="964">
      <c r="G964" s="142"/>
    </row>
    <row r="965">
      <c r="G965" s="142"/>
    </row>
    <row r="966">
      <c r="G966" s="142"/>
    </row>
    <row r="967">
      <c r="G967" s="142"/>
    </row>
    <row r="968">
      <c r="G968" s="142"/>
    </row>
    <row r="969">
      <c r="G969" s="142"/>
    </row>
    <row r="970">
      <c r="G970" s="142"/>
    </row>
    <row r="971">
      <c r="G971" s="142"/>
    </row>
    <row r="972">
      <c r="G972" s="142"/>
    </row>
    <row r="973">
      <c r="G973" s="142"/>
    </row>
    <row r="974">
      <c r="G974" s="142"/>
    </row>
    <row r="975">
      <c r="G975" s="142"/>
    </row>
    <row r="976">
      <c r="G976" s="142"/>
    </row>
    <row r="977">
      <c r="G977" s="142"/>
    </row>
    <row r="978">
      <c r="G978" s="142"/>
    </row>
    <row r="979">
      <c r="G979" s="142"/>
    </row>
    <row r="980">
      <c r="G980" s="142"/>
    </row>
    <row r="981">
      <c r="G981" s="142"/>
    </row>
    <row r="982">
      <c r="G982" s="142"/>
    </row>
    <row r="983">
      <c r="G983" s="142"/>
    </row>
    <row r="984">
      <c r="G984" s="142"/>
    </row>
    <row r="985">
      <c r="G985" s="142"/>
    </row>
    <row r="986">
      <c r="G986" s="142"/>
    </row>
    <row r="987">
      <c r="G987" s="142"/>
    </row>
    <row r="988">
      <c r="G988" s="142"/>
    </row>
    <row r="989">
      <c r="G989" s="142"/>
    </row>
    <row r="990">
      <c r="G990" s="142"/>
    </row>
    <row r="991">
      <c r="G991" s="142"/>
    </row>
    <row r="992">
      <c r="G992" s="142"/>
    </row>
    <row r="993">
      <c r="G993" s="142"/>
    </row>
    <row r="994">
      <c r="G994" s="142"/>
    </row>
    <row r="995">
      <c r="G995" s="142"/>
    </row>
    <row r="996">
      <c r="G996" s="142"/>
    </row>
    <row r="997">
      <c r="G997" s="142"/>
    </row>
    <row r="998">
      <c r="G998" s="142"/>
    </row>
    <row r="999">
      <c r="G999" s="142"/>
    </row>
    <row r="1000">
      <c r="G1000" s="142"/>
    </row>
    <row r="1001">
      <c r="G1001" s="142"/>
    </row>
    <row r="1002">
      <c r="G1002" s="142"/>
    </row>
    <row r="1003">
      <c r="G1003" s="142"/>
    </row>
    <row r="1004">
      <c r="G1004" s="142"/>
    </row>
  </sheetData>
  <drawing r:id="rId1"/>
</worksheet>
</file>