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o\Desktop\Excel Modeling Tips and Tricks\Excel-Modeling-Tips-and-Tricks\"/>
    </mc:Choice>
  </mc:AlternateContent>
  <xr:revisionPtr revIDLastSave="0" documentId="8_{B5331D1A-64EB-4FA7-8F5A-8E58AC98F1B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come Statement" sheetId="1" r:id="rId1"/>
    <sheet name="Balance Sheet" sheetId="2" r:id="rId2"/>
    <sheet name="Forecast" sheetId="3" r:id="rId3"/>
    <sheet name="GreySky" sheetId="4" state="hidden" r:id="rId4"/>
    <sheet name="BlueSky" sheetId="5" state="hidden" r:id="rId5"/>
    <sheet name="Base" sheetId="6" state="hidden" r:id="rId6"/>
    <sheet name="PPE Outside Data" sheetId="7" state="hidden" r:id="rId7"/>
  </sheets>
  <calcPr calcId="181029"/>
</workbook>
</file>

<file path=xl/calcChain.xml><?xml version="1.0" encoding="utf-8"?>
<calcChain xmlns="http://schemas.openxmlformats.org/spreadsheetml/2006/main">
  <c r="F27" i="3" l="1"/>
  <c r="F23" i="3"/>
  <c r="J13" i="3"/>
  <c r="J15" i="3"/>
  <c r="J12" i="3"/>
  <c r="J11" i="3"/>
  <c r="J10" i="3"/>
  <c r="B5" i="6" l="1"/>
  <c r="A48" i="3"/>
  <c r="A47" i="3"/>
  <c r="B46" i="3"/>
  <c r="A46" i="3"/>
  <c r="A45" i="3"/>
  <c r="B44" i="3"/>
  <c r="A43" i="3"/>
  <c r="A42" i="3"/>
  <c r="A41" i="3"/>
  <c r="A40" i="3"/>
  <c r="A39" i="3"/>
  <c r="A38" i="3"/>
  <c r="A37" i="3"/>
  <c r="A36" i="3"/>
  <c r="A35" i="3"/>
  <c r="A34" i="3"/>
  <c r="E30" i="3"/>
  <c r="D30" i="3"/>
  <c r="C30" i="3"/>
  <c r="B30" i="3"/>
  <c r="A30" i="3"/>
  <c r="E29" i="3"/>
  <c r="D29" i="3"/>
  <c r="C29" i="3"/>
  <c r="B29" i="3"/>
  <c r="A29" i="3"/>
  <c r="E28" i="3"/>
  <c r="E31" i="3" s="1"/>
  <c r="E47" i="3" s="1"/>
  <c r="D28" i="3"/>
  <c r="D31" i="3" s="1"/>
  <c r="D47" i="3" s="1"/>
  <c r="C28" i="3"/>
  <c r="C31" i="3" s="1"/>
  <c r="C47" i="3" s="1"/>
  <c r="A28" i="3"/>
  <c r="E27" i="3"/>
  <c r="D27" i="3"/>
  <c r="C27" i="3"/>
  <c r="B27" i="3"/>
  <c r="A27" i="3"/>
  <c r="E26" i="3"/>
  <c r="D26" i="3"/>
  <c r="D42" i="3" s="1"/>
  <c r="C26" i="3"/>
  <c r="C42" i="3" s="1"/>
  <c r="B26" i="3"/>
  <c r="B28" i="3" s="1"/>
  <c r="B31" i="3" s="1"/>
  <c r="A26" i="3"/>
  <c r="E23" i="3"/>
  <c r="D23" i="3"/>
  <c r="C23" i="3"/>
  <c r="B23" i="3"/>
  <c r="A23" i="3"/>
  <c r="E22" i="3"/>
  <c r="E24" i="3" s="1"/>
  <c r="D22" i="3"/>
  <c r="D24" i="3" s="1"/>
  <c r="C22" i="3"/>
  <c r="C24" i="3" s="1"/>
  <c r="A22" i="3"/>
  <c r="E21" i="3"/>
  <c r="D21" i="3"/>
  <c r="D41" i="3" s="1"/>
  <c r="C21" i="3"/>
  <c r="C41" i="3" s="1"/>
  <c r="B21" i="3"/>
  <c r="B41" i="3" s="1"/>
  <c r="A21" i="3"/>
  <c r="E20" i="3"/>
  <c r="D20" i="3"/>
  <c r="D40" i="3" s="1"/>
  <c r="C20" i="3"/>
  <c r="C40" i="3" s="1"/>
  <c r="B20" i="3"/>
  <c r="B22" i="3" s="1"/>
  <c r="B24" i="3" s="1"/>
  <c r="A20" i="3"/>
  <c r="E19" i="3"/>
  <c r="D19" i="3"/>
  <c r="C19" i="3"/>
  <c r="B19" i="3"/>
  <c r="A19" i="3"/>
  <c r="A16" i="3"/>
  <c r="E15" i="3"/>
  <c r="D15" i="3"/>
  <c r="C15" i="3"/>
  <c r="B15" i="3"/>
  <c r="A15" i="3"/>
  <c r="E13" i="3"/>
  <c r="D13" i="3"/>
  <c r="C13" i="3"/>
  <c r="B13" i="3"/>
  <c r="B7" i="6" s="1"/>
  <c r="A13" i="3"/>
  <c r="A12" i="3"/>
  <c r="E11" i="3"/>
  <c r="D11" i="3"/>
  <c r="C11" i="3"/>
  <c r="B11" i="3"/>
  <c r="A11" i="3"/>
  <c r="A10" i="3"/>
  <c r="D9" i="3"/>
  <c r="C9" i="3"/>
  <c r="B9" i="3"/>
  <c r="A9" i="3"/>
  <c r="D8" i="3"/>
  <c r="D10" i="3" s="1"/>
  <c r="C8" i="3"/>
  <c r="C43" i="3" s="1"/>
  <c r="B8" i="3"/>
  <c r="A8" i="3"/>
  <c r="C5" i="3"/>
  <c r="B5" i="3"/>
  <c r="A5" i="3"/>
  <c r="E4" i="3"/>
  <c r="E8" i="3" s="1"/>
  <c r="D4" i="3"/>
  <c r="A4" i="3"/>
  <c r="E3" i="3"/>
  <c r="D3" i="3"/>
  <c r="C3" i="3"/>
  <c r="B3" i="3"/>
  <c r="A3" i="3"/>
  <c r="E32" i="2"/>
  <c r="C29" i="2"/>
  <c r="B29" i="2"/>
  <c r="E25" i="2"/>
  <c r="D25" i="2"/>
  <c r="C25" i="2"/>
  <c r="B25" i="2"/>
  <c r="E24" i="2"/>
  <c r="D24" i="2"/>
  <c r="C24" i="2"/>
  <c r="B24" i="2"/>
  <c r="E23" i="2"/>
  <c r="D23" i="2"/>
  <c r="C23" i="2"/>
  <c r="B23" i="2"/>
  <c r="C19" i="2"/>
  <c r="B19" i="2"/>
  <c r="E16" i="2"/>
  <c r="E19" i="2" s="1"/>
  <c r="E29" i="2" s="1"/>
  <c r="D16" i="2"/>
  <c r="D19" i="2" s="1"/>
  <c r="D29" i="2" s="1"/>
  <c r="C16" i="2"/>
  <c r="B16" i="2"/>
  <c r="E10" i="2"/>
  <c r="E12" i="2" s="1"/>
  <c r="E26" i="2" s="1"/>
  <c r="D10" i="2"/>
  <c r="D12" i="2" s="1"/>
  <c r="D26" i="2" s="1"/>
  <c r="C10" i="2"/>
  <c r="C12" i="2" s="1"/>
  <c r="C26" i="2" s="1"/>
  <c r="B10" i="2"/>
  <c r="B12" i="2" s="1"/>
  <c r="B26" i="2" s="1"/>
  <c r="E20" i="1"/>
  <c r="E5" i="3" s="1"/>
  <c r="E9" i="3" s="1"/>
  <c r="E41" i="3" s="1"/>
  <c r="D20" i="1"/>
  <c r="D5" i="3" s="1"/>
  <c r="C20" i="1"/>
  <c r="B20" i="1"/>
  <c r="E19" i="1"/>
  <c r="D19" i="1"/>
  <c r="C19" i="1"/>
  <c r="C4" i="3" s="1"/>
  <c r="B19" i="1"/>
  <c r="B4" i="3" s="1"/>
  <c r="E9" i="1"/>
  <c r="E11" i="1" s="1"/>
  <c r="D9" i="1"/>
  <c r="D32" i="2" s="1"/>
  <c r="C9" i="1"/>
  <c r="C32" i="2" s="1"/>
  <c r="B9" i="1"/>
  <c r="B32" i="2" s="1"/>
  <c r="J7" i="3"/>
  <c r="J3" i="3"/>
  <c r="J5" i="3"/>
  <c r="J4" i="3"/>
  <c r="F13" i="3" l="1"/>
  <c r="F3" i="3"/>
  <c r="F4" i="3"/>
  <c r="G4" i="3" s="1"/>
  <c r="F5" i="3"/>
  <c r="G5" i="3" s="1"/>
  <c r="E43" i="3"/>
  <c r="E10" i="3"/>
  <c r="E44" i="3"/>
  <c r="B6" i="6"/>
  <c r="E40" i="3"/>
  <c r="B43" i="3"/>
  <c r="E30" i="2"/>
  <c r="E13" i="1"/>
  <c r="E15" i="1" s="1"/>
  <c r="D35" i="3"/>
  <c r="D12" i="3"/>
  <c r="B47" i="3"/>
  <c r="E42" i="3"/>
  <c r="C46" i="3"/>
  <c r="E46" i="3"/>
  <c r="D46" i="3"/>
  <c r="C44" i="3"/>
  <c r="B42" i="3"/>
  <c r="D44" i="3"/>
  <c r="B40" i="3"/>
  <c r="B10" i="3"/>
  <c r="C10" i="3"/>
  <c r="B11" i="1"/>
  <c r="C11" i="1"/>
  <c r="D11" i="1"/>
  <c r="D43" i="3"/>
  <c r="J6" i="3"/>
  <c r="G3" i="3" l="1"/>
  <c r="F9" i="3"/>
  <c r="F21" i="3" s="1"/>
  <c r="C28" i="2"/>
  <c r="B13" i="1"/>
  <c r="B15" i="1" s="1"/>
  <c r="B30" i="2"/>
  <c r="F8" i="3"/>
  <c r="F26" i="3" s="1"/>
  <c r="F28" i="3" s="1"/>
  <c r="E34" i="2"/>
  <c r="E35" i="2"/>
  <c r="E33" i="2"/>
  <c r="E12" i="3"/>
  <c r="E35" i="3"/>
  <c r="E28" i="2"/>
  <c r="D30" i="2"/>
  <c r="D13" i="1"/>
  <c r="D15" i="1" s="1"/>
  <c r="D28" i="2"/>
  <c r="C13" i="1"/>
  <c r="C15" i="1" s="1"/>
  <c r="C30" i="2"/>
  <c r="C35" i="3"/>
  <c r="C12" i="3"/>
  <c r="D48" i="3"/>
  <c r="D14" i="3"/>
  <c r="D16" i="3" s="1"/>
  <c r="B35" i="3"/>
  <c r="B12" i="3"/>
  <c r="F19" i="3" l="1"/>
  <c r="F20" i="3"/>
  <c r="F10" i="3"/>
  <c r="E14" i="3"/>
  <c r="E16" i="3" s="1"/>
  <c r="E48" i="3"/>
  <c r="C35" i="2"/>
  <c r="C34" i="2"/>
  <c r="C33" i="2"/>
  <c r="B33" i="2"/>
  <c r="B35" i="2"/>
  <c r="B34" i="2"/>
  <c r="B48" i="3"/>
  <c r="B14" i="3"/>
  <c r="D38" i="3"/>
  <c r="D37" i="3"/>
  <c r="D36" i="3"/>
  <c r="C14" i="3"/>
  <c r="C16" i="3" s="1"/>
  <c r="C48" i="3"/>
  <c r="D35" i="2"/>
  <c r="D34" i="2"/>
  <c r="D33" i="2"/>
  <c r="F11" i="3"/>
  <c r="F22" i="3" l="1"/>
  <c r="F24" i="3" s="1"/>
  <c r="F12" i="3"/>
  <c r="F14" i="3" s="1"/>
  <c r="B16" i="3"/>
  <c r="B8" i="6"/>
  <c r="C38" i="3"/>
  <c r="C37" i="3"/>
  <c r="C36" i="3"/>
  <c r="E37" i="3"/>
  <c r="E36" i="3"/>
  <c r="E38" i="3"/>
  <c r="J8" i="3"/>
  <c r="F15" i="3" l="1"/>
  <c r="F16" i="3" s="1"/>
  <c r="F30" i="3" s="1"/>
  <c r="F31" i="3" s="1"/>
  <c r="B37" i="3"/>
  <c r="B38" i="3"/>
  <c r="B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200-000001000000}">
      <text>
        <r>
          <rPr>
            <sz val="11"/>
            <color theme="1"/>
            <rFont val="Arial"/>
            <family val="2"/>
          </rPr>
          <t>McDonald, Michael B.:
Don't change assumptions here. Use the hidden assumptions worksheets!!!</t>
        </r>
      </text>
    </comment>
    <comment ref="F13" authorId="0" shapeId="0" xr:uid="{00000000-0006-0000-0200-000002000000}">
      <text>
        <r>
          <rPr>
            <sz val="11"/>
            <color theme="1"/>
            <rFont val="Arial"/>
            <family val="2"/>
          </rPr>
          <t>McDonald, Michael B.:
Assumes interest on LT debt only</t>
        </r>
      </text>
    </comment>
    <comment ref="F15" authorId="0" shapeId="0" xr:uid="{00000000-0006-0000-0200-000003000000}">
      <text>
        <r>
          <rPr>
            <sz val="11"/>
            <color theme="1"/>
            <rFont val="Arial"/>
            <family val="2"/>
          </rPr>
          <t>McDonald, Michael B.:
Tax rate assumption based on discussion with senior management</t>
        </r>
      </text>
    </comment>
  </commentList>
</comments>
</file>

<file path=xl/sharedStrings.xml><?xml version="1.0" encoding="utf-8"?>
<sst xmlns="http://schemas.openxmlformats.org/spreadsheetml/2006/main" count="112" uniqueCount="80">
  <si>
    <t>Exhibit 1</t>
  </si>
  <si>
    <t>RedTech 30</t>
  </si>
  <si>
    <t>Income Statements</t>
  </si>
  <si>
    <t>Income Statement (in thousands of dollars)</t>
  </si>
  <si>
    <t>Revenue</t>
  </si>
  <si>
    <t>Cost of goods sold</t>
  </si>
  <si>
    <t>Gross margin</t>
  </si>
  <si>
    <t>General and administrative</t>
  </si>
  <si>
    <t>Earnings before interest and taxes</t>
  </si>
  <si>
    <t>Interest</t>
  </si>
  <si>
    <t>Tax</t>
  </si>
  <si>
    <t>Net income</t>
  </si>
  <si>
    <t>Unit Data</t>
  </si>
  <si>
    <t>Phones sold (in thousands)</t>
  </si>
  <si>
    <t>Average price per Phone (in dollars)</t>
  </si>
  <si>
    <t>Average cost per Phone (in dollars)</t>
  </si>
  <si>
    <t>Depreciation (in thosands of dollars)</t>
  </si>
  <si>
    <t>Exhibit 2</t>
  </si>
  <si>
    <t>Balance Sheets</t>
  </si>
  <si>
    <t>Balance Sheet ($1,000)</t>
  </si>
  <si>
    <t>Cash</t>
  </si>
  <si>
    <t>Accounts receivable</t>
  </si>
  <si>
    <t>Inventory</t>
  </si>
  <si>
    <t xml:space="preserve">  Current assets</t>
  </si>
  <si>
    <t>Plant and equipment</t>
  </si>
  <si>
    <t>Accounts payable</t>
  </si>
  <si>
    <t>Other accrued expenses</t>
  </si>
  <si>
    <t xml:space="preserve">  Current liabilities</t>
  </si>
  <si>
    <t>Long-term debt</t>
  </si>
  <si>
    <t>Owners' equity</t>
  </si>
  <si>
    <t>Financial Ratios</t>
  </si>
  <si>
    <t>Asset Ratios</t>
  </si>
  <si>
    <t xml:space="preserve">  Days in receivables</t>
  </si>
  <si>
    <t xml:space="preserve">  Days in inventory</t>
  </si>
  <si>
    <t xml:space="preserve">  Days in payables</t>
  </si>
  <si>
    <t xml:space="preserve">  Total asset turnover</t>
  </si>
  <si>
    <t>Leverage Ratios</t>
  </si>
  <si>
    <t xml:space="preserve">  Debt to EBITDA (TTM)</t>
  </si>
  <si>
    <t xml:space="preserve">  Debt to Book Value</t>
  </si>
  <si>
    <t xml:space="preserve">  Times Interest Earned</t>
  </si>
  <si>
    <t>Profitability Ratios</t>
  </si>
  <si>
    <t xml:space="preserve"> Gross margin</t>
  </si>
  <si>
    <t xml:space="preserve">  Net margin</t>
  </si>
  <si>
    <t xml:space="preserve">  ROA</t>
  </si>
  <si>
    <t xml:space="preserve">  ROE</t>
  </si>
  <si>
    <t>Forecast</t>
  </si>
  <si>
    <t>CAGR</t>
  </si>
  <si>
    <t>Assumptions:</t>
  </si>
  <si>
    <t>Base</t>
  </si>
  <si>
    <t>BlueSky</t>
  </si>
  <si>
    <t>Unit Growth</t>
  </si>
  <si>
    <t>GreySky</t>
  </si>
  <si>
    <t>Price Growth</t>
  </si>
  <si>
    <t>Cost Growth</t>
  </si>
  <si>
    <t>G&amp;A/Sales</t>
  </si>
  <si>
    <t>Income Statement ($1,000)</t>
  </si>
  <si>
    <t>Interest Expense</t>
  </si>
  <si>
    <t>Tax Rate</t>
  </si>
  <si>
    <t>EBT</t>
  </si>
  <si>
    <t>Assumptions</t>
  </si>
  <si>
    <t>WPSID61</t>
  </si>
  <si>
    <t>WPSID62</t>
  </si>
  <si>
    <t>chg</t>
  </si>
  <si>
    <t>Change</t>
  </si>
  <si>
    <t>M</t>
  </si>
  <si>
    <t>Monthly</t>
  </si>
  <si>
    <t>1947-04-01 to 2021-02-01</t>
  </si>
  <si>
    <t>Producer Price Index by Commodity: Intermediate Demand by Commodity Type: Processed Goods for Intermediate Demand</t>
  </si>
  <si>
    <t>Producer Price Index by Commodity: Intermediate Demand by Commodity Type: Unprocessed Goods for Intermediate Demand</t>
  </si>
  <si>
    <t>U.S. Bureau of Labor Statistics</t>
  </si>
  <si>
    <t>date</t>
  </si>
  <si>
    <t>value</t>
  </si>
  <si>
    <t>Revenue/PP&amp;E</t>
  </si>
  <si>
    <t>Cash/Sales</t>
  </si>
  <si>
    <t>AR/Sales</t>
  </si>
  <si>
    <t>Inventory/Sales</t>
  </si>
  <si>
    <t>PPE Growth</t>
  </si>
  <si>
    <t>AP/Sales</t>
  </si>
  <si>
    <t>Total Assets</t>
  </si>
  <si>
    <t>L +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</si>
</sst>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3" x14ac:knownFonts="1">
    <font>
      <sz val="11"/>
      <color theme="1"/>
      <name val="Arial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b/>
      <u/>
      <sz val="12"/>
      <color rgb="FF0070C0"/>
      <name val="Times New Roman"/>
      <family val="1"/>
    </font>
    <font>
      <sz val="12"/>
      <color rgb="FF0070C0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/>
    <xf numFmtId="3" fontId="2" fillId="0" borderId="2" xfId="0" applyNumberFormat="1" applyFont="1" applyBorder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1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2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/>
    <xf numFmtId="9" fontId="2" fillId="0" borderId="0" xfId="0" applyNumberFormat="1" applyFont="1"/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4" fontId="2" fillId="0" borderId="0" xfId="0" applyNumberFormat="1" applyFont="1" applyAlignment="1">
      <alignment wrapText="1"/>
    </xf>
    <xf numFmtId="164" fontId="10" fillId="0" borderId="0" xfId="0" applyNumberFormat="1" applyFont="1"/>
    <xf numFmtId="165" fontId="10" fillId="0" borderId="0" xfId="0" applyNumberFormat="1" applyFont="1"/>
    <xf numFmtId="164" fontId="1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3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fred.stlouisfed.org/series/WPSID62" TargetMode="External"/><Relationship Id="rId1" Type="http://schemas.openxmlformats.org/officeDocument/2006/relationships/hyperlink" Target="https://fred.stlouisfed.org/series/WPSID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E1"/>
    </sheetView>
  </sheetViews>
  <sheetFormatPr defaultColWidth="12.625" defaultRowHeight="15" customHeight="1" x14ac:dyDescent="0.2"/>
  <cols>
    <col min="1" max="1" width="44.625" customWidth="1"/>
    <col min="2" max="5" width="9.375" customWidth="1"/>
    <col min="6" max="26" width="8" customWidth="1"/>
  </cols>
  <sheetData>
    <row r="1" spans="1:26" ht="18" customHeight="1" x14ac:dyDescent="0.3">
      <c r="A1" s="28" t="s">
        <v>0</v>
      </c>
      <c r="B1" s="29"/>
      <c r="C1" s="29"/>
      <c r="D1" s="29"/>
      <c r="E1" s="2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8" t="s">
        <v>1</v>
      </c>
      <c r="B2" s="29"/>
      <c r="C2" s="29"/>
      <c r="D2" s="29"/>
      <c r="E2" s="2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8" t="s">
        <v>2</v>
      </c>
      <c r="B3" s="29"/>
      <c r="C3" s="29"/>
      <c r="D3" s="29"/>
      <c r="E3" s="2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3"/>
      <c r="D4" s="3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3</v>
      </c>
      <c r="B6" s="5"/>
      <c r="C6" s="5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4</v>
      </c>
      <c r="B7" s="6">
        <v>129838</v>
      </c>
      <c r="C7" s="6">
        <v>133560</v>
      </c>
      <c r="D7" s="6">
        <v>151763</v>
      </c>
      <c r="E7" s="6">
        <v>175908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5</v>
      </c>
      <c r="B8" s="7">
        <v>98857</v>
      </c>
      <c r="C8" s="7">
        <v>107203</v>
      </c>
      <c r="D8" s="7">
        <v>118066</v>
      </c>
      <c r="E8" s="7">
        <v>141324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6</v>
      </c>
      <c r="B9" s="6">
        <f t="shared" ref="B9:E9" si="0">B7-B8</f>
        <v>30981</v>
      </c>
      <c r="C9" s="6">
        <f t="shared" si="0"/>
        <v>26357</v>
      </c>
      <c r="D9" s="6">
        <f t="shared" si="0"/>
        <v>33697</v>
      </c>
      <c r="E9" s="6">
        <f t="shared" si="0"/>
        <v>34584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7</v>
      </c>
      <c r="B10" s="7">
        <v>12609</v>
      </c>
      <c r="C10" s="7">
        <v>13754</v>
      </c>
      <c r="D10" s="7">
        <v>19311</v>
      </c>
      <c r="E10" s="7">
        <v>20307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8</v>
      </c>
      <c r="B11" s="6">
        <f t="shared" ref="B11:E11" si="1">B9-B10</f>
        <v>18372</v>
      </c>
      <c r="C11" s="6">
        <f t="shared" si="1"/>
        <v>12603</v>
      </c>
      <c r="D11" s="6">
        <f t="shared" si="1"/>
        <v>14386</v>
      </c>
      <c r="E11" s="6">
        <f t="shared" si="1"/>
        <v>14277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 t="s">
        <v>9</v>
      </c>
      <c r="B12" s="7">
        <v>4237</v>
      </c>
      <c r="C12" s="7">
        <v>6051</v>
      </c>
      <c r="D12" s="7">
        <v>6124</v>
      </c>
      <c r="E12" s="7">
        <v>5875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8"/>
      <c r="B13" s="6">
        <f t="shared" ref="B13:E13" si="2">B11-B12</f>
        <v>14135</v>
      </c>
      <c r="C13" s="6">
        <f t="shared" si="2"/>
        <v>6552</v>
      </c>
      <c r="D13" s="6">
        <f t="shared" si="2"/>
        <v>8262</v>
      </c>
      <c r="E13" s="6">
        <f t="shared" si="2"/>
        <v>8402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10</v>
      </c>
      <c r="B14" s="6">
        <v>3882</v>
      </c>
      <c r="C14" s="6">
        <v>4288</v>
      </c>
      <c r="D14" s="6">
        <v>4312</v>
      </c>
      <c r="E14" s="6">
        <v>6210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11</v>
      </c>
      <c r="B15" s="9">
        <f t="shared" ref="B15:E15" si="3">B13-B14</f>
        <v>10253</v>
      </c>
      <c r="C15" s="9">
        <f t="shared" si="3"/>
        <v>2264</v>
      </c>
      <c r="D15" s="9">
        <f t="shared" si="3"/>
        <v>3950</v>
      </c>
      <c r="E15" s="9">
        <f t="shared" si="3"/>
        <v>2192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6"/>
      <c r="C16" s="6"/>
      <c r="D16" s="6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2" t="s">
        <v>12</v>
      </c>
      <c r="B17" s="10"/>
      <c r="C17" s="10"/>
      <c r="D17" s="10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13</v>
      </c>
      <c r="B18" s="6">
        <v>1734</v>
      </c>
      <c r="C18" s="6">
        <v>1862</v>
      </c>
      <c r="D18" s="6">
        <v>1909</v>
      </c>
      <c r="E18" s="6">
        <v>2325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 t="s">
        <v>14</v>
      </c>
      <c r="B19" s="11">
        <f t="shared" ref="B19:E19" si="4">B7/B18</f>
        <v>74.877739331026532</v>
      </c>
      <c r="C19" s="11">
        <f t="shared" si="4"/>
        <v>71.729323308270679</v>
      </c>
      <c r="D19" s="11">
        <f t="shared" si="4"/>
        <v>79.498690413829223</v>
      </c>
      <c r="E19" s="11">
        <f t="shared" si="4"/>
        <v>75.659354838709675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 t="s">
        <v>15</v>
      </c>
      <c r="B20" s="11">
        <f t="shared" ref="B20:E20" si="5">B8/B18</f>
        <v>57.010957324106116</v>
      </c>
      <c r="C20" s="11">
        <f t="shared" si="5"/>
        <v>57.574113856068742</v>
      </c>
      <c r="D20" s="11">
        <f t="shared" si="5"/>
        <v>61.847040335254057</v>
      </c>
      <c r="E20" s="11">
        <f t="shared" si="5"/>
        <v>60.784516129032255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 t="s">
        <v>16</v>
      </c>
      <c r="B21" s="6">
        <v>5106</v>
      </c>
      <c r="C21" s="6">
        <v>5312</v>
      </c>
      <c r="D21" s="6">
        <v>6214</v>
      </c>
      <c r="E21" s="6">
        <v>6311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2"/>
      <c r="B23" s="10"/>
      <c r="C23" s="10"/>
      <c r="D23" s="10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27.875" customWidth="1"/>
    <col min="2" max="5" width="11" customWidth="1"/>
    <col min="6" max="26" width="8" customWidth="1"/>
  </cols>
  <sheetData>
    <row r="1" spans="1:26" ht="18" customHeight="1" x14ac:dyDescent="0.3">
      <c r="A1" s="28" t="s">
        <v>17</v>
      </c>
      <c r="B1" s="29"/>
      <c r="C1" s="29"/>
      <c r="D1" s="29"/>
      <c r="E1" s="2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28" t="s">
        <v>1</v>
      </c>
      <c r="B2" s="29"/>
      <c r="C2" s="29"/>
      <c r="D2" s="29"/>
      <c r="E2" s="2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28" t="s">
        <v>18</v>
      </c>
      <c r="B3" s="29"/>
      <c r="C3" s="29"/>
      <c r="D3" s="29"/>
      <c r="E3" s="2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/>
      <c r="B5" s="4">
        <v>2015</v>
      </c>
      <c r="C5" s="4">
        <v>2016</v>
      </c>
      <c r="D5" s="4">
        <v>2017</v>
      </c>
      <c r="E5" s="4">
        <v>2018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2" t="s">
        <v>19</v>
      </c>
      <c r="B6" s="13"/>
      <c r="C6" s="13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1" t="s">
        <v>20</v>
      </c>
      <c r="B7" s="6">
        <v>2567</v>
      </c>
      <c r="C7" s="6">
        <v>3224</v>
      </c>
      <c r="D7" s="6">
        <v>3163</v>
      </c>
      <c r="E7" s="6">
        <v>4060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 t="s">
        <v>21</v>
      </c>
      <c r="B8" s="6">
        <v>17094</v>
      </c>
      <c r="C8" s="6">
        <v>19553</v>
      </c>
      <c r="D8" s="6">
        <v>23774</v>
      </c>
      <c r="E8" s="6">
        <v>28210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 t="s">
        <v>22</v>
      </c>
      <c r="B9" s="7">
        <v>3245</v>
      </c>
      <c r="C9" s="7">
        <v>4174</v>
      </c>
      <c r="D9" s="7">
        <v>4306</v>
      </c>
      <c r="E9" s="7">
        <v>4512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 t="s">
        <v>23</v>
      </c>
      <c r="B10" s="6">
        <f t="shared" ref="B10:E10" si="0">SUM(B7:B9)</f>
        <v>22906</v>
      </c>
      <c r="C10" s="6">
        <f t="shared" si="0"/>
        <v>26951</v>
      </c>
      <c r="D10" s="6">
        <f t="shared" si="0"/>
        <v>31243</v>
      </c>
      <c r="E10" s="6">
        <f t="shared" si="0"/>
        <v>36782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 t="s">
        <v>24</v>
      </c>
      <c r="B11" s="6">
        <v>85914</v>
      </c>
      <c r="C11" s="6">
        <v>90405</v>
      </c>
      <c r="D11" s="6">
        <v>91615</v>
      </c>
      <c r="E11" s="6">
        <v>95065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8"/>
      <c r="B12" s="9">
        <f t="shared" ref="B12:E12" si="1">B10+B11</f>
        <v>108820</v>
      </c>
      <c r="C12" s="9">
        <f t="shared" si="1"/>
        <v>117356</v>
      </c>
      <c r="D12" s="9">
        <f t="shared" si="1"/>
        <v>122858</v>
      </c>
      <c r="E12" s="9">
        <f t="shared" si="1"/>
        <v>131847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.75" customHeight="1" x14ac:dyDescent="0.3">
      <c r="A13" s="8"/>
      <c r="B13" s="6"/>
      <c r="C13" s="6"/>
      <c r="D13" s="6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 t="s">
        <v>25</v>
      </c>
      <c r="B14" s="6">
        <v>8551</v>
      </c>
      <c r="C14" s="6">
        <v>9207</v>
      </c>
      <c r="D14" s="6">
        <v>10154</v>
      </c>
      <c r="E14" s="6">
        <v>12110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 t="s">
        <v>26</v>
      </c>
      <c r="B15" s="7">
        <v>2313</v>
      </c>
      <c r="C15" s="7">
        <v>3613</v>
      </c>
      <c r="D15" s="7">
        <v>5901</v>
      </c>
      <c r="E15" s="7">
        <v>6235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 t="s">
        <v>27</v>
      </c>
      <c r="B16" s="6">
        <f t="shared" ref="B16:E16" si="2">B15+B14</f>
        <v>10864</v>
      </c>
      <c r="C16" s="6">
        <f t="shared" si="2"/>
        <v>12820</v>
      </c>
      <c r="D16" s="6">
        <f t="shared" si="2"/>
        <v>16055</v>
      </c>
      <c r="E16" s="6">
        <f t="shared" si="2"/>
        <v>18345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 t="s">
        <v>28</v>
      </c>
      <c r="B17" s="6">
        <v>53000</v>
      </c>
      <c r="C17" s="6">
        <v>57000</v>
      </c>
      <c r="D17" s="6">
        <v>51000</v>
      </c>
      <c r="E17" s="6">
        <v>65000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 t="s">
        <v>29</v>
      </c>
      <c r="B18" s="6">
        <v>44956</v>
      </c>
      <c r="C18" s="6">
        <v>47536</v>
      </c>
      <c r="D18" s="6">
        <v>55803</v>
      </c>
      <c r="E18" s="6">
        <v>48502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8"/>
      <c r="B19" s="9">
        <f t="shared" ref="B19:E19" si="3">SUM(B16:B18)</f>
        <v>108820</v>
      </c>
      <c r="C19" s="9">
        <f t="shared" si="3"/>
        <v>117356</v>
      </c>
      <c r="D19" s="9">
        <f t="shared" si="3"/>
        <v>122858</v>
      </c>
      <c r="E19" s="9">
        <f t="shared" si="3"/>
        <v>131847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8"/>
      <c r="B20" s="14"/>
      <c r="C20" s="14"/>
      <c r="D20" s="14"/>
      <c r="E20" s="1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 t="s">
        <v>30</v>
      </c>
      <c r="B21" s="1"/>
      <c r="C21" s="15"/>
      <c r="D21" s="15"/>
      <c r="E21" s="1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6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 t="s">
        <v>32</v>
      </c>
      <c r="B23" s="15">
        <f>B8/('Income Statement'!B7/365)</f>
        <v>48.054575702028686</v>
      </c>
      <c r="C23" s="15">
        <f>C8/('Income Statement'!C7/365)</f>
        <v>53.435497154836774</v>
      </c>
      <c r="D23" s="15">
        <f>D8/('Income Statement'!D7/365)</f>
        <v>57.178034171701931</v>
      </c>
      <c r="E23" s="15">
        <f>E8/('Income Statement'!E7/365)</f>
        <v>58.534290651931691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 t="s">
        <v>33</v>
      </c>
      <c r="B24" s="15">
        <f>'Balance Sheet'!B9/('Income Statement'!B8/365)</f>
        <v>11.981195059530434</v>
      </c>
      <c r="C24" s="15">
        <f>'Balance Sheet'!C9/('Income Statement'!C8/365)</f>
        <v>14.211449306455975</v>
      </c>
      <c r="D24" s="15">
        <f>'Balance Sheet'!D9/('Income Statement'!D8/365)</f>
        <v>13.311961106499755</v>
      </c>
      <c r="E24" s="15">
        <f>'Balance Sheet'!E9/('Income Statement'!E8/365)</f>
        <v>11.653222382610172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 t="s">
        <v>34</v>
      </c>
      <c r="B25" s="15">
        <f>B14/('Income Statement'!B8/365)</f>
        <v>31.572018167656314</v>
      </c>
      <c r="C25" s="15">
        <f>C14/('Income Statement'!C8/365)</f>
        <v>31.347583556430322</v>
      </c>
      <c r="D25" s="15">
        <f>D14/('Income Statement'!D8/365)</f>
        <v>31.391001643148748</v>
      </c>
      <c r="E25" s="15">
        <f>E14/('Income Statement'!E8/365)</f>
        <v>31.276711669638562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 t="s">
        <v>35</v>
      </c>
      <c r="B26" s="15">
        <f>'Income Statement'!B7/'Balance Sheet'!B12</f>
        <v>1.1931446425289469</v>
      </c>
      <c r="C26" s="15">
        <f>'Income Statement'!C7/'Balance Sheet'!C12</f>
        <v>1.1380755990320053</v>
      </c>
      <c r="D26" s="15">
        <f>'Income Statement'!D7/'Balance Sheet'!D12</f>
        <v>1.2352716143840856</v>
      </c>
      <c r="E26" s="15">
        <f>'Income Statement'!E7/'Balance Sheet'!E12</f>
        <v>1.3341828027941478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6" t="s">
        <v>36</v>
      </c>
      <c r="B27" s="17"/>
      <c r="C27" s="17"/>
      <c r="D27" s="17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8" customHeight="1" x14ac:dyDescent="0.3">
      <c r="A28" s="1" t="s">
        <v>37</v>
      </c>
      <c r="B28" s="15">
        <v>2.98</v>
      </c>
      <c r="C28" s="15">
        <f>C17/('Income Statement'!B11+'Income Statement'!B21)</f>
        <v>2.4278047533861487</v>
      </c>
      <c r="D28" s="15">
        <f>D17/('Income Statement'!C11+'Income Statement'!C21)</f>
        <v>2.846776444320402</v>
      </c>
      <c r="E28" s="15">
        <f>E17/('Income Statement'!D11+'Income Statement'!D21)</f>
        <v>3.1553398058252426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 t="s">
        <v>38</v>
      </c>
      <c r="B29" s="10">
        <f t="shared" ref="B29:E29" si="4">B17/B19</f>
        <v>0.48704282301047602</v>
      </c>
      <c r="C29" s="10">
        <f t="shared" si="4"/>
        <v>0.48570162582228432</v>
      </c>
      <c r="D29" s="10">
        <f t="shared" si="4"/>
        <v>0.41511338292988653</v>
      </c>
      <c r="E29" s="10">
        <f t="shared" si="4"/>
        <v>0.49299566922265958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 t="s">
        <v>39</v>
      </c>
      <c r="B30" s="15">
        <f>'Income Statement'!B11/'Income Statement'!B12</f>
        <v>4.3360868539060657</v>
      </c>
      <c r="C30" s="15">
        <f>'Income Statement'!C11/'Income Statement'!C12</f>
        <v>2.0827962320277642</v>
      </c>
      <c r="D30" s="15">
        <f>'Income Statement'!D11/'Income Statement'!D12</f>
        <v>2.3491182233834094</v>
      </c>
      <c r="E30" s="15">
        <f>'Income Statement'!E11/'Income Statement'!E12</f>
        <v>2.4301276595744681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6" t="s">
        <v>40</v>
      </c>
      <c r="B31" s="15"/>
      <c r="C31" s="15"/>
      <c r="D31" s="15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 t="s">
        <v>41</v>
      </c>
      <c r="B32" s="10">
        <f>'Income Statement'!B9/'Income Statement'!B7</f>
        <v>0.23861273279009226</v>
      </c>
      <c r="C32" s="10">
        <f>'Income Statement'!C9/'Income Statement'!C7</f>
        <v>0.19734201856843367</v>
      </c>
      <c r="D32" s="10">
        <f>'Income Statement'!D9/'Income Statement'!D7</f>
        <v>0.22203699188866852</v>
      </c>
      <c r="E32" s="10">
        <f>'Income Statement'!E9/'Income Statement'!E7</f>
        <v>0.19660276962957909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 t="s">
        <v>42</v>
      </c>
      <c r="B33" s="10">
        <f>'Income Statement'!B15/'Income Statement'!B7</f>
        <v>7.8967636593293186E-2</v>
      </c>
      <c r="C33" s="10">
        <f>'Income Statement'!C15/'Income Statement'!C7</f>
        <v>1.6951182988918838E-2</v>
      </c>
      <c r="D33" s="10">
        <f>'Income Statement'!D15/'Income Statement'!D7</f>
        <v>2.6027424339265828E-2</v>
      </c>
      <c r="E33" s="10">
        <f>'Income Statement'!E15/'Income Statement'!E7</f>
        <v>1.2461059190031152E-2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 t="s">
        <v>43</v>
      </c>
      <c r="B34" s="10">
        <f>'Income Statement'!B15/'Balance Sheet'!B12</f>
        <v>9.4219812534460573E-2</v>
      </c>
      <c r="C34" s="10">
        <f>'Income Statement'!C15/'Balance Sheet'!C12</f>
        <v>1.9291727734414944E-2</v>
      </c>
      <c r="D34" s="10">
        <f>'Income Statement'!D15/'Balance Sheet'!D12</f>
        <v>3.2150938481824543E-2</v>
      </c>
      <c r="E34" s="10">
        <f>'Income Statement'!E15/'Balance Sheet'!E12</f>
        <v>1.6625330875939537E-2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 t="s">
        <v>44</v>
      </c>
      <c r="B35" s="10">
        <f>'Income Statement'!B15/'Balance Sheet'!B18</f>
        <v>0.22806744372275115</v>
      </c>
      <c r="C35" s="10">
        <f>'Income Statement'!C15/'Balance Sheet'!C18</f>
        <v>4.7627061595422418E-2</v>
      </c>
      <c r="D35" s="10">
        <f>'Income Statement'!D15/'Balance Sheet'!D18</f>
        <v>7.0784724835582319E-2</v>
      </c>
      <c r="E35" s="10">
        <f>'Income Statement'!E15/'Balance Sheet'!E18</f>
        <v>4.5194012618036371E-2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E1"/>
    <mergeCell ref="A2:E2"/>
    <mergeCell ref="A3:E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G13" sqref="G13"/>
    </sheetView>
  </sheetViews>
  <sheetFormatPr defaultColWidth="12.625" defaultRowHeight="15" customHeight="1" x14ac:dyDescent="0.2"/>
  <cols>
    <col min="1" max="1" width="35.125" customWidth="1"/>
    <col min="2" max="7" width="10" customWidth="1"/>
    <col min="8" max="8" width="16.5" customWidth="1"/>
    <col min="9" max="9" width="13.5" customWidth="1"/>
    <col min="10" max="10" width="10.625" customWidth="1"/>
    <col min="11" max="12" width="8" customWidth="1"/>
    <col min="13" max="13" width="8" hidden="1" customWidth="1"/>
    <col min="14" max="26" width="8" customWidth="1"/>
  </cols>
  <sheetData>
    <row r="1" spans="1:26" ht="12.75" customHeight="1" x14ac:dyDescent="0.3">
      <c r="A1" s="12"/>
      <c r="B1" s="4">
        <v>2015</v>
      </c>
      <c r="C1" s="4">
        <v>2016</v>
      </c>
      <c r="D1" s="4">
        <v>2017</v>
      </c>
      <c r="E1" s="4">
        <v>2018</v>
      </c>
      <c r="F1" s="4" t="s">
        <v>45</v>
      </c>
      <c r="G1" s="5" t="s">
        <v>46</v>
      </c>
      <c r="H1" s="12"/>
      <c r="I1" s="18" t="s">
        <v>47</v>
      </c>
      <c r="J1" s="19" t="s">
        <v>48</v>
      </c>
      <c r="K1" s="12"/>
      <c r="L1" s="12"/>
      <c r="M1" s="12" t="s">
        <v>49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2.75" customHeight="1" x14ac:dyDescent="0.3">
      <c r="A2" s="12"/>
      <c r="B2" s="2"/>
      <c r="C2" s="12"/>
      <c r="D2" s="12"/>
      <c r="E2" s="12"/>
      <c r="F2" s="12"/>
      <c r="G2" s="12"/>
      <c r="H2" s="12"/>
      <c r="I2" s="12"/>
      <c r="J2" s="12"/>
      <c r="K2" s="12"/>
      <c r="L2" s="12"/>
      <c r="M2" s="12" t="s">
        <v>48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2.75" customHeight="1" x14ac:dyDescent="0.3">
      <c r="A3" s="1" t="str">
        <f>'Income Statement'!A18</f>
        <v>Phones sold (in thousands)</v>
      </c>
      <c r="B3" s="6">
        <f>'Income Statement'!B18</f>
        <v>1734</v>
      </c>
      <c r="C3" s="6">
        <f>'Income Statement'!C18</f>
        <v>1862</v>
      </c>
      <c r="D3" s="6">
        <f>'Income Statement'!D18</f>
        <v>1909</v>
      </c>
      <c r="E3" s="6">
        <f>'Income Statement'!E18</f>
        <v>2325</v>
      </c>
      <c r="F3" s="6">
        <f ca="1">(1+$J$3)*E3</f>
        <v>2394.75</v>
      </c>
      <c r="G3" s="10">
        <f ca="1">((F3/B3)^(1/5))-1</f>
        <v>6.6699810058297615E-2</v>
      </c>
      <c r="H3" s="6"/>
      <c r="I3" s="21" t="s">
        <v>50</v>
      </c>
      <c r="J3" s="22">
        <f ca="1">INDIRECT(CONCATENATE(J1,"!","B3"))</f>
        <v>0.03</v>
      </c>
      <c r="K3" s="12"/>
      <c r="L3" s="12"/>
      <c r="M3" s="12" t="s">
        <v>51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 customHeight="1" x14ac:dyDescent="0.3">
      <c r="A4" s="1" t="str">
        <f>'Income Statement'!A19</f>
        <v>Average price per Phone (in dollars)</v>
      </c>
      <c r="B4" s="15">
        <f>'Income Statement'!B19</f>
        <v>74.877739331026532</v>
      </c>
      <c r="C4" s="15">
        <f>'Income Statement'!C19</f>
        <v>71.729323308270679</v>
      </c>
      <c r="D4" s="15">
        <f>'Income Statement'!D19</f>
        <v>79.498690413829223</v>
      </c>
      <c r="E4" s="15">
        <f>'Income Statement'!E19</f>
        <v>75.659354838709675</v>
      </c>
      <c r="F4" s="15">
        <f ca="1">(1+$J$4)*E4</f>
        <v>78.685729032258067</v>
      </c>
      <c r="G4" s="10">
        <f ca="1">((F4/B4)^(1/5))-1</f>
        <v>9.9704094107109231E-3</v>
      </c>
      <c r="H4" s="15"/>
      <c r="I4" s="21" t="s">
        <v>52</v>
      </c>
      <c r="J4" s="22">
        <f ca="1">INDIRECT(CONCATENATE(J1,"!","B4"))</f>
        <v>0.04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 customHeight="1" x14ac:dyDescent="0.3">
      <c r="A5" s="1" t="str">
        <f>'Income Statement'!A20</f>
        <v>Average cost per Phone (in dollars)</v>
      </c>
      <c r="B5" s="15">
        <f>'Income Statement'!B20</f>
        <v>57.010957324106116</v>
      </c>
      <c r="C5" s="15">
        <f>'Income Statement'!C20</f>
        <v>57.574113856068742</v>
      </c>
      <c r="D5" s="15">
        <f>'Income Statement'!D20</f>
        <v>61.847040335254057</v>
      </c>
      <c r="E5" s="15">
        <f>'Income Statement'!E20</f>
        <v>60.784516129032255</v>
      </c>
      <c r="F5" s="15">
        <f ca="1">(1+$J$5)*E5</f>
        <v>65.029301505376353</v>
      </c>
      <c r="G5" s="10">
        <f ca="1">((F5/B5)^(1/5))-1</f>
        <v>2.6668296194638952E-2</v>
      </c>
      <c r="H5" s="15"/>
      <c r="I5" s="21" t="s">
        <v>53</v>
      </c>
      <c r="J5" s="22">
        <f ca="1">INDIRECT(CONCATENATE(J1,"!","B5"))</f>
        <v>6.9833333333333331E-2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5"/>
      <c r="C6" s="15"/>
      <c r="D6" s="15"/>
      <c r="E6" s="15"/>
      <c r="F6" s="15"/>
      <c r="G6" s="15"/>
      <c r="H6" s="15"/>
      <c r="I6" s="21" t="s">
        <v>54</v>
      </c>
      <c r="J6" s="22">
        <f ca="1">INDIRECT(CONCATENATE(J1,"!","B6"))</f>
        <v>0.11162994506563531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2.75" customHeight="1" x14ac:dyDescent="0.3">
      <c r="A7" s="2" t="s">
        <v>55</v>
      </c>
      <c r="B7" s="15"/>
      <c r="C7" s="15"/>
      <c r="D7" s="15"/>
      <c r="E7" s="15"/>
      <c r="F7" s="15"/>
      <c r="G7" s="15"/>
      <c r="H7" s="15"/>
      <c r="I7" s="21" t="s">
        <v>56</v>
      </c>
      <c r="J7" s="22">
        <f ca="1">INDIRECT(CONCATENATE(J1,"!","B7"))</f>
        <v>9.8615044247787609E-2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 customHeight="1" x14ac:dyDescent="0.3">
      <c r="A8" s="1" t="str">
        <f>'Income Statement'!A7</f>
        <v>Revenue</v>
      </c>
      <c r="B8" s="6">
        <f>'Income Statement'!B7</f>
        <v>129838</v>
      </c>
      <c r="C8" s="6">
        <f>'Income Statement'!C7</f>
        <v>133560</v>
      </c>
      <c r="D8" s="6">
        <f>'Income Statement'!D7</f>
        <v>151763</v>
      </c>
      <c r="E8" s="6">
        <f t="shared" ref="E8:F8" si="0">E4*E3</f>
        <v>175908</v>
      </c>
      <c r="F8" s="6">
        <f t="shared" ca="1" si="0"/>
        <v>188432.6496</v>
      </c>
      <c r="G8" s="6"/>
      <c r="H8" s="6"/>
      <c r="I8" s="21" t="s">
        <v>57</v>
      </c>
      <c r="J8" s="22">
        <f ca="1">INDIRECT(CONCATENATE(J1,"!","B8"))</f>
        <v>0.50044175524082357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2.75" customHeight="1" x14ac:dyDescent="0.3">
      <c r="A9" s="1" t="str">
        <f>'Income Statement'!A8</f>
        <v>Cost of goods sold</v>
      </c>
      <c r="B9" s="7">
        <f>'Income Statement'!B8</f>
        <v>98857</v>
      </c>
      <c r="C9" s="7">
        <f>'Income Statement'!C8</f>
        <v>107203</v>
      </c>
      <c r="D9" s="7">
        <f>'Income Statement'!D8</f>
        <v>118066</v>
      </c>
      <c r="E9" s="7">
        <f t="shared" ref="E9:F9" si="1">E5*E3</f>
        <v>141324</v>
      </c>
      <c r="F9" s="7">
        <f t="shared" ca="1" si="1"/>
        <v>155728.91978000003</v>
      </c>
      <c r="G9" s="6"/>
      <c r="H9" s="6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 customHeight="1" x14ac:dyDescent="0.3">
      <c r="A10" s="1" t="str">
        <f>'Income Statement'!A9</f>
        <v>Gross margin</v>
      </c>
      <c r="B10" s="6">
        <f t="shared" ref="B10:F10" si="2">B8-B9</f>
        <v>30981</v>
      </c>
      <c r="C10" s="6">
        <f t="shared" si="2"/>
        <v>26357</v>
      </c>
      <c r="D10" s="6">
        <f t="shared" si="2"/>
        <v>33697</v>
      </c>
      <c r="E10" s="6">
        <f t="shared" si="2"/>
        <v>34584</v>
      </c>
      <c r="F10" s="6">
        <f t="shared" ca="1" si="2"/>
        <v>32703.729819999979</v>
      </c>
      <c r="G10" s="6"/>
      <c r="H10" s="6"/>
      <c r="I10" s="21" t="s">
        <v>73</v>
      </c>
      <c r="J10" s="22">
        <f>AVERAGE(B19:E19)/AVERAGE(B8:E8)</f>
        <v>2.2017733970145618E-2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 customHeight="1" x14ac:dyDescent="0.3">
      <c r="A11" s="1" t="str">
        <f>'Income Statement'!A10</f>
        <v>General and administrative</v>
      </c>
      <c r="B11" s="7">
        <f>'Income Statement'!B10</f>
        <v>12609</v>
      </c>
      <c r="C11" s="7">
        <f>'Income Statement'!C10</f>
        <v>13754</v>
      </c>
      <c r="D11" s="7">
        <f>'Income Statement'!D10</f>
        <v>19311</v>
      </c>
      <c r="E11" s="7">
        <f>'Income Statement'!E10</f>
        <v>20307</v>
      </c>
      <c r="F11" s="7">
        <f ca="1">J6*F8</f>
        <v>21034.726323420109</v>
      </c>
      <c r="G11" s="6"/>
      <c r="H11" s="6"/>
      <c r="I11" s="21" t="s">
        <v>74</v>
      </c>
      <c r="J11" s="22">
        <f>AVERAGE(B20:E20)/AVERAGE(B8:E8)</f>
        <v>0.14995034420685233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 customHeight="1" x14ac:dyDescent="0.3">
      <c r="A12" s="1" t="str">
        <f>'Income Statement'!A11</f>
        <v>Earnings before interest and taxes</v>
      </c>
      <c r="B12" s="6">
        <f t="shared" ref="B12:F12" si="3">B10-B11</f>
        <v>18372</v>
      </c>
      <c r="C12" s="6">
        <f t="shared" si="3"/>
        <v>12603</v>
      </c>
      <c r="D12" s="6">
        <f t="shared" si="3"/>
        <v>14386</v>
      </c>
      <c r="E12" s="6">
        <f t="shared" si="3"/>
        <v>14277</v>
      </c>
      <c r="F12" s="6">
        <f t="shared" ca="1" si="3"/>
        <v>11669.00349657987</v>
      </c>
      <c r="G12" s="6"/>
      <c r="H12" s="6"/>
      <c r="I12" s="21" t="s">
        <v>75</v>
      </c>
      <c r="J12" s="22">
        <f>AVERAGE(B21:E21)/AVERAGE(B8:E8)</f>
        <v>2.7470566042204887E-2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 customHeight="1" x14ac:dyDescent="0.3">
      <c r="A13" s="1" t="str">
        <f>'Income Statement'!A12</f>
        <v>Interest</v>
      </c>
      <c r="B13" s="7">
        <f>'Income Statement'!B12</f>
        <v>4237</v>
      </c>
      <c r="C13" s="7">
        <f>'Income Statement'!C12</f>
        <v>6051</v>
      </c>
      <c r="D13" s="7">
        <f>'Income Statement'!D12</f>
        <v>6124</v>
      </c>
      <c r="E13" s="7">
        <f>'Income Statement'!E12</f>
        <v>5875</v>
      </c>
      <c r="F13" s="7">
        <f ca="1">J7*E29</f>
        <v>6409.9778761061943</v>
      </c>
      <c r="G13" s="6"/>
      <c r="H13" s="6"/>
      <c r="I13" s="21" t="s">
        <v>76</v>
      </c>
      <c r="J13" s="22">
        <f>((E23/B23)^(1/4))-1</f>
        <v>2.5626369413555894E-2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 customHeight="1" x14ac:dyDescent="0.3">
      <c r="A14" s="1" t="s">
        <v>58</v>
      </c>
      <c r="B14" s="6">
        <f t="shared" ref="B14:F14" si="4">B12-B13</f>
        <v>14135</v>
      </c>
      <c r="C14" s="6">
        <f t="shared" si="4"/>
        <v>6552</v>
      </c>
      <c r="D14" s="6">
        <f t="shared" si="4"/>
        <v>8262</v>
      </c>
      <c r="E14" s="6">
        <f t="shared" si="4"/>
        <v>8402</v>
      </c>
      <c r="F14" s="6">
        <f t="shared" ca="1" si="4"/>
        <v>5259.0256204736752</v>
      </c>
      <c r="G14" s="6"/>
      <c r="H14" s="6"/>
      <c r="I14" s="23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 customHeight="1" x14ac:dyDescent="0.3">
      <c r="A15" s="1" t="str">
        <f>'Income Statement'!A14</f>
        <v>Tax</v>
      </c>
      <c r="B15" s="6">
        <f>'Income Statement'!B14</f>
        <v>3882</v>
      </c>
      <c r="C15" s="6">
        <f>'Income Statement'!C14</f>
        <v>4288</v>
      </c>
      <c r="D15" s="6">
        <f>'Income Statement'!D14</f>
        <v>4312</v>
      </c>
      <c r="E15" s="6">
        <f>'Income Statement'!E14</f>
        <v>6210</v>
      </c>
      <c r="F15" s="6">
        <f ca="1">F14*J8</f>
        <v>2631.8360123663074</v>
      </c>
      <c r="G15" s="6"/>
      <c r="H15" s="6"/>
      <c r="I15" s="21" t="s">
        <v>77</v>
      </c>
      <c r="J15" s="22">
        <f>AVERAGE(B26:E26)/AVERAGE(B8:E8)</f>
        <v>6.7711214765112021E-2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 x14ac:dyDescent="0.3">
      <c r="A16" s="1" t="str">
        <f>'Income Statement'!A15</f>
        <v>Net income</v>
      </c>
      <c r="B16" s="9">
        <f t="shared" ref="B16:F16" si="5">B14-B15</f>
        <v>10253</v>
      </c>
      <c r="C16" s="9">
        <f t="shared" si="5"/>
        <v>2264</v>
      </c>
      <c r="D16" s="9">
        <f t="shared" si="5"/>
        <v>3950</v>
      </c>
      <c r="E16" s="9">
        <f t="shared" si="5"/>
        <v>2192</v>
      </c>
      <c r="F16" s="9">
        <f t="shared" ca="1" si="5"/>
        <v>2627.1896081073678</v>
      </c>
      <c r="G16" s="6"/>
      <c r="H16" s="6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 x14ac:dyDescent="0.3">
      <c r="A18" s="2" t="s">
        <v>19</v>
      </c>
      <c r="B18" s="1"/>
      <c r="C18" s="1"/>
      <c r="D18" s="1"/>
      <c r="E18" s="1"/>
      <c r="F18" s="1"/>
      <c r="G18" s="1"/>
      <c r="H18" s="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 x14ac:dyDescent="0.3">
      <c r="A19" s="1" t="str">
        <f>'Balance Sheet'!A7</f>
        <v>Cash</v>
      </c>
      <c r="B19" s="6">
        <f>'Balance Sheet'!B7</f>
        <v>2567</v>
      </c>
      <c r="C19" s="6">
        <f>'Balance Sheet'!C7</f>
        <v>3224</v>
      </c>
      <c r="D19" s="6">
        <f>'Balance Sheet'!D7</f>
        <v>3163</v>
      </c>
      <c r="E19" s="6">
        <f>'Balance Sheet'!E7</f>
        <v>4060</v>
      </c>
      <c r="F19" s="6">
        <f ca="1">(J10*$F$8)</f>
        <v>4148.8599501824665</v>
      </c>
      <c r="G19" s="6"/>
      <c r="H19" s="6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 x14ac:dyDescent="0.3">
      <c r="A20" s="1" t="str">
        <f>'Balance Sheet'!A8</f>
        <v>Accounts receivable</v>
      </c>
      <c r="B20" s="6">
        <f>'Balance Sheet'!B8</f>
        <v>17094</v>
      </c>
      <c r="C20" s="6">
        <f>'Balance Sheet'!C8</f>
        <v>19553</v>
      </c>
      <c r="D20" s="6">
        <f>'Balance Sheet'!D8</f>
        <v>23774</v>
      </c>
      <c r="E20" s="6">
        <f>'Balance Sheet'!E8</f>
        <v>28210</v>
      </c>
      <c r="F20" s="6">
        <f t="shared" ref="F20:F21" ca="1" si="6">(J11*$F$8)</f>
        <v>28255.540667329195</v>
      </c>
      <c r="G20" s="6"/>
      <c r="H20" s="6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 x14ac:dyDescent="0.3">
      <c r="A21" s="1" t="str">
        <f>'Balance Sheet'!A9</f>
        <v>Inventory</v>
      </c>
      <c r="B21" s="7">
        <f>'Balance Sheet'!B9</f>
        <v>3245</v>
      </c>
      <c r="C21" s="7">
        <f>'Balance Sheet'!C9</f>
        <v>4174</v>
      </c>
      <c r="D21" s="7">
        <f>'Balance Sheet'!D9</f>
        <v>4306</v>
      </c>
      <c r="E21" s="7">
        <f>'Balance Sheet'!E9</f>
        <v>4512</v>
      </c>
      <c r="F21" s="6">
        <f ca="1">(J12*$F$9)</f>
        <v>4277.9615754977176</v>
      </c>
      <c r="G21" s="6"/>
      <c r="H21" s="6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 x14ac:dyDescent="0.3">
      <c r="A22" s="1" t="str">
        <f>'Balance Sheet'!A10</f>
        <v xml:space="preserve">  Current assets</v>
      </c>
      <c r="B22" s="6">
        <f t="shared" ref="B22:E22" si="7">SUM(B19:B21)</f>
        <v>22906</v>
      </c>
      <c r="C22" s="6">
        <f t="shared" si="7"/>
        <v>26951</v>
      </c>
      <c r="D22" s="6">
        <f t="shared" si="7"/>
        <v>31243</v>
      </c>
      <c r="E22" s="6">
        <f t="shared" si="7"/>
        <v>36782</v>
      </c>
      <c r="F22" s="6">
        <f ca="1">SUM(F19:F21)</f>
        <v>36682.36219300938</v>
      </c>
      <c r="G22" s="6"/>
      <c r="H22" s="6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 x14ac:dyDescent="0.3">
      <c r="A23" s="1" t="str">
        <f>'Balance Sheet'!A11</f>
        <v>Plant and equipment</v>
      </c>
      <c r="B23" s="6">
        <f>'Balance Sheet'!B11</f>
        <v>85914</v>
      </c>
      <c r="C23" s="6">
        <f>'Balance Sheet'!C11</f>
        <v>90405</v>
      </c>
      <c r="D23" s="6">
        <f>'Balance Sheet'!D11</f>
        <v>91615</v>
      </c>
      <c r="E23" s="6">
        <f>'Balance Sheet'!E11</f>
        <v>95065</v>
      </c>
      <c r="F23" s="6">
        <f>E23*(1+J13)</f>
        <v>97501.170808299692</v>
      </c>
      <c r="G23" s="6"/>
      <c r="H23" s="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 x14ac:dyDescent="0.3">
      <c r="A24" s="1" t="s">
        <v>78</v>
      </c>
      <c r="B24" s="30">
        <f t="shared" ref="B24:E24" si="8">B22+B23</f>
        <v>108820</v>
      </c>
      <c r="C24" s="30">
        <f t="shared" si="8"/>
        <v>117356</v>
      </c>
      <c r="D24" s="30">
        <f t="shared" si="8"/>
        <v>122858</v>
      </c>
      <c r="E24" s="30">
        <f t="shared" si="8"/>
        <v>131847</v>
      </c>
      <c r="F24" s="9">
        <f ca="1">SUM(F22:F23)</f>
        <v>134183.53300130909</v>
      </c>
      <c r="G24" s="6"/>
      <c r="H24" s="6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 x14ac:dyDescent="0.3">
      <c r="A25" s="1"/>
      <c r="B25" s="6"/>
      <c r="C25" s="6"/>
      <c r="D25" s="6"/>
      <c r="E25" s="6"/>
      <c r="F25" s="6"/>
      <c r="G25" s="6"/>
      <c r="H25" s="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 x14ac:dyDescent="0.3">
      <c r="A26" s="1" t="str">
        <f>'Balance Sheet'!A14</f>
        <v>Accounts payable</v>
      </c>
      <c r="B26" s="6">
        <f>'Balance Sheet'!B14</f>
        <v>8551</v>
      </c>
      <c r="C26" s="6">
        <f>'Balance Sheet'!C14</f>
        <v>9207</v>
      </c>
      <c r="D26" s="6">
        <f>'Balance Sheet'!D14</f>
        <v>10154</v>
      </c>
      <c r="E26" s="6">
        <f>'Balance Sheet'!E14</f>
        <v>12110</v>
      </c>
      <c r="F26" s="6">
        <f ca="1">J15*F8</f>
        <v>12759.003605824701</v>
      </c>
      <c r="G26" s="6"/>
      <c r="H26" s="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 x14ac:dyDescent="0.3">
      <c r="A27" s="1" t="str">
        <f>'Balance Sheet'!A15</f>
        <v>Other accrued expenses</v>
      </c>
      <c r="B27" s="7">
        <f>'Balance Sheet'!B15</f>
        <v>2313</v>
      </c>
      <c r="C27" s="7">
        <f>'Balance Sheet'!C15</f>
        <v>3613</v>
      </c>
      <c r="D27" s="7">
        <f>'Balance Sheet'!D15</f>
        <v>5901</v>
      </c>
      <c r="E27" s="7">
        <f>'Balance Sheet'!E15</f>
        <v>6235</v>
      </c>
      <c r="F27" s="7">
        <f>E27</f>
        <v>6235</v>
      </c>
      <c r="G27" s="6"/>
      <c r="H27" s="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 x14ac:dyDescent="0.3">
      <c r="A28" s="1" t="str">
        <f>'Balance Sheet'!A16</f>
        <v xml:space="preserve">  Current liabilities</v>
      </c>
      <c r="B28" s="6">
        <f t="shared" ref="B28:E28" si="9">SUM(B26:B27)</f>
        <v>10864</v>
      </c>
      <c r="C28" s="6">
        <f t="shared" si="9"/>
        <v>12820</v>
      </c>
      <c r="D28" s="6">
        <f t="shared" si="9"/>
        <v>16055</v>
      </c>
      <c r="E28" s="6">
        <f t="shared" si="9"/>
        <v>18345</v>
      </c>
      <c r="F28" s="6">
        <f t="shared" ref="F28" ca="1" si="10">SUM(F26:F27)</f>
        <v>18994.003605824699</v>
      </c>
      <c r="G28" s="6"/>
      <c r="H28" s="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 x14ac:dyDescent="0.3">
      <c r="A29" s="1" t="str">
        <f>'Balance Sheet'!A17</f>
        <v>Long-term debt</v>
      </c>
      <c r="B29" s="6">
        <f>'Balance Sheet'!B17</f>
        <v>53000</v>
      </c>
      <c r="C29" s="6">
        <f>'Balance Sheet'!C17</f>
        <v>57000</v>
      </c>
      <c r="D29" s="6">
        <f>'Balance Sheet'!D17</f>
        <v>51000</v>
      </c>
      <c r="E29" s="6">
        <f>'Balance Sheet'!E17</f>
        <v>65000</v>
      </c>
      <c r="F29" s="6">
        <v>66378</v>
      </c>
      <c r="G29" s="6"/>
      <c r="H29" s="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 x14ac:dyDescent="0.3">
      <c r="A30" s="1" t="str">
        <f>'Balance Sheet'!A18</f>
        <v>Owners' equity</v>
      </c>
      <c r="B30" s="6">
        <f>'Balance Sheet'!B18</f>
        <v>44956</v>
      </c>
      <c r="C30" s="6">
        <f>'Balance Sheet'!C18</f>
        <v>47536</v>
      </c>
      <c r="D30" s="6">
        <f>'Balance Sheet'!D18</f>
        <v>55803</v>
      </c>
      <c r="E30" s="6">
        <f>'Balance Sheet'!E18</f>
        <v>48502</v>
      </c>
      <c r="F30" s="6">
        <f ca="1">F16+E30</f>
        <v>51129.189608107365</v>
      </c>
      <c r="G30" s="6"/>
      <c r="H30" s="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 x14ac:dyDescent="0.3">
      <c r="A31" s="1" t="s">
        <v>79</v>
      </c>
      <c r="B31" s="30">
        <f t="shared" ref="B31:E31" si="11">SUM(B28:B30)</f>
        <v>108820</v>
      </c>
      <c r="C31" s="30">
        <f t="shared" si="11"/>
        <v>117356</v>
      </c>
      <c r="D31" s="30">
        <f t="shared" si="11"/>
        <v>122858</v>
      </c>
      <c r="E31" s="30">
        <f t="shared" si="11"/>
        <v>131847</v>
      </c>
      <c r="F31" s="9">
        <f ca="1">SUM(F28:F30)</f>
        <v>136501.19321393204</v>
      </c>
      <c r="G31" s="6"/>
      <c r="H31" s="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 x14ac:dyDescent="0.3">
      <c r="A32" s="1"/>
      <c r="B32" s="1"/>
      <c r="C32" s="15"/>
      <c r="D32" s="15"/>
      <c r="E32" s="15"/>
      <c r="F32" s="15"/>
      <c r="G32" s="15"/>
      <c r="H32" s="15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 x14ac:dyDescent="0.3">
      <c r="A33" s="2" t="s">
        <v>30</v>
      </c>
      <c r="B33" s="1"/>
      <c r="C33" s="15"/>
      <c r="D33" s="15"/>
      <c r="E33" s="15"/>
      <c r="F33" s="15"/>
      <c r="G33" s="15"/>
      <c r="H33" s="15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 x14ac:dyDescent="0.3">
      <c r="A34" s="16" t="str">
        <f>'Balance Sheet'!A31</f>
        <v>Profitability Ratios</v>
      </c>
      <c r="B34" s="15"/>
      <c r="C34" s="15"/>
      <c r="D34" s="15"/>
      <c r="E34" s="15"/>
      <c r="F34" s="15"/>
      <c r="G34" s="15"/>
      <c r="H34" s="15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 x14ac:dyDescent="0.3">
      <c r="A35" s="1" t="str">
        <f>'Balance Sheet'!A32</f>
        <v xml:space="preserve"> Gross margin</v>
      </c>
      <c r="B35" s="10">
        <f t="shared" ref="B35:E35" si="12">B10/B8</f>
        <v>0.23861273279009226</v>
      </c>
      <c r="C35" s="10">
        <f t="shared" si="12"/>
        <v>0.19734201856843367</v>
      </c>
      <c r="D35" s="10">
        <f t="shared" si="12"/>
        <v>0.22203699188866852</v>
      </c>
      <c r="E35" s="10">
        <f t="shared" si="12"/>
        <v>0.19660276962957909</v>
      </c>
      <c r="F35" s="10"/>
      <c r="G35" s="10"/>
      <c r="H35" s="10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 customHeight="1" x14ac:dyDescent="0.3">
      <c r="A36" s="1" t="str">
        <f>'Balance Sheet'!A33</f>
        <v xml:space="preserve">  Net margin</v>
      </c>
      <c r="B36" s="10">
        <f t="shared" ref="B36:E36" si="13">B16/B8</f>
        <v>7.8967636593293186E-2</v>
      </c>
      <c r="C36" s="10">
        <f t="shared" si="13"/>
        <v>1.6951182988918838E-2</v>
      </c>
      <c r="D36" s="10">
        <f t="shared" si="13"/>
        <v>2.6027424339265828E-2</v>
      </c>
      <c r="E36" s="10">
        <f t="shared" si="13"/>
        <v>1.2461059190031152E-2</v>
      </c>
      <c r="F36" s="10"/>
      <c r="G36" s="10"/>
      <c r="H36" s="10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 x14ac:dyDescent="0.3">
      <c r="A37" s="1" t="str">
        <f>'Balance Sheet'!A34</f>
        <v xml:space="preserve">  ROA</v>
      </c>
      <c r="B37" s="10">
        <f t="shared" ref="B37:E37" si="14">B16/B24</f>
        <v>9.4219812534460573E-2</v>
      </c>
      <c r="C37" s="10">
        <f t="shared" si="14"/>
        <v>1.9291727734414944E-2</v>
      </c>
      <c r="D37" s="10">
        <f t="shared" si="14"/>
        <v>3.2150938481824543E-2</v>
      </c>
      <c r="E37" s="10">
        <f t="shared" si="14"/>
        <v>1.6625330875939537E-2</v>
      </c>
      <c r="F37" s="10"/>
      <c r="G37" s="10"/>
      <c r="H37" s="1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 customHeight="1" x14ac:dyDescent="0.3">
      <c r="A38" s="1" t="str">
        <f>'Balance Sheet'!A35</f>
        <v xml:space="preserve">  ROE</v>
      </c>
      <c r="B38" s="10">
        <f t="shared" ref="B38:E38" si="15">B16/B30</f>
        <v>0.22806744372275115</v>
      </c>
      <c r="C38" s="10">
        <f t="shared" si="15"/>
        <v>4.7627061595422418E-2</v>
      </c>
      <c r="D38" s="10">
        <f t="shared" si="15"/>
        <v>7.0784724835582319E-2</v>
      </c>
      <c r="E38" s="10">
        <f t="shared" si="15"/>
        <v>4.5194012618036371E-2</v>
      </c>
      <c r="F38" s="10"/>
      <c r="G38" s="10"/>
      <c r="H38" s="10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customHeight="1" x14ac:dyDescent="0.3">
      <c r="A39" s="16" t="str">
        <f>'Balance Sheet'!A22</f>
        <v>Asset Ratios</v>
      </c>
      <c r="B39" s="1"/>
      <c r="C39" s="15"/>
      <c r="D39" s="15"/>
      <c r="E39" s="15"/>
      <c r="F39" s="15"/>
      <c r="G39" s="15"/>
      <c r="H39" s="15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 customHeight="1" x14ac:dyDescent="0.3">
      <c r="A40" s="1" t="str">
        <f>'Balance Sheet'!A23</f>
        <v xml:space="preserve">  Days in receivables</v>
      </c>
      <c r="B40" s="15">
        <f t="shared" ref="B40:E40" si="16">B20/(B8/365)</f>
        <v>48.054575702028686</v>
      </c>
      <c r="C40" s="15">
        <f t="shared" si="16"/>
        <v>53.435497154836774</v>
      </c>
      <c r="D40" s="15">
        <f t="shared" si="16"/>
        <v>57.178034171701931</v>
      </c>
      <c r="E40" s="15">
        <f t="shared" si="16"/>
        <v>58.534290651931691</v>
      </c>
      <c r="F40" s="15"/>
      <c r="G40" s="15"/>
      <c r="H40" s="15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 customHeight="1" x14ac:dyDescent="0.3">
      <c r="A41" s="1" t="str">
        <f>'Balance Sheet'!A24</f>
        <v xml:space="preserve">  Days in inventory</v>
      </c>
      <c r="B41" s="15">
        <f t="shared" ref="B41:E41" si="17">B21/(B9/365)</f>
        <v>11.981195059530434</v>
      </c>
      <c r="C41" s="15">
        <f t="shared" si="17"/>
        <v>14.211449306455975</v>
      </c>
      <c r="D41" s="15">
        <f t="shared" si="17"/>
        <v>13.311961106499755</v>
      </c>
      <c r="E41" s="15">
        <f t="shared" si="17"/>
        <v>11.653222382610172</v>
      </c>
      <c r="F41" s="15"/>
      <c r="G41" s="15"/>
      <c r="H41" s="15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 customHeight="1" x14ac:dyDescent="0.3">
      <c r="A42" s="1" t="str">
        <f>'Balance Sheet'!A25</f>
        <v xml:space="preserve">  Days in payables</v>
      </c>
      <c r="B42" s="15">
        <f t="shared" ref="B42:E42" si="18">B26/(B9/365)</f>
        <v>31.572018167656314</v>
      </c>
      <c r="C42" s="15">
        <f t="shared" si="18"/>
        <v>31.347583556430322</v>
      </c>
      <c r="D42" s="15">
        <f t="shared" si="18"/>
        <v>31.391001643148748</v>
      </c>
      <c r="E42" s="15">
        <f t="shared" si="18"/>
        <v>31.276711669638562</v>
      </c>
      <c r="F42" s="15"/>
      <c r="G42" s="15"/>
      <c r="H42" s="15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 customHeight="1" x14ac:dyDescent="0.3">
      <c r="A43" s="1" t="str">
        <f>'Balance Sheet'!A26</f>
        <v xml:space="preserve">  Total asset turnover</v>
      </c>
      <c r="B43" s="15">
        <f t="shared" ref="B43:E43" si="19">B8/B24</f>
        <v>1.1931446425289469</v>
      </c>
      <c r="C43" s="15">
        <f t="shared" si="19"/>
        <v>1.1380755990320053</v>
      </c>
      <c r="D43" s="15">
        <f t="shared" si="19"/>
        <v>1.2352716143840856</v>
      </c>
      <c r="E43" s="15">
        <f t="shared" si="19"/>
        <v>1.3341828027941478</v>
      </c>
      <c r="F43" s="15"/>
      <c r="G43" s="15"/>
      <c r="H43" s="15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 customHeight="1" x14ac:dyDescent="0.3">
      <c r="A44" s="1" t="s">
        <v>72</v>
      </c>
      <c r="B44" s="15">
        <f t="shared" ref="B44:E44" si="20">B8/B23</f>
        <v>1.5112554414879997</v>
      </c>
      <c r="C44" s="15">
        <f t="shared" si="20"/>
        <v>1.4773519163763067</v>
      </c>
      <c r="D44" s="15">
        <f t="shared" si="20"/>
        <v>1.6565300442067348</v>
      </c>
      <c r="E44" s="15">
        <f t="shared" si="20"/>
        <v>1.8503970967232946</v>
      </c>
      <c r="F44" s="15"/>
      <c r="G44" s="15"/>
      <c r="H44" s="15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 customHeight="1" x14ac:dyDescent="0.3">
      <c r="A45" s="16" t="str">
        <f>'Balance Sheet'!A27</f>
        <v>Leverage Ratios</v>
      </c>
      <c r="B45" s="15"/>
      <c r="C45" s="15"/>
      <c r="D45" s="15"/>
      <c r="E45" s="15"/>
      <c r="F45" s="15"/>
      <c r="G45" s="15"/>
      <c r="H45" s="15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 customHeight="1" x14ac:dyDescent="0.3">
      <c r="A46" s="1" t="str">
        <f>'Balance Sheet'!A28</f>
        <v xml:space="preserve">  Debt to EBITDA (TTM)</v>
      </c>
      <c r="B46" s="15">
        <f>'Balance Sheet'!B28</f>
        <v>2.98</v>
      </c>
      <c r="C46" s="15">
        <f>C29/('Income Statement'!B11+'Income Statement'!B21)</f>
        <v>2.4278047533861487</v>
      </c>
      <c r="D46" s="15">
        <f>D29/('Income Statement'!C11+'Income Statement'!C21)</f>
        <v>2.846776444320402</v>
      </c>
      <c r="E46" s="15">
        <f>E29/('Income Statement'!D11+'Income Statement'!D21)</f>
        <v>3.1553398058252426</v>
      </c>
      <c r="F46" s="15"/>
      <c r="G46" s="15"/>
      <c r="H46" s="15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 customHeight="1" x14ac:dyDescent="0.3">
      <c r="A47" s="1" t="str">
        <f>'Balance Sheet'!A29</f>
        <v xml:space="preserve">  Debt to Book Value</v>
      </c>
      <c r="B47" s="20">
        <f t="shared" ref="B47:E47" si="21">B29/B31</f>
        <v>0.48704282301047602</v>
      </c>
      <c r="C47" s="20">
        <f t="shared" si="21"/>
        <v>0.48570162582228432</v>
      </c>
      <c r="D47" s="20">
        <f t="shared" si="21"/>
        <v>0.41511338292988653</v>
      </c>
      <c r="E47" s="20">
        <f t="shared" si="21"/>
        <v>0.49299566922265958</v>
      </c>
      <c r="F47" s="20"/>
      <c r="G47" s="20"/>
      <c r="H47" s="20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 customHeight="1" x14ac:dyDescent="0.3">
      <c r="A48" s="1" t="str">
        <f>'Balance Sheet'!A30</f>
        <v xml:space="preserve">  Times Interest Earned</v>
      </c>
      <c r="B48" s="15">
        <f t="shared" ref="B48:E48" si="22">B12/B13</f>
        <v>4.3360868539060657</v>
      </c>
      <c r="C48" s="15">
        <f t="shared" si="22"/>
        <v>2.0827962320277642</v>
      </c>
      <c r="D48" s="15">
        <f t="shared" si="22"/>
        <v>2.3491182233834094</v>
      </c>
      <c r="E48" s="24">
        <f t="shared" si="22"/>
        <v>2.4301276595744681</v>
      </c>
      <c r="F48" s="15"/>
      <c r="G48" s="15"/>
      <c r="H48" s="15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2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2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2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2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2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2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2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2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2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2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2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2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2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2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2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2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2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2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2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2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2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ataValidations count="1">
    <dataValidation type="list" allowBlank="1" showErrorMessage="1" sqref="J1" xr:uid="{00000000-0002-0000-0200-000000000000}">
      <formula1>$M$1:$M$3</formula1>
    </dataValidation>
  </dataValidations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" width="8.875" customWidth="1"/>
    <col min="3" max="26" width="7.625" customWidth="1"/>
  </cols>
  <sheetData>
    <row r="1" spans="1:2" ht="14.25" customHeight="1" x14ac:dyDescent="0.3">
      <c r="A1" s="18" t="s">
        <v>59</v>
      </c>
    </row>
    <row r="2" spans="1:2" ht="14.25" customHeight="1" x14ac:dyDescent="0.2">
      <c r="A2" s="12"/>
    </row>
    <row r="3" spans="1:2" ht="14.25" customHeight="1" x14ac:dyDescent="0.25">
      <c r="A3" s="21" t="s">
        <v>50</v>
      </c>
      <c r="B3" s="22">
        <v>0.02</v>
      </c>
    </row>
    <row r="4" spans="1:2" ht="14.25" customHeight="1" x14ac:dyDescent="0.25">
      <c r="A4" s="21" t="s">
        <v>52</v>
      </c>
      <c r="B4" s="22">
        <v>0.03</v>
      </c>
    </row>
    <row r="5" spans="1:2" ht="14.25" customHeight="1" x14ac:dyDescent="0.25">
      <c r="A5" s="21" t="s">
        <v>53</v>
      </c>
      <c r="B5" s="22">
        <v>0.1</v>
      </c>
    </row>
    <row r="6" spans="1:2" ht="14.25" customHeight="1" x14ac:dyDescent="0.25">
      <c r="A6" s="21" t="s">
        <v>54</v>
      </c>
      <c r="B6" s="22">
        <v>0.13</v>
      </c>
    </row>
    <row r="7" spans="1:2" ht="14.25" customHeight="1" x14ac:dyDescent="0.25">
      <c r="A7" s="21" t="s">
        <v>56</v>
      </c>
      <c r="B7" s="22">
        <v>0.11</v>
      </c>
    </row>
    <row r="8" spans="1:2" ht="14.25" customHeight="1" x14ac:dyDescent="0.25">
      <c r="A8" s="21" t="s">
        <v>57</v>
      </c>
      <c r="B8" s="22">
        <v>0.55000000000000004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625" defaultRowHeight="15" customHeight="1" x14ac:dyDescent="0.2"/>
  <cols>
    <col min="1" max="1" width="12.625" customWidth="1"/>
    <col min="2" max="26" width="7.625" customWidth="1"/>
  </cols>
  <sheetData>
    <row r="1" spans="1:2" ht="14.25" customHeight="1" x14ac:dyDescent="0.3">
      <c r="A1" s="18" t="s">
        <v>59</v>
      </c>
    </row>
    <row r="2" spans="1:2" ht="14.25" customHeight="1" x14ac:dyDescent="0.2">
      <c r="A2" s="12"/>
    </row>
    <row r="3" spans="1:2" ht="14.25" customHeight="1" x14ac:dyDescent="0.25">
      <c r="A3" s="21" t="s">
        <v>50</v>
      </c>
      <c r="B3" s="22">
        <v>0.05</v>
      </c>
    </row>
    <row r="4" spans="1:2" ht="14.25" customHeight="1" x14ac:dyDescent="0.25">
      <c r="A4" s="21" t="s">
        <v>52</v>
      </c>
      <c r="B4" s="22">
        <v>0.06</v>
      </c>
    </row>
    <row r="5" spans="1:2" ht="14.25" customHeight="1" x14ac:dyDescent="0.25">
      <c r="A5" s="21" t="s">
        <v>53</v>
      </c>
      <c r="B5" s="22">
        <v>0.03</v>
      </c>
    </row>
    <row r="6" spans="1:2" ht="14.25" customHeight="1" x14ac:dyDescent="0.25">
      <c r="A6" s="21" t="s">
        <v>54</v>
      </c>
      <c r="B6" s="22">
        <v>9.5000000000000001E-2</v>
      </c>
    </row>
    <row r="7" spans="1:2" ht="14.25" customHeight="1" x14ac:dyDescent="0.25">
      <c r="A7" s="21" t="s">
        <v>56</v>
      </c>
      <c r="B7" s="22">
        <v>8.2500000000000004E-2</v>
      </c>
    </row>
    <row r="8" spans="1:2" ht="14.25" customHeight="1" x14ac:dyDescent="0.25">
      <c r="A8" s="21" t="s">
        <v>57</v>
      </c>
      <c r="B8" s="22">
        <v>0.4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2.625" defaultRowHeight="15" customHeight="1" x14ac:dyDescent="0.2"/>
  <cols>
    <col min="1" max="1" width="13.5" customWidth="1"/>
    <col min="2" max="2" width="27.125" customWidth="1"/>
    <col min="3" max="26" width="7.625" customWidth="1"/>
  </cols>
  <sheetData>
    <row r="1" spans="1:2" ht="14.25" customHeight="1" x14ac:dyDescent="0.3">
      <c r="A1" s="18" t="s">
        <v>59</v>
      </c>
    </row>
    <row r="2" spans="1:2" ht="14.25" customHeight="1" x14ac:dyDescent="0.2">
      <c r="A2" s="12"/>
    </row>
    <row r="3" spans="1:2" ht="14.25" customHeight="1" x14ac:dyDescent="0.25">
      <c r="A3" s="21" t="s">
        <v>50</v>
      </c>
      <c r="B3" s="22">
        <v>0.03</v>
      </c>
    </row>
    <row r="4" spans="1:2" ht="14.25" customHeight="1" x14ac:dyDescent="0.25">
      <c r="A4" s="21" t="s">
        <v>52</v>
      </c>
      <c r="B4" s="22">
        <v>0.04</v>
      </c>
    </row>
    <row r="5" spans="1:2" ht="14.25" customHeight="1" x14ac:dyDescent="0.25">
      <c r="A5" s="21" t="s">
        <v>53</v>
      </c>
      <c r="B5" s="22">
        <f>AVERAGE('PPE Outside Data'!D888:D893)/100</f>
        <v>6.9833333333333331E-2</v>
      </c>
    </row>
    <row r="6" spans="1:2" ht="14.25" customHeight="1" x14ac:dyDescent="0.25">
      <c r="A6" s="21" t="s">
        <v>54</v>
      </c>
      <c r="B6" s="22">
        <f>AVERAGE(Forecast!B11:E11)/AVERAGE(Forecast!B8:E8)</f>
        <v>0.11162994506563531</v>
      </c>
    </row>
    <row r="7" spans="1:2" ht="14.25" customHeight="1" x14ac:dyDescent="0.25">
      <c r="A7" s="21" t="s">
        <v>56</v>
      </c>
      <c r="B7" s="22">
        <f>AVERAGE(Forecast!B13:E13)/AVERAGE(Forecast!B29:E29)</f>
        <v>9.8615044247787609E-2</v>
      </c>
    </row>
    <row r="8" spans="1:2" ht="14.25" customHeight="1" x14ac:dyDescent="0.25">
      <c r="A8" s="21" t="s">
        <v>57</v>
      </c>
      <c r="B8" s="22">
        <f>AVERAGE(Forecast!B15:E15)/AVERAGE(Forecast!B14:E14)</f>
        <v>0.50044175524082357</v>
      </c>
    </row>
    <row r="9" spans="1:2" ht="14.25" customHeight="1" x14ac:dyDescent="0.2"/>
    <row r="10" spans="1:2" ht="14.25" customHeight="1" x14ac:dyDescent="0.2"/>
    <row r="11" spans="1:2" ht="14.25" customHeight="1" x14ac:dyDescent="0.2"/>
    <row r="12" spans="1:2" ht="14.25" customHeight="1" x14ac:dyDescent="0.2"/>
    <row r="13" spans="1:2" ht="14.25" customHeight="1" x14ac:dyDescent="0.2"/>
    <row r="14" spans="1:2" ht="14.25" customHeight="1" x14ac:dyDescent="0.2"/>
    <row r="15" spans="1:2" ht="14.25" customHeight="1" x14ac:dyDescent="0.2"/>
    <row r="16" spans="1: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2.625" defaultRowHeight="15" customHeight="1" x14ac:dyDescent="0.2"/>
  <cols>
    <col min="1" max="6" width="10.625" customWidth="1"/>
    <col min="7" max="26" width="7.625" customWidth="1"/>
  </cols>
  <sheetData>
    <row r="1" spans="1:4" ht="14.25" customHeight="1" x14ac:dyDescent="0.25">
      <c r="A1" s="25" t="s">
        <v>60</v>
      </c>
      <c r="B1" s="26"/>
      <c r="C1" s="25" t="s">
        <v>61</v>
      </c>
      <c r="D1" s="26"/>
    </row>
    <row r="2" spans="1:4" ht="14.25" customHeight="1" x14ac:dyDescent="0.25">
      <c r="A2" s="25" t="s">
        <v>62</v>
      </c>
      <c r="B2" s="26" t="s">
        <v>63</v>
      </c>
      <c r="C2" s="25" t="s">
        <v>62</v>
      </c>
      <c r="D2" s="26" t="s">
        <v>63</v>
      </c>
    </row>
    <row r="3" spans="1:4" ht="14.25" customHeight="1" x14ac:dyDescent="0.25">
      <c r="A3" s="25" t="s">
        <v>64</v>
      </c>
      <c r="B3" s="26" t="s">
        <v>65</v>
      </c>
      <c r="C3" s="25" t="s">
        <v>64</v>
      </c>
      <c r="D3" s="26" t="s">
        <v>65</v>
      </c>
    </row>
    <row r="4" spans="1:4" ht="14.25" customHeight="1" x14ac:dyDescent="0.25">
      <c r="A4" s="25">
        <v>1</v>
      </c>
      <c r="B4" s="26" t="s">
        <v>66</v>
      </c>
      <c r="C4" s="25">
        <v>1</v>
      </c>
      <c r="D4" s="26" t="s">
        <v>66</v>
      </c>
    </row>
    <row r="5" spans="1:4" ht="14.25" customHeight="1" x14ac:dyDescent="0.25">
      <c r="A5" s="27" t="s">
        <v>67</v>
      </c>
      <c r="B5" s="26"/>
      <c r="C5" s="27" t="s">
        <v>68</v>
      </c>
      <c r="D5" s="26"/>
    </row>
    <row r="6" spans="1:4" ht="14.25" customHeight="1" x14ac:dyDescent="0.25">
      <c r="A6" s="25" t="s">
        <v>69</v>
      </c>
      <c r="B6" s="26"/>
      <c r="C6" s="25" t="s">
        <v>69</v>
      </c>
      <c r="D6" s="26"/>
    </row>
    <row r="7" spans="1:4" ht="14.25" customHeight="1" x14ac:dyDescent="0.25">
      <c r="A7" s="25" t="s">
        <v>70</v>
      </c>
      <c r="B7" s="26" t="s">
        <v>71</v>
      </c>
      <c r="C7" s="25" t="s">
        <v>70</v>
      </c>
      <c r="D7" s="26" t="s">
        <v>71</v>
      </c>
    </row>
    <row r="8" spans="1:4" ht="14.25" customHeight="1" x14ac:dyDescent="0.25">
      <c r="A8" s="25">
        <v>17288</v>
      </c>
      <c r="B8" s="26">
        <v>-0.1</v>
      </c>
      <c r="C8" s="25">
        <v>17288</v>
      </c>
      <c r="D8" s="26">
        <v>-0.3</v>
      </c>
    </row>
    <row r="9" spans="1:4" ht="14.25" customHeight="1" x14ac:dyDescent="0.25">
      <c r="A9" s="25">
        <v>17319</v>
      </c>
      <c r="B9" s="26">
        <v>0.2</v>
      </c>
      <c r="C9" s="25">
        <v>17319</v>
      </c>
      <c r="D9" s="26">
        <v>0.2</v>
      </c>
    </row>
    <row r="10" spans="1:4" ht="14.25" customHeight="1" x14ac:dyDescent="0.25">
      <c r="A10" s="25">
        <v>17349</v>
      </c>
      <c r="B10" s="26">
        <v>0</v>
      </c>
      <c r="C10" s="25">
        <v>17349</v>
      </c>
      <c r="D10" s="26">
        <v>0.4</v>
      </c>
    </row>
    <row r="11" spans="1:4" ht="14.25" customHeight="1" x14ac:dyDescent="0.25">
      <c r="A11" s="25">
        <v>17380</v>
      </c>
      <c r="B11" s="26">
        <v>0.1</v>
      </c>
      <c r="C11" s="25">
        <v>17380</v>
      </c>
      <c r="D11" s="26">
        <v>0.6</v>
      </c>
    </row>
    <row r="12" spans="1:4" ht="14.25" customHeight="1" x14ac:dyDescent="0.25">
      <c r="A12" s="25">
        <v>17411</v>
      </c>
      <c r="B12" s="26">
        <v>0.4</v>
      </c>
      <c r="C12" s="25">
        <v>17411</v>
      </c>
      <c r="D12" s="26">
        <v>0.8</v>
      </c>
    </row>
    <row r="13" spans="1:4" ht="14.25" customHeight="1" x14ac:dyDescent="0.25">
      <c r="A13" s="25">
        <v>17441</v>
      </c>
      <c r="B13" s="26">
        <v>0.3</v>
      </c>
      <c r="C13" s="25">
        <v>17441</v>
      </c>
      <c r="D13" s="26">
        <v>1.3</v>
      </c>
    </row>
    <row r="14" spans="1:4" ht="14.25" customHeight="1" x14ac:dyDescent="0.25">
      <c r="A14" s="25">
        <v>17472</v>
      </c>
      <c r="B14" s="26">
        <v>0.3</v>
      </c>
      <c r="C14" s="25">
        <v>17472</v>
      </c>
      <c r="D14" s="26">
        <v>0.2</v>
      </c>
    </row>
    <row r="15" spans="1:4" ht="14.25" customHeight="1" x14ac:dyDescent="0.25">
      <c r="A15" s="25">
        <v>17502</v>
      </c>
      <c r="B15" s="26">
        <v>0.2</v>
      </c>
      <c r="C15" s="25">
        <v>17502</v>
      </c>
      <c r="D15" s="26">
        <v>1.4</v>
      </c>
    </row>
    <row r="16" spans="1:4" ht="14.25" customHeight="1" x14ac:dyDescent="0.25">
      <c r="A16" s="25">
        <v>17533</v>
      </c>
      <c r="B16" s="26">
        <v>0.5</v>
      </c>
      <c r="C16" s="25">
        <v>17533</v>
      </c>
      <c r="D16" s="26">
        <v>0.9</v>
      </c>
    </row>
    <row r="17" spans="1:4" ht="14.25" customHeight="1" x14ac:dyDescent="0.25">
      <c r="A17" s="25">
        <v>17564</v>
      </c>
      <c r="B17" s="26">
        <v>-0.3</v>
      </c>
      <c r="C17" s="25">
        <v>17564</v>
      </c>
      <c r="D17" s="26">
        <v>-1.8</v>
      </c>
    </row>
    <row r="18" spans="1:4" ht="14.25" customHeight="1" x14ac:dyDescent="0.25">
      <c r="A18" s="25">
        <v>17593</v>
      </c>
      <c r="B18" s="26">
        <v>0.1</v>
      </c>
      <c r="C18" s="25">
        <v>17593</v>
      </c>
      <c r="D18" s="26">
        <v>-0.9</v>
      </c>
    </row>
    <row r="19" spans="1:4" ht="14.25" customHeight="1" x14ac:dyDescent="0.25">
      <c r="A19" s="25">
        <v>17624</v>
      </c>
      <c r="B19" s="26">
        <v>0.3</v>
      </c>
      <c r="C19" s="25">
        <v>17624</v>
      </c>
      <c r="D19" s="26">
        <v>0.7</v>
      </c>
    </row>
    <row r="20" spans="1:4" ht="14.25" customHeight="1" x14ac:dyDescent="0.25">
      <c r="A20" s="25">
        <v>17654</v>
      </c>
      <c r="B20" s="26">
        <v>0</v>
      </c>
      <c r="C20" s="25">
        <v>17654</v>
      </c>
      <c r="D20" s="26">
        <v>1.1000000000000001</v>
      </c>
    </row>
    <row r="21" spans="1:4" ht="14.25" customHeight="1" x14ac:dyDescent="0.25">
      <c r="A21" s="25">
        <v>17685</v>
      </c>
      <c r="B21" s="26">
        <v>0.3</v>
      </c>
      <c r="C21" s="25">
        <v>17685</v>
      </c>
      <c r="D21" s="26">
        <v>0.9</v>
      </c>
    </row>
    <row r="22" spans="1:4" ht="14.25" customHeight="1" x14ac:dyDescent="0.25">
      <c r="A22" s="25">
        <v>17715</v>
      </c>
      <c r="B22" s="26">
        <v>0</v>
      </c>
      <c r="C22" s="25">
        <v>17715</v>
      </c>
      <c r="D22" s="26">
        <v>-0.1</v>
      </c>
    </row>
    <row r="23" spans="1:4" ht="14.25" customHeight="1" x14ac:dyDescent="0.25">
      <c r="A23" s="25">
        <v>17746</v>
      </c>
      <c r="B23" s="26">
        <v>0.1</v>
      </c>
      <c r="C23" s="25">
        <v>17746</v>
      </c>
      <c r="D23" s="26">
        <v>-0.6</v>
      </c>
    </row>
    <row r="24" spans="1:4" ht="14.25" customHeight="1" x14ac:dyDescent="0.25">
      <c r="A24" s="25">
        <v>17777</v>
      </c>
      <c r="B24" s="26">
        <v>0</v>
      </c>
      <c r="C24" s="25">
        <v>17777</v>
      </c>
      <c r="D24" s="26">
        <v>-0.6</v>
      </c>
    </row>
    <row r="25" spans="1:4" ht="14.25" customHeight="1" x14ac:dyDescent="0.25">
      <c r="A25" s="25">
        <v>17807</v>
      </c>
      <c r="B25" s="26">
        <v>0</v>
      </c>
      <c r="C25" s="25">
        <v>17807</v>
      </c>
      <c r="D25" s="26">
        <v>-1.1000000000000001</v>
      </c>
    </row>
    <row r="26" spans="1:4" ht="14.25" customHeight="1" x14ac:dyDescent="0.25">
      <c r="A26" s="25">
        <v>17838</v>
      </c>
      <c r="B26" s="26">
        <v>-0.1</v>
      </c>
      <c r="C26" s="25">
        <v>17838</v>
      </c>
      <c r="D26" s="26">
        <v>-0.3</v>
      </c>
    </row>
    <row r="27" spans="1:4" ht="14.25" customHeight="1" x14ac:dyDescent="0.25">
      <c r="A27" s="25">
        <v>17868</v>
      </c>
      <c r="B27" s="26">
        <v>-0.2</v>
      </c>
      <c r="C27" s="25">
        <v>17868</v>
      </c>
      <c r="D27" s="26">
        <v>-0.5</v>
      </c>
    </row>
    <row r="28" spans="1:4" ht="14.25" customHeight="1" x14ac:dyDescent="0.25">
      <c r="A28" s="25">
        <v>17899</v>
      </c>
      <c r="B28" s="26">
        <v>0</v>
      </c>
      <c r="C28" s="25">
        <v>17899</v>
      </c>
      <c r="D28" s="26">
        <v>-1</v>
      </c>
    </row>
    <row r="29" spans="1:4" ht="14.25" customHeight="1" x14ac:dyDescent="0.25">
      <c r="A29" s="25">
        <v>17930</v>
      </c>
      <c r="B29" s="26">
        <v>-0.4</v>
      </c>
      <c r="C29" s="25">
        <v>17930</v>
      </c>
      <c r="D29" s="26">
        <v>-1.1000000000000001</v>
      </c>
    </row>
    <row r="30" spans="1:4" ht="14.25" customHeight="1" x14ac:dyDescent="0.25">
      <c r="A30" s="25">
        <v>17958</v>
      </c>
      <c r="B30" s="26">
        <v>-0.1</v>
      </c>
      <c r="C30" s="25">
        <v>17958</v>
      </c>
      <c r="D30" s="26">
        <v>-0.1</v>
      </c>
    </row>
    <row r="31" spans="1:4" ht="14.25" customHeight="1" x14ac:dyDescent="0.25">
      <c r="A31" s="25">
        <v>17989</v>
      </c>
      <c r="B31" s="26">
        <v>-0.2</v>
      </c>
      <c r="C31" s="25">
        <v>17989</v>
      </c>
      <c r="D31" s="26">
        <v>-0.6</v>
      </c>
    </row>
    <row r="32" spans="1:4" ht="14.25" customHeight="1" x14ac:dyDescent="0.25">
      <c r="A32" s="25">
        <v>18019</v>
      </c>
      <c r="B32" s="26">
        <v>-0.2</v>
      </c>
      <c r="C32" s="25">
        <v>18019</v>
      </c>
      <c r="D32" s="26">
        <v>-0.1</v>
      </c>
    </row>
    <row r="33" spans="1:4" ht="14.25" customHeight="1" x14ac:dyDescent="0.25">
      <c r="A33" s="25">
        <v>18050</v>
      </c>
      <c r="B33" s="26">
        <v>-0.2</v>
      </c>
      <c r="C33" s="25">
        <v>18050</v>
      </c>
      <c r="D33" s="26">
        <v>-0.4</v>
      </c>
    </row>
    <row r="34" spans="1:4" ht="14.25" customHeight="1" x14ac:dyDescent="0.25">
      <c r="A34" s="25">
        <v>18080</v>
      </c>
      <c r="B34" s="26">
        <v>0</v>
      </c>
      <c r="C34" s="25">
        <v>18080</v>
      </c>
      <c r="D34" s="26">
        <v>-0.5</v>
      </c>
    </row>
    <row r="35" spans="1:4" ht="14.25" customHeight="1" x14ac:dyDescent="0.25">
      <c r="A35" s="25">
        <v>18111</v>
      </c>
      <c r="B35" s="26">
        <v>-0.2</v>
      </c>
      <c r="C35" s="25">
        <v>18111</v>
      </c>
      <c r="D35" s="26">
        <v>0</v>
      </c>
    </row>
    <row r="36" spans="1:4" ht="14.25" customHeight="1" x14ac:dyDescent="0.25">
      <c r="A36" s="25">
        <v>18142</v>
      </c>
      <c r="B36" s="26">
        <v>0</v>
      </c>
      <c r="C36" s="25">
        <v>18142</v>
      </c>
      <c r="D36" s="26">
        <v>0.3</v>
      </c>
    </row>
    <row r="37" spans="1:4" ht="14.25" customHeight="1" x14ac:dyDescent="0.25">
      <c r="A37" s="25">
        <v>18172</v>
      </c>
      <c r="B37" s="26">
        <v>-0.1</v>
      </c>
      <c r="C37" s="25">
        <v>18172</v>
      </c>
      <c r="D37" s="26">
        <v>0</v>
      </c>
    </row>
    <row r="38" spans="1:4" ht="14.25" customHeight="1" x14ac:dyDescent="0.25">
      <c r="A38" s="25">
        <v>18203</v>
      </c>
      <c r="B38" s="26">
        <v>-0.1</v>
      </c>
      <c r="C38" s="25">
        <v>18203</v>
      </c>
      <c r="D38" s="26">
        <v>0.1</v>
      </c>
    </row>
    <row r="39" spans="1:4" ht="14.25" customHeight="1" x14ac:dyDescent="0.25">
      <c r="A39" s="25">
        <v>18233</v>
      </c>
      <c r="B39" s="26">
        <v>0.1</v>
      </c>
      <c r="C39" s="25">
        <v>18233</v>
      </c>
      <c r="D39" s="26">
        <v>0</v>
      </c>
    </row>
    <row r="40" spans="1:4" ht="14.25" customHeight="1" x14ac:dyDescent="0.25">
      <c r="A40" s="25">
        <v>18264</v>
      </c>
      <c r="B40" s="26">
        <v>0</v>
      </c>
      <c r="C40" s="25">
        <v>18264</v>
      </c>
      <c r="D40" s="26">
        <v>0</v>
      </c>
    </row>
    <row r="41" spans="1:4" ht="14.25" customHeight="1" x14ac:dyDescent="0.25">
      <c r="A41" s="25">
        <v>18295</v>
      </c>
      <c r="B41" s="26">
        <v>0.1</v>
      </c>
      <c r="C41" s="25">
        <v>18295</v>
      </c>
      <c r="D41" s="26">
        <v>0.9</v>
      </c>
    </row>
    <row r="42" spans="1:4" ht="14.25" customHeight="1" x14ac:dyDescent="0.25">
      <c r="A42" s="25">
        <v>18323</v>
      </c>
      <c r="B42" s="26">
        <v>0.2</v>
      </c>
      <c r="C42" s="25">
        <v>18323</v>
      </c>
      <c r="D42" s="26">
        <v>-0.2</v>
      </c>
    </row>
    <row r="43" spans="1:4" ht="14.25" customHeight="1" x14ac:dyDescent="0.25">
      <c r="A43" s="25">
        <v>18354</v>
      </c>
      <c r="B43" s="26">
        <v>0.1</v>
      </c>
      <c r="C43" s="25">
        <v>18354</v>
      </c>
      <c r="D43" s="26">
        <v>0.2</v>
      </c>
    </row>
    <row r="44" spans="1:4" ht="14.25" customHeight="1" x14ac:dyDescent="0.25">
      <c r="A44" s="25">
        <v>18384</v>
      </c>
      <c r="B44" s="26">
        <v>0.4</v>
      </c>
      <c r="C44" s="25">
        <v>18384</v>
      </c>
      <c r="D44" s="26">
        <v>1.1000000000000001</v>
      </c>
    </row>
    <row r="45" spans="1:4" ht="14.25" customHeight="1" x14ac:dyDescent="0.25">
      <c r="A45" s="25">
        <v>18415</v>
      </c>
      <c r="B45" s="26">
        <v>0.1</v>
      </c>
      <c r="C45" s="25">
        <v>18415</v>
      </c>
      <c r="D45" s="26">
        <v>0.5</v>
      </c>
    </row>
    <row r="46" spans="1:4" ht="14.25" customHeight="1" x14ac:dyDescent="0.25">
      <c r="A46" s="25">
        <v>18445</v>
      </c>
      <c r="B46" s="26">
        <v>0.6</v>
      </c>
      <c r="C46" s="25">
        <v>18445</v>
      </c>
      <c r="D46" s="26">
        <v>1.2</v>
      </c>
    </row>
    <row r="47" spans="1:4" ht="14.25" customHeight="1" x14ac:dyDescent="0.25">
      <c r="A47" s="25">
        <v>18476</v>
      </c>
      <c r="B47" s="26">
        <v>0.3</v>
      </c>
      <c r="C47" s="25">
        <v>18476</v>
      </c>
      <c r="D47" s="26">
        <v>0.7</v>
      </c>
    </row>
    <row r="48" spans="1:4" ht="14.25" customHeight="1" x14ac:dyDescent="0.25">
      <c r="A48" s="25">
        <v>18507</v>
      </c>
      <c r="B48" s="26">
        <v>0.6</v>
      </c>
      <c r="C48" s="25">
        <v>18507</v>
      </c>
      <c r="D48" s="26">
        <v>0.5</v>
      </c>
    </row>
    <row r="49" spans="1:4" ht="14.25" customHeight="1" x14ac:dyDescent="0.25">
      <c r="A49" s="25">
        <v>18537</v>
      </c>
      <c r="B49" s="26">
        <v>0.5</v>
      </c>
      <c r="C49" s="25">
        <v>18537</v>
      </c>
      <c r="D49" s="26">
        <v>0</v>
      </c>
    </row>
    <row r="50" spans="1:4" ht="14.25" customHeight="1" x14ac:dyDescent="0.25">
      <c r="A50" s="25">
        <v>18568</v>
      </c>
      <c r="B50" s="26">
        <v>0.2</v>
      </c>
      <c r="C50" s="25">
        <v>18568</v>
      </c>
      <c r="D50" s="26">
        <v>0.9</v>
      </c>
    </row>
    <row r="51" spans="1:4" ht="14.25" customHeight="1" x14ac:dyDescent="0.25">
      <c r="A51" s="25">
        <v>18598</v>
      </c>
      <c r="B51" s="26">
        <v>0.9</v>
      </c>
      <c r="C51" s="25">
        <v>18598</v>
      </c>
      <c r="D51" s="26">
        <v>1.3</v>
      </c>
    </row>
    <row r="52" spans="1:4" ht="14.25" customHeight="1" x14ac:dyDescent="0.25">
      <c r="A52" s="25">
        <v>18629</v>
      </c>
      <c r="B52" s="26">
        <v>0.7</v>
      </c>
      <c r="C52" s="25">
        <v>18629</v>
      </c>
      <c r="D52" s="26">
        <v>1.5</v>
      </c>
    </row>
    <row r="53" spans="1:4" ht="14.25" customHeight="1" x14ac:dyDescent="0.25">
      <c r="A53" s="25">
        <v>18660</v>
      </c>
      <c r="B53" s="26">
        <v>0.2</v>
      </c>
      <c r="C53" s="25">
        <v>18660</v>
      </c>
      <c r="D53" s="26">
        <v>1.4</v>
      </c>
    </row>
    <row r="54" spans="1:4" ht="14.25" customHeight="1" x14ac:dyDescent="0.25">
      <c r="A54" s="25">
        <v>18688</v>
      </c>
      <c r="B54" s="26">
        <v>0.1</v>
      </c>
      <c r="C54" s="25">
        <v>18688</v>
      </c>
      <c r="D54" s="26">
        <v>-0.5</v>
      </c>
    </row>
    <row r="55" spans="1:4" ht="14.25" customHeight="1" x14ac:dyDescent="0.25">
      <c r="A55" s="25">
        <v>18719</v>
      </c>
      <c r="B55" s="26">
        <v>0</v>
      </c>
      <c r="C55" s="25">
        <v>18719</v>
      </c>
      <c r="D55" s="26">
        <v>0</v>
      </c>
    </row>
    <row r="56" spans="1:4" ht="14.25" customHeight="1" x14ac:dyDescent="0.25">
      <c r="A56" s="25">
        <v>18749</v>
      </c>
      <c r="B56" s="26">
        <v>0</v>
      </c>
      <c r="C56" s="25">
        <v>18749</v>
      </c>
      <c r="D56" s="26">
        <v>-0.7</v>
      </c>
    </row>
    <row r="57" spans="1:4" ht="14.25" customHeight="1" x14ac:dyDescent="0.25">
      <c r="A57" s="25">
        <v>18780</v>
      </c>
      <c r="B57" s="26">
        <v>-0.1</v>
      </c>
      <c r="C57" s="25">
        <v>18780</v>
      </c>
      <c r="D57" s="26">
        <v>-0.3</v>
      </c>
    </row>
    <row r="58" spans="1:4" ht="14.25" customHeight="1" x14ac:dyDescent="0.25">
      <c r="A58" s="25">
        <v>18810</v>
      </c>
      <c r="B58" s="26">
        <v>-0.3</v>
      </c>
      <c r="C58" s="25">
        <v>18810</v>
      </c>
      <c r="D58" s="26">
        <v>-1.3</v>
      </c>
    </row>
    <row r="59" spans="1:4" ht="14.25" customHeight="1" x14ac:dyDescent="0.25">
      <c r="A59" s="25">
        <v>18841</v>
      </c>
      <c r="B59" s="26">
        <v>-0.4</v>
      </c>
      <c r="C59" s="25">
        <v>18841</v>
      </c>
      <c r="D59" s="26">
        <v>-0.6</v>
      </c>
    </row>
    <row r="60" spans="1:4" ht="14.25" customHeight="1" x14ac:dyDescent="0.25">
      <c r="A60" s="25">
        <v>18872</v>
      </c>
      <c r="B60" s="26">
        <v>0</v>
      </c>
      <c r="C60" s="25">
        <v>18872</v>
      </c>
      <c r="D60" s="26">
        <v>-0.3</v>
      </c>
    </row>
    <row r="61" spans="1:4" ht="14.25" customHeight="1" x14ac:dyDescent="0.25">
      <c r="A61" s="25">
        <v>18902</v>
      </c>
      <c r="B61" s="26">
        <v>-0.1</v>
      </c>
      <c r="C61" s="25">
        <v>18902</v>
      </c>
      <c r="D61" s="26">
        <v>0.8</v>
      </c>
    </row>
    <row r="62" spans="1:4" ht="14.25" customHeight="1" x14ac:dyDescent="0.25">
      <c r="A62" s="25">
        <v>18933</v>
      </c>
      <c r="B62" s="26">
        <v>0</v>
      </c>
      <c r="C62" s="25">
        <v>18933</v>
      </c>
      <c r="D62" s="26">
        <v>-0.3</v>
      </c>
    </row>
    <row r="63" spans="1:4" ht="14.25" customHeight="1" x14ac:dyDescent="0.25">
      <c r="A63" s="25">
        <v>18963</v>
      </c>
      <c r="B63" s="26">
        <v>-0.1</v>
      </c>
      <c r="C63" s="25">
        <v>18963</v>
      </c>
      <c r="D63" s="26">
        <v>0.2</v>
      </c>
    </row>
    <row r="64" spans="1:4" ht="14.25" customHeight="1" x14ac:dyDescent="0.25">
      <c r="A64" s="25">
        <v>18994</v>
      </c>
      <c r="B64" s="26">
        <v>0</v>
      </c>
      <c r="C64" s="25">
        <v>18994</v>
      </c>
      <c r="D64" s="26">
        <v>-0.8</v>
      </c>
    </row>
    <row r="65" spans="1:4" ht="14.25" customHeight="1" x14ac:dyDescent="0.25">
      <c r="A65" s="25">
        <v>19025</v>
      </c>
      <c r="B65" s="26">
        <v>-0.1</v>
      </c>
      <c r="C65" s="25">
        <v>19025</v>
      </c>
      <c r="D65" s="26">
        <v>-0.3</v>
      </c>
    </row>
    <row r="66" spans="1:4" ht="14.25" customHeight="1" x14ac:dyDescent="0.25">
      <c r="A66" s="25">
        <v>19054</v>
      </c>
      <c r="B66" s="26">
        <v>-0.1</v>
      </c>
      <c r="C66" s="25">
        <v>19054</v>
      </c>
      <c r="D66" s="26">
        <v>-0.5</v>
      </c>
    </row>
    <row r="67" spans="1:4" ht="14.25" customHeight="1" x14ac:dyDescent="0.25">
      <c r="A67" s="25">
        <v>19085</v>
      </c>
      <c r="B67" s="26">
        <v>-0.1</v>
      </c>
      <c r="C67" s="25">
        <v>19085</v>
      </c>
      <c r="D67" s="26">
        <v>-0.1</v>
      </c>
    </row>
    <row r="68" spans="1:4" ht="14.25" customHeight="1" x14ac:dyDescent="0.25">
      <c r="A68" s="25">
        <v>19115</v>
      </c>
      <c r="B68" s="26">
        <v>0</v>
      </c>
      <c r="C68" s="25">
        <v>19115</v>
      </c>
      <c r="D68" s="26">
        <v>-0.1</v>
      </c>
    </row>
    <row r="69" spans="1:4" ht="14.25" customHeight="1" x14ac:dyDescent="0.25">
      <c r="A69" s="25">
        <v>19146</v>
      </c>
      <c r="B69" s="26">
        <v>0.1</v>
      </c>
      <c r="C69" s="25">
        <v>19146</v>
      </c>
      <c r="D69" s="26">
        <v>-0.2</v>
      </c>
    </row>
    <row r="70" spans="1:4" ht="14.25" customHeight="1" x14ac:dyDescent="0.25">
      <c r="A70" s="25">
        <v>19176</v>
      </c>
      <c r="B70" s="26">
        <v>-0.1</v>
      </c>
      <c r="C70" s="25">
        <v>19176</v>
      </c>
      <c r="D70" s="26">
        <v>0</v>
      </c>
    </row>
    <row r="71" spans="1:4" ht="14.25" customHeight="1" x14ac:dyDescent="0.25">
      <c r="A71" s="25">
        <v>19207</v>
      </c>
      <c r="B71" s="26">
        <v>0.1</v>
      </c>
      <c r="C71" s="25">
        <v>19207</v>
      </c>
      <c r="D71" s="26">
        <v>0.1</v>
      </c>
    </row>
    <row r="72" spans="1:4" ht="14.25" customHeight="1" x14ac:dyDescent="0.25">
      <c r="A72" s="25">
        <v>19238</v>
      </c>
      <c r="B72" s="26">
        <v>0</v>
      </c>
      <c r="C72" s="25">
        <v>19238</v>
      </c>
      <c r="D72" s="26">
        <v>-0.9</v>
      </c>
    </row>
    <row r="73" spans="1:4" ht="14.25" customHeight="1" x14ac:dyDescent="0.25">
      <c r="A73" s="25">
        <v>19268</v>
      </c>
      <c r="B73" s="26">
        <v>-0.1</v>
      </c>
      <c r="C73" s="25">
        <v>19268</v>
      </c>
      <c r="D73" s="26">
        <v>0</v>
      </c>
    </row>
    <row r="74" spans="1:4" ht="14.25" customHeight="1" x14ac:dyDescent="0.25">
      <c r="A74" s="25">
        <v>19299</v>
      </c>
      <c r="B74" s="26">
        <v>-0.1</v>
      </c>
      <c r="C74" s="25">
        <v>19299</v>
      </c>
      <c r="D74" s="26">
        <v>-0.1</v>
      </c>
    </row>
    <row r="75" spans="1:4" ht="14.25" customHeight="1" x14ac:dyDescent="0.25">
      <c r="A75" s="25">
        <v>19329</v>
      </c>
      <c r="B75" s="26">
        <v>-0.1</v>
      </c>
      <c r="C75" s="25">
        <v>19329</v>
      </c>
      <c r="D75" s="26">
        <v>-0.8</v>
      </c>
    </row>
    <row r="76" spans="1:4" ht="14.25" customHeight="1" x14ac:dyDescent="0.25">
      <c r="A76" s="25">
        <v>19360</v>
      </c>
      <c r="B76" s="26">
        <v>0.1</v>
      </c>
      <c r="C76" s="25">
        <v>19360</v>
      </c>
      <c r="D76" s="26">
        <v>-0.4</v>
      </c>
    </row>
    <row r="77" spans="1:4" ht="14.25" customHeight="1" x14ac:dyDescent="0.25">
      <c r="A77" s="25">
        <v>19391</v>
      </c>
      <c r="B77" s="26">
        <v>0</v>
      </c>
      <c r="C77" s="25">
        <v>19391</v>
      </c>
      <c r="D77" s="26">
        <v>-0.1</v>
      </c>
    </row>
    <row r="78" spans="1:4" ht="14.25" customHeight="1" x14ac:dyDescent="0.25">
      <c r="A78" s="25">
        <v>19419</v>
      </c>
      <c r="B78" s="26">
        <v>0.1</v>
      </c>
      <c r="C78" s="25">
        <v>19419</v>
      </c>
      <c r="D78" s="26">
        <v>0</v>
      </c>
    </row>
    <row r="79" spans="1:4" ht="14.25" customHeight="1" x14ac:dyDescent="0.25">
      <c r="A79" s="25">
        <v>19450</v>
      </c>
      <c r="B79" s="26">
        <v>0</v>
      </c>
      <c r="C79" s="25">
        <v>19450</v>
      </c>
      <c r="D79" s="26">
        <v>-0.8</v>
      </c>
    </row>
    <row r="80" spans="1:4" ht="14.25" customHeight="1" x14ac:dyDescent="0.25">
      <c r="A80" s="25">
        <v>19480</v>
      </c>
      <c r="B80" s="26">
        <v>0.1</v>
      </c>
      <c r="C80" s="25">
        <v>19480</v>
      </c>
      <c r="D80" s="26">
        <v>0.2</v>
      </c>
    </row>
    <row r="81" spans="1:4" ht="14.25" customHeight="1" x14ac:dyDescent="0.25">
      <c r="A81" s="25">
        <v>19511</v>
      </c>
      <c r="B81" s="26">
        <v>0.1</v>
      </c>
      <c r="C81" s="25">
        <v>19511</v>
      </c>
      <c r="D81" s="26">
        <v>-0.4</v>
      </c>
    </row>
    <row r="82" spans="1:4" ht="14.25" customHeight="1" x14ac:dyDescent="0.25">
      <c r="A82" s="25">
        <v>19541</v>
      </c>
      <c r="B82" s="26">
        <v>0.3</v>
      </c>
      <c r="C82" s="25">
        <v>19541</v>
      </c>
      <c r="D82" s="26">
        <v>0.9</v>
      </c>
    </row>
    <row r="83" spans="1:4" ht="14.25" customHeight="1" x14ac:dyDescent="0.25">
      <c r="A83" s="25">
        <v>19572</v>
      </c>
      <c r="B83" s="26">
        <v>-0.1</v>
      </c>
      <c r="C83" s="25">
        <v>19572</v>
      </c>
      <c r="D83" s="26">
        <v>-0.5</v>
      </c>
    </row>
    <row r="84" spans="1:4" ht="14.25" customHeight="1" x14ac:dyDescent="0.25">
      <c r="A84" s="25">
        <v>19603</v>
      </c>
      <c r="B84" s="26">
        <v>0</v>
      </c>
      <c r="C84" s="25">
        <v>19603</v>
      </c>
      <c r="D84" s="26">
        <v>0.2</v>
      </c>
    </row>
    <row r="85" spans="1:4" ht="14.25" customHeight="1" x14ac:dyDescent="0.25">
      <c r="A85" s="25">
        <v>19633</v>
      </c>
      <c r="B85" s="26">
        <v>0</v>
      </c>
      <c r="C85" s="25">
        <v>19633</v>
      </c>
      <c r="D85" s="26">
        <v>-0.6</v>
      </c>
    </row>
    <row r="86" spans="1:4" ht="14.25" customHeight="1" x14ac:dyDescent="0.25">
      <c r="A86" s="25">
        <v>19664</v>
      </c>
      <c r="B86" s="26">
        <v>-0.1</v>
      </c>
      <c r="C86" s="25">
        <v>19664</v>
      </c>
      <c r="D86" s="26">
        <v>-0.2</v>
      </c>
    </row>
    <row r="87" spans="1:4" ht="14.25" customHeight="1" x14ac:dyDescent="0.25">
      <c r="A87" s="25">
        <v>19694</v>
      </c>
      <c r="B87" s="26">
        <v>0</v>
      </c>
      <c r="C87" s="25">
        <v>19694</v>
      </c>
      <c r="D87" s="26">
        <v>0.5</v>
      </c>
    </row>
    <row r="88" spans="1:4" ht="14.25" customHeight="1" x14ac:dyDescent="0.25">
      <c r="A88" s="25">
        <v>19725</v>
      </c>
      <c r="B88" s="26">
        <v>0.1</v>
      </c>
      <c r="C88" s="25">
        <v>19725</v>
      </c>
      <c r="D88" s="26">
        <v>0.3</v>
      </c>
    </row>
    <row r="89" spans="1:4" ht="14.25" customHeight="1" x14ac:dyDescent="0.25">
      <c r="A89" s="25">
        <v>19756</v>
      </c>
      <c r="B89" s="26">
        <v>0</v>
      </c>
      <c r="C89" s="25">
        <v>19756</v>
      </c>
      <c r="D89" s="26">
        <v>0</v>
      </c>
    </row>
    <row r="90" spans="1:4" ht="14.25" customHeight="1" x14ac:dyDescent="0.25">
      <c r="A90" s="25">
        <v>19784</v>
      </c>
      <c r="B90" s="26">
        <v>0</v>
      </c>
      <c r="C90" s="25">
        <v>19784</v>
      </c>
      <c r="D90" s="26">
        <v>0.1</v>
      </c>
    </row>
    <row r="91" spans="1:4" ht="14.25" customHeight="1" x14ac:dyDescent="0.25">
      <c r="A91" s="25">
        <v>19815</v>
      </c>
      <c r="B91" s="26">
        <v>0</v>
      </c>
      <c r="C91" s="25">
        <v>19815</v>
      </c>
      <c r="D91" s="26">
        <v>0.1</v>
      </c>
    </row>
    <row r="92" spans="1:4" ht="14.25" customHeight="1" x14ac:dyDescent="0.25">
      <c r="A92" s="25">
        <v>19845</v>
      </c>
      <c r="B92" s="26">
        <v>0</v>
      </c>
      <c r="C92" s="25">
        <v>19845</v>
      </c>
      <c r="D92" s="26">
        <v>-0.1</v>
      </c>
    </row>
    <row r="93" spans="1:4" ht="14.25" customHeight="1" x14ac:dyDescent="0.25">
      <c r="A93" s="25">
        <v>19876</v>
      </c>
      <c r="B93" s="26">
        <v>-0.1</v>
      </c>
      <c r="C93" s="25">
        <v>19876</v>
      </c>
      <c r="D93" s="26">
        <v>-0.6</v>
      </c>
    </row>
    <row r="94" spans="1:4" ht="14.25" customHeight="1" x14ac:dyDescent="0.25">
      <c r="A94" s="25">
        <v>19906</v>
      </c>
      <c r="B94" s="26">
        <v>0.1</v>
      </c>
      <c r="C94" s="25">
        <v>19906</v>
      </c>
      <c r="D94" s="26">
        <v>-0.1</v>
      </c>
    </row>
    <row r="95" spans="1:4" ht="14.25" customHeight="1" x14ac:dyDescent="0.25">
      <c r="A95" s="25">
        <v>19937</v>
      </c>
      <c r="B95" s="26">
        <v>0</v>
      </c>
      <c r="C95" s="25">
        <v>19937</v>
      </c>
      <c r="D95" s="26">
        <v>-0.1</v>
      </c>
    </row>
    <row r="96" spans="1:4" ht="14.25" customHeight="1" x14ac:dyDescent="0.25">
      <c r="A96" s="25">
        <v>19968</v>
      </c>
      <c r="B96" s="26">
        <v>-0.1</v>
      </c>
      <c r="C96" s="25">
        <v>19968</v>
      </c>
      <c r="D96" s="26">
        <v>0.2</v>
      </c>
    </row>
    <row r="97" spans="1:4" ht="14.25" customHeight="1" x14ac:dyDescent="0.25">
      <c r="A97" s="25">
        <v>19998</v>
      </c>
      <c r="B97" s="26">
        <v>0</v>
      </c>
      <c r="C97" s="25">
        <v>19998</v>
      </c>
      <c r="D97" s="26">
        <v>-0.3</v>
      </c>
    </row>
    <row r="98" spans="1:4" ht="14.25" customHeight="1" x14ac:dyDescent="0.25">
      <c r="A98" s="25">
        <v>20029</v>
      </c>
      <c r="B98" s="26">
        <v>0.1</v>
      </c>
      <c r="C98" s="25">
        <v>20029</v>
      </c>
      <c r="D98" s="26">
        <v>0.2</v>
      </c>
    </row>
    <row r="99" spans="1:4" ht="14.25" customHeight="1" x14ac:dyDescent="0.25">
      <c r="A99" s="25">
        <v>20059</v>
      </c>
      <c r="B99" s="26">
        <v>0</v>
      </c>
      <c r="C99" s="25">
        <v>20059</v>
      </c>
      <c r="D99" s="26">
        <v>-0.6</v>
      </c>
    </row>
    <row r="100" spans="1:4" ht="14.25" customHeight="1" x14ac:dyDescent="0.25">
      <c r="A100" s="25">
        <v>20090</v>
      </c>
      <c r="B100" s="26">
        <v>0</v>
      </c>
      <c r="C100" s="25">
        <v>20090</v>
      </c>
      <c r="D100" s="26">
        <v>0.3</v>
      </c>
    </row>
    <row r="101" spans="1:4" ht="14.25" customHeight="1" x14ac:dyDescent="0.25">
      <c r="A101" s="25">
        <v>20121</v>
      </c>
      <c r="B101" s="26">
        <v>0.1</v>
      </c>
      <c r="C101" s="25">
        <v>20121</v>
      </c>
      <c r="D101" s="26">
        <v>-0.1</v>
      </c>
    </row>
    <row r="102" spans="1:4" ht="14.25" customHeight="1" x14ac:dyDescent="0.25">
      <c r="A102" s="25">
        <v>20149</v>
      </c>
      <c r="B102" s="26">
        <v>0</v>
      </c>
      <c r="C102" s="25">
        <v>20149</v>
      </c>
      <c r="D102" s="26">
        <v>-0.3</v>
      </c>
    </row>
    <row r="103" spans="1:4" ht="14.25" customHeight="1" x14ac:dyDescent="0.25">
      <c r="A103" s="25">
        <v>20180</v>
      </c>
      <c r="B103" s="26">
        <v>0.1</v>
      </c>
      <c r="C103" s="25">
        <v>20180</v>
      </c>
      <c r="D103" s="26">
        <v>0.3</v>
      </c>
    </row>
    <row r="104" spans="1:4" ht="14.25" customHeight="1" x14ac:dyDescent="0.25">
      <c r="A104" s="25">
        <v>20210</v>
      </c>
      <c r="B104" s="26">
        <v>0</v>
      </c>
      <c r="C104" s="25">
        <v>20210</v>
      </c>
      <c r="D104" s="26">
        <v>-0.8</v>
      </c>
    </row>
    <row r="105" spans="1:4" ht="14.25" customHeight="1" x14ac:dyDescent="0.25">
      <c r="A105" s="25">
        <v>20241</v>
      </c>
      <c r="B105" s="26">
        <v>0.1</v>
      </c>
      <c r="C105" s="25">
        <v>20241</v>
      </c>
      <c r="D105" s="26">
        <v>0.5</v>
      </c>
    </row>
    <row r="106" spans="1:4" ht="14.25" customHeight="1" x14ac:dyDescent="0.25">
      <c r="A106" s="25">
        <v>20271</v>
      </c>
      <c r="B106" s="26">
        <v>0.2</v>
      </c>
      <c r="C106" s="25">
        <v>20271</v>
      </c>
      <c r="D106" s="26">
        <v>-0.3</v>
      </c>
    </row>
    <row r="107" spans="1:4" ht="14.25" customHeight="1" x14ac:dyDescent="0.25">
      <c r="A107" s="25">
        <v>20302</v>
      </c>
      <c r="B107" s="26">
        <v>0.1</v>
      </c>
      <c r="C107" s="25">
        <v>20302</v>
      </c>
      <c r="D107" s="26">
        <v>-0.3</v>
      </c>
    </row>
    <row r="108" spans="1:4" ht="14.25" customHeight="1" x14ac:dyDescent="0.25">
      <c r="A108" s="25">
        <v>20333</v>
      </c>
      <c r="B108" s="26">
        <v>0.3</v>
      </c>
      <c r="C108" s="25">
        <v>20333</v>
      </c>
      <c r="D108" s="26">
        <v>0.3</v>
      </c>
    </row>
    <row r="109" spans="1:4" ht="14.25" customHeight="1" x14ac:dyDescent="0.25">
      <c r="A109" s="25">
        <v>20363</v>
      </c>
      <c r="B109" s="26">
        <v>0.1</v>
      </c>
      <c r="C109" s="25">
        <v>20363</v>
      </c>
      <c r="D109" s="26">
        <v>0</v>
      </c>
    </row>
    <row r="110" spans="1:4" ht="14.25" customHeight="1" x14ac:dyDescent="0.25">
      <c r="A110" s="25">
        <v>20394</v>
      </c>
      <c r="B110" s="26">
        <v>0</v>
      </c>
      <c r="C110" s="25">
        <v>20394</v>
      </c>
      <c r="D110" s="26">
        <v>-1</v>
      </c>
    </row>
    <row r="111" spans="1:4" ht="14.25" customHeight="1" x14ac:dyDescent="0.25">
      <c r="A111" s="25">
        <v>20424</v>
      </c>
      <c r="B111" s="26">
        <v>0.1</v>
      </c>
      <c r="C111" s="25">
        <v>20424</v>
      </c>
      <c r="D111" s="26">
        <v>0.1</v>
      </c>
    </row>
    <row r="112" spans="1:4" ht="14.25" customHeight="1" x14ac:dyDescent="0.25">
      <c r="A112" s="25">
        <v>20455</v>
      </c>
      <c r="B112" s="26">
        <v>0.1</v>
      </c>
      <c r="C112" s="25">
        <v>20455</v>
      </c>
      <c r="D112" s="26">
        <v>-0.1</v>
      </c>
    </row>
    <row r="113" spans="1:4" ht="14.25" customHeight="1" x14ac:dyDescent="0.25">
      <c r="A113" s="25">
        <v>20486</v>
      </c>
      <c r="B113" s="26">
        <v>0.1</v>
      </c>
      <c r="C113" s="25">
        <v>20486</v>
      </c>
      <c r="D113" s="26">
        <v>0.5</v>
      </c>
    </row>
    <row r="114" spans="1:4" ht="14.25" customHeight="1" x14ac:dyDescent="0.25">
      <c r="A114" s="25">
        <v>20515</v>
      </c>
      <c r="B114" s="26">
        <v>0.2</v>
      </c>
      <c r="C114" s="25">
        <v>20515</v>
      </c>
      <c r="D114" s="26">
        <v>-0.1</v>
      </c>
    </row>
    <row r="115" spans="1:4" ht="14.25" customHeight="1" x14ac:dyDescent="0.25">
      <c r="A115" s="25">
        <v>20546</v>
      </c>
      <c r="B115" s="26">
        <v>0.1</v>
      </c>
      <c r="C115" s="25">
        <v>20546</v>
      </c>
      <c r="D115" s="26">
        <v>0.5</v>
      </c>
    </row>
    <row r="116" spans="1:4" ht="14.25" customHeight="1" x14ac:dyDescent="0.25">
      <c r="A116" s="25">
        <v>20576</v>
      </c>
      <c r="B116" s="26">
        <v>0.1</v>
      </c>
      <c r="C116" s="25">
        <v>20576</v>
      </c>
      <c r="D116" s="26">
        <v>0.4</v>
      </c>
    </row>
    <row r="117" spans="1:4" ht="14.25" customHeight="1" x14ac:dyDescent="0.25">
      <c r="A117" s="25">
        <v>20607</v>
      </c>
      <c r="B117" s="26">
        <v>0</v>
      </c>
      <c r="C117" s="25">
        <v>20607</v>
      </c>
      <c r="D117" s="26">
        <v>-0.2</v>
      </c>
    </row>
    <row r="118" spans="1:4" ht="14.25" customHeight="1" x14ac:dyDescent="0.25">
      <c r="A118" s="25">
        <v>20637</v>
      </c>
      <c r="B118" s="26">
        <v>-0.2</v>
      </c>
      <c r="C118" s="25">
        <v>20637</v>
      </c>
      <c r="D118" s="26">
        <v>0</v>
      </c>
    </row>
    <row r="119" spans="1:4" ht="14.25" customHeight="1" x14ac:dyDescent="0.25">
      <c r="A119" s="25">
        <v>20668</v>
      </c>
      <c r="B119" s="26">
        <v>0.3</v>
      </c>
      <c r="C119" s="25">
        <v>20668</v>
      </c>
      <c r="D119" s="26">
        <v>0.5</v>
      </c>
    </row>
    <row r="120" spans="1:4" ht="14.25" customHeight="1" x14ac:dyDescent="0.25">
      <c r="A120" s="25">
        <v>20699</v>
      </c>
      <c r="B120" s="26">
        <v>0.1</v>
      </c>
      <c r="C120" s="25">
        <v>20699</v>
      </c>
      <c r="D120" s="26">
        <v>0</v>
      </c>
    </row>
    <row r="121" spans="1:4" ht="14.25" customHeight="1" x14ac:dyDescent="0.25">
      <c r="A121" s="25">
        <v>20729</v>
      </c>
      <c r="B121" s="26">
        <v>0.2</v>
      </c>
      <c r="C121" s="25">
        <v>20729</v>
      </c>
      <c r="D121" s="26">
        <v>0</v>
      </c>
    </row>
    <row r="122" spans="1:4" ht="14.25" customHeight="1" x14ac:dyDescent="0.25">
      <c r="A122" s="25">
        <v>20760</v>
      </c>
      <c r="B122" s="26">
        <v>0</v>
      </c>
      <c r="C122" s="25">
        <v>20760</v>
      </c>
      <c r="D122" s="26">
        <v>0.1</v>
      </c>
    </row>
    <row r="123" spans="1:4" ht="14.25" customHeight="1" x14ac:dyDescent="0.25">
      <c r="A123" s="25">
        <v>20790</v>
      </c>
      <c r="B123" s="26">
        <v>0.1</v>
      </c>
      <c r="C123" s="25">
        <v>20790</v>
      </c>
      <c r="D123" s="26">
        <v>0.6</v>
      </c>
    </row>
    <row r="124" spans="1:4" ht="14.25" customHeight="1" x14ac:dyDescent="0.25">
      <c r="A124" s="25">
        <v>20821</v>
      </c>
      <c r="B124" s="26">
        <v>0.2</v>
      </c>
      <c r="C124" s="25">
        <v>20821</v>
      </c>
      <c r="D124" s="26">
        <v>-0.4</v>
      </c>
    </row>
    <row r="125" spans="1:4" ht="14.25" customHeight="1" x14ac:dyDescent="0.25">
      <c r="A125" s="25">
        <v>20852</v>
      </c>
      <c r="B125" s="26">
        <v>0</v>
      </c>
      <c r="C125" s="25">
        <v>20852</v>
      </c>
      <c r="D125" s="26">
        <v>-0.3</v>
      </c>
    </row>
    <row r="126" spans="1:4" ht="14.25" customHeight="1" x14ac:dyDescent="0.25">
      <c r="A126" s="25">
        <v>20880</v>
      </c>
      <c r="B126" s="26">
        <v>0</v>
      </c>
      <c r="C126" s="25">
        <v>20880</v>
      </c>
      <c r="D126" s="26">
        <v>-0.1</v>
      </c>
    </row>
    <row r="127" spans="1:4" ht="14.25" customHeight="1" x14ac:dyDescent="0.25">
      <c r="A127" s="25">
        <v>20911</v>
      </c>
      <c r="B127" s="26">
        <v>-0.1</v>
      </c>
      <c r="C127" s="25">
        <v>20911</v>
      </c>
      <c r="D127" s="26">
        <v>-0.1</v>
      </c>
    </row>
    <row r="128" spans="1:4" ht="14.25" customHeight="1" x14ac:dyDescent="0.25">
      <c r="A128" s="25">
        <v>20941</v>
      </c>
      <c r="B128" s="26">
        <v>0</v>
      </c>
      <c r="C128" s="25">
        <v>20941</v>
      </c>
      <c r="D128" s="26">
        <v>-0.1</v>
      </c>
    </row>
    <row r="129" spans="1:4" ht="14.25" customHeight="1" x14ac:dyDescent="0.25">
      <c r="A129" s="25">
        <v>20972</v>
      </c>
      <c r="B129" s="26">
        <v>0.1</v>
      </c>
      <c r="C129" s="25">
        <v>20972</v>
      </c>
      <c r="D129" s="26">
        <v>0.8</v>
      </c>
    </row>
    <row r="130" spans="1:4" ht="14.25" customHeight="1" x14ac:dyDescent="0.25">
      <c r="A130" s="25">
        <v>21002</v>
      </c>
      <c r="B130" s="26">
        <v>0</v>
      </c>
      <c r="C130" s="25">
        <v>21002</v>
      </c>
      <c r="D130" s="26">
        <v>0.5</v>
      </c>
    </row>
    <row r="131" spans="1:4" ht="14.25" customHeight="1" x14ac:dyDescent="0.25">
      <c r="A131" s="25">
        <v>21033</v>
      </c>
      <c r="B131" s="26">
        <v>0.1</v>
      </c>
      <c r="C131" s="25">
        <v>21033</v>
      </c>
      <c r="D131" s="26">
        <v>0</v>
      </c>
    </row>
    <row r="132" spans="1:4" ht="14.25" customHeight="1" x14ac:dyDescent="0.25">
      <c r="A132" s="25">
        <v>21064</v>
      </c>
      <c r="B132" s="26">
        <v>0</v>
      </c>
      <c r="C132" s="25">
        <v>21064</v>
      </c>
      <c r="D132" s="26">
        <v>-0.8</v>
      </c>
    </row>
    <row r="133" spans="1:4" ht="14.25" customHeight="1" x14ac:dyDescent="0.25">
      <c r="A133" s="25">
        <v>21094</v>
      </c>
      <c r="B133" s="26">
        <v>-0.1</v>
      </c>
      <c r="C133" s="25">
        <v>21094</v>
      </c>
      <c r="D133" s="26">
        <v>-0.2</v>
      </c>
    </row>
    <row r="134" spans="1:4" ht="14.25" customHeight="1" x14ac:dyDescent="0.25">
      <c r="A134" s="25">
        <v>21125</v>
      </c>
      <c r="B134" s="26">
        <v>0.1</v>
      </c>
      <c r="C134" s="25">
        <v>21125</v>
      </c>
      <c r="D134" s="26">
        <v>0.1</v>
      </c>
    </row>
    <row r="135" spans="1:4" ht="14.25" customHeight="1" x14ac:dyDescent="0.25">
      <c r="A135" s="25">
        <v>21155</v>
      </c>
      <c r="B135" s="26">
        <v>0</v>
      </c>
      <c r="C135" s="25">
        <v>21155</v>
      </c>
      <c r="D135" s="26">
        <v>0.4</v>
      </c>
    </row>
    <row r="136" spans="1:4" ht="14.25" customHeight="1" x14ac:dyDescent="0.25">
      <c r="A136" s="25">
        <v>21186</v>
      </c>
      <c r="B136" s="26">
        <v>0</v>
      </c>
      <c r="C136" s="25">
        <v>21186</v>
      </c>
      <c r="D136" s="26">
        <v>-0.1</v>
      </c>
    </row>
    <row r="137" spans="1:4" ht="14.25" customHeight="1" x14ac:dyDescent="0.25">
      <c r="A137" s="25">
        <v>21217</v>
      </c>
      <c r="B137" s="26">
        <v>-0.1</v>
      </c>
      <c r="C137" s="25">
        <v>21217</v>
      </c>
      <c r="D137" s="26">
        <v>0.5</v>
      </c>
    </row>
    <row r="138" spans="1:4" ht="14.25" customHeight="1" x14ac:dyDescent="0.25">
      <c r="A138" s="25">
        <v>21245</v>
      </c>
      <c r="B138" s="26">
        <v>0</v>
      </c>
      <c r="C138" s="25">
        <v>21245</v>
      </c>
      <c r="D138" s="26">
        <v>0.4</v>
      </c>
    </row>
    <row r="139" spans="1:4" ht="14.25" customHeight="1" x14ac:dyDescent="0.25">
      <c r="A139" s="25">
        <v>21276</v>
      </c>
      <c r="B139" s="26">
        <v>-0.1</v>
      </c>
      <c r="C139" s="25">
        <v>21276</v>
      </c>
      <c r="D139" s="26">
        <v>-0.5</v>
      </c>
    </row>
    <row r="140" spans="1:4" ht="14.25" customHeight="1" x14ac:dyDescent="0.25">
      <c r="A140" s="25">
        <v>21306</v>
      </c>
      <c r="B140" s="26">
        <v>0.1</v>
      </c>
      <c r="C140" s="25">
        <v>21306</v>
      </c>
      <c r="D140" s="26">
        <v>0.6</v>
      </c>
    </row>
    <row r="141" spans="1:4" ht="14.25" customHeight="1" x14ac:dyDescent="0.25">
      <c r="A141" s="25">
        <v>21337</v>
      </c>
      <c r="B141" s="26">
        <v>0</v>
      </c>
      <c r="C141" s="25">
        <v>21337</v>
      </c>
      <c r="D141" s="26">
        <v>-0.4</v>
      </c>
    </row>
    <row r="142" spans="1:4" ht="14.25" customHeight="1" x14ac:dyDescent="0.25">
      <c r="A142" s="25">
        <v>21367</v>
      </c>
      <c r="B142" s="26">
        <v>0</v>
      </c>
      <c r="C142" s="25">
        <v>21367</v>
      </c>
      <c r="D142" s="26">
        <v>0.1</v>
      </c>
    </row>
    <row r="143" spans="1:4" ht="14.25" customHeight="1" x14ac:dyDescent="0.25">
      <c r="A143" s="25">
        <v>21398</v>
      </c>
      <c r="B143" s="26">
        <v>0.1</v>
      </c>
      <c r="C143" s="25">
        <v>21398</v>
      </c>
      <c r="D143" s="26">
        <v>-0.2</v>
      </c>
    </row>
    <row r="144" spans="1:4" ht="14.25" customHeight="1" x14ac:dyDescent="0.25">
      <c r="A144" s="25">
        <v>21429</v>
      </c>
      <c r="B144" s="26">
        <v>0</v>
      </c>
      <c r="C144" s="25">
        <v>21429</v>
      </c>
      <c r="D144" s="26">
        <v>-0.3</v>
      </c>
    </row>
    <row r="145" spans="1:4" ht="14.25" customHeight="1" x14ac:dyDescent="0.25">
      <c r="A145" s="25">
        <v>21459</v>
      </c>
      <c r="B145" s="26">
        <v>0</v>
      </c>
      <c r="C145" s="25">
        <v>21459</v>
      </c>
      <c r="D145" s="26">
        <v>0.3</v>
      </c>
    </row>
    <row r="146" spans="1:4" ht="14.25" customHeight="1" x14ac:dyDescent="0.25">
      <c r="A146" s="25">
        <v>21490</v>
      </c>
      <c r="B146" s="26">
        <v>0.1</v>
      </c>
      <c r="C146" s="25">
        <v>21490</v>
      </c>
      <c r="D146" s="26">
        <v>0.2</v>
      </c>
    </row>
    <row r="147" spans="1:4" ht="14.25" customHeight="1" x14ac:dyDescent="0.25">
      <c r="A147" s="25">
        <v>21520</v>
      </c>
      <c r="B147" s="26">
        <v>0.1</v>
      </c>
      <c r="C147" s="25">
        <v>21520</v>
      </c>
      <c r="D147" s="26">
        <v>-0.5</v>
      </c>
    </row>
    <row r="148" spans="1:4" ht="14.25" customHeight="1" x14ac:dyDescent="0.25">
      <c r="A148" s="25">
        <v>21551</v>
      </c>
      <c r="B148" s="26">
        <v>0</v>
      </c>
      <c r="C148" s="25">
        <v>21551</v>
      </c>
      <c r="D148" s="26">
        <v>0</v>
      </c>
    </row>
    <row r="149" spans="1:4" ht="14.25" customHeight="1" x14ac:dyDescent="0.25">
      <c r="A149" s="25">
        <v>21582</v>
      </c>
      <c r="B149" s="26">
        <v>0.1</v>
      </c>
      <c r="C149" s="25">
        <v>21582</v>
      </c>
      <c r="D149" s="26">
        <v>-0.2</v>
      </c>
    </row>
    <row r="150" spans="1:4" ht="14.25" customHeight="1" x14ac:dyDescent="0.25">
      <c r="A150" s="25">
        <v>21610</v>
      </c>
      <c r="B150" s="26">
        <v>0</v>
      </c>
      <c r="C150" s="25">
        <v>21610</v>
      </c>
      <c r="D150" s="26">
        <v>0.1</v>
      </c>
    </row>
    <row r="151" spans="1:4" ht="14.25" customHeight="1" x14ac:dyDescent="0.25">
      <c r="A151" s="25">
        <v>21641</v>
      </c>
      <c r="B151" s="26">
        <v>0</v>
      </c>
      <c r="C151" s="25">
        <v>21641</v>
      </c>
      <c r="D151" s="26">
        <v>0.2</v>
      </c>
    </row>
    <row r="152" spans="1:4" ht="14.25" customHeight="1" x14ac:dyDescent="0.25">
      <c r="A152" s="25">
        <v>21671</v>
      </c>
      <c r="B152" s="26">
        <v>0.2</v>
      </c>
      <c r="C152" s="25">
        <v>21671</v>
      </c>
      <c r="D152" s="26">
        <v>-0.2</v>
      </c>
    </row>
    <row r="153" spans="1:4" ht="14.25" customHeight="1" x14ac:dyDescent="0.25">
      <c r="A153" s="25">
        <v>21702</v>
      </c>
      <c r="B153" s="26">
        <v>0</v>
      </c>
      <c r="C153" s="25">
        <v>21702</v>
      </c>
      <c r="D153" s="26">
        <v>-0.2</v>
      </c>
    </row>
    <row r="154" spans="1:4" ht="14.25" customHeight="1" x14ac:dyDescent="0.25">
      <c r="A154" s="25">
        <v>21732</v>
      </c>
      <c r="B154" s="26">
        <v>-0.1</v>
      </c>
      <c r="C154" s="25">
        <v>21732</v>
      </c>
      <c r="D154" s="26">
        <v>-0.3</v>
      </c>
    </row>
    <row r="155" spans="1:4" ht="14.25" customHeight="1" x14ac:dyDescent="0.25">
      <c r="A155" s="25">
        <v>21763</v>
      </c>
      <c r="B155" s="26">
        <v>0</v>
      </c>
      <c r="C155" s="25">
        <v>21763</v>
      </c>
      <c r="D155" s="26">
        <v>-0.3</v>
      </c>
    </row>
    <row r="156" spans="1:4" ht="14.25" customHeight="1" x14ac:dyDescent="0.25">
      <c r="A156" s="25">
        <v>21794</v>
      </c>
      <c r="B156" s="26">
        <v>0</v>
      </c>
      <c r="C156" s="25">
        <v>21794</v>
      </c>
      <c r="D156" s="26">
        <v>0.2</v>
      </c>
    </row>
    <row r="157" spans="1:4" ht="14.25" customHeight="1" x14ac:dyDescent="0.25">
      <c r="A157" s="25">
        <v>21824</v>
      </c>
      <c r="B157" s="26">
        <v>0</v>
      </c>
      <c r="C157" s="25">
        <v>21824</v>
      </c>
      <c r="D157" s="26">
        <v>-0.2</v>
      </c>
    </row>
    <row r="158" spans="1:4" ht="14.25" customHeight="1" x14ac:dyDescent="0.25">
      <c r="A158" s="25">
        <v>21855</v>
      </c>
      <c r="B158" s="26">
        <v>0.1</v>
      </c>
      <c r="C158" s="25">
        <v>21855</v>
      </c>
      <c r="D158" s="26">
        <v>-0.2</v>
      </c>
    </row>
    <row r="159" spans="1:4" ht="14.25" customHeight="1" x14ac:dyDescent="0.25">
      <c r="A159" s="25">
        <v>21885</v>
      </c>
      <c r="B159" s="26">
        <v>0</v>
      </c>
      <c r="C159" s="25">
        <v>21885</v>
      </c>
      <c r="D159" s="26">
        <v>-0.2</v>
      </c>
    </row>
    <row r="160" spans="1:4" ht="14.25" customHeight="1" x14ac:dyDescent="0.25">
      <c r="A160" s="25">
        <v>21916</v>
      </c>
      <c r="B160" s="26">
        <v>-0.1</v>
      </c>
      <c r="C160" s="25">
        <v>21916</v>
      </c>
      <c r="D160" s="26">
        <v>0.1</v>
      </c>
    </row>
    <row r="161" spans="1:4" ht="14.25" customHeight="1" x14ac:dyDescent="0.25">
      <c r="A161" s="25">
        <v>21947</v>
      </c>
      <c r="B161" s="26">
        <v>0.1</v>
      </c>
      <c r="C161" s="25">
        <v>21947</v>
      </c>
      <c r="D161" s="26">
        <v>0</v>
      </c>
    </row>
    <row r="162" spans="1:4" ht="14.25" customHeight="1" x14ac:dyDescent="0.25">
      <c r="A162" s="25">
        <v>21976</v>
      </c>
      <c r="B162" s="26">
        <v>0</v>
      </c>
      <c r="C162" s="25">
        <v>21976</v>
      </c>
      <c r="D162" s="26">
        <v>0.3</v>
      </c>
    </row>
    <row r="163" spans="1:4" ht="14.25" customHeight="1" x14ac:dyDescent="0.25">
      <c r="A163" s="25">
        <v>22007</v>
      </c>
      <c r="B163" s="26">
        <v>-0.1</v>
      </c>
      <c r="C163" s="25">
        <v>22007</v>
      </c>
      <c r="D163" s="26">
        <v>0.1</v>
      </c>
    </row>
    <row r="164" spans="1:4" ht="14.25" customHeight="1" x14ac:dyDescent="0.25">
      <c r="A164" s="25">
        <v>22037</v>
      </c>
      <c r="B164" s="26">
        <v>0</v>
      </c>
      <c r="C164" s="25">
        <v>22037</v>
      </c>
      <c r="D164" s="26">
        <v>0</v>
      </c>
    </row>
    <row r="165" spans="1:4" ht="14.25" customHeight="1" x14ac:dyDescent="0.25">
      <c r="A165" s="25">
        <v>22068</v>
      </c>
      <c r="B165" s="26">
        <v>0.1</v>
      </c>
      <c r="C165" s="25">
        <v>22068</v>
      </c>
      <c r="D165" s="26">
        <v>-0.4</v>
      </c>
    </row>
    <row r="166" spans="1:4" ht="14.25" customHeight="1" x14ac:dyDescent="0.25">
      <c r="A166" s="25">
        <v>22098</v>
      </c>
      <c r="B166" s="26">
        <v>-0.1</v>
      </c>
      <c r="C166" s="25">
        <v>22098</v>
      </c>
      <c r="D166" s="26">
        <v>0</v>
      </c>
    </row>
    <row r="167" spans="1:4" ht="14.25" customHeight="1" x14ac:dyDescent="0.25">
      <c r="A167" s="25">
        <v>22129</v>
      </c>
      <c r="B167" s="26">
        <v>0</v>
      </c>
      <c r="C167" s="25">
        <v>22129</v>
      </c>
      <c r="D167" s="26">
        <v>-0.6</v>
      </c>
    </row>
    <row r="168" spans="1:4" ht="14.25" customHeight="1" x14ac:dyDescent="0.25">
      <c r="A168" s="25">
        <v>22160</v>
      </c>
      <c r="B168" s="26">
        <v>0</v>
      </c>
      <c r="C168" s="25">
        <v>22160</v>
      </c>
      <c r="D168" s="26">
        <v>0.2</v>
      </c>
    </row>
    <row r="169" spans="1:4" ht="14.25" customHeight="1" x14ac:dyDescent="0.25">
      <c r="A169" s="25">
        <v>22190</v>
      </c>
      <c r="B169" s="26">
        <v>0</v>
      </c>
      <c r="C169" s="25">
        <v>22190</v>
      </c>
      <c r="D169" s="26">
        <v>0.2</v>
      </c>
    </row>
    <row r="170" spans="1:4" ht="14.25" customHeight="1" x14ac:dyDescent="0.25">
      <c r="A170" s="25">
        <v>22221</v>
      </c>
      <c r="B170" s="26">
        <v>-0.1</v>
      </c>
      <c r="C170" s="25">
        <v>22221</v>
      </c>
      <c r="D170" s="26">
        <v>0</v>
      </c>
    </row>
    <row r="171" spans="1:4" ht="14.25" customHeight="1" x14ac:dyDescent="0.25">
      <c r="A171" s="25">
        <v>22251</v>
      </c>
      <c r="B171" s="26">
        <v>0</v>
      </c>
      <c r="C171" s="25">
        <v>22251</v>
      </c>
      <c r="D171" s="26">
        <v>0.1</v>
      </c>
    </row>
    <row r="172" spans="1:4" ht="14.25" customHeight="1" x14ac:dyDescent="0.25">
      <c r="A172" s="25">
        <v>22282</v>
      </c>
      <c r="B172" s="26">
        <v>-0.1</v>
      </c>
      <c r="C172" s="25">
        <v>22282</v>
      </c>
      <c r="D172" s="26">
        <v>0.1</v>
      </c>
    </row>
    <row r="173" spans="1:4" ht="14.25" customHeight="1" x14ac:dyDescent="0.25">
      <c r="A173" s="25">
        <v>22313</v>
      </c>
      <c r="B173" s="26">
        <v>0.1</v>
      </c>
      <c r="C173" s="25">
        <v>22313</v>
      </c>
      <c r="D173" s="26">
        <v>0.1</v>
      </c>
    </row>
    <row r="174" spans="1:4" ht="14.25" customHeight="1" x14ac:dyDescent="0.25">
      <c r="A174" s="25">
        <v>22341</v>
      </c>
      <c r="B174" s="26">
        <v>0.1</v>
      </c>
      <c r="C174" s="25">
        <v>22341</v>
      </c>
      <c r="D174" s="26">
        <v>-0.2</v>
      </c>
    </row>
    <row r="175" spans="1:4" ht="14.25" customHeight="1" x14ac:dyDescent="0.25">
      <c r="A175" s="25">
        <v>22372</v>
      </c>
      <c r="B175" s="26">
        <v>-0.1</v>
      </c>
      <c r="C175" s="25">
        <v>22372</v>
      </c>
      <c r="D175" s="26">
        <v>-0.1</v>
      </c>
    </row>
    <row r="176" spans="1:4" ht="14.25" customHeight="1" x14ac:dyDescent="0.25">
      <c r="A176" s="25">
        <v>22402</v>
      </c>
      <c r="B176" s="26">
        <v>-0.1</v>
      </c>
      <c r="C176" s="25">
        <v>22402</v>
      </c>
      <c r="D176" s="26">
        <v>-0.3</v>
      </c>
    </row>
    <row r="177" spans="1:4" ht="14.25" customHeight="1" x14ac:dyDescent="0.25">
      <c r="A177" s="25">
        <v>22433</v>
      </c>
      <c r="B177" s="26">
        <v>-0.1</v>
      </c>
      <c r="C177" s="25">
        <v>22433</v>
      </c>
      <c r="D177" s="26">
        <v>-0.4</v>
      </c>
    </row>
    <row r="178" spans="1:4" ht="14.25" customHeight="1" x14ac:dyDescent="0.25">
      <c r="A178" s="25">
        <v>22463</v>
      </c>
      <c r="B178" s="26">
        <v>0</v>
      </c>
      <c r="C178" s="25">
        <v>22463</v>
      </c>
      <c r="D178" s="26">
        <v>0.2</v>
      </c>
    </row>
    <row r="179" spans="1:4" ht="14.25" customHeight="1" x14ac:dyDescent="0.25">
      <c r="A179" s="25">
        <v>22494</v>
      </c>
      <c r="B179" s="26">
        <v>0</v>
      </c>
      <c r="C179" s="25">
        <v>22494</v>
      </c>
      <c r="D179" s="26">
        <v>0.8</v>
      </c>
    </row>
    <row r="180" spans="1:4" ht="14.25" customHeight="1" x14ac:dyDescent="0.25">
      <c r="A180" s="25">
        <v>22525</v>
      </c>
      <c r="B180" s="26">
        <v>0</v>
      </c>
      <c r="C180" s="25">
        <v>22525</v>
      </c>
      <c r="D180" s="26">
        <v>-0.2</v>
      </c>
    </row>
    <row r="181" spans="1:4" ht="14.25" customHeight="1" x14ac:dyDescent="0.25">
      <c r="A181" s="25">
        <v>22555</v>
      </c>
      <c r="B181" s="26">
        <v>-0.1</v>
      </c>
      <c r="C181" s="25">
        <v>22555</v>
      </c>
      <c r="D181" s="26">
        <v>0</v>
      </c>
    </row>
    <row r="182" spans="1:4" ht="14.25" customHeight="1" x14ac:dyDescent="0.25">
      <c r="A182" s="25">
        <v>22586</v>
      </c>
      <c r="B182" s="26">
        <v>0.1</v>
      </c>
      <c r="C182" s="25">
        <v>22586</v>
      </c>
      <c r="D182" s="26">
        <v>-0.1</v>
      </c>
    </row>
    <row r="183" spans="1:4" ht="14.25" customHeight="1" x14ac:dyDescent="0.25">
      <c r="A183" s="25">
        <v>22616</v>
      </c>
      <c r="B183" s="26">
        <v>0.1</v>
      </c>
      <c r="C183" s="25">
        <v>22616</v>
      </c>
      <c r="D183" s="26">
        <v>0.4</v>
      </c>
    </row>
    <row r="184" spans="1:4" ht="14.25" customHeight="1" x14ac:dyDescent="0.25">
      <c r="A184" s="25">
        <v>22647</v>
      </c>
      <c r="B184" s="26">
        <v>-0.1</v>
      </c>
      <c r="C184" s="25">
        <v>22647</v>
      </c>
      <c r="D184" s="26">
        <v>0</v>
      </c>
    </row>
    <row r="185" spans="1:4" ht="14.25" customHeight="1" x14ac:dyDescent="0.25">
      <c r="A185" s="25">
        <v>22678</v>
      </c>
      <c r="B185" s="26">
        <v>0.1</v>
      </c>
      <c r="C185" s="25">
        <v>22678</v>
      </c>
      <c r="D185" s="26">
        <v>-0.1</v>
      </c>
    </row>
    <row r="186" spans="1:4" ht="14.25" customHeight="1" x14ac:dyDescent="0.25">
      <c r="A186" s="25">
        <v>22706</v>
      </c>
      <c r="B186" s="26">
        <v>0</v>
      </c>
      <c r="C186" s="25">
        <v>22706</v>
      </c>
      <c r="D186" s="26">
        <v>0</v>
      </c>
    </row>
    <row r="187" spans="1:4" ht="14.25" customHeight="1" x14ac:dyDescent="0.25">
      <c r="A187" s="25">
        <v>22737</v>
      </c>
      <c r="B187" s="26">
        <v>0</v>
      </c>
      <c r="C187" s="25">
        <v>22737</v>
      </c>
      <c r="D187" s="26">
        <v>-0.4</v>
      </c>
    </row>
    <row r="188" spans="1:4" ht="14.25" customHeight="1" x14ac:dyDescent="0.25">
      <c r="A188" s="25">
        <v>22767</v>
      </c>
      <c r="B188" s="26">
        <v>0</v>
      </c>
      <c r="C188" s="25">
        <v>22767</v>
      </c>
      <c r="D188" s="26">
        <v>0</v>
      </c>
    </row>
    <row r="189" spans="1:4" ht="14.25" customHeight="1" x14ac:dyDescent="0.25">
      <c r="A189" s="25">
        <v>22798</v>
      </c>
      <c r="B189" s="26">
        <v>0</v>
      </c>
      <c r="C189" s="25">
        <v>22798</v>
      </c>
      <c r="D189" s="26">
        <v>-0.2</v>
      </c>
    </row>
    <row r="190" spans="1:4" ht="14.25" customHeight="1" x14ac:dyDescent="0.25">
      <c r="A190" s="25">
        <v>22828</v>
      </c>
      <c r="B190" s="26">
        <v>0</v>
      </c>
      <c r="C190" s="25">
        <v>22828</v>
      </c>
      <c r="D190" s="26">
        <v>0.3</v>
      </c>
    </row>
    <row r="191" spans="1:4" ht="14.25" customHeight="1" x14ac:dyDescent="0.25">
      <c r="A191" s="25">
        <v>22859</v>
      </c>
      <c r="B191" s="26">
        <v>0</v>
      </c>
      <c r="C191" s="25">
        <v>22859</v>
      </c>
      <c r="D191" s="26">
        <v>0.3</v>
      </c>
    </row>
    <row r="192" spans="1:4" ht="14.25" customHeight="1" x14ac:dyDescent="0.25">
      <c r="A192" s="25">
        <v>22890</v>
      </c>
      <c r="B192" s="26">
        <v>0</v>
      </c>
      <c r="C192" s="25">
        <v>22890</v>
      </c>
      <c r="D192" s="26">
        <v>0.7</v>
      </c>
    </row>
    <row r="193" spans="1:4" ht="14.25" customHeight="1" x14ac:dyDescent="0.25">
      <c r="A193" s="25">
        <v>22920</v>
      </c>
      <c r="B193" s="26">
        <v>-0.1</v>
      </c>
      <c r="C193" s="25">
        <v>22920</v>
      </c>
      <c r="D193" s="26">
        <v>-0.4</v>
      </c>
    </row>
    <row r="194" spans="1:4" ht="14.25" customHeight="1" x14ac:dyDescent="0.25">
      <c r="A194" s="25">
        <v>22951</v>
      </c>
      <c r="B194" s="26">
        <v>0</v>
      </c>
      <c r="C194" s="25">
        <v>22951</v>
      </c>
      <c r="D194" s="26">
        <v>0.2</v>
      </c>
    </row>
    <row r="195" spans="1:4" ht="14.25" customHeight="1" x14ac:dyDescent="0.25">
      <c r="A195" s="25">
        <v>22981</v>
      </c>
      <c r="B195" s="26">
        <v>0</v>
      </c>
      <c r="C195" s="25">
        <v>22981</v>
      </c>
      <c r="D195" s="26">
        <v>-0.4</v>
      </c>
    </row>
    <row r="196" spans="1:4" ht="14.25" customHeight="1" x14ac:dyDescent="0.25">
      <c r="A196" s="25">
        <v>23012</v>
      </c>
      <c r="B196" s="26">
        <v>0</v>
      </c>
      <c r="C196" s="25">
        <v>23012</v>
      </c>
      <c r="D196" s="26">
        <v>-0.3</v>
      </c>
    </row>
    <row r="197" spans="1:4" ht="14.25" customHeight="1" x14ac:dyDescent="0.25">
      <c r="A197" s="25">
        <v>23043</v>
      </c>
      <c r="B197" s="26">
        <v>0</v>
      </c>
      <c r="C197" s="25">
        <v>23043</v>
      </c>
      <c r="D197" s="26">
        <v>-0.3</v>
      </c>
    </row>
    <row r="198" spans="1:4" ht="14.25" customHeight="1" x14ac:dyDescent="0.25">
      <c r="A198" s="25">
        <v>23071</v>
      </c>
      <c r="B198" s="26">
        <v>0</v>
      </c>
      <c r="C198" s="25">
        <v>23071</v>
      </c>
      <c r="D198" s="26">
        <v>-0.4</v>
      </c>
    </row>
    <row r="199" spans="1:4" ht="14.25" customHeight="1" x14ac:dyDescent="0.25">
      <c r="A199" s="25">
        <v>23102</v>
      </c>
      <c r="B199" s="26">
        <v>0</v>
      </c>
      <c r="C199" s="25">
        <v>23102</v>
      </c>
      <c r="D199" s="26">
        <v>0.2</v>
      </c>
    </row>
    <row r="200" spans="1:4" ht="14.25" customHeight="1" x14ac:dyDescent="0.25">
      <c r="A200" s="25">
        <v>23132</v>
      </c>
      <c r="B200" s="26">
        <v>0.2</v>
      </c>
      <c r="C200" s="25">
        <v>23132</v>
      </c>
      <c r="D200" s="26">
        <v>-0.2</v>
      </c>
    </row>
    <row r="201" spans="1:4" ht="14.25" customHeight="1" x14ac:dyDescent="0.25">
      <c r="A201" s="25">
        <v>23163</v>
      </c>
      <c r="B201" s="26">
        <v>0</v>
      </c>
      <c r="C201" s="25">
        <v>23163</v>
      </c>
      <c r="D201" s="26">
        <v>0.3</v>
      </c>
    </row>
    <row r="202" spans="1:4" ht="14.25" customHeight="1" x14ac:dyDescent="0.25">
      <c r="A202" s="25">
        <v>23193</v>
      </c>
      <c r="B202" s="26">
        <v>0</v>
      </c>
      <c r="C202" s="25">
        <v>23193</v>
      </c>
      <c r="D202" s="26">
        <v>0.1</v>
      </c>
    </row>
    <row r="203" spans="1:4" ht="14.25" customHeight="1" x14ac:dyDescent="0.25">
      <c r="A203" s="25">
        <v>23224</v>
      </c>
      <c r="B203" s="26">
        <v>0</v>
      </c>
      <c r="C203" s="25">
        <v>23224</v>
      </c>
      <c r="D203" s="26">
        <v>-0.1</v>
      </c>
    </row>
    <row r="204" spans="1:4" ht="14.25" customHeight="1" x14ac:dyDescent="0.25">
      <c r="A204" s="25">
        <v>23255</v>
      </c>
      <c r="B204" s="26">
        <v>0</v>
      </c>
      <c r="C204" s="25">
        <v>23255</v>
      </c>
      <c r="D204" s="26">
        <v>-0.1</v>
      </c>
    </row>
    <row r="205" spans="1:4" ht="14.25" customHeight="1" x14ac:dyDescent="0.25">
      <c r="A205" s="25">
        <v>23285</v>
      </c>
      <c r="B205" s="26">
        <v>0.1</v>
      </c>
      <c r="C205" s="25">
        <v>23285</v>
      </c>
      <c r="D205" s="26">
        <v>0.1</v>
      </c>
    </row>
    <row r="206" spans="1:4" ht="14.25" customHeight="1" x14ac:dyDescent="0.25">
      <c r="A206" s="25">
        <v>23316</v>
      </c>
      <c r="B206" s="26">
        <v>0</v>
      </c>
      <c r="C206" s="25">
        <v>23316</v>
      </c>
      <c r="D206" s="26">
        <v>0.3</v>
      </c>
    </row>
    <row r="207" spans="1:4" ht="14.25" customHeight="1" x14ac:dyDescent="0.25">
      <c r="A207" s="25">
        <v>23346</v>
      </c>
      <c r="B207" s="26">
        <v>0</v>
      </c>
      <c r="C207" s="25">
        <v>23346</v>
      </c>
      <c r="D207" s="26">
        <v>-0.8</v>
      </c>
    </row>
    <row r="208" spans="1:4" ht="14.25" customHeight="1" x14ac:dyDescent="0.25">
      <c r="A208" s="25">
        <v>23377</v>
      </c>
      <c r="B208" s="26">
        <v>0</v>
      </c>
      <c r="C208" s="25">
        <v>23377</v>
      </c>
      <c r="D208" s="26">
        <v>0.4</v>
      </c>
    </row>
    <row r="209" spans="1:4" ht="14.25" customHeight="1" x14ac:dyDescent="0.25">
      <c r="A209" s="25">
        <v>23408</v>
      </c>
      <c r="B209" s="26">
        <v>0</v>
      </c>
      <c r="C209" s="25">
        <v>23408</v>
      </c>
      <c r="D209" s="26">
        <v>-0.4</v>
      </c>
    </row>
    <row r="210" spans="1:4" ht="14.25" customHeight="1" x14ac:dyDescent="0.25">
      <c r="A210" s="25">
        <v>23437</v>
      </c>
      <c r="B210" s="26">
        <v>0</v>
      </c>
      <c r="C210" s="25">
        <v>23437</v>
      </c>
      <c r="D210" s="26">
        <v>0.1</v>
      </c>
    </row>
    <row r="211" spans="1:4" ht="14.25" customHeight="1" x14ac:dyDescent="0.25">
      <c r="A211" s="25">
        <v>23468</v>
      </c>
      <c r="B211" s="26">
        <v>0</v>
      </c>
      <c r="C211" s="25">
        <v>23468</v>
      </c>
      <c r="D211" s="26">
        <v>0</v>
      </c>
    </row>
    <row r="212" spans="1:4" ht="14.25" customHeight="1" x14ac:dyDescent="0.25">
      <c r="A212" s="25">
        <v>23498</v>
      </c>
      <c r="B212" s="26">
        <v>-0.1</v>
      </c>
      <c r="C212" s="25">
        <v>23498</v>
      </c>
      <c r="D212" s="26">
        <v>-0.1</v>
      </c>
    </row>
    <row r="213" spans="1:4" ht="14.25" customHeight="1" x14ac:dyDescent="0.25">
      <c r="A213" s="25">
        <v>23529</v>
      </c>
      <c r="B213" s="26">
        <v>-0.1</v>
      </c>
      <c r="C213" s="25">
        <v>23529</v>
      </c>
      <c r="D213" s="26">
        <v>-0.4</v>
      </c>
    </row>
    <row r="214" spans="1:4" ht="14.25" customHeight="1" x14ac:dyDescent="0.25">
      <c r="A214" s="25">
        <v>23559</v>
      </c>
      <c r="B214" s="26">
        <v>0.1</v>
      </c>
      <c r="C214" s="25">
        <v>23559</v>
      </c>
      <c r="D214" s="26">
        <v>0.2</v>
      </c>
    </row>
    <row r="215" spans="1:4" ht="14.25" customHeight="1" x14ac:dyDescent="0.25">
      <c r="A215" s="25">
        <v>23590</v>
      </c>
      <c r="B215" s="26">
        <v>-0.1</v>
      </c>
      <c r="C215" s="25">
        <v>23590</v>
      </c>
      <c r="D215" s="26">
        <v>0.2</v>
      </c>
    </row>
    <row r="216" spans="1:4" ht="14.25" customHeight="1" x14ac:dyDescent="0.25">
      <c r="A216" s="25">
        <v>23621</v>
      </c>
      <c r="B216" s="26">
        <v>0.1</v>
      </c>
      <c r="C216" s="25">
        <v>23621</v>
      </c>
      <c r="D216" s="26">
        <v>0.7</v>
      </c>
    </row>
    <row r="217" spans="1:4" ht="14.25" customHeight="1" x14ac:dyDescent="0.25">
      <c r="A217" s="25">
        <v>23651</v>
      </c>
      <c r="B217" s="26">
        <v>0.1</v>
      </c>
      <c r="C217" s="25">
        <v>23651</v>
      </c>
      <c r="D217" s="26">
        <v>-0.3</v>
      </c>
    </row>
    <row r="218" spans="1:4" ht="14.25" customHeight="1" x14ac:dyDescent="0.25">
      <c r="A218" s="25">
        <v>23682</v>
      </c>
      <c r="B218" s="26">
        <v>0</v>
      </c>
      <c r="C218" s="25">
        <v>23682</v>
      </c>
      <c r="D218" s="26">
        <v>0.1</v>
      </c>
    </row>
    <row r="219" spans="1:4" ht="14.25" customHeight="1" x14ac:dyDescent="0.25">
      <c r="A219" s="25">
        <v>23712</v>
      </c>
      <c r="B219" s="26">
        <v>0.1</v>
      </c>
      <c r="C219" s="25">
        <v>23712</v>
      </c>
      <c r="D219" s="26">
        <v>-0.1</v>
      </c>
    </row>
    <row r="220" spans="1:4" ht="14.25" customHeight="1" x14ac:dyDescent="0.25">
      <c r="A220" s="25">
        <v>23743</v>
      </c>
      <c r="B220" s="26">
        <v>0</v>
      </c>
      <c r="C220" s="25">
        <v>23743</v>
      </c>
      <c r="D220" s="26">
        <v>-0.3</v>
      </c>
    </row>
    <row r="221" spans="1:4" ht="14.25" customHeight="1" x14ac:dyDescent="0.25">
      <c r="A221" s="25">
        <v>23774</v>
      </c>
      <c r="B221" s="26">
        <v>0</v>
      </c>
      <c r="C221" s="25">
        <v>23774</v>
      </c>
      <c r="D221" s="26">
        <v>0.4</v>
      </c>
    </row>
    <row r="222" spans="1:4" ht="14.25" customHeight="1" x14ac:dyDescent="0.25">
      <c r="A222" s="25">
        <v>23802</v>
      </c>
      <c r="B222" s="26">
        <v>0.1</v>
      </c>
      <c r="C222" s="25">
        <v>23802</v>
      </c>
      <c r="D222" s="26">
        <v>0.1</v>
      </c>
    </row>
    <row r="223" spans="1:4" ht="14.25" customHeight="1" x14ac:dyDescent="0.25">
      <c r="A223" s="25">
        <v>23833</v>
      </c>
      <c r="B223" s="26">
        <v>0.1</v>
      </c>
      <c r="C223" s="25">
        <v>23833</v>
      </c>
      <c r="D223" s="26">
        <v>0.4</v>
      </c>
    </row>
    <row r="224" spans="1:4" ht="14.25" customHeight="1" x14ac:dyDescent="0.25">
      <c r="A224" s="25">
        <v>23863</v>
      </c>
      <c r="B224" s="26">
        <v>0</v>
      </c>
      <c r="C224" s="25">
        <v>23863</v>
      </c>
      <c r="D224" s="26">
        <v>0.4</v>
      </c>
    </row>
    <row r="225" spans="1:4" ht="14.25" customHeight="1" x14ac:dyDescent="0.25">
      <c r="A225" s="25">
        <v>23894</v>
      </c>
      <c r="B225" s="26">
        <v>0.1</v>
      </c>
      <c r="C225" s="25">
        <v>23894</v>
      </c>
      <c r="D225" s="26">
        <v>0.8</v>
      </c>
    </row>
    <row r="226" spans="1:4" ht="14.25" customHeight="1" x14ac:dyDescent="0.25">
      <c r="A226" s="25">
        <v>23924</v>
      </c>
      <c r="B226" s="26">
        <v>0</v>
      </c>
      <c r="C226" s="25">
        <v>23924</v>
      </c>
      <c r="D226" s="26">
        <v>-0.4</v>
      </c>
    </row>
    <row r="227" spans="1:4" ht="14.25" customHeight="1" x14ac:dyDescent="0.25">
      <c r="A227" s="25">
        <v>23955</v>
      </c>
      <c r="B227" s="26">
        <v>0.1</v>
      </c>
      <c r="C227" s="25">
        <v>23955</v>
      </c>
      <c r="D227" s="26">
        <v>0.3</v>
      </c>
    </row>
    <row r="228" spans="1:4" ht="14.25" customHeight="1" x14ac:dyDescent="0.25">
      <c r="A228" s="25">
        <v>23986</v>
      </c>
      <c r="B228" s="26">
        <v>0</v>
      </c>
      <c r="C228" s="25">
        <v>23986</v>
      </c>
      <c r="D228" s="26">
        <v>-0.1</v>
      </c>
    </row>
    <row r="229" spans="1:4" ht="14.25" customHeight="1" x14ac:dyDescent="0.25">
      <c r="A229" s="25">
        <v>24016</v>
      </c>
      <c r="B229" s="26">
        <v>0</v>
      </c>
      <c r="C229" s="25">
        <v>24016</v>
      </c>
      <c r="D229" s="26">
        <v>0.4</v>
      </c>
    </row>
    <row r="230" spans="1:4" ht="14.25" customHeight="1" x14ac:dyDescent="0.25">
      <c r="A230" s="25">
        <v>24047</v>
      </c>
      <c r="B230" s="26">
        <v>0.1</v>
      </c>
      <c r="C230" s="25">
        <v>24047</v>
      </c>
      <c r="D230" s="26">
        <v>0.3</v>
      </c>
    </row>
    <row r="231" spans="1:4" ht="14.25" customHeight="1" x14ac:dyDescent="0.25">
      <c r="A231" s="25">
        <v>24077</v>
      </c>
      <c r="B231" s="26">
        <v>0</v>
      </c>
      <c r="C231" s="25">
        <v>24077</v>
      </c>
      <c r="D231" s="26">
        <v>0.6</v>
      </c>
    </row>
    <row r="232" spans="1:4" ht="14.25" customHeight="1" x14ac:dyDescent="0.25">
      <c r="A232" s="25">
        <v>24108</v>
      </c>
      <c r="B232" s="26">
        <v>0</v>
      </c>
      <c r="C232" s="25">
        <v>24108</v>
      </c>
      <c r="D232" s="26">
        <v>0.4</v>
      </c>
    </row>
    <row r="233" spans="1:4" ht="14.25" customHeight="1" x14ac:dyDescent="0.25">
      <c r="A233" s="25">
        <v>24139</v>
      </c>
      <c r="B233" s="26">
        <v>0.2</v>
      </c>
      <c r="C233" s="25">
        <v>24139</v>
      </c>
      <c r="D233" s="26">
        <v>0.6</v>
      </c>
    </row>
    <row r="234" spans="1:4" ht="14.25" customHeight="1" x14ac:dyDescent="0.25">
      <c r="A234" s="25">
        <v>24167</v>
      </c>
      <c r="B234" s="26">
        <v>0.1</v>
      </c>
      <c r="C234" s="25">
        <v>24167</v>
      </c>
      <c r="D234" s="26">
        <v>-0.2</v>
      </c>
    </row>
    <row r="235" spans="1:4" ht="14.25" customHeight="1" x14ac:dyDescent="0.25">
      <c r="A235" s="25">
        <v>24198</v>
      </c>
      <c r="B235" s="26">
        <v>0.1</v>
      </c>
      <c r="C235" s="25">
        <v>24198</v>
      </c>
      <c r="D235" s="26">
        <v>-0.2</v>
      </c>
    </row>
    <row r="236" spans="1:4" ht="14.25" customHeight="1" x14ac:dyDescent="0.25">
      <c r="A236" s="25">
        <v>24228</v>
      </c>
      <c r="B236" s="26">
        <v>0.2</v>
      </c>
      <c r="C236" s="25">
        <v>24228</v>
      </c>
      <c r="D236" s="26">
        <v>-0.3</v>
      </c>
    </row>
    <row r="237" spans="1:4" ht="14.25" customHeight="1" x14ac:dyDescent="0.25">
      <c r="A237" s="25">
        <v>24259</v>
      </c>
      <c r="B237" s="26">
        <v>0</v>
      </c>
      <c r="C237" s="25">
        <v>24259</v>
      </c>
      <c r="D237" s="26">
        <v>0</v>
      </c>
    </row>
    <row r="238" spans="1:4" ht="14.25" customHeight="1" x14ac:dyDescent="0.25">
      <c r="A238" s="25">
        <v>24289</v>
      </c>
      <c r="B238" s="26">
        <v>0.2</v>
      </c>
      <c r="C238" s="25">
        <v>24289</v>
      </c>
      <c r="D238" s="26">
        <v>0.4</v>
      </c>
    </row>
    <row r="239" spans="1:4" ht="14.25" customHeight="1" x14ac:dyDescent="0.25">
      <c r="A239" s="25">
        <v>24320</v>
      </c>
      <c r="B239" s="26">
        <v>0.1</v>
      </c>
      <c r="C239" s="25">
        <v>24320</v>
      </c>
      <c r="D239" s="26">
        <v>0.1</v>
      </c>
    </row>
    <row r="240" spans="1:4" ht="14.25" customHeight="1" x14ac:dyDescent="0.25">
      <c r="A240" s="25">
        <v>24351</v>
      </c>
      <c r="B240" s="26">
        <v>-0.1</v>
      </c>
      <c r="C240" s="25">
        <v>24351</v>
      </c>
      <c r="D240" s="26">
        <v>-0.1</v>
      </c>
    </row>
    <row r="241" spans="1:4" ht="14.25" customHeight="1" x14ac:dyDescent="0.25">
      <c r="A241" s="25">
        <v>24381</v>
      </c>
      <c r="B241" s="26">
        <v>-0.1</v>
      </c>
      <c r="C241" s="25">
        <v>24381</v>
      </c>
      <c r="D241" s="26">
        <v>-0.5</v>
      </c>
    </row>
    <row r="242" spans="1:4" ht="14.25" customHeight="1" x14ac:dyDescent="0.25">
      <c r="A242" s="25">
        <v>24412</v>
      </c>
      <c r="B242" s="26">
        <v>0.1</v>
      </c>
      <c r="C242" s="25">
        <v>24412</v>
      </c>
      <c r="D242" s="26">
        <v>-0.6</v>
      </c>
    </row>
    <row r="243" spans="1:4" ht="14.25" customHeight="1" x14ac:dyDescent="0.25">
      <c r="A243" s="25">
        <v>24442</v>
      </c>
      <c r="B243" s="26">
        <v>0</v>
      </c>
      <c r="C243" s="25">
        <v>24442</v>
      </c>
      <c r="D243" s="26">
        <v>-0.2</v>
      </c>
    </row>
    <row r="244" spans="1:4" ht="14.25" customHeight="1" x14ac:dyDescent="0.25">
      <c r="A244" s="25">
        <v>24473</v>
      </c>
      <c r="B244" s="26">
        <v>0</v>
      </c>
      <c r="C244" s="25">
        <v>24473</v>
      </c>
      <c r="D244" s="26">
        <v>0.1</v>
      </c>
    </row>
    <row r="245" spans="1:4" ht="14.25" customHeight="1" x14ac:dyDescent="0.25">
      <c r="A245" s="25">
        <v>24504</v>
      </c>
      <c r="B245" s="26">
        <v>-0.1</v>
      </c>
      <c r="C245" s="25">
        <v>24504</v>
      </c>
      <c r="D245" s="26">
        <v>-0.7</v>
      </c>
    </row>
    <row r="246" spans="1:4" ht="14.25" customHeight="1" x14ac:dyDescent="0.25">
      <c r="A246" s="25">
        <v>24532</v>
      </c>
      <c r="B246" s="26">
        <v>0</v>
      </c>
      <c r="C246" s="25">
        <v>24532</v>
      </c>
      <c r="D246" s="26">
        <v>-0.4</v>
      </c>
    </row>
    <row r="247" spans="1:4" ht="14.25" customHeight="1" x14ac:dyDescent="0.25">
      <c r="A247" s="25">
        <v>24563</v>
      </c>
      <c r="B247" s="26">
        <v>0</v>
      </c>
      <c r="C247" s="25">
        <v>24563</v>
      </c>
      <c r="D247" s="26">
        <v>-0.4</v>
      </c>
    </row>
    <row r="248" spans="1:4" ht="14.25" customHeight="1" x14ac:dyDescent="0.25">
      <c r="A248" s="25">
        <v>24593</v>
      </c>
      <c r="B248" s="26">
        <v>0</v>
      </c>
      <c r="C248" s="25">
        <v>24593</v>
      </c>
      <c r="D248" s="26">
        <v>0.4</v>
      </c>
    </row>
    <row r="249" spans="1:4" ht="14.25" customHeight="1" x14ac:dyDescent="0.25">
      <c r="A249" s="25">
        <v>24624</v>
      </c>
      <c r="B249" s="26">
        <v>0.1</v>
      </c>
      <c r="C249" s="25">
        <v>24624</v>
      </c>
      <c r="D249" s="26">
        <v>0.3</v>
      </c>
    </row>
    <row r="250" spans="1:4" ht="14.25" customHeight="1" x14ac:dyDescent="0.25">
      <c r="A250" s="25">
        <v>24654</v>
      </c>
      <c r="B250" s="26">
        <v>0</v>
      </c>
      <c r="C250" s="25">
        <v>24654</v>
      </c>
      <c r="D250" s="26">
        <v>-0.1</v>
      </c>
    </row>
    <row r="251" spans="1:4" ht="14.25" customHeight="1" x14ac:dyDescent="0.25">
      <c r="A251" s="25">
        <v>24685</v>
      </c>
      <c r="B251" s="26">
        <v>0</v>
      </c>
      <c r="C251" s="25">
        <v>24685</v>
      </c>
      <c r="D251" s="26">
        <v>0</v>
      </c>
    </row>
    <row r="252" spans="1:4" ht="14.25" customHeight="1" x14ac:dyDescent="0.25">
      <c r="A252" s="25">
        <v>24716</v>
      </c>
      <c r="B252" s="26">
        <v>0.1</v>
      </c>
      <c r="C252" s="25">
        <v>24716</v>
      </c>
      <c r="D252" s="26">
        <v>-0.1</v>
      </c>
    </row>
    <row r="253" spans="1:4" ht="14.25" customHeight="1" x14ac:dyDescent="0.25">
      <c r="A253" s="25">
        <v>24746</v>
      </c>
      <c r="B253" s="26">
        <v>0</v>
      </c>
      <c r="C253" s="25">
        <v>24746</v>
      </c>
      <c r="D253" s="26">
        <v>0.1</v>
      </c>
    </row>
    <row r="254" spans="1:4" ht="14.25" customHeight="1" x14ac:dyDescent="0.25">
      <c r="A254" s="25">
        <v>24777</v>
      </c>
      <c r="B254" s="26">
        <v>0.1</v>
      </c>
      <c r="C254" s="25">
        <v>24777</v>
      </c>
      <c r="D254" s="26">
        <v>-0.2</v>
      </c>
    </row>
    <row r="255" spans="1:4" ht="14.25" customHeight="1" x14ac:dyDescent="0.25">
      <c r="A255" s="25">
        <v>24807</v>
      </c>
      <c r="B255" s="26">
        <v>0.2</v>
      </c>
      <c r="C255" s="25">
        <v>24807</v>
      </c>
      <c r="D255" s="26">
        <v>0.4</v>
      </c>
    </row>
    <row r="256" spans="1:4" ht="14.25" customHeight="1" x14ac:dyDescent="0.25">
      <c r="A256" s="25">
        <v>24838</v>
      </c>
      <c r="B256" s="26">
        <v>0</v>
      </c>
      <c r="C256" s="25">
        <v>24838</v>
      </c>
      <c r="D256" s="26">
        <v>-0.1</v>
      </c>
    </row>
    <row r="257" spans="1:4" ht="14.25" customHeight="1" x14ac:dyDescent="0.25">
      <c r="A257" s="25">
        <v>24869</v>
      </c>
      <c r="B257" s="26">
        <v>0.1</v>
      </c>
      <c r="C257" s="25">
        <v>24869</v>
      </c>
      <c r="D257" s="26">
        <v>0.1</v>
      </c>
    </row>
    <row r="258" spans="1:4" ht="14.25" customHeight="1" x14ac:dyDescent="0.25">
      <c r="A258" s="25">
        <v>24898</v>
      </c>
      <c r="B258" s="26">
        <v>0.1</v>
      </c>
      <c r="C258" s="25">
        <v>24898</v>
      </c>
      <c r="D258" s="26">
        <v>0.1</v>
      </c>
    </row>
    <row r="259" spans="1:4" ht="14.25" customHeight="1" x14ac:dyDescent="0.25">
      <c r="A259" s="25">
        <v>24929</v>
      </c>
      <c r="B259" s="26">
        <v>0</v>
      </c>
      <c r="C259" s="25">
        <v>24929</v>
      </c>
      <c r="D259" s="26">
        <v>0.1</v>
      </c>
    </row>
    <row r="260" spans="1:4" ht="14.25" customHeight="1" x14ac:dyDescent="0.25">
      <c r="A260" s="25">
        <v>24959</v>
      </c>
      <c r="B260" s="26">
        <v>0</v>
      </c>
      <c r="C260" s="25">
        <v>24959</v>
      </c>
      <c r="D260" s="26">
        <v>-0.2</v>
      </c>
    </row>
    <row r="261" spans="1:4" ht="14.25" customHeight="1" x14ac:dyDescent="0.25">
      <c r="A261" s="25">
        <v>24990</v>
      </c>
      <c r="B261" s="26">
        <v>0.1</v>
      </c>
      <c r="C261" s="25">
        <v>24990</v>
      </c>
      <c r="D261" s="26">
        <v>-0.2</v>
      </c>
    </row>
    <row r="262" spans="1:4" ht="14.25" customHeight="1" x14ac:dyDescent="0.25">
      <c r="A262" s="25">
        <v>25020</v>
      </c>
      <c r="B262" s="26">
        <v>0.1</v>
      </c>
      <c r="C262" s="25">
        <v>25020</v>
      </c>
      <c r="D262" s="26">
        <v>0.3</v>
      </c>
    </row>
    <row r="263" spans="1:4" ht="14.25" customHeight="1" x14ac:dyDescent="0.25">
      <c r="A263" s="25">
        <v>25051</v>
      </c>
      <c r="B263" s="26">
        <v>0</v>
      </c>
      <c r="C263" s="25">
        <v>25051</v>
      </c>
      <c r="D263" s="26">
        <v>0.1</v>
      </c>
    </row>
    <row r="264" spans="1:4" ht="14.25" customHeight="1" x14ac:dyDescent="0.25">
      <c r="A264" s="25">
        <v>25082</v>
      </c>
      <c r="B264" s="26">
        <v>0.1</v>
      </c>
      <c r="C264" s="25">
        <v>25082</v>
      </c>
      <c r="D264" s="26">
        <v>0.2</v>
      </c>
    </row>
    <row r="265" spans="1:4" ht="14.25" customHeight="1" x14ac:dyDescent="0.25">
      <c r="A265" s="25">
        <v>25112</v>
      </c>
      <c r="B265" s="26">
        <v>0.1</v>
      </c>
      <c r="C265" s="25">
        <v>25112</v>
      </c>
      <c r="D265" s="26">
        <v>0.2</v>
      </c>
    </row>
    <row r="266" spans="1:4" ht="14.25" customHeight="1" x14ac:dyDescent="0.25">
      <c r="A266" s="25">
        <v>25143</v>
      </c>
      <c r="B266" s="26">
        <v>0</v>
      </c>
      <c r="C266" s="25">
        <v>25143</v>
      </c>
      <c r="D266" s="26">
        <v>0.7</v>
      </c>
    </row>
    <row r="267" spans="1:4" ht="14.25" customHeight="1" x14ac:dyDescent="0.25">
      <c r="A267" s="25">
        <v>25173</v>
      </c>
      <c r="B267" s="26">
        <v>0.2</v>
      </c>
      <c r="C267" s="25">
        <v>25173</v>
      </c>
      <c r="D267" s="26">
        <v>-0.4</v>
      </c>
    </row>
    <row r="268" spans="1:4" ht="14.25" customHeight="1" x14ac:dyDescent="0.25">
      <c r="A268" s="25">
        <v>25204</v>
      </c>
      <c r="B268" s="26">
        <v>0.2</v>
      </c>
      <c r="C268" s="25">
        <v>25204</v>
      </c>
      <c r="D268" s="26">
        <v>0.2</v>
      </c>
    </row>
    <row r="269" spans="1:4" ht="14.25" customHeight="1" x14ac:dyDescent="0.25">
      <c r="A269" s="25">
        <v>25235</v>
      </c>
      <c r="B269" s="26">
        <v>0.1</v>
      </c>
      <c r="C269" s="25">
        <v>25235</v>
      </c>
      <c r="D269" s="26">
        <v>-0.3</v>
      </c>
    </row>
    <row r="270" spans="1:4" ht="14.25" customHeight="1" x14ac:dyDescent="0.25">
      <c r="A270" s="25">
        <v>25263</v>
      </c>
      <c r="B270" s="26">
        <v>0.2</v>
      </c>
      <c r="C270" s="25">
        <v>25263</v>
      </c>
      <c r="D270" s="26">
        <v>0.4</v>
      </c>
    </row>
    <row r="271" spans="1:4" ht="14.25" customHeight="1" x14ac:dyDescent="0.25">
      <c r="A271" s="25">
        <v>25294</v>
      </c>
      <c r="B271" s="26">
        <v>-0.1</v>
      </c>
      <c r="C271" s="25">
        <v>25294</v>
      </c>
      <c r="D271" s="26">
        <v>0.4</v>
      </c>
    </row>
    <row r="272" spans="1:4" ht="14.25" customHeight="1" x14ac:dyDescent="0.25">
      <c r="A272" s="25">
        <v>25324</v>
      </c>
      <c r="B272" s="26">
        <v>0.1</v>
      </c>
      <c r="C272" s="25">
        <v>25324</v>
      </c>
      <c r="D272" s="26">
        <v>0.9</v>
      </c>
    </row>
    <row r="273" spans="1:4" ht="14.25" customHeight="1" x14ac:dyDescent="0.25">
      <c r="A273" s="25">
        <v>25355</v>
      </c>
      <c r="B273" s="26">
        <v>0.1</v>
      </c>
      <c r="C273" s="25">
        <v>25355</v>
      </c>
      <c r="D273" s="26">
        <v>0.5</v>
      </c>
    </row>
    <row r="274" spans="1:4" ht="14.25" customHeight="1" x14ac:dyDescent="0.25">
      <c r="A274" s="25">
        <v>25385</v>
      </c>
      <c r="B274" s="26">
        <v>0</v>
      </c>
      <c r="C274" s="25">
        <v>25385</v>
      </c>
      <c r="D274" s="26">
        <v>-0.4</v>
      </c>
    </row>
    <row r="275" spans="1:4" ht="14.25" customHeight="1" x14ac:dyDescent="0.25">
      <c r="A275" s="25">
        <v>25416</v>
      </c>
      <c r="B275" s="26">
        <v>0.2</v>
      </c>
      <c r="C275" s="25">
        <v>25416</v>
      </c>
      <c r="D275" s="26">
        <v>0.3</v>
      </c>
    </row>
    <row r="276" spans="1:4" ht="14.25" customHeight="1" x14ac:dyDescent="0.25">
      <c r="A276" s="25">
        <v>25447</v>
      </c>
      <c r="B276" s="26">
        <v>0</v>
      </c>
      <c r="C276" s="25">
        <v>25447</v>
      </c>
      <c r="D276" s="26">
        <v>0</v>
      </c>
    </row>
    <row r="277" spans="1:4" ht="14.25" customHeight="1" x14ac:dyDescent="0.25">
      <c r="A277" s="25">
        <v>25477</v>
      </c>
      <c r="B277" s="26">
        <v>0.2</v>
      </c>
      <c r="C277" s="25">
        <v>25477</v>
      </c>
      <c r="D277" s="26">
        <v>0.4</v>
      </c>
    </row>
    <row r="278" spans="1:4" ht="14.25" customHeight="1" x14ac:dyDescent="0.25">
      <c r="A278" s="25">
        <v>25508</v>
      </c>
      <c r="B278" s="26">
        <v>0.2</v>
      </c>
      <c r="C278" s="25">
        <v>25508</v>
      </c>
      <c r="D278" s="26">
        <v>0.4</v>
      </c>
    </row>
    <row r="279" spans="1:4" ht="14.25" customHeight="1" x14ac:dyDescent="0.25">
      <c r="A279" s="25">
        <v>25538</v>
      </c>
      <c r="B279" s="26">
        <v>0.1</v>
      </c>
      <c r="C279" s="25">
        <v>25538</v>
      </c>
      <c r="D279" s="26">
        <v>-0.1</v>
      </c>
    </row>
    <row r="280" spans="1:4" ht="14.25" customHeight="1" x14ac:dyDescent="0.25">
      <c r="A280" s="25">
        <v>25569</v>
      </c>
      <c r="B280" s="26">
        <v>0.3</v>
      </c>
      <c r="C280" s="25">
        <v>25569</v>
      </c>
      <c r="D280" s="26">
        <v>0</v>
      </c>
    </row>
    <row r="281" spans="1:4" ht="14.25" customHeight="1" x14ac:dyDescent="0.25">
      <c r="A281" s="25">
        <v>25600</v>
      </c>
      <c r="B281" s="26">
        <v>0</v>
      </c>
      <c r="C281" s="25">
        <v>25600</v>
      </c>
      <c r="D281" s="26">
        <v>0.1</v>
      </c>
    </row>
    <row r="282" spans="1:4" ht="14.25" customHeight="1" x14ac:dyDescent="0.25">
      <c r="A282" s="25">
        <v>25628</v>
      </c>
      <c r="B282" s="26">
        <v>-0.1</v>
      </c>
      <c r="C282" s="25">
        <v>25628</v>
      </c>
      <c r="D282" s="26">
        <v>0.4</v>
      </c>
    </row>
    <row r="283" spans="1:4" ht="14.25" customHeight="1" x14ac:dyDescent="0.25">
      <c r="A283" s="25">
        <v>25659</v>
      </c>
      <c r="B283" s="26">
        <v>0.2</v>
      </c>
      <c r="C283" s="25">
        <v>25659</v>
      </c>
      <c r="D283" s="26">
        <v>-0.1</v>
      </c>
    </row>
    <row r="284" spans="1:4" ht="14.25" customHeight="1" x14ac:dyDescent="0.25">
      <c r="A284" s="25">
        <v>25689</v>
      </c>
      <c r="B284" s="26">
        <v>0.1</v>
      </c>
      <c r="C284" s="25">
        <v>25689</v>
      </c>
      <c r="D284" s="26">
        <v>-0.5</v>
      </c>
    </row>
    <row r="285" spans="1:4" ht="14.25" customHeight="1" x14ac:dyDescent="0.25">
      <c r="A285" s="25">
        <v>25720</v>
      </c>
      <c r="B285" s="26">
        <v>0.1</v>
      </c>
      <c r="C285" s="25">
        <v>25720</v>
      </c>
      <c r="D285" s="26">
        <v>0</v>
      </c>
    </row>
    <row r="286" spans="1:4" ht="14.25" customHeight="1" x14ac:dyDescent="0.25">
      <c r="A286" s="25">
        <v>25750</v>
      </c>
      <c r="B286" s="26">
        <v>0.2</v>
      </c>
      <c r="C286" s="25">
        <v>25750</v>
      </c>
      <c r="D286" s="26">
        <v>0.1</v>
      </c>
    </row>
    <row r="287" spans="1:4" ht="14.25" customHeight="1" x14ac:dyDescent="0.25">
      <c r="A287" s="25">
        <v>25781</v>
      </c>
      <c r="B287" s="26">
        <v>0</v>
      </c>
      <c r="C287" s="25">
        <v>25781</v>
      </c>
      <c r="D287" s="26">
        <v>-0.4</v>
      </c>
    </row>
    <row r="288" spans="1:4" ht="14.25" customHeight="1" x14ac:dyDescent="0.25">
      <c r="A288" s="25">
        <v>25812</v>
      </c>
      <c r="B288" s="26">
        <v>0.1</v>
      </c>
      <c r="C288" s="25">
        <v>25812</v>
      </c>
      <c r="D288" s="26">
        <v>0.8</v>
      </c>
    </row>
    <row r="289" spans="1:4" ht="14.25" customHeight="1" x14ac:dyDescent="0.25">
      <c r="A289" s="25">
        <v>25842</v>
      </c>
      <c r="B289" s="26">
        <v>0.2</v>
      </c>
      <c r="C289" s="25">
        <v>25842</v>
      </c>
      <c r="D289" s="26">
        <v>0</v>
      </c>
    </row>
    <row r="290" spans="1:4" ht="14.25" customHeight="1" x14ac:dyDescent="0.25">
      <c r="A290" s="25">
        <v>25873</v>
      </c>
      <c r="B290" s="26">
        <v>0.1</v>
      </c>
      <c r="C290" s="25">
        <v>25873</v>
      </c>
      <c r="D290" s="26">
        <v>-0.4</v>
      </c>
    </row>
    <row r="291" spans="1:4" ht="14.25" customHeight="1" x14ac:dyDescent="0.25">
      <c r="A291" s="25">
        <v>25903</v>
      </c>
      <c r="B291" s="26">
        <v>0</v>
      </c>
      <c r="C291" s="25">
        <v>25903</v>
      </c>
      <c r="D291" s="26">
        <v>-0.6</v>
      </c>
    </row>
    <row r="292" spans="1:4" ht="14.25" customHeight="1" x14ac:dyDescent="0.25">
      <c r="A292" s="25">
        <v>25934</v>
      </c>
      <c r="B292" s="26">
        <v>0.1</v>
      </c>
      <c r="C292" s="25">
        <v>25934</v>
      </c>
      <c r="D292" s="26">
        <v>0.3</v>
      </c>
    </row>
    <row r="293" spans="1:4" ht="14.25" customHeight="1" x14ac:dyDescent="0.25">
      <c r="A293" s="25">
        <v>25965</v>
      </c>
      <c r="B293" s="26">
        <v>0.1</v>
      </c>
      <c r="C293" s="25">
        <v>25965</v>
      </c>
      <c r="D293" s="26">
        <v>1.1000000000000001</v>
      </c>
    </row>
    <row r="294" spans="1:4" ht="14.25" customHeight="1" x14ac:dyDescent="0.25">
      <c r="A294" s="25">
        <v>25993</v>
      </c>
      <c r="B294" s="26">
        <v>0.2</v>
      </c>
      <c r="C294" s="25">
        <v>25993</v>
      </c>
      <c r="D294" s="26">
        <v>-0.5</v>
      </c>
    </row>
    <row r="295" spans="1:4" ht="14.25" customHeight="1" x14ac:dyDescent="0.25">
      <c r="A295" s="25">
        <v>26024</v>
      </c>
      <c r="B295" s="26">
        <v>0</v>
      </c>
      <c r="C295" s="25">
        <v>26024</v>
      </c>
      <c r="D295" s="26">
        <v>0.6</v>
      </c>
    </row>
    <row r="296" spans="1:4" ht="14.25" customHeight="1" x14ac:dyDescent="0.25">
      <c r="A296" s="25">
        <v>26054</v>
      </c>
      <c r="B296" s="26">
        <v>0.2</v>
      </c>
      <c r="C296" s="25">
        <v>26054</v>
      </c>
      <c r="D296" s="26">
        <v>0</v>
      </c>
    </row>
    <row r="297" spans="1:4" ht="14.25" customHeight="1" x14ac:dyDescent="0.25">
      <c r="A297" s="25">
        <v>26085</v>
      </c>
      <c r="B297" s="26">
        <v>0.2</v>
      </c>
      <c r="C297" s="25">
        <v>26085</v>
      </c>
      <c r="D297" s="26">
        <v>0.2</v>
      </c>
    </row>
    <row r="298" spans="1:4" ht="14.25" customHeight="1" x14ac:dyDescent="0.25">
      <c r="A298" s="25">
        <v>26115</v>
      </c>
      <c r="B298" s="26">
        <v>0.2</v>
      </c>
      <c r="C298" s="25">
        <v>26115</v>
      </c>
      <c r="D298" s="26">
        <v>-0.3</v>
      </c>
    </row>
    <row r="299" spans="1:4" ht="14.25" customHeight="1" x14ac:dyDescent="0.25">
      <c r="A299" s="25">
        <v>26146</v>
      </c>
      <c r="B299" s="26">
        <v>0.3</v>
      </c>
      <c r="C299" s="25">
        <v>26146</v>
      </c>
      <c r="D299" s="26">
        <v>-0.1</v>
      </c>
    </row>
    <row r="300" spans="1:4" ht="14.25" customHeight="1" x14ac:dyDescent="0.25">
      <c r="A300" s="25">
        <v>26177</v>
      </c>
      <c r="B300" s="26">
        <v>0</v>
      </c>
      <c r="C300" s="25">
        <v>26177</v>
      </c>
      <c r="D300" s="26">
        <v>-0.1</v>
      </c>
    </row>
    <row r="301" spans="1:4" ht="14.25" customHeight="1" x14ac:dyDescent="0.25">
      <c r="A301" s="25">
        <v>26207</v>
      </c>
      <c r="B301" s="26">
        <v>-0.1</v>
      </c>
      <c r="C301" s="25">
        <v>26207</v>
      </c>
      <c r="D301" s="26">
        <v>0.7</v>
      </c>
    </row>
    <row r="302" spans="1:4" ht="14.25" customHeight="1" x14ac:dyDescent="0.25">
      <c r="A302" s="25">
        <v>26238</v>
      </c>
      <c r="B302" s="26">
        <v>0.1</v>
      </c>
      <c r="C302" s="25">
        <v>26238</v>
      </c>
      <c r="D302" s="26">
        <v>0.6</v>
      </c>
    </row>
    <row r="303" spans="1:4" ht="14.25" customHeight="1" x14ac:dyDescent="0.25">
      <c r="A303" s="25">
        <v>26268</v>
      </c>
      <c r="B303" s="26">
        <v>0.2</v>
      </c>
      <c r="C303" s="25">
        <v>26268</v>
      </c>
      <c r="D303" s="26">
        <v>0.2</v>
      </c>
    </row>
    <row r="304" spans="1:4" ht="14.25" customHeight="1" x14ac:dyDescent="0.25">
      <c r="A304" s="25">
        <v>26299</v>
      </c>
      <c r="B304" s="26">
        <v>0.1</v>
      </c>
      <c r="C304" s="25">
        <v>26299</v>
      </c>
      <c r="D304" s="26">
        <v>0.6</v>
      </c>
    </row>
    <row r="305" spans="1:4" ht="14.25" customHeight="1" x14ac:dyDescent="0.25">
      <c r="A305" s="25">
        <v>26330</v>
      </c>
      <c r="B305" s="26">
        <v>0.2</v>
      </c>
      <c r="C305" s="25">
        <v>26330</v>
      </c>
      <c r="D305" s="26">
        <v>0.3</v>
      </c>
    </row>
    <row r="306" spans="1:4" ht="14.25" customHeight="1" x14ac:dyDescent="0.25">
      <c r="A306" s="25">
        <v>26359</v>
      </c>
      <c r="B306" s="26">
        <v>0.1</v>
      </c>
      <c r="C306" s="25">
        <v>26359</v>
      </c>
      <c r="D306" s="26">
        <v>0</v>
      </c>
    </row>
    <row r="307" spans="1:4" ht="14.25" customHeight="1" x14ac:dyDescent="0.25">
      <c r="A307" s="25">
        <v>26390</v>
      </c>
      <c r="B307" s="26">
        <v>0.1</v>
      </c>
      <c r="C307" s="25">
        <v>26390</v>
      </c>
      <c r="D307" s="26">
        <v>0.6</v>
      </c>
    </row>
    <row r="308" spans="1:4" ht="14.25" customHeight="1" x14ac:dyDescent="0.25">
      <c r="A308" s="25">
        <v>26420</v>
      </c>
      <c r="B308" s="26">
        <v>0.1</v>
      </c>
      <c r="C308" s="25">
        <v>26420</v>
      </c>
      <c r="D308" s="26">
        <v>0.6</v>
      </c>
    </row>
    <row r="309" spans="1:4" ht="14.25" customHeight="1" x14ac:dyDescent="0.25">
      <c r="A309" s="25">
        <v>26451</v>
      </c>
      <c r="B309" s="26">
        <v>0</v>
      </c>
      <c r="C309" s="25">
        <v>26451</v>
      </c>
      <c r="D309" s="26">
        <v>0.1</v>
      </c>
    </row>
    <row r="310" spans="1:4" ht="14.25" customHeight="1" x14ac:dyDescent="0.25">
      <c r="A310" s="25">
        <v>26481</v>
      </c>
      <c r="B310" s="26">
        <v>0.1</v>
      </c>
      <c r="C310" s="25">
        <v>26481</v>
      </c>
      <c r="D310" s="26">
        <v>0.6</v>
      </c>
    </row>
    <row r="311" spans="1:4" ht="14.25" customHeight="1" x14ac:dyDescent="0.25">
      <c r="A311" s="25">
        <v>26512</v>
      </c>
      <c r="B311" s="26">
        <v>0.1</v>
      </c>
      <c r="C311" s="25">
        <v>26512</v>
      </c>
      <c r="D311" s="26">
        <v>0.3</v>
      </c>
    </row>
    <row r="312" spans="1:4" ht="14.25" customHeight="1" x14ac:dyDescent="0.25">
      <c r="A312" s="25">
        <v>26543</v>
      </c>
      <c r="B312" s="26">
        <v>0.3</v>
      </c>
      <c r="C312" s="25">
        <v>26543</v>
      </c>
      <c r="D312" s="26">
        <v>0.2</v>
      </c>
    </row>
    <row r="313" spans="1:4" ht="14.25" customHeight="1" x14ac:dyDescent="0.25">
      <c r="A313" s="25">
        <v>26573</v>
      </c>
      <c r="B313" s="26">
        <v>0.2</v>
      </c>
      <c r="C313" s="25">
        <v>26573</v>
      </c>
      <c r="D313" s="26">
        <v>0.4</v>
      </c>
    </row>
    <row r="314" spans="1:4" ht="14.25" customHeight="1" x14ac:dyDescent="0.25">
      <c r="A314" s="25">
        <v>26604</v>
      </c>
      <c r="B314" s="26">
        <v>0.3</v>
      </c>
      <c r="C314" s="25">
        <v>26604</v>
      </c>
      <c r="D314" s="26">
        <v>1.1000000000000001</v>
      </c>
    </row>
    <row r="315" spans="1:4" ht="14.25" customHeight="1" x14ac:dyDescent="0.25">
      <c r="A315" s="25">
        <v>26634</v>
      </c>
      <c r="B315" s="26">
        <v>0.6</v>
      </c>
      <c r="C315" s="25">
        <v>26634</v>
      </c>
      <c r="D315" s="26">
        <v>1.8</v>
      </c>
    </row>
    <row r="316" spans="1:4" ht="14.25" customHeight="1" x14ac:dyDescent="0.25">
      <c r="A316" s="25">
        <v>26665</v>
      </c>
      <c r="B316" s="26">
        <v>0.2</v>
      </c>
      <c r="C316" s="25">
        <v>26665</v>
      </c>
      <c r="D316" s="26">
        <v>1.2</v>
      </c>
    </row>
    <row r="317" spans="1:4" ht="14.25" customHeight="1" x14ac:dyDescent="0.25">
      <c r="A317" s="25">
        <v>26696</v>
      </c>
      <c r="B317" s="26">
        <v>0.6</v>
      </c>
      <c r="C317" s="25">
        <v>26696</v>
      </c>
      <c r="D317" s="26">
        <v>2.1</v>
      </c>
    </row>
    <row r="318" spans="1:4" ht="14.25" customHeight="1" x14ac:dyDescent="0.25">
      <c r="A318" s="25">
        <v>26724</v>
      </c>
      <c r="B318" s="26">
        <v>0.7</v>
      </c>
      <c r="C318" s="25">
        <v>26724</v>
      </c>
      <c r="D318" s="26">
        <v>2.2000000000000002</v>
      </c>
    </row>
    <row r="319" spans="1:4" ht="14.25" customHeight="1" x14ac:dyDescent="0.25">
      <c r="A319" s="25">
        <v>26755</v>
      </c>
      <c r="B319" s="26">
        <v>0.2</v>
      </c>
      <c r="C319" s="25">
        <v>26755</v>
      </c>
      <c r="D319" s="26">
        <v>0.8</v>
      </c>
    </row>
    <row r="320" spans="1:4" ht="14.25" customHeight="1" x14ac:dyDescent="0.25">
      <c r="A320" s="25">
        <v>26785</v>
      </c>
      <c r="B320" s="26">
        <v>0.9</v>
      </c>
      <c r="C320" s="25">
        <v>26785</v>
      </c>
      <c r="D320" s="26">
        <v>2.4</v>
      </c>
    </row>
    <row r="321" spans="1:4" ht="14.25" customHeight="1" x14ac:dyDescent="0.25">
      <c r="A321" s="25">
        <v>26816</v>
      </c>
      <c r="B321" s="26">
        <v>0.8</v>
      </c>
      <c r="C321" s="25">
        <v>26816</v>
      </c>
      <c r="D321" s="26">
        <v>2.5</v>
      </c>
    </row>
    <row r="322" spans="1:4" ht="14.25" customHeight="1" x14ac:dyDescent="0.25">
      <c r="A322" s="25">
        <v>26846</v>
      </c>
      <c r="B322" s="26">
        <v>-0.7</v>
      </c>
      <c r="C322" s="25">
        <v>26846</v>
      </c>
      <c r="D322" s="26">
        <v>-2.5</v>
      </c>
    </row>
    <row r="323" spans="1:4" ht="14.25" customHeight="1" x14ac:dyDescent="0.25">
      <c r="A323" s="25">
        <v>26877</v>
      </c>
      <c r="B323" s="26">
        <v>1.2</v>
      </c>
      <c r="C323" s="25">
        <v>26877</v>
      </c>
      <c r="D323" s="26">
        <v>11.6</v>
      </c>
    </row>
    <row r="324" spans="1:4" ht="14.25" customHeight="1" x14ac:dyDescent="0.25">
      <c r="A324" s="25">
        <v>26908</v>
      </c>
      <c r="B324" s="26">
        <v>-0.5</v>
      </c>
      <c r="C324" s="25">
        <v>26908</v>
      </c>
      <c r="D324" s="26">
        <v>-3.2</v>
      </c>
    </row>
    <row r="325" spans="1:4" ht="14.25" customHeight="1" x14ac:dyDescent="0.25">
      <c r="A325" s="25">
        <v>26938</v>
      </c>
      <c r="B325" s="26">
        <v>0.4</v>
      </c>
      <c r="C325" s="25">
        <v>26938</v>
      </c>
      <c r="D325" s="26">
        <v>-2.4</v>
      </c>
    </row>
    <row r="326" spans="1:4" ht="14.25" customHeight="1" x14ac:dyDescent="0.25">
      <c r="A326" s="25">
        <v>26969</v>
      </c>
      <c r="B326" s="26">
        <v>0.4</v>
      </c>
      <c r="C326" s="25">
        <v>26969</v>
      </c>
      <c r="D326" s="26">
        <v>0.5</v>
      </c>
    </row>
    <row r="327" spans="1:4" ht="14.25" customHeight="1" x14ac:dyDescent="0.25">
      <c r="A327" s="25">
        <v>26999</v>
      </c>
      <c r="B327" s="26">
        <v>1</v>
      </c>
      <c r="C327" s="25">
        <v>26999</v>
      </c>
      <c r="D327" s="26">
        <v>0.1</v>
      </c>
    </row>
    <row r="328" spans="1:4" ht="14.25" customHeight="1" x14ac:dyDescent="0.25">
      <c r="A328" s="25">
        <v>27030</v>
      </c>
      <c r="B328" s="26">
        <v>1.1000000000000001</v>
      </c>
      <c r="C328" s="25">
        <v>27030</v>
      </c>
      <c r="D328" s="26">
        <v>4.2</v>
      </c>
    </row>
    <row r="329" spans="1:4" ht="14.25" customHeight="1" x14ac:dyDescent="0.25">
      <c r="A329" s="25">
        <v>27061</v>
      </c>
      <c r="B329" s="26">
        <v>0.9</v>
      </c>
      <c r="C329" s="25">
        <v>27061</v>
      </c>
      <c r="D329" s="26">
        <v>1</v>
      </c>
    </row>
    <row r="330" spans="1:4" ht="14.25" customHeight="1" x14ac:dyDescent="0.25">
      <c r="A330" s="25">
        <v>27089</v>
      </c>
      <c r="B330" s="26">
        <v>1.3</v>
      </c>
      <c r="C330" s="25">
        <v>27089</v>
      </c>
      <c r="D330" s="26">
        <v>-2</v>
      </c>
    </row>
    <row r="331" spans="1:4" ht="14.25" customHeight="1" x14ac:dyDescent="0.25">
      <c r="A331" s="25">
        <v>27120</v>
      </c>
      <c r="B331" s="26">
        <v>0.9</v>
      </c>
      <c r="C331" s="25">
        <v>27120</v>
      </c>
      <c r="D331" s="26">
        <v>-1.7</v>
      </c>
    </row>
    <row r="332" spans="1:4" ht="14.25" customHeight="1" x14ac:dyDescent="0.25">
      <c r="A332" s="25">
        <v>27150</v>
      </c>
      <c r="B332" s="26">
        <v>1.6</v>
      </c>
      <c r="C332" s="25">
        <v>27150</v>
      </c>
      <c r="D332" s="26">
        <v>-2.2999999999999998</v>
      </c>
    </row>
    <row r="333" spans="1:4" ht="14.25" customHeight="1" x14ac:dyDescent="0.25">
      <c r="A333" s="25">
        <v>27181</v>
      </c>
      <c r="B333" s="26">
        <v>0.9</v>
      </c>
      <c r="C333" s="25">
        <v>27181</v>
      </c>
      <c r="D333" s="26">
        <v>-2.9</v>
      </c>
    </row>
    <row r="334" spans="1:4" ht="14.25" customHeight="1" x14ac:dyDescent="0.25">
      <c r="A334" s="25">
        <v>27211</v>
      </c>
      <c r="B334" s="26">
        <v>1.9</v>
      </c>
      <c r="C334" s="25">
        <v>27211</v>
      </c>
      <c r="D334" s="26">
        <v>4.4000000000000004</v>
      </c>
    </row>
    <row r="335" spans="1:4" ht="14.25" customHeight="1" x14ac:dyDescent="0.25">
      <c r="A335" s="25">
        <v>27242</v>
      </c>
      <c r="B335" s="26">
        <v>2.4</v>
      </c>
      <c r="C335" s="25">
        <v>27242</v>
      </c>
      <c r="D335" s="26">
        <v>3.1</v>
      </c>
    </row>
    <row r="336" spans="1:4" ht="14.25" customHeight="1" x14ac:dyDescent="0.25">
      <c r="A336" s="25">
        <v>27273</v>
      </c>
      <c r="B336" s="26">
        <v>0.1</v>
      </c>
      <c r="C336" s="25">
        <v>27273</v>
      </c>
      <c r="D336" s="26">
        <v>-2</v>
      </c>
    </row>
    <row r="337" spans="1:4" ht="14.25" customHeight="1" x14ac:dyDescent="0.25">
      <c r="A337" s="25">
        <v>27303</v>
      </c>
      <c r="B337" s="26">
        <v>1.3</v>
      </c>
      <c r="C337" s="25">
        <v>27303</v>
      </c>
      <c r="D337" s="26">
        <v>2.2999999999999998</v>
      </c>
    </row>
    <row r="338" spans="1:4" ht="14.25" customHeight="1" x14ac:dyDescent="0.25">
      <c r="A338" s="25">
        <v>27334</v>
      </c>
      <c r="B338" s="26">
        <v>0.6</v>
      </c>
      <c r="C338" s="25">
        <v>27334</v>
      </c>
      <c r="D338" s="26">
        <v>1</v>
      </c>
    </row>
    <row r="339" spans="1:4" ht="14.25" customHeight="1" x14ac:dyDescent="0.25">
      <c r="A339" s="25">
        <v>27364</v>
      </c>
      <c r="B339" s="26">
        <v>0</v>
      </c>
      <c r="C339" s="25">
        <v>27364</v>
      </c>
      <c r="D339" s="26">
        <v>-2.7</v>
      </c>
    </row>
    <row r="340" spans="1:4" ht="14.25" customHeight="1" x14ac:dyDescent="0.25">
      <c r="A340" s="25">
        <v>27395</v>
      </c>
      <c r="B340" s="26">
        <v>0.2</v>
      </c>
      <c r="C340" s="25">
        <v>27395</v>
      </c>
      <c r="D340" s="26">
        <v>-1.9</v>
      </c>
    </row>
    <row r="341" spans="1:4" ht="14.25" customHeight="1" x14ac:dyDescent="0.25">
      <c r="A341" s="25">
        <v>27426</v>
      </c>
      <c r="B341" s="26">
        <v>-0.2</v>
      </c>
      <c r="C341" s="25">
        <v>27426</v>
      </c>
      <c r="D341" s="26">
        <v>-1.7</v>
      </c>
    </row>
    <row r="342" spans="1:4" ht="14.25" customHeight="1" x14ac:dyDescent="0.25">
      <c r="A342" s="25">
        <v>27454</v>
      </c>
      <c r="B342" s="26">
        <v>-0.4</v>
      </c>
      <c r="C342" s="25">
        <v>27454</v>
      </c>
      <c r="D342" s="26">
        <v>-0.8</v>
      </c>
    </row>
    <row r="343" spans="1:4" ht="14.25" customHeight="1" x14ac:dyDescent="0.25">
      <c r="A343" s="25">
        <v>27485</v>
      </c>
      <c r="B343" s="26">
        <v>0.1</v>
      </c>
      <c r="C343" s="25">
        <v>27485</v>
      </c>
      <c r="D343" s="26">
        <v>2.4</v>
      </c>
    </row>
    <row r="344" spans="1:4" ht="14.25" customHeight="1" x14ac:dyDescent="0.25">
      <c r="A344" s="25">
        <v>27515</v>
      </c>
      <c r="B344" s="26">
        <v>-0.2</v>
      </c>
      <c r="C344" s="25">
        <v>27515</v>
      </c>
      <c r="D344" s="26">
        <v>1.7</v>
      </c>
    </row>
    <row r="345" spans="1:4" ht="14.25" customHeight="1" x14ac:dyDescent="0.25">
      <c r="A345" s="25">
        <v>27546</v>
      </c>
      <c r="B345" s="26">
        <v>0</v>
      </c>
      <c r="C345" s="25">
        <v>27546</v>
      </c>
      <c r="D345" s="26">
        <v>0.3</v>
      </c>
    </row>
    <row r="346" spans="1:4" ht="14.25" customHeight="1" x14ac:dyDescent="0.25">
      <c r="A346" s="25">
        <v>27576</v>
      </c>
      <c r="B346" s="26">
        <v>0.2</v>
      </c>
      <c r="C346" s="25">
        <v>27576</v>
      </c>
      <c r="D346" s="26">
        <v>0.9</v>
      </c>
    </row>
    <row r="347" spans="1:4" ht="14.25" customHeight="1" x14ac:dyDescent="0.25">
      <c r="A347" s="25">
        <v>27607</v>
      </c>
      <c r="B347" s="26">
        <v>0.5</v>
      </c>
      <c r="C347" s="25">
        <v>27607</v>
      </c>
      <c r="D347" s="26">
        <v>0.6</v>
      </c>
    </row>
    <row r="348" spans="1:4" ht="14.25" customHeight="1" x14ac:dyDescent="0.25">
      <c r="A348" s="25">
        <v>27638</v>
      </c>
      <c r="B348" s="26">
        <v>0.2</v>
      </c>
      <c r="C348" s="25">
        <v>27638</v>
      </c>
      <c r="D348" s="26">
        <v>1.5</v>
      </c>
    </row>
    <row r="349" spans="1:4" ht="14.25" customHeight="1" x14ac:dyDescent="0.25">
      <c r="A349" s="25">
        <v>27668</v>
      </c>
      <c r="B349" s="26">
        <v>0.6</v>
      </c>
      <c r="C349" s="25">
        <v>27668</v>
      </c>
      <c r="D349" s="26">
        <v>0.6</v>
      </c>
    </row>
    <row r="350" spans="1:4" ht="14.25" customHeight="1" x14ac:dyDescent="0.25">
      <c r="A350" s="25">
        <v>27699</v>
      </c>
      <c r="B350" s="26">
        <v>0.2</v>
      </c>
      <c r="C350" s="25">
        <v>27699</v>
      </c>
      <c r="D350" s="26">
        <v>-0.7</v>
      </c>
    </row>
    <row r="351" spans="1:4" ht="14.25" customHeight="1" x14ac:dyDescent="0.25">
      <c r="A351" s="25">
        <v>27729</v>
      </c>
      <c r="B351" s="26">
        <v>0.2</v>
      </c>
      <c r="C351" s="25">
        <v>27729</v>
      </c>
      <c r="D351" s="26">
        <v>-0.4</v>
      </c>
    </row>
    <row r="352" spans="1:4" ht="14.25" customHeight="1" x14ac:dyDescent="0.25">
      <c r="A352" s="25">
        <v>27760</v>
      </c>
      <c r="B352" s="26">
        <v>0.2</v>
      </c>
      <c r="C352" s="25">
        <v>27760</v>
      </c>
      <c r="D352" s="26">
        <v>-1</v>
      </c>
    </row>
    <row r="353" spans="1:4" ht="14.25" customHeight="1" x14ac:dyDescent="0.25">
      <c r="A353" s="25">
        <v>27791</v>
      </c>
      <c r="B353" s="26">
        <v>0.2</v>
      </c>
      <c r="C353" s="25">
        <v>27791</v>
      </c>
      <c r="D353" s="26">
        <v>-0.9</v>
      </c>
    </row>
    <row r="354" spans="1:4" ht="14.25" customHeight="1" x14ac:dyDescent="0.25">
      <c r="A354" s="25">
        <v>27820</v>
      </c>
      <c r="B354" s="26">
        <v>0.2</v>
      </c>
      <c r="C354" s="25">
        <v>27820</v>
      </c>
      <c r="D354" s="26">
        <v>-0.6</v>
      </c>
    </row>
    <row r="355" spans="1:4" ht="14.25" customHeight="1" x14ac:dyDescent="0.25">
      <c r="A355" s="25">
        <v>27851</v>
      </c>
      <c r="B355" s="26">
        <v>0.2</v>
      </c>
      <c r="C355" s="25">
        <v>27851</v>
      </c>
      <c r="D355" s="26">
        <v>2.4</v>
      </c>
    </row>
    <row r="356" spans="1:4" ht="14.25" customHeight="1" x14ac:dyDescent="0.25">
      <c r="A356" s="25">
        <v>27881</v>
      </c>
      <c r="B356" s="26">
        <v>0.3</v>
      </c>
      <c r="C356" s="25">
        <v>27881</v>
      </c>
      <c r="D356" s="26">
        <v>-0.3</v>
      </c>
    </row>
    <row r="357" spans="1:4" ht="14.25" customHeight="1" x14ac:dyDescent="0.25">
      <c r="A357" s="25">
        <v>27912</v>
      </c>
      <c r="B357" s="26">
        <v>0.5</v>
      </c>
      <c r="C357" s="25">
        <v>27912</v>
      </c>
      <c r="D357" s="26">
        <v>1.6</v>
      </c>
    </row>
    <row r="358" spans="1:4" ht="14.25" customHeight="1" x14ac:dyDescent="0.25">
      <c r="A358" s="25">
        <v>27942</v>
      </c>
      <c r="B358" s="26">
        <v>0.3</v>
      </c>
      <c r="C358" s="25">
        <v>27942</v>
      </c>
      <c r="D358" s="26">
        <v>-0.4</v>
      </c>
    </row>
    <row r="359" spans="1:4" ht="14.25" customHeight="1" x14ac:dyDescent="0.25">
      <c r="A359" s="25">
        <v>27973</v>
      </c>
      <c r="B359" s="26">
        <v>0.2</v>
      </c>
      <c r="C359" s="25">
        <v>27973</v>
      </c>
      <c r="D359" s="26">
        <v>-1.2</v>
      </c>
    </row>
    <row r="360" spans="1:4" ht="14.25" customHeight="1" x14ac:dyDescent="0.25">
      <c r="A360" s="25">
        <v>28004</v>
      </c>
      <c r="B360" s="26">
        <v>0.6</v>
      </c>
      <c r="C360" s="25">
        <v>28004</v>
      </c>
      <c r="D360" s="26">
        <v>-0.2</v>
      </c>
    </row>
    <row r="361" spans="1:4" ht="14.25" customHeight="1" x14ac:dyDescent="0.25">
      <c r="A361" s="25">
        <v>28034</v>
      </c>
      <c r="B361" s="26">
        <v>0.1</v>
      </c>
      <c r="C361" s="25">
        <v>28034</v>
      </c>
      <c r="D361" s="26">
        <v>-0.4</v>
      </c>
    </row>
    <row r="362" spans="1:4" ht="14.25" customHeight="1" x14ac:dyDescent="0.25">
      <c r="A362" s="25">
        <v>28065</v>
      </c>
      <c r="B362" s="26">
        <v>0.4</v>
      </c>
      <c r="C362" s="25">
        <v>28065</v>
      </c>
      <c r="D362" s="26">
        <v>0.4</v>
      </c>
    </row>
    <row r="363" spans="1:4" ht="14.25" customHeight="1" x14ac:dyDescent="0.25">
      <c r="A363" s="25">
        <v>28095</v>
      </c>
      <c r="B363" s="26">
        <v>0.4</v>
      </c>
      <c r="C363" s="25">
        <v>28095</v>
      </c>
      <c r="D363" s="26">
        <v>1.1000000000000001</v>
      </c>
    </row>
    <row r="364" spans="1:4" ht="14.25" customHeight="1" x14ac:dyDescent="0.25">
      <c r="A364" s="25">
        <v>28126</v>
      </c>
      <c r="B364" s="26">
        <v>0.2</v>
      </c>
      <c r="C364" s="25">
        <v>28126</v>
      </c>
      <c r="D364" s="26">
        <v>-0.2</v>
      </c>
    </row>
    <row r="365" spans="1:4" ht="14.25" customHeight="1" x14ac:dyDescent="0.25">
      <c r="A365" s="25">
        <v>28157</v>
      </c>
      <c r="B365" s="26">
        <v>0.3</v>
      </c>
      <c r="C365" s="25">
        <v>28157</v>
      </c>
      <c r="D365" s="26">
        <v>1.4</v>
      </c>
    </row>
    <row r="366" spans="1:4" ht="14.25" customHeight="1" x14ac:dyDescent="0.25">
      <c r="A366" s="25">
        <v>28185</v>
      </c>
      <c r="B366" s="26">
        <v>0.6</v>
      </c>
      <c r="C366" s="25">
        <v>28185</v>
      </c>
      <c r="D366" s="26">
        <v>0.9</v>
      </c>
    </row>
    <row r="367" spans="1:4" ht="14.25" customHeight="1" x14ac:dyDescent="0.25">
      <c r="A367" s="25">
        <v>28216</v>
      </c>
      <c r="B367" s="26">
        <v>0.5</v>
      </c>
      <c r="C367" s="25">
        <v>28216</v>
      </c>
      <c r="D367" s="26">
        <v>1.7</v>
      </c>
    </row>
    <row r="368" spans="1:4" ht="14.25" customHeight="1" x14ac:dyDescent="0.25">
      <c r="A368" s="25">
        <v>28246</v>
      </c>
      <c r="B368" s="26">
        <v>0.5</v>
      </c>
      <c r="C368" s="25">
        <v>28246</v>
      </c>
      <c r="D368" s="26">
        <v>-0.7</v>
      </c>
    </row>
    <row r="369" spans="1:4" ht="14.25" customHeight="1" x14ac:dyDescent="0.25">
      <c r="A369" s="25">
        <v>28277</v>
      </c>
      <c r="B369" s="26">
        <v>0</v>
      </c>
      <c r="C369" s="25">
        <v>28277</v>
      </c>
      <c r="D369" s="26">
        <v>-2.1</v>
      </c>
    </row>
    <row r="370" spans="1:4" ht="14.25" customHeight="1" x14ac:dyDescent="0.25">
      <c r="A370" s="25">
        <v>28307</v>
      </c>
      <c r="B370" s="26">
        <v>0.2</v>
      </c>
      <c r="C370" s="25">
        <v>28307</v>
      </c>
      <c r="D370" s="26">
        <v>-0.8</v>
      </c>
    </row>
    <row r="371" spans="1:4" ht="14.25" customHeight="1" x14ac:dyDescent="0.25">
      <c r="A371" s="25">
        <v>28338</v>
      </c>
      <c r="B371" s="26">
        <v>0.3</v>
      </c>
      <c r="C371" s="25">
        <v>28338</v>
      </c>
      <c r="D371" s="26">
        <v>-0.8</v>
      </c>
    </row>
    <row r="372" spans="1:4" ht="14.25" customHeight="1" x14ac:dyDescent="0.25">
      <c r="A372" s="25">
        <v>28369</v>
      </c>
      <c r="B372" s="26">
        <v>0.3</v>
      </c>
      <c r="C372" s="25">
        <v>28369</v>
      </c>
      <c r="D372" s="26">
        <v>-0.2</v>
      </c>
    </row>
    <row r="373" spans="1:4" ht="14.25" customHeight="1" x14ac:dyDescent="0.25">
      <c r="A373" s="25">
        <v>28399</v>
      </c>
      <c r="B373" s="26">
        <v>0.1</v>
      </c>
      <c r="C373" s="25">
        <v>28399</v>
      </c>
      <c r="D373" s="26">
        <v>0.3</v>
      </c>
    </row>
    <row r="374" spans="1:4" ht="14.25" customHeight="1" x14ac:dyDescent="0.25">
      <c r="A374" s="25">
        <v>28430</v>
      </c>
      <c r="B374" s="26">
        <v>0.5</v>
      </c>
      <c r="C374" s="25">
        <v>28430</v>
      </c>
      <c r="D374" s="26">
        <v>1.4</v>
      </c>
    </row>
    <row r="375" spans="1:4" ht="14.25" customHeight="1" x14ac:dyDescent="0.25">
      <c r="A375" s="25">
        <v>28460</v>
      </c>
      <c r="B375" s="26">
        <v>0.3</v>
      </c>
      <c r="C375" s="25">
        <v>28460</v>
      </c>
      <c r="D375" s="26">
        <v>1</v>
      </c>
    </row>
    <row r="376" spans="1:4" ht="14.25" customHeight="1" x14ac:dyDescent="0.25">
      <c r="A376" s="25">
        <v>28491</v>
      </c>
      <c r="B376" s="26">
        <v>0.3</v>
      </c>
      <c r="C376" s="25">
        <v>28491</v>
      </c>
      <c r="D376" s="26">
        <v>0.9</v>
      </c>
    </row>
    <row r="377" spans="1:4" ht="14.25" customHeight="1" x14ac:dyDescent="0.25">
      <c r="A377" s="25">
        <v>28522</v>
      </c>
      <c r="B377" s="26">
        <v>0.5</v>
      </c>
      <c r="C377" s="25">
        <v>28522</v>
      </c>
      <c r="D377" s="26">
        <v>1.1000000000000001</v>
      </c>
    </row>
    <row r="378" spans="1:4" ht="14.25" customHeight="1" x14ac:dyDescent="0.25">
      <c r="A378" s="25">
        <v>28550</v>
      </c>
      <c r="B378" s="26">
        <v>0.4</v>
      </c>
      <c r="C378" s="25">
        <v>28550</v>
      </c>
      <c r="D378" s="26">
        <v>1.4</v>
      </c>
    </row>
    <row r="379" spans="1:4" ht="14.25" customHeight="1" x14ac:dyDescent="0.25">
      <c r="A379" s="25">
        <v>28581</v>
      </c>
      <c r="B379" s="26">
        <v>0.3</v>
      </c>
      <c r="C379" s="25">
        <v>28581</v>
      </c>
      <c r="D379" s="26">
        <v>2.2999999999999998</v>
      </c>
    </row>
    <row r="380" spans="1:4" ht="14.25" customHeight="1" x14ac:dyDescent="0.25">
      <c r="A380" s="25">
        <v>28611</v>
      </c>
      <c r="B380" s="26">
        <v>0.6</v>
      </c>
      <c r="C380" s="25">
        <v>28611</v>
      </c>
      <c r="D380" s="26">
        <v>0.7</v>
      </c>
    </row>
    <row r="381" spans="1:4" ht="14.25" customHeight="1" x14ac:dyDescent="0.25">
      <c r="A381" s="25">
        <v>28642</v>
      </c>
      <c r="B381" s="26">
        <v>0.5</v>
      </c>
      <c r="C381" s="25">
        <v>28642</v>
      </c>
      <c r="D381" s="26">
        <v>1.8</v>
      </c>
    </row>
    <row r="382" spans="1:4" ht="14.25" customHeight="1" x14ac:dyDescent="0.25">
      <c r="A382" s="25">
        <v>28672</v>
      </c>
      <c r="B382" s="26">
        <v>0.2</v>
      </c>
      <c r="C382" s="25">
        <v>28672</v>
      </c>
      <c r="D382" s="26">
        <v>-0.4</v>
      </c>
    </row>
    <row r="383" spans="1:4" ht="14.25" customHeight="1" x14ac:dyDescent="0.25">
      <c r="A383" s="25">
        <v>28703</v>
      </c>
      <c r="B383" s="26">
        <v>0.5</v>
      </c>
      <c r="C383" s="25">
        <v>28703</v>
      </c>
      <c r="D383" s="26">
        <v>-0.5</v>
      </c>
    </row>
    <row r="384" spans="1:4" ht="14.25" customHeight="1" x14ac:dyDescent="0.25">
      <c r="A384" s="25">
        <v>28734</v>
      </c>
      <c r="B384" s="26">
        <v>0.6</v>
      </c>
      <c r="C384" s="25">
        <v>28734</v>
      </c>
      <c r="D384" s="26">
        <v>1.4</v>
      </c>
    </row>
    <row r="385" spans="1:4" ht="14.25" customHeight="1" x14ac:dyDescent="0.25">
      <c r="A385" s="25">
        <v>28764</v>
      </c>
      <c r="B385" s="26">
        <v>0.8</v>
      </c>
      <c r="C385" s="25">
        <v>28764</v>
      </c>
      <c r="D385" s="26">
        <v>1.9</v>
      </c>
    </row>
    <row r="386" spans="1:4" ht="14.25" customHeight="1" x14ac:dyDescent="0.25">
      <c r="A386" s="25">
        <v>28795</v>
      </c>
      <c r="B386" s="26">
        <v>0.6</v>
      </c>
      <c r="C386" s="25">
        <v>28795</v>
      </c>
      <c r="D386" s="26">
        <v>0.4</v>
      </c>
    </row>
    <row r="387" spans="1:4" ht="14.25" customHeight="1" x14ac:dyDescent="0.25">
      <c r="A387" s="25">
        <v>28825</v>
      </c>
      <c r="B387" s="26">
        <v>0.5</v>
      </c>
      <c r="C387" s="25">
        <v>28825</v>
      </c>
      <c r="D387" s="26">
        <v>0.6</v>
      </c>
    </row>
    <row r="388" spans="1:4" ht="14.25" customHeight="1" x14ac:dyDescent="0.25">
      <c r="A388" s="25">
        <v>28856</v>
      </c>
      <c r="B388" s="26">
        <v>0.7</v>
      </c>
      <c r="C388" s="25">
        <v>28856</v>
      </c>
      <c r="D388" s="26">
        <v>2.1</v>
      </c>
    </row>
    <row r="389" spans="1:4" ht="14.25" customHeight="1" x14ac:dyDescent="0.25">
      <c r="A389" s="25">
        <v>28887</v>
      </c>
      <c r="B389" s="26">
        <v>0.6</v>
      </c>
      <c r="C389" s="25">
        <v>28887</v>
      </c>
      <c r="D389" s="26">
        <v>2</v>
      </c>
    </row>
    <row r="390" spans="1:4" ht="14.25" customHeight="1" x14ac:dyDescent="0.25">
      <c r="A390" s="25">
        <v>28915</v>
      </c>
      <c r="B390" s="26">
        <v>0.9</v>
      </c>
      <c r="C390" s="25">
        <v>28915</v>
      </c>
      <c r="D390" s="26">
        <v>1.7</v>
      </c>
    </row>
    <row r="391" spans="1:4" ht="14.25" customHeight="1" x14ac:dyDescent="0.25">
      <c r="A391" s="25">
        <v>28946</v>
      </c>
      <c r="B391" s="26">
        <v>1.1000000000000001</v>
      </c>
      <c r="C391" s="25">
        <v>28946</v>
      </c>
      <c r="D391" s="26">
        <v>0.6</v>
      </c>
    </row>
    <row r="392" spans="1:4" ht="14.25" customHeight="1" x14ac:dyDescent="0.25">
      <c r="A392" s="25">
        <v>28976</v>
      </c>
      <c r="B392" s="26">
        <v>0.9</v>
      </c>
      <c r="C392" s="25">
        <v>28976</v>
      </c>
      <c r="D392" s="26">
        <v>0.3</v>
      </c>
    </row>
    <row r="393" spans="1:4" ht="14.25" customHeight="1" x14ac:dyDescent="0.25">
      <c r="A393" s="25">
        <v>29007</v>
      </c>
      <c r="B393" s="26">
        <v>0.9</v>
      </c>
      <c r="C393" s="25">
        <v>29007</v>
      </c>
      <c r="D393" s="26">
        <v>0.9</v>
      </c>
    </row>
    <row r="394" spans="1:4" ht="14.25" customHeight="1" x14ac:dyDescent="0.25">
      <c r="A394" s="25">
        <v>29037</v>
      </c>
      <c r="B394" s="26">
        <v>1.2</v>
      </c>
      <c r="C394" s="25">
        <v>29037</v>
      </c>
      <c r="D394" s="26">
        <v>0.9</v>
      </c>
    </row>
    <row r="395" spans="1:4" ht="14.25" customHeight="1" x14ac:dyDescent="0.25">
      <c r="A395" s="25">
        <v>29068</v>
      </c>
      <c r="B395" s="26">
        <v>1.1000000000000001</v>
      </c>
      <c r="C395" s="25">
        <v>29068</v>
      </c>
      <c r="D395" s="26">
        <v>-1</v>
      </c>
    </row>
    <row r="396" spans="1:4" ht="14.25" customHeight="1" x14ac:dyDescent="0.25">
      <c r="A396" s="25">
        <v>29099</v>
      </c>
      <c r="B396" s="26">
        <v>1.3</v>
      </c>
      <c r="C396" s="25">
        <v>29099</v>
      </c>
      <c r="D396" s="26">
        <v>2.4</v>
      </c>
    </row>
    <row r="397" spans="1:4" ht="14.25" customHeight="1" x14ac:dyDescent="0.25">
      <c r="A397" s="25">
        <v>29129</v>
      </c>
      <c r="B397" s="26">
        <v>1.3</v>
      </c>
      <c r="C397" s="25">
        <v>29129</v>
      </c>
      <c r="D397" s="26">
        <v>0.9</v>
      </c>
    </row>
    <row r="398" spans="1:4" ht="14.25" customHeight="1" x14ac:dyDescent="0.25">
      <c r="A398" s="25">
        <v>29160</v>
      </c>
      <c r="B398" s="26">
        <v>0.8</v>
      </c>
      <c r="C398" s="25">
        <v>29160</v>
      </c>
      <c r="D398" s="26">
        <v>1.2</v>
      </c>
    </row>
    <row r="399" spans="1:4" ht="14.25" customHeight="1" x14ac:dyDescent="0.25">
      <c r="A399" s="25">
        <v>29190</v>
      </c>
      <c r="B399" s="26">
        <v>0.8</v>
      </c>
      <c r="C399" s="25">
        <v>29190</v>
      </c>
      <c r="D399" s="26">
        <v>1.2</v>
      </c>
    </row>
    <row r="400" spans="1:4" ht="14.25" customHeight="1" x14ac:dyDescent="0.25">
      <c r="A400" s="25">
        <v>29221</v>
      </c>
      <c r="B400" s="26">
        <v>2</v>
      </c>
      <c r="C400" s="25">
        <v>29221</v>
      </c>
      <c r="D400" s="26">
        <v>-0.3</v>
      </c>
    </row>
    <row r="401" spans="1:4" ht="14.25" customHeight="1" x14ac:dyDescent="0.25">
      <c r="A401" s="25">
        <v>29252</v>
      </c>
      <c r="B401" s="26">
        <v>1.6</v>
      </c>
      <c r="C401" s="25">
        <v>29252</v>
      </c>
      <c r="D401" s="26">
        <v>1.7</v>
      </c>
    </row>
    <row r="402" spans="1:4" ht="14.25" customHeight="1" x14ac:dyDescent="0.25">
      <c r="A402" s="25">
        <v>29281</v>
      </c>
      <c r="B402" s="26">
        <v>0.6</v>
      </c>
      <c r="C402" s="25">
        <v>29281</v>
      </c>
      <c r="D402" s="26">
        <v>-1.8</v>
      </c>
    </row>
    <row r="403" spans="1:4" ht="14.25" customHeight="1" x14ac:dyDescent="0.25">
      <c r="A403" s="25">
        <v>29312</v>
      </c>
      <c r="B403" s="26">
        <v>0.3</v>
      </c>
      <c r="C403" s="25">
        <v>29312</v>
      </c>
      <c r="D403" s="26">
        <v>-2.5</v>
      </c>
    </row>
    <row r="404" spans="1:4" ht="14.25" customHeight="1" x14ac:dyDescent="0.25">
      <c r="A404" s="25">
        <v>29342</v>
      </c>
      <c r="B404" s="26">
        <v>0.5</v>
      </c>
      <c r="C404" s="25">
        <v>29342</v>
      </c>
      <c r="D404" s="26">
        <v>1.2</v>
      </c>
    </row>
    <row r="405" spans="1:4" ht="14.25" customHeight="1" x14ac:dyDescent="0.25">
      <c r="A405" s="25">
        <v>29373</v>
      </c>
      <c r="B405" s="26">
        <v>0.8</v>
      </c>
      <c r="C405" s="25">
        <v>29373</v>
      </c>
      <c r="D405" s="26">
        <v>0.6</v>
      </c>
    </row>
    <row r="406" spans="1:4" ht="14.25" customHeight="1" x14ac:dyDescent="0.25">
      <c r="A406" s="25">
        <v>29403</v>
      </c>
      <c r="B406" s="26">
        <v>0.7</v>
      </c>
      <c r="C406" s="25">
        <v>29403</v>
      </c>
      <c r="D406" s="26">
        <v>4.5</v>
      </c>
    </row>
    <row r="407" spans="1:4" ht="14.25" customHeight="1" x14ac:dyDescent="0.25">
      <c r="A407" s="25">
        <v>29434</v>
      </c>
      <c r="B407" s="26">
        <v>1</v>
      </c>
      <c r="C407" s="25">
        <v>29434</v>
      </c>
      <c r="D407" s="26">
        <v>4.4000000000000004</v>
      </c>
    </row>
    <row r="408" spans="1:4" ht="14.25" customHeight="1" x14ac:dyDescent="0.25">
      <c r="A408" s="25">
        <v>29465</v>
      </c>
      <c r="B408" s="26">
        <v>0.4</v>
      </c>
      <c r="C408" s="25">
        <v>29465</v>
      </c>
      <c r="D408" s="26">
        <v>1.4</v>
      </c>
    </row>
    <row r="409" spans="1:4" ht="14.25" customHeight="1" x14ac:dyDescent="0.25">
      <c r="A409" s="25">
        <v>29495</v>
      </c>
      <c r="B409" s="26">
        <v>0.9</v>
      </c>
      <c r="C409" s="25">
        <v>29495</v>
      </c>
      <c r="D409" s="26">
        <v>1.8</v>
      </c>
    </row>
    <row r="410" spans="1:4" ht="14.25" customHeight="1" x14ac:dyDescent="0.25">
      <c r="A410" s="25">
        <v>29526</v>
      </c>
      <c r="B410" s="26">
        <v>0.7</v>
      </c>
      <c r="C410" s="25">
        <v>29526</v>
      </c>
      <c r="D410" s="26">
        <v>1.3</v>
      </c>
    </row>
    <row r="411" spans="1:4" ht="14.25" customHeight="1" x14ac:dyDescent="0.25">
      <c r="A411" s="25">
        <v>29556</v>
      </c>
      <c r="B411" s="26">
        <v>0.9</v>
      </c>
      <c r="C411" s="25">
        <v>29556</v>
      </c>
      <c r="D411" s="26">
        <v>-0.8</v>
      </c>
    </row>
    <row r="412" spans="1:4" ht="14.25" customHeight="1" x14ac:dyDescent="0.25">
      <c r="A412" s="25">
        <v>29587</v>
      </c>
      <c r="B412" s="26">
        <v>1.2</v>
      </c>
      <c r="C412" s="25">
        <v>29587</v>
      </c>
      <c r="D412" s="26">
        <v>0.7</v>
      </c>
    </row>
    <row r="413" spans="1:4" ht="14.25" customHeight="1" x14ac:dyDescent="0.25">
      <c r="A413" s="25">
        <v>29618</v>
      </c>
      <c r="B413" s="26">
        <v>0.5</v>
      </c>
      <c r="C413" s="25">
        <v>29618</v>
      </c>
      <c r="D413" s="26">
        <v>0.8</v>
      </c>
    </row>
    <row r="414" spans="1:4" ht="14.25" customHeight="1" x14ac:dyDescent="0.25">
      <c r="A414" s="25">
        <v>29646</v>
      </c>
      <c r="B414" s="26">
        <v>1</v>
      </c>
      <c r="C414" s="25">
        <v>29646</v>
      </c>
      <c r="D414" s="26">
        <v>-0.4</v>
      </c>
    </row>
    <row r="415" spans="1:4" ht="14.25" customHeight="1" x14ac:dyDescent="0.25">
      <c r="A415" s="25">
        <v>29677</v>
      </c>
      <c r="B415" s="26">
        <v>1.2</v>
      </c>
      <c r="C415" s="25">
        <v>29677</v>
      </c>
      <c r="D415" s="26">
        <v>0.4</v>
      </c>
    </row>
    <row r="416" spans="1:4" ht="14.25" customHeight="1" x14ac:dyDescent="0.25">
      <c r="A416" s="25">
        <v>29707</v>
      </c>
      <c r="B416" s="26">
        <v>0.4</v>
      </c>
      <c r="C416" s="25">
        <v>29707</v>
      </c>
      <c r="D416" s="26">
        <v>-0.4</v>
      </c>
    </row>
    <row r="417" spans="1:4" ht="14.25" customHeight="1" x14ac:dyDescent="0.25">
      <c r="A417" s="25">
        <v>29738</v>
      </c>
      <c r="B417" s="26">
        <v>0.3</v>
      </c>
      <c r="C417" s="25">
        <v>29738</v>
      </c>
      <c r="D417" s="26">
        <v>1.1000000000000001</v>
      </c>
    </row>
    <row r="418" spans="1:4" ht="14.25" customHeight="1" x14ac:dyDescent="0.25">
      <c r="A418" s="25">
        <v>29768</v>
      </c>
      <c r="B418" s="26">
        <v>0.2</v>
      </c>
      <c r="C418" s="25">
        <v>29768</v>
      </c>
      <c r="D418" s="26">
        <v>0.1</v>
      </c>
    </row>
    <row r="419" spans="1:4" ht="14.25" customHeight="1" x14ac:dyDescent="0.25">
      <c r="A419" s="25">
        <v>29799</v>
      </c>
      <c r="B419" s="26">
        <v>0.5</v>
      </c>
      <c r="C419" s="25">
        <v>29799</v>
      </c>
      <c r="D419" s="26">
        <v>-1</v>
      </c>
    </row>
    <row r="420" spans="1:4" ht="14.25" customHeight="1" x14ac:dyDescent="0.25">
      <c r="A420" s="25">
        <v>29830</v>
      </c>
      <c r="B420" s="26">
        <v>0</v>
      </c>
      <c r="C420" s="25">
        <v>29830</v>
      </c>
      <c r="D420" s="26">
        <v>-1.3</v>
      </c>
    </row>
    <row r="421" spans="1:4" ht="14.25" customHeight="1" x14ac:dyDescent="0.25">
      <c r="A421" s="25">
        <v>29860</v>
      </c>
      <c r="B421" s="26">
        <v>0.1</v>
      </c>
      <c r="C421" s="25">
        <v>29860</v>
      </c>
      <c r="D421" s="26">
        <v>-1.5</v>
      </c>
    </row>
    <row r="422" spans="1:4" ht="14.25" customHeight="1" x14ac:dyDescent="0.25">
      <c r="A422" s="25">
        <v>29891</v>
      </c>
      <c r="B422" s="26">
        <v>0.1</v>
      </c>
      <c r="C422" s="25">
        <v>29891</v>
      </c>
      <c r="D422" s="26">
        <v>-1.5</v>
      </c>
    </row>
    <row r="423" spans="1:4" ht="14.25" customHeight="1" x14ac:dyDescent="0.25">
      <c r="A423" s="25">
        <v>29921</v>
      </c>
      <c r="B423" s="26">
        <v>0.1</v>
      </c>
      <c r="C423" s="25">
        <v>29921</v>
      </c>
      <c r="D423" s="26">
        <v>-0.9</v>
      </c>
    </row>
    <row r="424" spans="1:4" ht="14.25" customHeight="1" x14ac:dyDescent="0.25">
      <c r="A424" s="25">
        <v>29952</v>
      </c>
      <c r="B424" s="26">
        <v>0.4</v>
      </c>
      <c r="C424" s="25">
        <v>29952</v>
      </c>
      <c r="D424" s="26">
        <v>0.9</v>
      </c>
    </row>
    <row r="425" spans="1:4" ht="14.25" customHeight="1" x14ac:dyDescent="0.25">
      <c r="A425" s="25">
        <v>29983</v>
      </c>
      <c r="B425" s="26">
        <v>-0.1</v>
      </c>
      <c r="C425" s="25">
        <v>29983</v>
      </c>
      <c r="D425" s="26">
        <v>0.3</v>
      </c>
    </row>
    <row r="426" spans="1:4" ht="14.25" customHeight="1" x14ac:dyDescent="0.25">
      <c r="A426" s="25">
        <v>30011</v>
      </c>
      <c r="B426" s="26">
        <v>-0.4</v>
      </c>
      <c r="C426" s="25">
        <v>30011</v>
      </c>
      <c r="D426" s="26">
        <v>-0.3</v>
      </c>
    </row>
    <row r="427" spans="1:4" ht="14.25" customHeight="1" x14ac:dyDescent="0.25">
      <c r="A427" s="25">
        <v>30042</v>
      </c>
      <c r="B427" s="26">
        <v>-0.2</v>
      </c>
      <c r="C427" s="25">
        <v>30042</v>
      </c>
      <c r="D427" s="26">
        <v>0.5</v>
      </c>
    </row>
    <row r="428" spans="1:4" ht="14.25" customHeight="1" x14ac:dyDescent="0.25">
      <c r="A428" s="25">
        <v>30072</v>
      </c>
      <c r="B428" s="26">
        <v>0</v>
      </c>
      <c r="C428" s="25">
        <v>30072</v>
      </c>
      <c r="D428" s="26">
        <v>1.7</v>
      </c>
    </row>
    <row r="429" spans="1:4" ht="14.25" customHeight="1" x14ac:dyDescent="0.25">
      <c r="A429" s="25">
        <v>30103</v>
      </c>
      <c r="B429" s="26">
        <v>0.1</v>
      </c>
      <c r="C429" s="25">
        <v>30103</v>
      </c>
      <c r="D429" s="26">
        <v>-0.1</v>
      </c>
    </row>
    <row r="430" spans="1:4" ht="14.25" customHeight="1" x14ac:dyDescent="0.25">
      <c r="A430" s="25">
        <v>30133</v>
      </c>
      <c r="B430" s="26">
        <v>0.2</v>
      </c>
      <c r="C430" s="25">
        <v>30133</v>
      </c>
      <c r="D430" s="26">
        <v>-1.1000000000000001</v>
      </c>
    </row>
    <row r="431" spans="1:4" ht="14.25" customHeight="1" x14ac:dyDescent="0.25">
      <c r="A431" s="25">
        <v>30164</v>
      </c>
      <c r="B431" s="26">
        <v>-0.1</v>
      </c>
      <c r="C431" s="25">
        <v>30164</v>
      </c>
      <c r="D431" s="26">
        <v>-0.9</v>
      </c>
    </row>
    <row r="432" spans="1:4" ht="14.25" customHeight="1" x14ac:dyDescent="0.25">
      <c r="A432" s="25">
        <v>30195</v>
      </c>
      <c r="B432" s="26">
        <v>0.1</v>
      </c>
      <c r="C432" s="25">
        <v>30195</v>
      </c>
      <c r="D432" s="26">
        <v>-0.6</v>
      </c>
    </row>
    <row r="433" spans="1:4" ht="14.25" customHeight="1" x14ac:dyDescent="0.25">
      <c r="A433" s="25">
        <v>30225</v>
      </c>
      <c r="B433" s="26">
        <v>-0.1</v>
      </c>
      <c r="C433" s="25">
        <v>30225</v>
      </c>
      <c r="D433" s="26">
        <v>-0.5</v>
      </c>
    </row>
    <row r="434" spans="1:4" ht="14.25" customHeight="1" x14ac:dyDescent="0.25">
      <c r="A434" s="25">
        <v>30256</v>
      </c>
      <c r="B434" s="26">
        <v>0.2</v>
      </c>
      <c r="C434" s="25">
        <v>30256</v>
      </c>
      <c r="D434" s="26">
        <v>0.5</v>
      </c>
    </row>
    <row r="435" spans="1:4" ht="14.25" customHeight="1" x14ac:dyDescent="0.25">
      <c r="A435" s="25">
        <v>30286</v>
      </c>
      <c r="B435" s="26">
        <v>0</v>
      </c>
      <c r="C435" s="25">
        <v>30286</v>
      </c>
      <c r="D435" s="26">
        <v>-0.4</v>
      </c>
    </row>
    <row r="436" spans="1:4" ht="14.25" customHeight="1" x14ac:dyDescent="0.25">
      <c r="A436" s="25">
        <v>30317</v>
      </c>
      <c r="B436" s="26">
        <v>-0.3</v>
      </c>
      <c r="C436" s="25">
        <v>30317</v>
      </c>
      <c r="D436" s="26">
        <v>0</v>
      </c>
    </row>
    <row r="437" spans="1:4" ht="14.25" customHeight="1" x14ac:dyDescent="0.25">
      <c r="A437" s="25">
        <v>30348</v>
      </c>
      <c r="B437" s="26">
        <v>0.2</v>
      </c>
      <c r="C437" s="25">
        <v>30348</v>
      </c>
      <c r="D437" s="26">
        <v>1.2</v>
      </c>
    </row>
    <row r="438" spans="1:4" ht="14.25" customHeight="1" x14ac:dyDescent="0.25">
      <c r="A438" s="25">
        <v>30376</v>
      </c>
      <c r="B438" s="26">
        <v>-0.3</v>
      </c>
      <c r="C438" s="25">
        <v>30376</v>
      </c>
      <c r="D438" s="26">
        <v>0.5</v>
      </c>
    </row>
    <row r="439" spans="1:4" ht="14.25" customHeight="1" x14ac:dyDescent="0.25">
      <c r="A439" s="25">
        <v>30407</v>
      </c>
      <c r="B439" s="26">
        <v>-0.2</v>
      </c>
      <c r="C439" s="25">
        <v>30407</v>
      </c>
      <c r="D439" s="26">
        <v>0.7</v>
      </c>
    </row>
    <row r="440" spans="1:4" ht="14.25" customHeight="1" x14ac:dyDescent="0.25">
      <c r="A440" s="25">
        <v>30437</v>
      </c>
      <c r="B440" s="26">
        <v>0.3</v>
      </c>
      <c r="C440" s="25">
        <v>30437</v>
      </c>
      <c r="D440" s="26">
        <v>-0.3</v>
      </c>
    </row>
    <row r="441" spans="1:4" ht="14.25" customHeight="1" x14ac:dyDescent="0.25">
      <c r="A441" s="25">
        <v>30468</v>
      </c>
      <c r="B441" s="26">
        <v>0.4</v>
      </c>
      <c r="C441" s="25">
        <v>30468</v>
      </c>
      <c r="D441" s="26">
        <v>-0.4</v>
      </c>
    </row>
    <row r="442" spans="1:4" ht="14.25" customHeight="1" x14ac:dyDescent="0.25">
      <c r="A442" s="25">
        <v>30498</v>
      </c>
      <c r="B442" s="26">
        <v>0.3</v>
      </c>
      <c r="C442" s="25">
        <v>30498</v>
      </c>
      <c r="D442" s="26">
        <v>-1</v>
      </c>
    </row>
    <row r="443" spans="1:4" ht="14.25" customHeight="1" x14ac:dyDescent="0.25">
      <c r="A443" s="25">
        <v>30529</v>
      </c>
      <c r="B443" s="26">
        <v>0.4</v>
      </c>
      <c r="C443" s="25">
        <v>30529</v>
      </c>
      <c r="D443" s="26">
        <v>2.7</v>
      </c>
    </row>
    <row r="444" spans="1:4" ht="14.25" customHeight="1" x14ac:dyDescent="0.25">
      <c r="A444" s="25">
        <v>30560</v>
      </c>
      <c r="B444" s="26">
        <v>0.7</v>
      </c>
      <c r="C444" s="25">
        <v>30560</v>
      </c>
      <c r="D444" s="26">
        <v>1.1000000000000001</v>
      </c>
    </row>
    <row r="445" spans="1:4" ht="14.25" customHeight="1" x14ac:dyDescent="0.25">
      <c r="A445" s="25">
        <v>30590</v>
      </c>
      <c r="B445" s="26">
        <v>0.1</v>
      </c>
      <c r="C445" s="25">
        <v>30590</v>
      </c>
      <c r="D445" s="26">
        <v>-0.1</v>
      </c>
    </row>
    <row r="446" spans="1:4" ht="14.25" customHeight="1" x14ac:dyDescent="0.25">
      <c r="A446" s="25">
        <v>30621</v>
      </c>
      <c r="B446" s="26">
        <v>0.1</v>
      </c>
      <c r="C446" s="25">
        <v>30621</v>
      </c>
      <c r="D446" s="26">
        <v>-0.9</v>
      </c>
    </row>
    <row r="447" spans="1:4" ht="14.25" customHeight="1" x14ac:dyDescent="0.25">
      <c r="A447" s="25">
        <v>30651</v>
      </c>
      <c r="B447" s="26">
        <v>0.1</v>
      </c>
      <c r="C447" s="25">
        <v>30651</v>
      </c>
      <c r="D447" s="26">
        <v>1.2</v>
      </c>
    </row>
    <row r="448" spans="1:4" ht="14.25" customHeight="1" x14ac:dyDescent="0.25">
      <c r="A448" s="25">
        <v>30682</v>
      </c>
      <c r="B448" s="26">
        <v>0.2</v>
      </c>
      <c r="C448" s="25">
        <v>30682</v>
      </c>
      <c r="D448" s="26">
        <v>1.1000000000000001</v>
      </c>
    </row>
    <row r="449" spans="1:4" ht="14.25" customHeight="1" x14ac:dyDescent="0.25">
      <c r="A449" s="25">
        <v>30713</v>
      </c>
      <c r="B449" s="26">
        <v>0.4</v>
      </c>
      <c r="C449" s="25">
        <v>30713</v>
      </c>
      <c r="D449" s="26">
        <v>-0.8</v>
      </c>
    </row>
    <row r="450" spans="1:4" ht="14.25" customHeight="1" x14ac:dyDescent="0.25">
      <c r="A450" s="25">
        <v>30742</v>
      </c>
      <c r="B450" s="26">
        <v>0.5</v>
      </c>
      <c r="C450" s="25">
        <v>30742</v>
      </c>
      <c r="D450" s="26">
        <v>1.9</v>
      </c>
    </row>
    <row r="451" spans="1:4" ht="14.25" customHeight="1" x14ac:dyDescent="0.25">
      <c r="A451" s="25">
        <v>30773</v>
      </c>
      <c r="B451" s="26">
        <v>0.2</v>
      </c>
      <c r="C451" s="25">
        <v>30773</v>
      </c>
      <c r="D451" s="26">
        <v>-0.5</v>
      </c>
    </row>
    <row r="452" spans="1:4" ht="14.25" customHeight="1" x14ac:dyDescent="0.25">
      <c r="A452" s="25">
        <v>30803</v>
      </c>
      <c r="B452" s="26">
        <v>0.2</v>
      </c>
      <c r="C452" s="25">
        <v>30803</v>
      </c>
      <c r="D452" s="26">
        <v>-0.7</v>
      </c>
    </row>
    <row r="453" spans="1:4" ht="14.25" customHeight="1" x14ac:dyDescent="0.25">
      <c r="A453" s="25">
        <v>30834</v>
      </c>
      <c r="B453" s="26">
        <v>0.2</v>
      </c>
      <c r="C453" s="25">
        <v>30834</v>
      </c>
      <c r="D453" s="26">
        <v>-1.2</v>
      </c>
    </row>
    <row r="454" spans="1:4" ht="14.25" customHeight="1" x14ac:dyDescent="0.25">
      <c r="A454" s="25">
        <v>30864</v>
      </c>
      <c r="B454" s="26">
        <v>-0.2</v>
      </c>
      <c r="C454" s="25">
        <v>30864</v>
      </c>
      <c r="D454" s="26">
        <v>0.7</v>
      </c>
    </row>
    <row r="455" spans="1:4" ht="14.25" customHeight="1" x14ac:dyDescent="0.25">
      <c r="A455" s="25">
        <v>30895</v>
      </c>
      <c r="B455" s="26">
        <v>-0.2</v>
      </c>
      <c r="C455" s="25">
        <v>30895</v>
      </c>
      <c r="D455" s="26">
        <v>-0.7</v>
      </c>
    </row>
    <row r="456" spans="1:4" ht="14.25" customHeight="1" x14ac:dyDescent="0.25">
      <c r="A456" s="25">
        <v>30926</v>
      </c>
      <c r="B456" s="26">
        <v>-0.1</v>
      </c>
      <c r="C456" s="25">
        <v>30926</v>
      </c>
      <c r="D456" s="26">
        <v>-0.5</v>
      </c>
    </row>
    <row r="457" spans="1:4" ht="14.25" customHeight="1" x14ac:dyDescent="0.25">
      <c r="A457" s="25">
        <v>30956</v>
      </c>
      <c r="B457" s="26">
        <v>0.1</v>
      </c>
      <c r="C457" s="25">
        <v>30956</v>
      </c>
      <c r="D457" s="26">
        <v>-1.3</v>
      </c>
    </row>
    <row r="458" spans="1:4" ht="14.25" customHeight="1" x14ac:dyDescent="0.25">
      <c r="A458" s="25">
        <v>30987</v>
      </c>
      <c r="B458" s="26">
        <v>0.1</v>
      </c>
      <c r="C458" s="25">
        <v>30987</v>
      </c>
      <c r="D458" s="26">
        <v>0.4</v>
      </c>
    </row>
    <row r="459" spans="1:4" ht="14.25" customHeight="1" x14ac:dyDescent="0.25">
      <c r="A459" s="25">
        <v>31017</v>
      </c>
      <c r="B459" s="26">
        <v>-0.1</v>
      </c>
      <c r="C459" s="25">
        <v>31017</v>
      </c>
      <c r="D459" s="26">
        <v>-0.5</v>
      </c>
    </row>
    <row r="460" spans="1:4" ht="14.25" customHeight="1" x14ac:dyDescent="0.25">
      <c r="A460" s="25">
        <v>31048</v>
      </c>
      <c r="B460" s="26">
        <v>-0.1</v>
      </c>
      <c r="C460" s="25">
        <v>31048</v>
      </c>
      <c r="D460" s="26">
        <v>-1.5</v>
      </c>
    </row>
    <row r="461" spans="1:4" ht="14.25" customHeight="1" x14ac:dyDescent="0.25">
      <c r="A461" s="25">
        <v>31079</v>
      </c>
      <c r="B461" s="26">
        <v>-0.3</v>
      </c>
      <c r="C461" s="25">
        <v>31079</v>
      </c>
      <c r="D461" s="26">
        <v>-0.5</v>
      </c>
    </row>
    <row r="462" spans="1:4" ht="14.25" customHeight="1" x14ac:dyDescent="0.25">
      <c r="A462" s="25">
        <v>31107</v>
      </c>
      <c r="B462" s="26">
        <v>-0.1</v>
      </c>
      <c r="C462" s="25">
        <v>31107</v>
      </c>
      <c r="D462" s="26">
        <v>-1.8</v>
      </c>
    </row>
    <row r="463" spans="1:4" ht="14.25" customHeight="1" x14ac:dyDescent="0.25">
      <c r="A463" s="25">
        <v>31138</v>
      </c>
      <c r="B463" s="26">
        <v>0.2</v>
      </c>
      <c r="C463" s="25">
        <v>31138</v>
      </c>
      <c r="D463" s="26">
        <v>-0.9</v>
      </c>
    </row>
    <row r="464" spans="1:4" ht="14.25" customHeight="1" x14ac:dyDescent="0.25">
      <c r="A464" s="25">
        <v>31168</v>
      </c>
      <c r="B464" s="26">
        <v>0.3</v>
      </c>
      <c r="C464" s="25">
        <v>31168</v>
      </c>
      <c r="D464" s="26">
        <v>-0.9</v>
      </c>
    </row>
    <row r="465" spans="1:4" ht="14.25" customHeight="1" x14ac:dyDescent="0.25">
      <c r="A465" s="25">
        <v>31199</v>
      </c>
      <c r="B465" s="26">
        <v>-0.6</v>
      </c>
      <c r="C465" s="25">
        <v>31199</v>
      </c>
      <c r="D465" s="26">
        <v>-0.6</v>
      </c>
    </row>
    <row r="466" spans="1:4" ht="14.25" customHeight="1" x14ac:dyDescent="0.25">
      <c r="A466" s="25">
        <v>31229</v>
      </c>
      <c r="B466" s="26">
        <v>-0.3</v>
      </c>
      <c r="C466" s="25">
        <v>31229</v>
      </c>
      <c r="D466" s="26">
        <v>-0.3</v>
      </c>
    </row>
    <row r="467" spans="1:4" ht="14.25" customHeight="1" x14ac:dyDescent="0.25">
      <c r="A467" s="25">
        <v>31260</v>
      </c>
      <c r="B467" s="26">
        <v>0</v>
      </c>
      <c r="C467" s="25">
        <v>31260</v>
      </c>
      <c r="D467" s="26">
        <v>-2</v>
      </c>
    </row>
    <row r="468" spans="1:4" ht="14.25" customHeight="1" x14ac:dyDescent="0.25">
      <c r="A468" s="25">
        <v>31291</v>
      </c>
      <c r="B468" s="26">
        <v>-0.1</v>
      </c>
      <c r="C468" s="25">
        <v>31291</v>
      </c>
      <c r="D468" s="26">
        <v>-1.1000000000000001</v>
      </c>
    </row>
    <row r="469" spans="1:4" ht="14.25" customHeight="1" x14ac:dyDescent="0.25">
      <c r="A469" s="25">
        <v>31321</v>
      </c>
      <c r="B469" s="26">
        <v>0.1</v>
      </c>
      <c r="C469" s="25">
        <v>31321</v>
      </c>
      <c r="D469" s="26">
        <v>2.2999999999999998</v>
      </c>
    </row>
    <row r="470" spans="1:4" ht="14.25" customHeight="1" x14ac:dyDescent="0.25">
      <c r="A470" s="25">
        <v>31352</v>
      </c>
      <c r="B470" s="26">
        <v>0.2</v>
      </c>
      <c r="C470" s="25">
        <v>31352</v>
      </c>
      <c r="D470" s="26">
        <v>1.6</v>
      </c>
    </row>
    <row r="471" spans="1:4" ht="14.25" customHeight="1" x14ac:dyDescent="0.25">
      <c r="A471" s="25">
        <v>31382</v>
      </c>
      <c r="B471" s="26">
        <v>0.4</v>
      </c>
      <c r="C471" s="25">
        <v>31382</v>
      </c>
      <c r="D471" s="26">
        <v>-0.2</v>
      </c>
    </row>
    <row r="472" spans="1:4" ht="14.25" customHeight="1" x14ac:dyDescent="0.25">
      <c r="A472" s="25">
        <v>31413</v>
      </c>
      <c r="B472" s="26">
        <v>-0.5</v>
      </c>
      <c r="C472" s="25">
        <v>31413</v>
      </c>
      <c r="D472" s="26">
        <v>-1.3</v>
      </c>
    </row>
    <row r="473" spans="1:4" ht="14.25" customHeight="1" x14ac:dyDescent="0.25">
      <c r="A473" s="25">
        <v>31444</v>
      </c>
      <c r="B473" s="26">
        <v>-1.2</v>
      </c>
      <c r="C473" s="25">
        <v>31444</v>
      </c>
      <c r="D473" s="26">
        <v>-3.7</v>
      </c>
    </row>
    <row r="474" spans="1:4" ht="14.25" customHeight="1" x14ac:dyDescent="0.25">
      <c r="A474" s="25">
        <v>31472</v>
      </c>
      <c r="B474" s="26">
        <v>-1.3</v>
      </c>
      <c r="C474" s="25">
        <v>31472</v>
      </c>
      <c r="D474" s="26">
        <v>-2.2999999999999998</v>
      </c>
    </row>
    <row r="475" spans="1:4" ht="14.25" customHeight="1" x14ac:dyDescent="0.25">
      <c r="A475" s="25">
        <v>31503</v>
      </c>
      <c r="B475" s="26">
        <v>-1</v>
      </c>
      <c r="C475" s="25">
        <v>31503</v>
      </c>
      <c r="D475" s="26">
        <v>-2.6</v>
      </c>
    </row>
    <row r="476" spans="1:4" ht="14.25" customHeight="1" x14ac:dyDescent="0.25">
      <c r="A476" s="25">
        <v>31533</v>
      </c>
      <c r="B476" s="26">
        <v>-0.2</v>
      </c>
      <c r="C476" s="25">
        <v>31533</v>
      </c>
      <c r="D476" s="26">
        <v>0.9</v>
      </c>
    </row>
    <row r="477" spans="1:4" ht="14.25" customHeight="1" x14ac:dyDescent="0.25">
      <c r="A477" s="25">
        <v>31564</v>
      </c>
      <c r="B477" s="26">
        <v>-0.1</v>
      </c>
      <c r="C477" s="25">
        <v>31564</v>
      </c>
      <c r="D477" s="26">
        <v>-0.3</v>
      </c>
    </row>
    <row r="478" spans="1:4" ht="14.25" customHeight="1" x14ac:dyDescent="0.25">
      <c r="A478" s="25">
        <v>31594</v>
      </c>
      <c r="B478" s="26">
        <v>-0.6</v>
      </c>
      <c r="C478" s="25">
        <v>31594</v>
      </c>
      <c r="D478" s="26">
        <v>0.2</v>
      </c>
    </row>
    <row r="479" spans="1:4" ht="14.25" customHeight="1" x14ac:dyDescent="0.25">
      <c r="A479" s="25">
        <v>31625</v>
      </c>
      <c r="B479" s="26">
        <v>0</v>
      </c>
      <c r="C479" s="25">
        <v>31625</v>
      </c>
      <c r="D479" s="26">
        <v>0.3</v>
      </c>
    </row>
    <row r="480" spans="1:4" ht="14.25" customHeight="1" x14ac:dyDescent="0.25">
      <c r="A480" s="25">
        <v>31656</v>
      </c>
      <c r="B480" s="26">
        <v>0.5</v>
      </c>
      <c r="C480" s="25">
        <v>31656</v>
      </c>
      <c r="D480" s="26">
        <v>-0.1</v>
      </c>
    </row>
    <row r="481" spans="1:4" ht="14.25" customHeight="1" x14ac:dyDescent="0.25">
      <c r="A481" s="25">
        <v>31686</v>
      </c>
      <c r="B481" s="26">
        <v>-0.2</v>
      </c>
      <c r="C481" s="25">
        <v>31686</v>
      </c>
      <c r="D481" s="26">
        <v>0.8</v>
      </c>
    </row>
    <row r="482" spans="1:4" ht="14.25" customHeight="1" x14ac:dyDescent="0.25">
      <c r="A482" s="25">
        <v>31717</v>
      </c>
      <c r="B482" s="26">
        <v>0</v>
      </c>
      <c r="C482" s="25">
        <v>31717</v>
      </c>
      <c r="D482" s="26">
        <v>0.2</v>
      </c>
    </row>
    <row r="483" spans="1:4" ht="14.25" customHeight="1" x14ac:dyDescent="0.25">
      <c r="A483" s="25">
        <v>31747</v>
      </c>
      <c r="B483" s="26">
        <v>0.2</v>
      </c>
      <c r="C483" s="25">
        <v>31747</v>
      </c>
      <c r="D483" s="26">
        <v>-0.7</v>
      </c>
    </row>
    <row r="484" spans="1:4" ht="14.25" customHeight="1" x14ac:dyDescent="0.25">
      <c r="A484" s="25">
        <v>31778</v>
      </c>
      <c r="B484" s="26">
        <v>0.5</v>
      </c>
      <c r="C484" s="25">
        <v>31778</v>
      </c>
      <c r="D484" s="26">
        <v>2.4</v>
      </c>
    </row>
    <row r="485" spans="1:4" ht="14.25" customHeight="1" x14ac:dyDescent="0.25">
      <c r="A485" s="25">
        <v>31809</v>
      </c>
      <c r="B485" s="26">
        <v>0.8</v>
      </c>
      <c r="C485" s="25">
        <v>31809</v>
      </c>
      <c r="D485" s="26">
        <v>0.9</v>
      </c>
    </row>
    <row r="486" spans="1:4" ht="14.25" customHeight="1" x14ac:dyDescent="0.25">
      <c r="A486" s="25">
        <v>31837</v>
      </c>
      <c r="B486" s="26">
        <v>0.1</v>
      </c>
      <c r="C486" s="25">
        <v>31837</v>
      </c>
      <c r="D486" s="26">
        <v>0.3</v>
      </c>
    </row>
    <row r="487" spans="1:4" ht="14.25" customHeight="1" x14ac:dyDescent="0.25">
      <c r="A487" s="25">
        <v>31868</v>
      </c>
      <c r="B487" s="26">
        <v>0.4</v>
      </c>
      <c r="C487" s="25">
        <v>31868</v>
      </c>
      <c r="D487" s="26">
        <v>2</v>
      </c>
    </row>
    <row r="488" spans="1:4" ht="14.25" customHeight="1" x14ac:dyDescent="0.25">
      <c r="A488" s="25">
        <v>31898</v>
      </c>
      <c r="B488" s="26">
        <v>0.5</v>
      </c>
      <c r="C488" s="25">
        <v>31898</v>
      </c>
      <c r="D488" s="26">
        <v>1.3</v>
      </c>
    </row>
    <row r="489" spans="1:4" ht="14.25" customHeight="1" x14ac:dyDescent="0.25">
      <c r="A489" s="25">
        <v>31929</v>
      </c>
      <c r="B489" s="26">
        <v>0.6</v>
      </c>
      <c r="C489" s="25">
        <v>31929</v>
      </c>
      <c r="D489" s="26">
        <v>0.7</v>
      </c>
    </row>
    <row r="490" spans="1:4" ht="14.25" customHeight="1" x14ac:dyDescent="0.25">
      <c r="A490" s="25">
        <v>31959</v>
      </c>
      <c r="B490" s="26">
        <v>0.5</v>
      </c>
      <c r="C490" s="25">
        <v>31959</v>
      </c>
      <c r="D490" s="26">
        <v>1.1000000000000001</v>
      </c>
    </row>
    <row r="491" spans="1:4" ht="14.25" customHeight="1" x14ac:dyDescent="0.25">
      <c r="A491" s="25">
        <v>31990</v>
      </c>
      <c r="B491" s="26">
        <v>0.5</v>
      </c>
      <c r="C491" s="25">
        <v>31990</v>
      </c>
      <c r="D491" s="26">
        <v>0.9</v>
      </c>
    </row>
    <row r="492" spans="1:4" ht="14.25" customHeight="1" x14ac:dyDescent="0.25">
      <c r="A492" s="25">
        <v>32021</v>
      </c>
      <c r="B492" s="26">
        <v>0.2</v>
      </c>
      <c r="C492" s="25">
        <v>32021</v>
      </c>
      <c r="D492" s="26">
        <v>-0.5</v>
      </c>
    </row>
    <row r="493" spans="1:4" ht="14.25" customHeight="1" x14ac:dyDescent="0.25">
      <c r="A493" s="25">
        <v>32051</v>
      </c>
      <c r="B493" s="26">
        <v>0.5</v>
      </c>
      <c r="C493" s="25">
        <v>32051</v>
      </c>
      <c r="D493" s="26">
        <v>-0.2</v>
      </c>
    </row>
    <row r="494" spans="1:4" ht="14.25" customHeight="1" x14ac:dyDescent="0.25">
      <c r="A494" s="25">
        <v>32082</v>
      </c>
      <c r="B494" s="26">
        <v>0.4</v>
      </c>
      <c r="C494" s="25">
        <v>32082</v>
      </c>
      <c r="D494" s="26">
        <v>-0.7</v>
      </c>
    </row>
    <row r="495" spans="1:4" ht="14.25" customHeight="1" x14ac:dyDescent="0.25">
      <c r="A495" s="25">
        <v>32112</v>
      </c>
      <c r="B495" s="26">
        <v>0.3</v>
      </c>
      <c r="C495" s="25">
        <v>32112</v>
      </c>
      <c r="D495" s="26">
        <v>-0.2</v>
      </c>
    </row>
    <row r="496" spans="1:4" ht="14.25" customHeight="1" x14ac:dyDescent="0.25">
      <c r="A496" s="25">
        <v>32143</v>
      </c>
      <c r="B496" s="26">
        <v>0.3</v>
      </c>
      <c r="C496" s="25">
        <v>32143</v>
      </c>
      <c r="D496" s="26">
        <v>-0.7</v>
      </c>
    </row>
    <row r="497" spans="1:4" ht="14.25" customHeight="1" x14ac:dyDescent="0.25">
      <c r="A497" s="25">
        <v>32174</v>
      </c>
      <c r="B497" s="26">
        <v>0.3</v>
      </c>
      <c r="C497" s="25">
        <v>32174</v>
      </c>
      <c r="D497" s="26">
        <v>1</v>
      </c>
    </row>
    <row r="498" spans="1:4" ht="14.25" customHeight="1" x14ac:dyDescent="0.25">
      <c r="A498" s="25">
        <v>32203</v>
      </c>
      <c r="B498" s="26">
        <v>0.4</v>
      </c>
      <c r="C498" s="25">
        <v>32203</v>
      </c>
      <c r="D498" s="26">
        <v>-1.1000000000000001</v>
      </c>
    </row>
    <row r="499" spans="1:4" ht="14.25" customHeight="1" x14ac:dyDescent="0.25">
      <c r="A499" s="25">
        <v>32234</v>
      </c>
      <c r="B499" s="26">
        <v>0.7</v>
      </c>
      <c r="C499" s="25">
        <v>32234</v>
      </c>
      <c r="D499" s="26">
        <v>1.3</v>
      </c>
    </row>
    <row r="500" spans="1:4" ht="14.25" customHeight="1" x14ac:dyDescent="0.25">
      <c r="A500" s="25">
        <v>32264</v>
      </c>
      <c r="B500" s="26">
        <v>0.7</v>
      </c>
      <c r="C500" s="25">
        <v>32264</v>
      </c>
      <c r="D500" s="26">
        <v>0.4</v>
      </c>
    </row>
    <row r="501" spans="1:4" ht="14.25" customHeight="1" x14ac:dyDescent="0.25">
      <c r="A501" s="25">
        <v>32295</v>
      </c>
      <c r="B501" s="26">
        <v>1.2</v>
      </c>
      <c r="C501" s="25">
        <v>32295</v>
      </c>
      <c r="D501" s="26">
        <v>1.2</v>
      </c>
    </row>
    <row r="502" spans="1:4" ht="14.25" customHeight="1" x14ac:dyDescent="0.25">
      <c r="A502" s="25">
        <v>32325</v>
      </c>
      <c r="B502" s="26">
        <v>0.9</v>
      </c>
      <c r="C502" s="25">
        <v>32325</v>
      </c>
      <c r="D502" s="26">
        <v>-0.3</v>
      </c>
    </row>
    <row r="503" spans="1:4" ht="14.25" customHeight="1" x14ac:dyDescent="0.25">
      <c r="A503" s="25">
        <v>32356</v>
      </c>
      <c r="B503" s="26">
        <v>0.2</v>
      </c>
      <c r="C503" s="25">
        <v>32356</v>
      </c>
      <c r="D503" s="26">
        <v>0.3</v>
      </c>
    </row>
    <row r="504" spans="1:4" ht="14.25" customHeight="1" x14ac:dyDescent="0.25">
      <c r="A504" s="25">
        <v>32387</v>
      </c>
      <c r="B504" s="26">
        <v>0.2</v>
      </c>
      <c r="C504" s="25">
        <v>32387</v>
      </c>
      <c r="D504" s="26">
        <v>0</v>
      </c>
    </row>
    <row r="505" spans="1:4" ht="14.25" customHeight="1" x14ac:dyDescent="0.25">
      <c r="A505" s="25">
        <v>32417</v>
      </c>
      <c r="B505" s="26">
        <v>-0.1</v>
      </c>
      <c r="C505" s="25">
        <v>32417</v>
      </c>
      <c r="D505" s="26">
        <v>-0.4</v>
      </c>
    </row>
    <row r="506" spans="1:4" ht="14.25" customHeight="1" x14ac:dyDescent="0.25">
      <c r="A506" s="25">
        <v>32448</v>
      </c>
      <c r="B506" s="26">
        <v>0.2</v>
      </c>
      <c r="C506" s="25">
        <v>32448</v>
      </c>
      <c r="D506" s="26">
        <v>-1.4</v>
      </c>
    </row>
    <row r="507" spans="1:4" ht="14.25" customHeight="1" x14ac:dyDescent="0.25">
      <c r="A507" s="25">
        <v>32478</v>
      </c>
      <c r="B507" s="26">
        <v>0.6</v>
      </c>
      <c r="C507" s="25">
        <v>32478</v>
      </c>
      <c r="D507" s="26">
        <v>2.9</v>
      </c>
    </row>
    <row r="508" spans="1:4" ht="14.25" customHeight="1" x14ac:dyDescent="0.25">
      <c r="A508" s="25">
        <v>32509</v>
      </c>
      <c r="B508" s="26">
        <v>1.4</v>
      </c>
      <c r="C508" s="25">
        <v>32509</v>
      </c>
      <c r="D508" s="26">
        <v>3.9</v>
      </c>
    </row>
    <row r="509" spans="1:4" ht="14.25" customHeight="1" x14ac:dyDescent="0.25">
      <c r="A509" s="25">
        <v>32540</v>
      </c>
      <c r="B509" s="26">
        <v>0.5</v>
      </c>
      <c r="C509" s="25">
        <v>32540</v>
      </c>
      <c r="D509" s="26">
        <v>-0.3</v>
      </c>
    </row>
    <row r="510" spans="1:4" ht="14.25" customHeight="1" x14ac:dyDescent="0.25">
      <c r="A510" s="25">
        <v>32568</v>
      </c>
      <c r="B510" s="26">
        <v>0.6</v>
      </c>
      <c r="C510" s="25">
        <v>32568</v>
      </c>
      <c r="D510" s="26">
        <v>1.2</v>
      </c>
    </row>
    <row r="511" spans="1:4" ht="14.25" customHeight="1" x14ac:dyDescent="0.25">
      <c r="A511" s="25">
        <v>32599</v>
      </c>
      <c r="B511" s="26">
        <v>0.6</v>
      </c>
      <c r="C511" s="25">
        <v>32599</v>
      </c>
      <c r="D511" s="26">
        <v>1.2</v>
      </c>
    </row>
    <row r="512" spans="1:4" ht="14.25" customHeight="1" x14ac:dyDescent="0.25">
      <c r="A512" s="25">
        <v>32629</v>
      </c>
      <c r="B512" s="26">
        <v>0.1</v>
      </c>
      <c r="C512" s="25">
        <v>32629</v>
      </c>
      <c r="D512" s="26">
        <v>0.4</v>
      </c>
    </row>
    <row r="513" spans="1:4" ht="14.25" customHeight="1" x14ac:dyDescent="0.25">
      <c r="A513" s="25">
        <v>32660</v>
      </c>
      <c r="B513" s="26">
        <v>-0.1</v>
      </c>
      <c r="C513" s="25">
        <v>32660</v>
      </c>
      <c r="D513" s="26">
        <v>-1.3</v>
      </c>
    </row>
    <row r="514" spans="1:4" ht="14.25" customHeight="1" x14ac:dyDescent="0.25">
      <c r="A514" s="25">
        <v>32690</v>
      </c>
      <c r="B514" s="26">
        <v>-0.3</v>
      </c>
      <c r="C514" s="25">
        <v>32690</v>
      </c>
      <c r="D514" s="26">
        <v>0.3</v>
      </c>
    </row>
    <row r="515" spans="1:4" ht="14.25" customHeight="1" x14ac:dyDescent="0.25">
      <c r="A515" s="25">
        <v>32721</v>
      </c>
      <c r="B515" s="26">
        <v>-0.4</v>
      </c>
      <c r="C515" s="25">
        <v>32721</v>
      </c>
      <c r="D515" s="26">
        <v>-2.2999999999999998</v>
      </c>
    </row>
    <row r="516" spans="1:4" ht="14.25" customHeight="1" x14ac:dyDescent="0.25">
      <c r="A516" s="25">
        <v>32752</v>
      </c>
      <c r="B516" s="26">
        <v>0.3</v>
      </c>
      <c r="C516" s="25">
        <v>32752</v>
      </c>
      <c r="D516" s="26">
        <v>1.3</v>
      </c>
    </row>
    <row r="517" spans="1:4" ht="14.25" customHeight="1" x14ac:dyDescent="0.25">
      <c r="A517" s="25">
        <v>32782</v>
      </c>
      <c r="B517" s="26">
        <v>0.1</v>
      </c>
      <c r="C517" s="25">
        <v>32782</v>
      </c>
      <c r="D517" s="26">
        <v>0.2</v>
      </c>
    </row>
    <row r="518" spans="1:4" ht="14.25" customHeight="1" x14ac:dyDescent="0.25">
      <c r="A518" s="25">
        <v>32813</v>
      </c>
      <c r="B518" s="26">
        <v>-0.2</v>
      </c>
      <c r="C518" s="25">
        <v>32813</v>
      </c>
      <c r="D518" s="26">
        <v>0.8</v>
      </c>
    </row>
    <row r="519" spans="1:4" ht="14.25" customHeight="1" x14ac:dyDescent="0.25">
      <c r="A519" s="25">
        <v>32843</v>
      </c>
      <c r="B519" s="26">
        <v>0.2</v>
      </c>
      <c r="C519" s="25">
        <v>32843</v>
      </c>
      <c r="D519" s="26">
        <v>1.6</v>
      </c>
    </row>
    <row r="520" spans="1:4" ht="14.25" customHeight="1" x14ac:dyDescent="0.25">
      <c r="A520" s="25">
        <v>32874</v>
      </c>
      <c r="B520" s="26">
        <v>1.5</v>
      </c>
      <c r="C520" s="25">
        <v>32874</v>
      </c>
      <c r="D520" s="26">
        <v>1.6</v>
      </c>
    </row>
    <row r="521" spans="1:4" ht="14.25" customHeight="1" x14ac:dyDescent="0.25">
      <c r="A521" s="25">
        <v>32905</v>
      </c>
      <c r="B521" s="26">
        <v>-0.9</v>
      </c>
      <c r="C521" s="25">
        <v>32905</v>
      </c>
      <c r="D521" s="26">
        <v>0.1</v>
      </c>
    </row>
    <row r="522" spans="1:4" ht="14.25" customHeight="1" x14ac:dyDescent="0.25">
      <c r="A522" s="25">
        <v>32933</v>
      </c>
      <c r="B522" s="26">
        <v>0.1</v>
      </c>
      <c r="C522" s="25">
        <v>32933</v>
      </c>
      <c r="D522" s="26">
        <v>-1.7</v>
      </c>
    </row>
    <row r="523" spans="1:4" ht="14.25" customHeight="1" x14ac:dyDescent="0.25">
      <c r="A523" s="25">
        <v>32964</v>
      </c>
      <c r="B523" s="26">
        <v>0.2</v>
      </c>
      <c r="C523" s="25">
        <v>32964</v>
      </c>
      <c r="D523" s="26">
        <v>-2.4</v>
      </c>
    </row>
    <row r="524" spans="1:4" ht="14.25" customHeight="1" x14ac:dyDescent="0.25">
      <c r="A524" s="25">
        <v>32994</v>
      </c>
      <c r="B524" s="26">
        <v>0</v>
      </c>
      <c r="C524" s="25">
        <v>32994</v>
      </c>
      <c r="D524" s="26">
        <v>0.4</v>
      </c>
    </row>
    <row r="525" spans="1:4" ht="14.25" customHeight="1" x14ac:dyDescent="0.25">
      <c r="A525" s="25">
        <v>33025</v>
      </c>
      <c r="B525" s="26">
        <v>-0.2</v>
      </c>
      <c r="C525" s="25">
        <v>33025</v>
      </c>
      <c r="D525" s="26">
        <v>-2.5</v>
      </c>
    </row>
    <row r="526" spans="1:4" ht="14.25" customHeight="1" x14ac:dyDescent="0.25">
      <c r="A526" s="25">
        <v>33055</v>
      </c>
      <c r="B526" s="26">
        <v>-0.1</v>
      </c>
      <c r="C526" s="25">
        <v>33055</v>
      </c>
      <c r="D526" s="26">
        <v>0.4</v>
      </c>
    </row>
    <row r="527" spans="1:4" ht="14.25" customHeight="1" x14ac:dyDescent="0.25">
      <c r="A527" s="25">
        <v>33086</v>
      </c>
      <c r="B527" s="26">
        <v>1.2</v>
      </c>
      <c r="C527" s="25">
        <v>33086</v>
      </c>
      <c r="D527" s="26">
        <v>9.5</v>
      </c>
    </row>
    <row r="528" spans="1:4" ht="14.25" customHeight="1" x14ac:dyDescent="0.25">
      <c r="A528" s="25">
        <v>33117</v>
      </c>
      <c r="B528" s="26">
        <v>1.8</v>
      </c>
      <c r="C528" s="25">
        <v>33117</v>
      </c>
      <c r="D528" s="26">
        <v>5.3</v>
      </c>
    </row>
    <row r="529" spans="1:4" ht="14.25" customHeight="1" x14ac:dyDescent="0.25">
      <c r="A529" s="25">
        <v>33147</v>
      </c>
      <c r="B529" s="26">
        <v>1.6</v>
      </c>
      <c r="C529" s="25">
        <v>33147</v>
      </c>
      <c r="D529" s="26">
        <v>10</v>
      </c>
    </row>
    <row r="530" spans="1:4" ht="14.25" customHeight="1" x14ac:dyDescent="0.25">
      <c r="A530" s="25">
        <v>33178</v>
      </c>
      <c r="B530" s="26">
        <v>0.3</v>
      </c>
      <c r="C530" s="25">
        <v>33178</v>
      </c>
      <c r="D530" s="26">
        <v>-8</v>
      </c>
    </row>
    <row r="531" spans="1:4" ht="14.25" customHeight="1" x14ac:dyDescent="0.25">
      <c r="A531" s="25">
        <v>33208</v>
      </c>
      <c r="B531" s="26">
        <v>-0.8</v>
      </c>
      <c r="C531" s="25">
        <v>33208</v>
      </c>
      <c r="D531" s="26">
        <v>-7</v>
      </c>
    </row>
    <row r="532" spans="1:4" ht="14.25" customHeight="1" x14ac:dyDescent="0.25">
      <c r="A532" s="25">
        <v>33239</v>
      </c>
      <c r="B532" s="26">
        <v>0</v>
      </c>
      <c r="C532" s="25">
        <v>33239</v>
      </c>
      <c r="D532" s="26">
        <v>2.5</v>
      </c>
    </row>
    <row r="533" spans="1:4" ht="14.25" customHeight="1" x14ac:dyDescent="0.25">
      <c r="A533" s="25">
        <v>33270</v>
      </c>
      <c r="B533" s="26">
        <v>-1</v>
      </c>
      <c r="C533" s="25">
        <v>33270</v>
      </c>
      <c r="D533" s="26">
        <v>-9.1999999999999993</v>
      </c>
    </row>
    <row r="534" spans="1:4" ht="14.25" customHeight="1" x14ac:dyDescent="0.25">
      <c r="A534" s="25">
        <v>33298</v>
      </c>
      <c r="B534" s="26">
        <v>-1.2</v>
      </c>
      <c r="C534" s="25">
        <v>33298</v>
      </c>
      <c r="D534" s="26">
        <v>-3.6</v>
      </c>
    </row>
    <row r="535" spans="1:4" ht="14.25" customHeight="1" x14ac:dyDescent="0.25">
      <c r="A535" s="25">
        <v>33329</v>
      </c>
      <c r="B535" s="26">
        <v>-0.5</v>
      </c>
      <c r="C535" s="25">
        <v>33329</v>
      </c>
      <c r="D535" s="26">
        <v>-0.3</v>
      </c>
    </row>
    <row r="536" spans="1:4" ht="14.25" customHeight="1" x14ac:dyDescent="0.25">
      <c r="A536" s="25">
        <v>33359</v>
      </c>
      <c r="B536" s="26">
        <v>-0.1</v>
      </c>
      <c r="C536" s="25">
        <v>33359</v>
      </c>
      <c r="D536" s="26">
        <v>0.7</v>
      </c>
    </row>
    <row r="537" spans="1:4" ht="14.25" customHeight="1" x14ac:dyDescent="0.25">
      <c r="A537" s="25">
        <v>33390</v>
      </c>
      <c r="B537" s="26">
        <v>-0.2</v>
      </c>
      <c r="C537" s="25">
        <v>33390</v>
      </c>
      <c r="D537" s="26">
        <v>-1.7</v>
      </c>
    </row>
    <row r="538" spans="1:4" ht="14.25" customHeight="1" x14ac:dyDescent="0.25">
      <c r="A538" s="25">
        <v>33420</v>
      </c>
      <c r="B538" s="26">
        <v>-0.3</v>
      </c>
      <c r="C538" s="25">
        <v>33420</v>
      </c>
      <c r="D538" s="26">
        <v>0.2</v>
      </c>
    </row>
    <row r="539" spans="1:4" ht="14.25" customHeight="1" x14ac:dyDescent="0.25">
      <c r="A539" s="25">
        <v>33451</v>
      </c>
      <c r="B539" s="26">
        <v>0.2</v>
      </c>
      <c r="C539" s="25">
        <v>33451</v>
      </c>
      <c r="D539" s="26">
        <v>-0.3</v>
      </c>
    </row>
    <row r="540" spans="1:4" ht="14.25" customHeight="1" x14ac:dyDescent="0.25">
      <c r="A540" s="25">
        <v>33482</v>
      </c>
      <c r="B540" s="26">
        <v>0.2</v>
      </c>
      <c r="C540" s="25">
        <v>33482</v>
      </c>
      <c r="D540" s="26">
        <v>-0.7</v>
      </c>
    </row>
    <row r="541" spans="1:4" ht="14.25" customHeight="1" x14ac:dyDescent="0.25">
      <c r="A541" s="25">
        <v>33512</v>
      </c>
      <c r="B541" s="26">
        <v>0</v>
      </c>
      <c r="C541" s="25">
        <v>33512</v>
      </c>
      <c r="D541" s="26">
        <v>2.4</v>
      </c>
    </row>
    <row r="542" spans="1:4" ht="14.25" customHeight="1" x14ac:dyDescent="0.25">
      <c r="A542" s="25">
        <v>33543</v>
      </c>
      <c r="B542" s="26">
        <v>0.1</v>
      </c>
      <c r="C542" s="25">
        <v>33543</v>
      </c>
      <c r="D542" s="26">
        <v>-0.1</v>
      </c>
    </row>
    <row r="543" spans="1:4" ht="14.25" customHeight="1" x14ac:dyDescent="0.25">
      <c r="A543" s="25">
        <v>33573</v>
      </c>
      <c r="B543" s="26">
        <v>-0.1</v>
      </c>
      <c r="C543" s="25">
        <v>33573</v>
      </c>
      <c r="D543" s="26">
        <v>-2.5</v>
      </c>
    </row>
    <row r="544" spans="1:4" ht="14.25" customHeight="1" x14ac:dyDescent="0.25">
      <c r="A544" s="25">
        <v>33604</v>
      </c>
      <c r="B544" s="26">
        <v>-0.6</v>
      </c>
      <c r="C544" s="25">
        <v>33604</v>
      </c>
      <c r="D544" s="26">
        <v>-1</v>
      </c>
    </row>
    <row r="545" spans="1:4" ht="14.25" customHeight="1" x14ac:dyDescent="0.25">
      <c r="A545" s="25">
        <v>33635</v>
      </c>
      <c r="B545" s="26">
        <v>0.4</v>
      </c>
      <c r="C545" s="25">
        <v>33635</v>
      </c>
      <c r="D545" s="26">
        <v>1.4</v>
      </c>
    </row>
    <row r="546" spans="1:4" ht="14.25" customHeight="1" x14ac:dyDescent="0.25">
      <c r="A546" s="25">
        <v>33664</v>
      </c>
      <c r="B546" s="26">
        <v>0.1</v>
      </c>
      <c r="C546" s="25">
        <v>33664</v>
      </c>
      <c r="D546" s="26">
        <v>-1.5</v>
      </c>
    </row>
    <row r="547" spans="1:4" ht="14.25" customHeight="1" x14ac:dyDescent="0.25">
      <c r="A547" s="25">
        <v>33695</v>
      </c>
      <c r="B547" s="26">
        <v>0.2</v>
      </c>
      <c r="C547" s="25">
        <v>33695</v>
      </c>
      <c r="D547" s="26">
        <v>1</v>
      </c>
    </row>
    <row r="548" spans="1:4" ht="14.25" customHeight="1" x14ac:dyDescent="0.25">
      <c r="A548" s="25">
        <v>33725</v>
      </c>
      <c r="B548" s="26">
        <v>0.4</v>
      </c>
      <c r="C548" s="25">
        <v>33725</v>
      </c>
      <c r="D548" s="26">
        <v>2.2000000000000002</v>
      </c>
    </row>
    <row r="549" spans="1:4" ht="14.25" customHeight="1" x14ac:dyDescent="0.25">
      <c r="A549" s="25">
        <v>33756</v>
      </c>
      <c r="B549" s="26">
        <v>0.6</v>
      </c>
      <c r="C549" s="25">
        <v>33756</v>
      </c>
      <c r="D549" s="26">
        <v>1.3</v>
      </c>
    </row>
    <row r="550" spans="1:4" ht="14.25" customHeight="1" x14ac:dyDescent="0.25">
      <c r="A550" s="25">
        <v>33786</v>
      </c>
      <c r="B550" s="26">
        <v>0.1</v>
      </c>
      <c r="C550" s="25">
        <v>33786</v>
      </c>
      <c r="D550" s="26">
        <v>0</v>
      </c>
    </row>
    <row r="551" spans="1:4" ht="14.25" customHeight="1" x14ac:dyDescent="0.25">
      <c r="A551" s="25">
        <v>33817</v>
      </c>
      <c r="B551" s="26">
        <v>-0.1</v>
      </c>
      <c r="C551" s="25">
        <v>33817</v>
      </c>
      <c r="D551" s="26">
        <v>-0.9</v>
      </c>
    </row>
    <row r="552" spans="1:4" ht="14.25" customHeight="1" x14ac:dyDescent="0.25">
      <c r="A552" s="25">
        <v>33848</v>
      </c>
      <c r="B552" s="26">
        <v>0.2</v>
      </c>
      <c r="C552" s="25">
        <v>33848</v>
      </c>
      <c r="D552" s="26">
        <v>2.1</v>
      </c>
    </row>
    <row r="553" spans="1:4" ht="14.25" customHeight="1" x14ac:dyDescent="0.25">
      <c r="A553" s="25">
        <v>33878</v>
      </c>
      <c r="B553" s="26">
        <v>0</v>
      </c>
      <c r="C553" s="25">
        <v>33878</v>
      </c>
      <c r="D553" s="26">
        <v>0</v>
      </c>
    </row>
    <row r="554" spans="1:4" ht="14.25" customHeight="1" x14ac:dyDescent="0.25">
      <c r="A554" s="25">
        <v>33909</v>
      </c>
      <c r="B554" s="26">
        <v>-0.2</v>
      </c>
      <c r="C554" s="25">
        <v>33909</v>
      </c>
      <c r="D554" s="26">
        <v>-0.3</v>
      </c>
    </row>
    <row r="555" spans="1:4" ht="14.25" customHeight="1" x14ac:dyDescent="0.25">
      <c r="A555" s="25">
        <v>33939</v>
      </c>
      <c r="B555" s="26">
        <v>0</v>
      </c>
      <c r="C555" s="25">
        <v>33939</v>
      </c>
      <c r="D555" s="26">
        <v>-1.2</v>
      </c>
    </row>
    <row r="556" spans="1:4" ht="14.25" customHeight="1" x14ac:dyDescent="0.25">
      <c r="A556" s="25">
        <v>33970</v>
      </c>
      <c r="B556" s="26">
        <v>0.3</v>
      </c>
      <c r="C556" s="25">
        <v>33970</v>
      </c>
      <c r="D556" s="26">
        <v>0.4</v>
      </c>
    </row>
    <row r="557" spans="1:4" ht="14.25" customHeight="1" x14ac:dyDescent="0.25">
      <c r="A557" s="25">
        <v>34001</v>
      </c>
      <c r="B557" s="26">
        <v>0.5</v>
      </c>
      <c r="C557" s="25">
        <v>34001</v>
      </c>
      <c r="D557" s="26">
        <v>-0.5</v>
      </c>
    </row>
    <row r="558" spans="1:4" ht="14.25" customHeight="1" x14ac:dyDescent="0.25">
      <c r="A558" s="25">
        <v>34029</v>
      </c>
      <c r="B558" s="26">
        <v>0.4</v>
      </c>
      <c r="C558" s="25">
        <v>34029</v>
      </c>
      <c r="D558" s="26">
        <v>0.5</v>
      </c>
    </row>
    <row r="559" spans="1:4" ht="14.25" customHeight="1" x14ac:dyDescent="0.25">
      <c r="A559" s="25">
        <v>34060</v>
      </c>
      <c r="B559" s="26">
        <v>0.3</v>
      </c>
      <c r="C559" s="25">
        <v>34060</v>
      </c>
      <c r="D559" s="26">
        <v>1.5</v>
      </c>
    </row>
    <row r="560" spans="1:4" ht="14.25" customHeight="1" x14ac:dyDescent="0.25">
      <c r="A560" s="25">
        <v>34090</v>
      </c>
      <c r="B560" s="26">
        <v>-0.3</v>
      </c>
      <c r="C560" s="25">
        <v>34090</v>
      </c>
      <c r="D560" s="26">
        <v>2.4</v>
      </c>
    </row>
    <row r="561" spans="1:4" ht="14.25" customHeight="1" x14ac:dyDescent="0.25">
      <c r="A561" s="25">
        <v>34121</v>
      </c>
      <c r="B561" s="26">
        <v>0</v>
      </c>
      <c r="C561" s="25">
        <v>34121</v>
      </c>
      <c r="D561" s="26">
        <v>-1.8</v>
      </c>
    </row>
    <row r="562" spans="1:4" ht="14.25" customHeight="1" x14ac:dyDescent="0.25">
      <c r="A562" s="25">
        <v>34151</v>
      </c>
      <c r="B562" s="26">
        <v>0</v>
      </c>
      <c r="C562" s="25">
        <v>34151</v>
      </c>
      <c r="D562" s="26">
        <v>-2.2000000000000002</v>
      </c>
    </row>
    <row r="563" spans="1:4" ht="14.25" customHeight="1" x14ac:dyDescent="0.25">
      <c r="A563" s="25">
        <v>34182</v>
      </c>
      <c r="B563" s="26">
        <v>-0.1</v>
      </c>
      <c r="C563" s="25">
        <v>34182</v>
      </c>
      <c r="D563" s="26">
        <v>-0.8</v>
      </c>
    </row>
    <row r="564" spans="1:4" ht="14.25" customHeight="1" x14ac:dyDescent="0.25">
      <c r="A564" s="25">
        <v>34213</v>
      </c>
      <c r="B564" s="26">
        <v>0.1</v>
      </c>
      <c r="C564" s="25">
        <v>34213</v>
      </c>
      <c r="D564" s="26">
        <v>0.4</v>
      </c>
    </row>
    <row r="565" spans="1:4" ht="14.25" customHeight="1" x14ac:dyDescent="0.25">
      <c r="A565" s="25">
        <v>34243</v>
      </c>
      <c r="B565" s="26">
        <v>0.1</v>
      </c>
      <c r="C565" s="25">
        <v>34243</v>
      </c>
      <c r="D565" s="26">
        <v>2.5</v>
      </c>
    </row>
    <row r="566" spans="1:4" ht="14.25" customHeight="1" x14ac:dyDescent="0.25">
      <c r="A566" s="25">
        <v>34274</v>
      </c>
      <c r="B566" s="26">
        <v>0.1</v>
      </c>
      <c r="C566" s="25">
        <v>34274</v>
      </c>
      <c r="D566" s="26">
        <v>-0.7</v>
      </c>
    </row>
    <row r="567" spans="1:4" ht="14.25" customHeight="1" x14ac:dyDescent="0.25">
      <c r="A567" s="25">
        <v>34304</v>
      </c>
      <c r="B567" s="26">
        <v>-0.3</v>
      </c>
      <c r="C567" s="25">
        <v>34304</v>
      </c>
      <c r="D567" s="26">
        <v>-1.3</v>
      </c>
    </row>
    <row r="568" spans="1:4" ht="14.25" customHeight="1" x14ac:dyDescent="0.25">
      <c r="A568" s="25">
        <v>34335</v>
      </c>
      <c r="B568" s="26">
        <v>0.3</v>
      </c>
      <c r="C568" s="25">
        <v>34335</v>
      </c>
      <c r="D568" s="26">
        <v>2.1</v>
      </c>
    </row>
    <row r="569" spans="1:4" ht="14.25" customHeight="1" x14ac:dyDescent="0.25">
      <c r="A569" s="25">
        <v>34366</v>
      </c>
      <c r="B569" s="26">
        <v>0.4</v>
      </c>
      <c r="C569" s="25">
        <v>34366</v>
      </c>
      <c r="D569" s="26">
        <v>-1.7</v>
      </c>
    </row>
    <row r="570" spans="1:4" ht="14.25" customHeight="1" x14ac:dyDescent="0.25">
      <c r="A570" s="25">
        <v>34394</v>
      </c>
      <c r="B570" s="26">
        <v>0.2</v>
      </c>
      <c r="C570" s="25">
        <v>34394</v>
      </c>
      <c r="D570" s="26">
        <v>1.7</v>
      </c>
    </row>
    <row r="571" spans="1:4" ht="14.25" customHeight="1" x14ac:dyDescent="0.25">
      <c r="A571" s="25">
        <v>34425</v>
      </c>
      <c r="B571" s="26">
        <v>0</v>
      </c>
      <c r="C571" s="25">
        <v>34425</v>
      </c>
      <c r="D571" s="26">
        <v>0</v>
      </c>
    </row>
    <row r="572" spans="1:4" ht="14.25" customHeight="1" x14ac:dyDescent="0.25">
      <c r="A572" s="25">
        <v>34455</v>
      </c>
      <c r="B572" s="26">
        <v>0.1</v>
      </c>
      <c r="C572" s="25">
        <v>34455</v>
      </c>
      <c r="D572" s="26">
        <v>-1.6</v>
      </c>
    </row>
    <row r="573" spans="1:4" ht="14.25" customHeight="1" x14ac:dyDescent="0.25">
      <c r="A573" s="25">
        <v>34486</v>
      </c>
      <c r="B573" s="26">
        <v>0.6</v>
      </c>
      <c r="C573" s="25">
        <v>34486</v>
      </c>
      <c r="D573" s="26">
        <v>0.5</v>
      </c>
    </row>
    <row r="574" spans="1:4" ht="14.25" customHeight="1" x14ac:dyDescent="0.25">
      <c r="A574" s="25">
        <v>34516</v>
      </c>
      <c r="B574" s="26">
        <v>0.5</v>
      </c>
      <c r="C574" s="25">
        <v>34516</v>
      </c>
      <c r="D574" s="26">
        <v>-1</v>
      </c>
    </row>
    <row r="575" spans="1:4" ht="14.25" customHeight="1" x14ac:dyDescent="0.25">
      <c r="A575" s="25">
        <v>34547</v>
      </c>
      <c r="B575" s="26">
        <v>0.8</v>
      </c>
      <c r="C575" s="25">
        <v>34547</v>
      </c>
      <c r="D575" s="26">
        <v>-0.1</v>
      </c>
    </row>
    <row r="576" spans="1:4" ht="14.25" customHeight="1" x14ac:dyDescent="0.25">
      <c r="A576" s="25">
        <v>34578</v>
      </c>
      <c r="B576" s="26">
        <v>0.5</v>
      </c>
      <c r="C576" s="25">
        <v>34578</v>
      </c>
      <c r="D576" s="26">
        <v>-1.9</v>
      </c>
    </row>
    <row r="577" spans="1:4" ht="14.25" customHeight="1" x14ac:dyDescent="0.25">
      <c r="A577" s="25">
        <v>34608</v>
      </c>
      <c r="B577" s="26">
        <v>0.5</v>
      </c>
      <c r="C577" s="25">
        <v>34608</v>
      </c>
      <c r="D577" s="26">
        <v>-1.1000000000000001</v>
      </c>
    </row>
    <row r="578" spans="1:4" ht="14.25" customHeight="1" x14ac:dyDescent="0.25">
      <c r="A578" s="25">
        <v>34639</v>
      </c>
      <c r="B578" s="26">
        <v>0.9</v>
      </c>
      <c r="C578" s="25">
        <v>34639</v>
      </c>
      <c r="D578" s="26">
        <v>1.2</v>
      </c>
    </row>
    <row r="579" spans="1:4" ht="14.25" customHeight="1" x14ac:dyDescent="0.25">
      <c r="A579" s="25">
        <v>34669</v>
      </c>
      <c r="B579" s="26">
        <v>0.5</v>
      </c>
      <c r="C579" s="25">
        <v>34669</v>
      </c>
      <c r="D579" s="26">
        <v>1.3</v>
      </c>
    </row>
    <row r="580" spans="1:4" ht="14.25" customHeight="1" x14ac:dyDescent="0.25">
      <c r="A580" s="25">
        <v>34700</v>
      </c>
      <c r="B580" s="26">
        <v>1.3</v>
      </c>
      <c r="C580" s="25">
        <v>34700</v>
      </c>
      <c r="D580" s="26">
        <v>1</v>
      </c>
    </row>
    <row r="581" spans="1:4" ht="14.25" customHeight="1" x14ac:dyDescent="0.25">
      <c r="A581" s="25">
        <v>34731</v>
      </c>
      <c r="B581" s="26">
        <v>0.9</v>
      </c>
      <c r="C581" s="25">
        <v>34731</v>
      </c>
      <c r="D581" s="26">
        <v>0.8</v>
      </c>
    </row>
    <row r="582" spans="1:4" ht="14.25" customHeight="1" x14ac:dyDescent="0.25">
      <c r="A582" s="25">
        <v>34759</v>
      </c>
      <c r="B582" s="26">
        <v>0.6</v>
      </c>
      <c r="C582" s="25">
        <v>34759</v>
      </c>
      <c r="D582" s="26">
        <v>-0.6</v>
      </c>
    </row>
    <row r="583" spans="1:4" ht="14.25" customHeight="1" x14ac:dyDescent="0.25">
      <c r="A583" s="25">
        <v>34790</v>
      </c>
      <c r="B583" s="26">
        <v>0.7</v>
      </c>
      <c r="C583" s="25">
        <v>34790</v>
      </c>
      <c r="D583" s="26">
        <v>1.4</v>
      </c>
    </row>
    <row r="584" spans="1:4" ht="14.25" customHeight="1" x14ac:dyDescent="0.25">
      <c r="A584" s="25">
        <v>34820</v>
      </c>
      <c r="B584" s="26">
        <v>0.2</v>
      </c>
      <c r="C584" s="25">
        <v>34820</v>
      </c>
      <c r="D584" s="26">
        <v>-1.3</v>
      </c>
    </row>
    <row r="585" spans="1:4" ht="14.25" customHeight="1" x14ac:dyDescent="0.25">
      <c r="A585" s="25">
        <v>34851</v>
      </c>
      <c r="B585" s="26">
        <v>0.3</v>
      </c>
      <c r="C585" s="25">
        <v>34851</v>
      </c>
      <c r="D585" s="26">
        <v>0.6</v>
      </c>
    </row>
    <row r="586" spans="1:4" ht="14.25" customHeight="1" x14ac:dyDescent="0.25">
      <c r="A586" s="25">
        <v>34881</v>
      </c>
      <c r="B586" s="26">
        <v>0.1</v>
      </c>
      <c r="C586" s="25">
        <v>34881</v>
      </c>
      <c r="D586" s="26">
        <v>-1.4</v>
      </c>
    </row>
    <row r="587" spans="1:4" ht="14.25" customHeight="1" x14ac:dyDescent="0.25">
      <c r="A587" s="25">
        <v>34912</v>
      </c>
      <c r="B587" s="26">
        <v>0</v>
      </c>
      <c r="C587" s="25">
        <v>34912</v>
      </c>
      <c r="D587" s="26">
        <v>-1.9</v>
      </c>
    </row>
    <row r="588" spans="1:4" ht="14.25" customHeight="1" x14ac:dyDescent="0.25">
      <c r="A588" s="25">
        <v>34943</v>
      </c>
      <c r="B588" s="26">
        <v>-0.1</v>
      </c>
      <c r="C588" s="25">
        <v>34943</v>
      </c>
      <c r="D588" s="26">
        <v>2.2999999999999998</v>
      </c>
    </row>
    <row r="589" spans="1:4" ht="14.25" customHeight="1" x14ac:dyDescent="0.25">
      <c r="A589" s="25">
        <v>34973</v>
      </c>
      <c r="B589" s="26">
        <v>-0.1</v>
      </c>
      <c r="C589" s="25">
        <v>34973</v>
      </c>
      <c r="D589" s="26">
        <v>-0.1</v>
      </c>
    </row>
    <row r="590" spans="1:4" ht="14.25" customHeight="1" x14ac:dyDescent="0.25">
      <c r="A590" s="25">
        <v>35004</v>
      </c>
      <c r="B590" s="26">
        <v>-0.2</v>
      </c>
      <c r="C590" s="25">
        <v>35004</v>
      </c>
      <c r="D590" s="26">
        <v>2.2000000000000002</v>
      </c>
    </row>
    <row r="591" spans="1:4" ht="14.25" customHeight="1" x14ac:dyDescent="0.25">
      <c r="A591" s="25">
        <v>35034</v>
      </c>
      <c r="B591" s="26">
        <v>0.2</v>
      </c>
      <c r="C591" s="25">
        <v>35034</v>
      </c>
      <c r="D591" s="26">
        <v>2.4</v>
      </c>
    </row>
    <row r="592" spans="1:4" ht="14.25" customHeight="1" x14ac:dyDescent="0.25">
      <c r="A592" s="25">
        <v>35065</v>
      </c>
      <c r="B592" s="26">
        <v>0.1</v>
      </c>
      <c r="C592" s="25">
        <v>35065</v>
      </c>
      <c r="D592" s="26">
        <v>3.3</v>
      </c>
    </row>
    <row r="593" spans="1:4" ht="14.25" customHeight="1" x14ac:dyDescent="0.25">
      <c r="A593" s="25">
        <v>35096</v>
      </c>
      <c r="B593" s="26">
        <v>-0.5</v>
      </c>
      <c r="C593" s="25">
        <v>35096</v>
      </c>
      <c r="D593" s="26">
        <v>1.8</v>
      </c>
    </row>
    <row r="594" spans="1:4" ht="14.25" customHeight="1" x14ac:dyDescent="0.25">
      <c r="A594" s="25">
        <v>35125</v>
      </c>
      <c r="B594" s="26">
        <v>0.3</v>
      </c>
      <c r="C594" s="25">
        <v>35125</v>
      </c>
      <c r="D594" s="26">
        <v>-1.8</v>
      </c>
    </row>
    <row r="595" spans="1:4" ht="14.25" customHeight="1" x14ac:dyDescent="0.25">
      <c r="A595" s="25">
        <v>35156</v>
      </c>
      <c r="B595" s="26">
        <v>0.4</v>
      </c>
      <c r="C595" s="25">
        <v>35156</v>
      </c>
      <c r="D595" s="26">
        <v>4.4000000000000004</v>
      </c>
    </row>
    <row r="596" spans="1:4" ht="14.25" customHeight="1" x14ac:dyDescent="0.25">
      <c r="A596" s="25">
        <v>35186</v>
      </c>
      <c r="B596" s="26">
        <v>0.5</v>
      </c>
      <c r="C596" s="25">
        <v>35186</v>
      </c>
      <c r="D596" s="26">
        <v>0.4</v>
      </c>
    </row>
    <row r="597" spans="1:4" ht="14.25" customHeight="1" x14ac:dyDescent="0.25">
      <c r="A597" s="25">
        <v>35217</v>
      </c>
      <c r="B597" s="26">
        <v>-0.4</v>
      </c>
      <c r="C597" s="25">
        <v>35217</v>
      </c>
      <c r="D597" s="26">
        <v>-2.4</v>
      </c>
    </row>
    <row r="598" spans="1:4" ht="14.25" customHeight="1" x14ac:dyDescent="0.25">
      <c r="A598" s="25">
        <v>35247</v>
      </c>
      <c r="B598" s="26">
        <v>-0.3</v>
      </c>
      <c r="C598" s="25">
        <v>35247</v>
      </c>
      <c r="D598" s="26">
        <v>2.4</v>
      </c>
    </row>
    <row r="599" spans="1:4" ht="14.25" customHeight="1" x14ac:dyDescent="0.25">
      <c r="A599" s="25">
        <v>35278</v>
      </c>
      <c r="B599" s="26">
        <v>0.1</v>
      </c>
      <c r="C599" s="25">
        <v>35278</v>
      </c>
      <c r="D599" s="26">
        <v>0.7</v>
      </c>
    </row>
    <row r="600" spans="1:4" ht="14.25" customHeight="1" x14ac:dyDescent="0.25">
      <c r="A600" s="25">
        <v>35309</v>
      </c>
      <c r="B600" s="26">
        <v>0.5</v>
      </c>
      <c r="C600" s="25">
        <v>35309</v>
      </c>
      <c r="D600" s="26">
        <v>-2.6</v>
      </c>
    </row>
    <row r="601" spans="1:4" ht="14.25" customHeight="1" x14ac:dyDescent="0.25">
      <c r="A601" s="25">
        <v>35339</v>
      </c>
      <c r="B601" s="26">
        <v>-0.1</v>
      </c>
      <c r="C601" s="25">
        <v>35339</v>
      </c>
      <c r="D601" s="26">
        <v>-0.8</v>
      </c>
    </row>
    <row r="602" spans="1:4" ht="14.25" customHeight="1" x14ac:dyDescent="0.25">
      <c r="A602" s="25">
        <v>35370</v>
      </c>
      <c r="B602" s="26">
        <v>-0.2</v>
      </c>
      <c r="C602" s="25">
        <v>35370</v>
      </c>
      <c r="D602" s="26">
        <v>3.8</v>
      </c>
    </row>
    <row r="603" spans="1:4" ht="14.25" customHeight="1" x14ac:dyDescent="0.25">
      <c r="A603" s="25">
        <v>35400</v>
      </c>
      <c r="B603" s="26">
        <v>0.6</v>
      </c>
      <c r="C603" s="25">
        <v>35400</v>
      </c>
      <c r="D603" s="26">
        <v>6.8</v>
      </c>
    </row>
    <row r="604" spans="1:4" ht="14.25" customHeight="1" x14ac:dyDescent="0.25">
      <c r="A604" s="25">
        <v>35431</v>
      </c>
      <c r="B604" s="26">
        <v>0.2</v>
      </c>
      <c r="C604" s="25">
        <v>35431</v>
      </c>
      <c r="D604" s="26">
        <v>5</v>
      </c>
    </row>
    <row r="605" spans="1:4" ht="14.25" customHeight="1" x14ac:dyDescent="0.25">
      <c r="A605" s="25">
        <v>35462</v>
      </c>
      <c r="B605" s="26">
        <v>-0.1</v>
      </c>
      <c r="C605" s="25">
        <v>35462</v>
      </c>
      <c r="D605" s="26">
        <v>-10.9</v>
      </c>
    </row>
    <row r="606" spans="1:4" ht="14.25" customHeight="1" x14ac:dyDescent="0.25">
      <c r="A606" s="25">
        <v>35490</v>
      </c>
      <c r="B606" s="26">
        <v>-0.4</v>
      </c>
      <c r="C606" s="25">
        <v>35490</v>
      </c>
      <c r="D606" s="26">
        <v>-9.1</v>
      </c>
    </row>
    <row r="607" spans="1:4" ht="14.25" customHeight="1" x14ac:dyDescent="0.25">
      <c r="A607" s="25">
        <v>35521</v>
      </c>
      <c r="B607" s="26">
        <v>-0.5</v>
      </c>
      <c r="C607" s="25">
        <v>35521</v>
      </c>
      <c r="D607" s="26">
        <v>0.3</v>
      </c>
    </row>
    <row r="608" spans="1:4" ht="14.25" customHeight="1" x14ac:dyDescent="0.25">
      <c r="A608" s="25">
        <v>35551</v>
      </c>
      <c r="B608" s="26">
        <v>-0.2</v>
      </c>
      <c r="C608" s="25">
        <v>35551</v>
      </c>
      <c r="D608" s="26">
        <v>1.3</v>
      </c>
    </row>
    <row r="609" spans="1:4" ht="14.25" customHeight="1" x14ac:dyDescent="0.25">
      <c r="A609" s="25">
        <v>35582</v>
      </c>
      <c r="B609" s="26">
        <v>0</v>
      </c>
      <c r="C609" s="25">
        <v>35582</v>
      </c>
      <c r="D609" s="26">
        <v>-2.9</v>
      </c>
    </row>
    <row r="610" spans="1:4" ht="14.25" customHeight="1" x14ac:dyDescent="0.25">
      <c r="A610" s="25">
        <v>35612</v>
      </c>
      <c r="B610" s="26">
        <v>-0.3</v>
      </c>
      <c r="C610" s="25">
        <v>35612</v>
      </c>
      <c r="D610" s="26">
        <v>0</v>
      </c>
    </row>
    <row r="611" spans="1:4" ht="14.25" customHeight="1" x14ac:dyDescent="0.25">
      <c r="A611" s="25">
        <v>35643</v>
      </c>
      <c r="B611" s="26">
        <v>0.2</v>
      </c>
      <c r="C611" s="25">
        <v>35643</v>
      </c>
      <c r="D611" s="26">
        <v>0.6</v>
      </c>
    </row>
    <row r="612" spans="1:4" ht="14.25" customHeight="1" x14ac:dyDescent="0.25">
      <c r="A612" s="25">
        <v>35674</v>
      </c>
      <c r="B612" s="26">
        <v>0.2</v>
      </c>
      <c r="C612" s="25">
        <v>35674</v>
      </c>
      <c r="D612" s="26">
        <v>1.6</v>
      </c>
    </row>
    <row r="613" spans="1:4" ht="14.25" customHeight="1" x14ac:dyDescent="0.25">
      <c r="A613" s="25">
        <v>35704</v>
      </c>
      <c r="B613" s="26">
        <v>-0.1</v>
      </c>
      <c r="C613" s="25">
        <v>35704</v>
      </c>
      <c r="D613" s="26">
        <v>5</v>
      </c>
    </row>
    <row r="614" spans="1:4" ht="14.25" customHeight="1" x14ac:dyDescent="0.25">
      <c r="A614" s="25">
        <v>35735</v>
      </c>
      <c r="B614" s="26">
        <v>0.2</v>
      </c>
      <c r="C614" s="25">
        <v>35735</v>
      </c>
      <c r="D614" s="26">
        <v>2.4</v>
      </c>
    </row>
    <row r="615" spans="1:4" ht="14.25" customHeight="1" x14ac:dyDescent="0.25">
      <c r="A615" s="25">
        <v>35765</v>
      </c>
      <c r="B615" s="26">
        <v>-0.2</v>
      </c>
      <c r="C615" s="25">
        <v>35765</v>
      </c>
      <c r="D615" s="26">
        <v>-7</v>
      </c>
    </row>
    <row r="616" spans="1:4" ht="14.25" customHeight="1" x14ac:dyDescent="0.25">
      <c r="A616" s="25">
        <v>35796</v>
      </c>
      <c r="B616" s="26">
        <v>-0.8</v>
      </c>
      <c r="C616" s="25">
        <v>35796</v>
      </c>
      <c r="D616" s="26">
        <v>-6</v>
      </c>
    </row>
    <row r="617" spans="1:4" ht="14.25" customHeight="1" x14ac:dyDescent="0.25">
      <c r="A617" s="25">
        <v>35827</v>
      </c>
      <c r="B617" s="26">
        <v>-0.4</v>
      </c>
      <c r="C617" s="25">
        <v>35827</v>
      </c>
      <c r="D617" s="26">
        <v>-2</v>
      </c>
    </row>
    <row r="618" spans="1:4" ht="14.25" customHeight="1" x14ac:dyDescent="0.25">
      <c r="A618" s="25">
        <v>35855</v>
      </c>
      <c r="B618" s="26">
        <v>-0.5</v>
      </c>
      <c r="C618" s="25">
        <v>35855</v>
      </c>
      <c r="D618" s="26">
        <v>-1.3</v>
      </c>
    </row>
    <row r="619" spans="1:4" ht="14.25" customHeight="1" x14ac:dyDescent="0.25">
      <c r="A619" s="25">
        <v>35886</v>
      </c>
      <c r="B619" s="26">
        <v>-0.1</v>
      </c>
      <c r="C619" s="25">
        <v>35886</v>
      </c>
      <c r="D619" s="26">
        <v>1.1000000000000001</v>
      </c>
    </row>
    <row r="620" spans="1:4" ht="14.25" customHeight="1" x14ac:dyDescent="0.25">
      <c r="A620" s="25">
        <v>35916</v>
      </c>
      <c r="B620" s="26">
        <v>-0.1</v>
      </c>
      <c r="C620" s="25">
        <v>35916</v>
      </c>
      <c r="D620" s="26">
        <v>-1</v>
      </c>
    </row>
    <row r="621" spans="1:4" ht="14.25" customHeight="1" x14ac:dyDescent="0.25">
      <c r="A621" s="25">
        <v>35947</v>
      </c>
      <c r="B621" s="26">
        <v>-0.4</v>
      </c>
      <c r="C621" s="25">
        <v>35947</v>
      </c>
      <c r="D621" s="26">
        <v>-2.5</v>
      </c>
    </row>
    <row r="622" spans="1:4" ht="14.25" customHeight="1" x14ac:dyDescent="0.25">
      <c r="A622" s="25">
        <v>35977</v>
      </c>
      <c r="B622" s="26">
        <v>-0.1</v>
      </c>
      <c r="C622" s="25">
        <v>35977</v>
      </c>
      <c r="D622" s="26">
        <v>0.3</v>
      </c>
    </row>
    <row r="623" spans="1:4" ht="14.25" customHeight="1" x14ac:dyDescent="0.25">
      <c r="A623" s="25">
        <v>36008</v>
      </c>
      <c r="B623" s="26">
        <v>-0.3</v>
      </c>
      <c r="C623" s="25">
        <v>36008</v>
      </c>
      <c r="D623" s="26">
        <v>-3.8</v>
      </c>
    </row>
    <row r="624" spans="1:4" ht="14.25" customHeight="1" x14ac:dyDescent="0.25">
      <c r="A624" s="25">
        <v>36039</v>
      </c>
      <c r="B624" s="26">
        <v>-0.4</v>
      </c>
      <c r="C624" s="25">
        <v>36039</v>
      </c>
      <c r="D624" s="26">
        <v>-2.2000000000000002</v>
      </c>
    </row>
    <row r="625" spans="1:4" ht="14.25" customHeight="1" x14ac:dyDescent="0.25">
      <c r="A625" s="25">
        <v>36069</v>
      </c>
      <c r="B625" s="26">
        <v>-0.1</v>
      </c>
      <c r="C625" s="25">
        <v>36069</v>
      </c>
      <c r="D625" s="26">
        <v>2.5</v>
      </c>
    </row>
    <row r="626" spans="1:4" ht="14.25" customHeight="1" x14ac:dyDescent="0.25">
      <c r="A626" s="25">
        <v>36100</v>
      </c>
      <c r="B626" s="26">
        <v>-0.2</v>
      </c>
      <c r="C626" s="25">
        <v>36100</v>
      </c>
      <c r="D626" s="26">
        <v>-0.3</v>
      </c>
    </row>
    <row r="627" spans="1:4" ht="14.25" customHeight="1" x14ac:dyDescent="0.25">
      <c r="A627" s="25">
        <v>36130</v>
      </c>
      <c r="B627" s="26">
        <v>-0.7</v>
      </c>
      <c r="C627" s="25">
        <v>36130</v>
      </c>
      <c r="D627" s="26">
        <v>-3.4</v>
      </c>
    </row>
    <row r="628" spans="1:4" ht="14.25" customHeight="1" x14ac:dyDescent="0.25">
      <c r="A628" s="25">
        <v>36161</v>
      </c>
      <c r="B628" s="26">
        <v>-0.1</v>
      </c>
      <c r="C628" s="25">
        <v>36161</v>
      </c>
      <c r="D628" s="26">
        <v>0.8</v>
      </c>
    </row>
    <row r="629" spans="1:4" ht="14.25" customHeight="1" x14ac:dyDescent="0.25">
      <c r="A629" s="25">
        <v>36192</v>
      </c>
      <c r="B629" s="26">
        <v>-0.4</v>
      </c>
      <c r="C629" s="25">
        <v>36192</v>
      </c>
      <c r="D629" s="26">
        <v>-2</v>
      </c>
    </row>
    <row r="630" spans="1:4" ht="14.25" customHeight="1" x14ac:dyDescent="0.25">
      <c r="A630" s="25">
        <v>36220</v>
      </c>
      <c r="B630" s="26">
        <v>0.3</v>
      </c>
      <c r="C630" s="25">
        <v>36220</v>
      </c>
      <c r="D630" s="26">
        <v>0.6</v>
      </c>
    </row>
    <row r="631" spans="1:4" ht="14.25" customHeight="1" x14ac:dyDescent="0.25">
      <c r="A631" s="25">
        <v>36251</v>
      </c>
      <c r="B631" s="26">
        <v>0.8</v>
      </c>
      <c r="C631" s="25">
        <v>36251</v>
      </c>
      <c r="D631" s="26">
        <v>1.7</v>
      </c>
    </row>
    <row r="632" spans="1:4" ht="14.25" customHeight="1" x14ac:dyDescent="0.25">
      <c r="A632" s="25">
        <v>36281</v>
      </c>
      <c r="B632" s="26">
        <v>0.3</v>
      </c>
      <c r="C632" s="25">
        <v>36281</v>
      </c>
      <c r="D632" s="26">
        <v>5.5</v>
      </c>
    </row>
    <row r="633" spans="1:4" ht="14.25" customHeight="1" x14ac:dyDescent="0.25">
      <c r="A633" s="25">
        <v>36312</v>
      </c>
      <c r="B633" s="26">
        <v>0.4</v>
      </c>
      <c r="C633" s="25">
        <v>36312</v>
      </c>
      <c r="D633" s="26">
        <v>0.2</v>
      </c>
    </row>
    <row r="634" spans="1:4" ht="14.25" customHeight="1" x14ac:dyDescent="0.25">
      <c r="A634" s="25">
        <v>36342</v>
      </c>
      <c r="B634" s="26">
        <v>0.8</v>
      </c>
      <c r="C634" s="25">
        <v>36342</v>
      </c>
      <c r="D634" s="26">
        <v>0.3</v>
      </c>
    </row>
    <row r="635" spans="1:4" ht="14.25" customHeight="1" x14ac:dyDescent="0.25">
      <c r="A635" s="25">
        <v>36373</v>
      </c>
      <c r="B635" s="26">
        <v>0.7</v>
      </c>
      <c r="C635" s="25">
        <v>36373</v>
      </c>
      <c r="D635" s="26">
        <v>5.0999999999999996</v>
      </c>
    </row>
    <row r="636" spans="1:4" ht="14.25" customHeight="1" x14ac:dyDescent="0.25">
      <c r="A636" s="25">
        <v>36404</v>
      </c>
      <c r="B636" s="26">
        <v>0.5</v>
      </c>
      <c r="C636" s="25">
        <v>36404</v>
      </c>
      <c r="D636" s="26">
        <v>4</v>
      </c>
    </row>
    <row r="637" spans="1:4" ht="14.25" customHeight="1" x14ac:dyDescent="0.25">
      <c r="A637" s="25">
        <v>36434</v>
      </c>
      <c r="B637" s="26">
        <v>0.3</v>
      </c>
      <c r="C637" s="25">
        <v>36434</v>
      </c>
      <c r="D637" s="26">
        <v>-2.6</v>
      </c>
    </row>
    <row r="638" spans="1:4" ht="14.25" customHeight="1" x14ac:dyDescent="0.25">
      <c r="A638" s="25">
        <v>36465</v>
      </c>
      <c r="B638" s="26">
        <v>0.5</v>
      </c>
      <c r="C638" s="25">
        <v>36465</v>
      </c>
      <c r="D638" s="26">
        <v>5.9</v>
      </c>
    </row>
    <row r="639" spans="1:4" ht="14.25" customHeight="1" x14ac:dyDescent="0.25">
      <c r="A639" s="25">
        <v>36495</v>
      </c>
      <c r="B639" s="26">
        <v>0.4</v>
      </c>
      <c r="C639" s="25">
        <v>36495</v>
      </c>
      <c r="D639" s="26">
        <v>-5.3</v>
      </c>
    </row>
    <row r="640" spans="1:4" ht="14.25" customHeight="1" x14ac:dyDescent="0.25">
      <c r="A640" s="25">
        <v>36526</v>
      </c>
      <c r="B640" s="26">
        <v>0.6</v>
      </c>
      <c r="C640" s="25">
        <v>36526</v>
      </c>
      <c r="D640" s="26">
        <v>2.4</v>
      </c>
    </row>
    <row r="641" spans="1:4" ht="14.25" customHeight="1" x14ac:dyDescent="0.25">
      <c r="A641" s="25">
        <v>36557</v>
      </c>
      <c r="B641" s="26">
        <v>1.1000000000000001</v>
      </c>
      <c r="C641" s="25">
        <v>36557</v>
      </c>
      <c r="D641" s="26">
        <v>4.2</v>
      </c>
    </row>
    <row r="642" spans="1:4" ht="14.25" customHeight="1" x14ac:dyDescent="0.25">
      <c r="A642" s="25">
        <v>36586</v>
      </c>
      <c r="B642" s="26">
        <v>0.9</v>
      </c>
      <c r="C642" s="25">
        <v>36586</v>
      </c>
      <c r="D642" s="26">
        <v>2.2000000000000002</v>
      </c>
    </row>
    <row r="643" spans="1:4" ht="14.25" customHeight="1" x14ac:dyDescent="0.25">
      <c r="A643" s="25">
        <v>36617</v>
      </c>
      <c r="B643" s="26">
        <v>-0.1</v>
      </c>
      <c r="C643" s="25">
        <v>36617</v>
      </c>
      <c r="D643" s="26">
        <v>-1.9</v>
      </c>
    </row>
    <row r="644" spans="1:4" ht="14.25" customHeight="1" x14ac:dyDescent="0.25">
      <c r="A644" s="25">
        <v>36647</v>
      </c>
      <c r="B644" s="26">
        <v>-0.1</v>
      </c>
      <c r="C644" s="25">
        <v>36647</v>
      </c>
      <c r="D644" s="26">
        <v>3.8</v>
      </c>
    </row>
    <row r="645" spans="1:4" ht="14.25" customHeight="1" x14ac:dyDescent="0.25">
      <c r="A645" s="25">
        <v>36678</v>
      </c>
      <c r="B645" s="26">
        <v>1.1000000000000001</v>
      </c>
      <c r="C645" s="25">
        <v>36678</v>
      </c>
      <c r="D645" s="26">
        <v>9.6999999999999993</v>
      </c>
    </row>
    <row r="646" spans="1:4" ht="14.25" customHeight="1" x14ac:dyDescent="0.25">
      <c r="A646" s="25">
        <v>36708</v>
      </c>
      <c r="B646" s="26">
        <v>0.3</v>
      </c>
      <c r="C646" s="25">
        <v>36708</v>
      </c>
      <c r="D646" s="26">
        <v>-2.7</v>
      </c>
    </row>
    <row r="647" spans="1:4" ht="14.25" customHeight="1" x14ac:dyDescent="0.25">
      <c r="A647" s="25">
        <v>36739</v>
      </c>
      <c r="B647" s="26">
        <v>-0.3</v>
      </c>
      <c r="C647" s="25">
        <v>36739</v>
      </c>
      <c r="D647" s="26">
        <v>-4.5</v>
      </c>
    </row>
    <row r="648" spans="1:4" ht="14.25" customHeight="1" x14ac:dyDescent="0.25">
      <c r="A648" s="25">
        <v>36770</v>
      </c>
      <c r="B648" s="26">
        <v>1</v>
      </c>
      <c r="C648" s="25">
        <v>36770</v>
      </c>
      <c r="D648" s="26">
        <v>8</v>
      </c>
    </row>
    <row r="649" spans="1:4" ht="14.25" customHeight="1" x14ac:dyDescent="0.25">
      <c r="A649" s="25">
        <v>36800</v>
      </c>
      <c r="B649" s="26">
        <v>0.4</v>
      </c>
      <c r="C649" s="25">
        <v>36800</v>
      </c>
      <c r="D649" s="26">
        <v>4.5999999999999996</v>
      </c>
    </row>
    <row r="650" spans="1:4" ht="14.25" customHeight="1" x14ac:dyDescent="0.25">
      <c r="A650" s="25">
        <v>36831</v>
      </c>
      <c r="B650" s="26">
        <v>0</v>
      </c>
      <c r="C650" s="25">
        <v>36831</v>
      </c>
      <c r="D650" s="26">
        <v>-1.1000000000000001</v>
      </c>
    </row>
    <row r="651" spans="1:4" ht="14.25" customHeight="1" x14ac:dyDescent="0.25">
      <c r="A651" s="25">
        <v>36861</v>
      </c>
      <c r="B651" s="26">
        <v>0.6</v>
      </c>
      <c r="C651" s="25">
        <v>36861</v>
      </c>
      <c r="D651" s="26">
        <v>12</v>
      </c>
    </row>
    <row r="652" spans="1:4" ht="14.25" customHeight="1" x14ac:dyDescent="0.25">
      <c r="A652" s="25">
        <v>36892</v>
      </c>
      <c r="B652" s="26">
        <v>0.8</v>
      </c>
      <c r="C652" s="25">
        <v>36892</v>
      </c>
      <c r="D652" s="26">
        <v>24.5</v>
      </c>
    </row>
    <row r="653" spans="1:4" ht="14.25" customHeight="1" x14ac:dyDescent="0.25">
      <c r="A653" s="25">
        <v>36923</v>
      </c>
      <c r="B653" s="26">
        <v>-0.3</v>
      </c>
      <c r="C653" s="25">
        <v>36923</v>
      </c>
      <c r="D653" s="26">
        <v>-23.9</v>
      </c>
    </row>
    <row r="654" spans="1:4" ht="14.25" customHeight="1" x14ac:dyDescent="0.25">
      <c r="A654" s="25">
        <v>36951</v>
      </c>
      <c r="B654" s="26">
        <v>-0.8</v>
      </c>
      <c r="C654" s="25">
        <v>36951</v>
      </c>
      <c r="D654" s="26">
        <v>-9.3000000000000007</v>
      </c>
    </row>
    <row r="655" spans="1:4" ht="14.25" customHeight="1" x14ac:dyDescent="0.25">
      <c r="A655" s="25">
        <v>36982</v>
      </c>
      <c r="B655" s="26">
        <v>-0.1</v>
      </c>
      <c r="C655" s="25">
        <v>36982</v>
      </c>
      <c r="D655" s="26">
        <v>0.6</v>
      </c>
    </row>
    <row r="656" spans="1:4" ht="14.25" customHeight="1" x14ac:dyDescent="0.25">
      <c r="A656" s="25">
        <v>37012</v>
      </c>
      <c r="B656" s="26">
        <v>0.2</v>
      </c>
      <c r="C656" s="25">
        <v>37012</v>
      </c>
      <c r="D656" s="26">
        <v>-2.5</v>
      </c>
    </row>
    <row r="657" spans="1:4" ht="14.25" customHeight="1" x14ac:dyDescent="0.25">
      <c r="A657" s="25">
        <v>37043</v>
      </c>
      <c r="B657" s="26">
        <v>-0.2</v>
      </c>
      <c r="C657" s="25">
        <v>37043</v>
      </c>
      <c r="D657" s="26">
        <v>-10.6</v>
      </c>
    </row>
    <row r="658" spans="1:4" ht="14.25" customHeight="1" x14ac:dyDescent="0.25">
      <c r="A658" s="25">
        <v>37073</v>
      </c>
      <c r="B658" s="26">
        <v>-1.5</v>
      </c>
      <c r="C658" s="25">
        <v>37073</v>
      </c>
      <c r="D658" s="26">
        <v>-6.6</v>
      </c>
    </row>
    <row r="659" spans="1:4" ht="14.25" customHeight="1" x14ac:dyDescent="0.25">
      <c r="A659" s="25">
        <v>37104</v>
      </c>
      <c r="B659" s="26">
        <v>-0.3</v>
      </c>
      <c r="C659" s="25">
        <v>37104</v>
      </c>
      <c r="D659" s="26">
        <v>-1</v>
      </c>
    </row>
    <row r="660" spans="1:4" ht="14.25" customHeight="1" x14ac:dyDescent="0.25">
      <c r="A660" s="25">
        <v>37135</v>
      </c>
      <c r="B660" s="26">
        <v>0.2</v>
      </c>
      <c r="C660" s="25">
        <v>37135</v>
      </c>
      <c r="D660" s="26">
        <v>-5.0999999999999996</v>
      </c>
    </row>
    <row r="661" spans="1:4" ht="14.25" customHeight="1" x14ac:dyDescent="0.25">
      <c r="A661" s="25">
        <v>37165</v>
      </c>
      <c r="B661" s="26">
        <v>-1.7</v>
      </c>
      <c r="C661" s="25">
        <v>37165</v>
      </c>
      <c r="D661" s="26">
        <v>-9.8000000000000007</v>
      </c>
    </row>
    <row r="662" spans="1:4" ht="14.25" customHeight="1" x14ac:dyDescent="0.25">
      <c r="A662" s="25">
        <v>37196</v>
      </c>
      <c r="B662" s="26">
        <v>-0.6</v>
      </c>
      <c r="C662" s="25">
        <v>37196</v>
      </c>
      <c r="D662" s="26">
        <v>5.3</v>
      </c>
    </row>
    <row r="663" spans="1:4" ht="14.25" customHeight="1" x14ac:dyDescent="0.25">
      <c r="A663" s="25">
        <v>37226</v>
      </c>
      <c r="B663" s="26">
        <v>-0.9</v>
      </c>
      <c r="C663" s="25">
        <v>37226</v>
      </c>
      <c r="D663" s="26">
        <v>-7.2</v>
      </c>
    </row>
    <row r="664" spans="1:4" ht="14.25" customHeight="1" x14ac:dyDescent="0.25">
      <c r="A664" s="25">
        <v>37257</v>
      </c>
      <c r="B664" s="26">
        <v>-0.4</v>
      </c>
      <c r="C664" s="25">
        <v>37257</v>
      </c>
      <c r="D664" s="26">
        <v>4.3</v>
      </c>
    </row>
    <row r="665" spans="1:4" ht="14.25" customHeight="1" x14ac:dyDescent="0.25">
      <c r="A665" s="25">
        <v>37288</v>
      </c>
      <c r="B665" s="26">
        <v>-0.2</v>
      </c>
      <c r="C665" s="25">
        <v>37288</v>
      </c>
      <c r="D665" s="26">
        <v>-1.4</v>
      </c>
    </row>
    <row r="666" spans="1:4" ht="14.25" customHeight="1" x14ac:dyDescent="0.25">
      <c r="A666" s="25">
        <v>37316</v>
      </c>
      <c r="B666" s="26">
        <v>0.9</v>
      </c>
      <c r="C666" s="25">
        <v>37316</v>
      </c>
      <c r="D666" s="26">
        <v>5.4</v>
      </c>
    </row>
    <row r="667" spans="1:4" ht="14.25" customHeight="1" x14ac:dyDescent="0.25">
      <c r="A667" s="25">
        <v>37347</v>
      </c>
      <c r="B667" s="26">
        <v>0.8</v>
      </c>
      <c r="C667" s="25">
        <v>37347</v>
      </c>
      <c r="D667" s="26">
        <v>4.3</v>
      </c>
    </row>
    <row r="668" spans="1:4" ht="14.25" customHeight="1" x14ac:dyDescent="0.25">
      <c r="A668" s="25">
        <v>37377</v>
      </c>
      <c r="B668" s="26">
        <v>-0.1</v>
      </c>
      <c r="C668" s="25">
        <v>37377</v>
      </c>
      <c r="D668" s="26">
        <v>0.9</v>
      </c>
    </row>
    <row r="669" spans="1:4" ht="14.25" customHeight="1" x14ac:dyDescent="0.25">
      <c r="A669" s="25">
        <v>37408</v>
      </c>
      <c r="B669" s="26">
        <v>0.2</v>
      </c>
      <c r="C669" s="25">
        <v>37408</v>
      </c>
      <c r="D669" s="26">
        <v>-3.9</v>
      </c>
    </row>
    <row r="670" spans="1:4" ht="14.25" customHeight="1" x14ac:dyDescent="0.25">
      <c r="A670" s="25">
        <v>37438</v>
      </c>
      <c r="B670" s="26">
        <v>0.4</v>
      </c>
      <c r="C670" s="25">
        <v>37438</v>
      </c>
      <c r="D670" s="26">
        <v>1.4</v>
      </c>
    </row>
    <row r="671" spans="1:4" ht="14.25" customHeight="1" x14ac:dyDescent="0.25">
      <c r="A671" s="25">
        <v>37469</v>
      </c>
      <c r="B671" s="26">
        <v>0.3</v>
      </c>
      <c r="C671" s="25">
        <v>37469</v>
      </c>
      <c r="D671" s="26">
        <v>1.8</v>
      </c>
    </row>
    <row r="672" spans="1:4" ht="14.25" customHeight="1" x14ac:dyDescent="0.25">
      <c r="A672" s="25">
        <v>37500</v>
      </c>
      <c r="B672" s="26">
        <v>0.9</v>
      </c>
      <c r="C672" s="25">
        <v>37500</v>
      </c>
      <c r="D672" s="26">
        <v>2.5</v>
      </c>
    </row>
    <row r="673" spans="1:4" ht="14.25" customHeight="1" x14ac:dyDescent="0.25">
      <c r="A673" s="25">
        <v>37530</v>
      </c>
      <c r="B673" s="26">
        <v>0.9</v>
      </c>
      <c r="C673" s="25">
        <v>37530</v>
      </c>
      <c r="D673" s="26">
        <v>1.8</v>
      </c>
    </row>
    <row r="674" spans="1:4" ht="14.25" customHeight="1" x14ac:dyDescent="0.25">
      <c r="A674" s="25">
        <v>37561</v>
      </c>
      <c r="B674" s="26">
        <v>0.1</v>
      </c>
      <c r="C674" s="25">
        <v>37561</v>
      </c>
      <c r="D674" s="26">
        <v>4</v>
      </c>
    </row>
    <row r="675" spans="1:4" ht="14.25" customHeight="1" x14ac:dyDescent="0.25">
      <c r="A675" s="25">
        <v>37591</v>
      </c>
      <c r="B675" s="26">
        <v>0.1</v>
      </c>
      <c r="C675" s="25">
        <v>37591</v>
      </c>
      <c r="D675" s="26">
        <v>2.2999999999999998</v>
      </c>
    </row>
    <row r="676" spans="1:4" ht="14.25" customHeight="1" x14ac:dyDescent="0.25">
      <c r="A676" s="25">
        <v>37622</v>
      </c>
      <c r="B676" s="26">
        <v>1.4</v>
      </c>
      <c r="C676" s="25">
        <v>37622</v>
      </c>
      <c r="D676" s="26">
        <v>9.1</v>
      </c>
    </row>
    <row r="677" spans="1:4" ht="14.25" customHeight="1" x14ac:dyDescent="0.25">
      <c r="A677" s="25">
        <v>37653</v>
      </c>
      <c r="B677" s="26">
        <v>2.4</v>
      </c>
      <c r="C677" s="25">
        <v>37653</v>
      </c>
      <c r="D677" s="26">
        <v>6.3</v>
      </c>
    </row>
    <row r="678" spans="1:4" ht="14.25" customHeight="1" x14ac:dyDescent="0.25">
      <c r="A678" s="25">
        <v>37681</v>
      </c>
      <c r="B678" s="26">
        <v>2.5</v>
      </c>
      <c r="C678" s="25">
        <v>37681</v>
      </c>
      <c r="D678" s="26">
        <v>17.899999999999999</v>
      </c>
    </row>
    <row r="679" spans="1:4" ht="14.25" customHeight="1" x14ac:dyDescent="0.25">
      <c r="A679" s="25">
        <v>37712</v>
      </c>
      <c r="B679" s="26">
        <v>-3.2</v>
      </c>
      <c r="C679" s="25">
        <v>37712</v>
      </c>
      <c r="D679" s="26">
        <v>-24</v>
      </c>
    </row>
    <row r="680" spans="1:4" ht="14.25" customHeight="1" x14ac:dyDescent="0.25">
      <c r="A680" s="25">
        <v>37742</v>
      </c>
      <c r="B680" s="26">
        <v>-0.7</v>
      </c>
      <c r="C680" s="25">
        <v>37742</v>
      </c>
      <c r="D680" s="26">
        <v>1.7</v>
      </c>
    </row>
    <row r="681" spans="1:4" ht="14.25" customHeight="1" x14ac:dyDescent="0.25">
      <c r="A681" s="25">
        <v>37773</v>
      </c>
      <c r="B681" s="26">
        <v>0.7</v>
      </c>
      <c r="C681" s="25">
        <v>37773</v>
      </c>
      <c r="D681" s="26">
        <v>5.6</v>
      </c>
    </row>
    <row r="682" spans="1:4" ht="14.25" customHeight="1" x14ac:dyDescent="0.25">
      <c r="A682" s="25">
        <v>37803</v>
      </c>
      <c r="B682" s="26">
        <v>0.2</v>
      </c>
      <c r="C682" s="25">
        <v>37803</v>
      </c>
      <c r="D682" s="26">
        <v>-3.6</v>
      </c>
    </row>
    <row r="683" spans="1:4" ht="14.25" customHeight="1" x14ac:dyDescent="0.25">
      <c r="A683" s="25">
        <v>37834</v>
      </c>
      <c r="B683" s="26">
        <v>0.6</v>
      </c>
      <c r="C683" s="25">
        <v>37834</v>
      </c>
      <c r="D683" s="26">
        <v>-1.1000000000000001</v>
      </c>
    </row>
    <row r="684" spans="1:4" ht="14.25" customHeight="1" x14ac:dyDescent="0.25">
      <c r="A684" s="25">
        <v>37865</v>
      </c>
      <c r="B684" s="26">
        <v>-0.1</v>
      </c>
      <c r="C684" s="25">
        <v>37865</v>
      </c>
      <c r="D684" s="26">
        <v>3.6</v>
      </c>
    </row>
    <row r="685" spans="1:4" ht="14.25" customHeight="1" x14ac:dyDescent="0.25">
      <c r="A685" s="25">
        <v>37895</v>
      </c>
      <c r="B685" s="26">
        <v>0.4</v>
      </c>
      <c r="C685" s="25">
        <v>37895</v>
      </c>
      <c r="D685" s="26">
        <v>3.8</v>
      </c>
    </row>
    <row r="686" spans="1:4" ht="14.25" customHeight="1" x14ac:dyDescent="0.25">
      <c r="A686" s="25">
        <v>37926</v>
      </c>
      <c r="B686" s="26">
        <v>0</v>
      </c>
      <c r="C686" s="25">
        <v>37926</v>
      </c>
      <c r="D686" s="26">
        <v>-0.3</v>
      </c>
    </row>
    <row r="687" spans="1:4" ht="14.25" customHeight="1" x14ac:dyDescent="0.25">
      <c r="A687" s="25">
        <v>37956</v>
      </c>
      <c r="B687" s="26">
        <v>0.8</v>
      </c>
      <c r="C687" s="25">
        <v>37956</v>
      </c>
      <c r="D687" s="26">
        <v>4.5</v>
      </c>
    </row>
    <row r="688" spans="1:4" ht="14.25" customHeight="1" x14ac:dyDescent="0.25">
      <c r="A688" s="25">
        <v>37987</v>
      </c>
      <c r="B688" s="26">
        <v>1.6</v>
      </c>
      <c r="C688" s="25">
        <v>37987</v>
      </c>
      <c r="D688" s="26">
        <v>6.3</v>
      </c>
    </row>
    <row r="689" spans="1:4" ht="14.25" customHeight="1" x14ac:dyDescent="0.25">
      <c r="A689" s="25">
        <v>38018</v>
      </c>
      <c r="B689" s="26">
        <v>1.2</v>
      </c>
      <c r="C689" s="25">
        <v>38018</v>
      </c>
      <c r="D689" s="26">
        <v>2.1</v>
      </c>
    </row>
    <row r="690" spans="1:4" ht="14.25" customHeight="1" x14ac:dyDescent="0.25">
      <c r="A690" s="25">
        <v>38047</v>
      </c>
      <c r="B690" s="26">
        <v>0.6</v>
      </c>
      <c r="C690" s="25">
        <v>38047</v>
      </c>
      <c r="D690" s="26">
        <v>2.4</v>
      </c>
    </row>
    <row r="691" spans="1:4" ht="14.25" customHeight="1" x14ac:dyDescent="0.25">
      <c r="A691" s="25">
        <v>38078</v>
      </c>
      <c r="B691" s="26">
        <v>1.7</v>
      </c>
      <c r="C691" s="25">
        <v>38078</v>
      </c>
      <c r="D691" s="26">
        <v>3</v>
      </c>
    </row>
    <row r="692" spans="1:4" ht="14.25" customHeight="1" x14ac:dyDescent="0.25">
      <c r="A692" s="25">
        <v>38108</v>
      </c>
      <c r="B692" s="26">
        <v>1.6</v>
      </c>
      <c r="C692" s="25">
        <v>38108</v>
      </c>
      <c r="D692" s="26">
        <v>4.4000000000000004</v>
      </c>
    </row>
    <row r="693" spans="1:4" ht="14.25" customHeight="1" x14ac:dyDescent="0.25">
      <c r="A693" s="25">
        <v>38139</v>
      </c>
      <c r="B693" s="26">
        <v>0.5</v>
      </c>
      <c r="C693" s="25">
        <v>38139</v>
      </c>
      <c r="D693" s="26">
        <v>0.9</v>
      </c>
    </row>
    <row r="694" spans="1:4" ht="14.25" customHeight="1" x14ac:dyDescent="0.25">
      <c r="A694" s="25">
        <v>38169</v>
      </c>
      <c r="B694" s="26">
        <v>0.7</v>
      </c>
      <c r="C694" s="25">
        <v>38169</v>
      </c>
      <c r="D694" s="26">
        <v>-0.2</v>
      </c>
    </row>
    <row r="695" spans="1:4" ht="14.25" customHeight="1" x14ac:dyDescent="0.25">
      <c r="A695" s="25">
        <v>38200</v>
      </c>
      <c r="B695" s="26">
        <v>1.5</v>
      </c>
      <c r="C695" s="25">
        <v>38200</v>
      </c>
      <c r="D695" s="26">
        <v>0.4</v>
      </c>
    </row>
    <row r="696" spans="1:4" ht="14.25" customHeight="1" x14ac:dyDescent="0.25">
      <c r="A696" s="25">
        <v>38231</v>
      </c>
      <c r="B696" s="26">
        <v>0.4</v>
      </c>
      <c r="C696" s="25">
        <v>38231</v>
      </c>
      <c r="D696" s="26">
        <v>-7.7</v>
      </c>
    </row>
    <row r="697" spans="1:4" ht="14.25" customHeight="1" x14ac:dyDescent="0.25">
      <c r="A697" s="25">
        <v>38261</v>
      </c>
      <c r="B697" s="26">
        <v>1.8</v>
      </c>
      <c r="C697" s="25">
        <v>38261</v>
      </c>
      <c r="D697" s="26">
        <v>7</v>
      </c>
    </row>
    <row r="698" spans="1:4" ht="14.25" customHeight="1" x14ac:dyDescent="0.25">
      <c r="A698" s="25">
        <v>38292</v>
      </c>
      <c r="B698" s="26">
        <v>1.3</v>
      </c>
      <c r="C698" s="25">
        <v>38292</v>
      </c>
      <c r="D698" s="26">
        <v>11.7</v>
      </c>
    </row>
    <row r="699" spans="1:4" ht="14.25" customHeight="1" x14ac:dyDescent="0.25">
      <c r="A699" s="25">
        <v>38322</v>
      </c>
      <c r="B699" s="26">
        <v>-0.2</v>
      </c>
      <c r="C699" s="25">
        <v>38322</v>
      </c>
      <c r="D699" s="26">
        <v>-5.5</v>
      </c>
    </row>
    <row r="700" spans="1:4" ht="14.25" customHeight="1" x14ac:dyDescent="0.25">
      <c r="A700" s="25">
        <v>38353</v>
      </c>
      <c r="B700" s="26">
        <v>0.8</v>
      </c>
      <c r="C700" s="25">
        <v>38353</v>
      </c>
      <c r="D700" s="26">
        <v>-3</v>
      </c>
    </row>
    <row r="701" spans="1:4" ht="14.25" customHeight="1" x14ac:dyDescent="0.25">
      <c r="A701" s="25">
        <v>38384</v>
      </c>
      <c r="B701" s="26">
        <v>1</v>
      </c>
      <c r="C701" s="25">
        <v>38384</v>
      </c>
      <c r="D701" s="26">
        <v>-1.3</v>
      </c>
    </row>
    <row r="702" spans="1:4" ht="14.25" customHeight="1" x14ac:dyDescent="0.25">
      <c r="A702" s="25">
        <v>38412</v>
      </c>
      <c r="B702" s="26">
        <v>1.2</v>
      </c>
      <c r="C702" s="25">
        <v>38412</v>
      </c>
      <c r="D702" s="26">
        <v>7.6</v>
      </c>
    </row>
    <row r="703" spans="1:4" ht="14.25" customHeight="1" x14ac:dyDescent="0.25">
      <c r="A703" s="25">
        <v>38443</v>
      </c>
      <c r="B703" s="26">
        <v>0.6</v>
      </c>
      <c r="C703" s="25">
        <v>38443</v>
      </c>
      <c r="D703" s="26">
        <v>4.5</v>
      </c>
    </row>
    <row r="704" spans="1:4" ht="14.25" customHeight="1" x14ac:dyDescent="0.25">
      <c r="A704" s="25">
        <v>38473</v>
      </c>
      <c r="B704" s="26">
        <v>-0.7</v>
      </c>
      <c r="C704" s="25">
        <v>38473</v>
      </c>
      <c r="D704" s="26">
        <v>-5.9</v>
      </c>
    </row>
    <row r="705" spans="1:4" ht="14.25" customHeight="1" x14ac:dyDescent="0.25">
      <c r="A705" s="25">
        <v>38504</v>
      </c>
      <c r="B705" s="26">
        <v>0.5</v>
      </c>
      <c r="C705" s="25">
        <v>38504</v>
      </c>
      <c r="D705" s="26">
        <v>-3.6</v>
      </c>
    </row>
    <row r="706" spans="1:4" ht="14.25" customHeight="1" x14ac:dyDescent="0.25">
      <c r="A706" s="25">
        <v>38534</v>
      </c>
      <c r="B706" s="26">
        <v>1.2</v>
      </c>
      <c r="C706" s="25">
        <v>38534</v>
      </c>
      <c r="D706" s="26">
        <v>8.9</v>
      </c>
    </row>
    <row r="707" spans="1:4" ht="14.25" customHeight="1" x14ac:dyDescent="0.25">
      <c r="A707" s="25">
        <v>38565</v>
      </c>
      <c r="B707" s="26">
        <v>0.9</v>
      </c>
      <c r="C707" s="25">
        <v>38565</v>
      </c>
      <c r="D707" s="26">
        <v>7.1</v>
      </c>
    </row>
    <row r="708" spans="1:4" ht="14.25" customHeight="1" x14ac:dyDescent="0.25">
      <c r="A708" s="25">
        <v>38596</v>
      </c>
      <c r="B708" s="26">
        <v>4</v>
      </c>
      <c r="C708" s="25">
        <v>38596</v>
      </c>
      <c r="D708" s="26">
        <v>18.8</v>
      </c>
    </row>
    <row r="709" spans="1:4" ht="14.25" customHeight="1" x14ac:dyDescent="0.25">
      <c r="A709" s="25">
        <v>38626</v>
      </c>
      <c r="B709" s="26">
        <v>5.0999999999999996</v>
      </c>
      <c r="C709" s="25">
        <v>38626</v>
      </c>
      <c r="D709" s="26">
        <v>12.4</v>
      </c>
    </row>
    <row r="710" spans="1:4" ht="14.25" customHeight="1" x14ac:dyDescent="0.25">
      <c r="A710" s="25">
        <v>38657</v>
      </c>
      <c r="B710" s="26">
        <v>-2</v>
      </c>
      <c r="C710" s="25">
        <v>38657</v>
      </c>
      <c r="D710" s="26">
        <v>-2.8</v>
      </c>
    </row>
    <row r="711" spans="1:4" ht="14.25" customHeight="1" x14ac:dyDescent="0.25">
      <c r="A711" s="25">
        <v>38687</v>
      </c>
      <c r="B711" s="26">
        <v>-0.1</v>
      </c>
      <c r="C711" s="25">
        <v>38687</v>
      </c>
      <c r="D711" s="26">
        <v>-7.9</v>
      </c>
    </row>
    <row r="712" spans="1:4" ht="14.25" customHeight="1" x14ac:dyDescent="0.25">
      <c r="A712" s="25">
        <v>38718</v>
      </c>
      <c r="B712" s="26">
        <v>2.2000000000000002</v>
      </c>
      <c r="C712" s="25">
        <v>38718</v>
      </c>
      <c r="D712" s="26">
        <v>1.2</v>
      </c>
    </row>
    <row r="713" spans="1:4" ht="14.25" customHeight="1" x14ac:dyDescent="0.25">
      <c r="A713" s="25">
        <v>38749</v>
      </c>
      <c r="B713" s="26">
        <v>-0.8</v>
      </c>
      <c r="C713" s="25">
        <v>38749</v>
      </c>
      <c r="D713" s="26">
        <v>-16.600000000000001</v>
      </c>
    </row>
    <row r="714" spans="1:4" ht="14.25" customHeight="1" x14ac:dyDescent="0.25">
      <c r="A714" s="25">
        <v>38777</v>
      </c>
      <c r="B714" s="26">
        <v>-0.1</v>
      </c>
      <c r="C714" s="25">
        <v>38777</v>
      </c>
      <c r="D714" s="26">
        <v>-7</v>
      </c>
    </row>
    <row r="715" spans="1:4" ht="14.25" customHeight="1" x14ac:dyDescent="0.25">
      <c r="A715" s="25">
        <v>38808</v>
      </c>
      <c r="B715" s="26">
        <v>1.5</v>
      </c>
      <c r="C715" s="25">
        <v>38808</v>
      </c>
      <c r="D715" s="26">
        <v>3.3</v>
      </c>
    </row>
    <row r="716" spans="1:4" ht="14.25" customHeight="1" x14ac:dyDescent="0.25">
      <c r="A716" s="25">
        <v>38838</v>
      </c>
      <c r="B716" s="26">
        <v>1.4</v>
      </c>
      <c r="C716" s="25">
        <v>38838</v>
      </c>
      <c r="D716" s="26">
        <v>1.5</v>
      </c>
    </row>
    <row r="717" spans="1:4" ht="14.25" customHeight="1" x14ac:dyDescent="0.25">
      <c r="A717" s="25">
        <v>38869</v>
      </c>
      <c r="B717" s="26">
        <v>0.8</v>
      </c>
      <c r="C717" s="25">
        <v>38869</v>
      </c>
      <c r="D717" s="26">
        <v>-5.9</v>
      </c>
    </row>
    <row r="718" spans="1:4" ht="14.25" customHeight="1" x14ac:dyDescent="0.25">
      <c r="A718" s="25">
        <v>38899</v>
      </c>
      <c r="B718" s="26">
        <v>0.3</v>
      </c>
      <c r="C718" s="25">
        <v>38899</v>
      </c>
      <c r="D718" s="26">
        <v>2</v>
      </c>
    </row>
    <row r="719" spans="1:4" ht="14.25" customHeight="1" x14ac:dyDescent="0.25">
      <c r="A719" s="25">
        <v>38930</v>
      </c>
      <c r="B719" s="26">
        <v>1</v>
      </c>
      <c r="C719" s="25">
        <v>38930</v>
      </c>
      <c r="D719" s="26">
        <v>6.5</v>
      </c>
    </row>
    <row r="720" spans="1:4" ht="14.25" customHeight="1" x14ac:dyDescent="0.25">
      <c r="A720" s="25">
        <v>38961</v>
      </c>
      <c r="B720" s="26">
        <v>-1.8</v>
      </c>
      <c r="C720" s="25">
        <v>38961</v>
      </c>
      <c r="D720" s="26">
        <v>-4.3</v>
      </c>
    </row>
    <row r="721" spans="1:4" ht="14.25" customHeight="1" x14ac:dyDescent="0.25">
      <c r="A721" s="25">
        <v>38991</v>
      </c>
      <c r="B721" s="26">
        <v>-1.7</v>
      </c>
      <c r="C721" s="25">
        <v>38991</v>
      </c>
      <c r="D721" s="26">
        <v>-14.1</v>
      </c>
    </row>
    <row r="722" spans="1:4" ht="14.25" customHeight="1" x14ac:dyDescent="0.25">
      <c r="A722" s="25">
        <v>39022</v>
      </c>
      <c r="B722" s="26">
        <v>0.8</v>
      </c>
      <c r="C722" s="25">
        <v>39022</v>
      </c>
      <c r="D722" s="26">
        <v>20.8</v>
      </c>
    </row>
    <row r="723" spans="1:4" ht="14.25" customHeight="1" x14ac:dyDescent="0.25">
      <c r="A723" s="25">
        <v>39052</v>
      </c>
      <c r="B723" s="26">
        <v>0.9</v>
      </c>
      <c r="C723" s="25">
        <v>39052</v>
      </c>
      <c r="D723" s="26">
        <v>6</v>
      </c>
    </row>
    <row r="724" spans="1:4" ht="14.25" customHeight="1" x14ac:dyDescent="0.25">
      <c r="A724" s="25">
        <v>39083</v>
      </c>
      <c r="B724" s="26">
        <v>-0.6</v>
      </c>
      <c r="C724" s="25">
        <v>39083</v>
      </c>
      <c r="D724" s="26">
        <v>-10.5</v>
      </c>
    </row>
    <row r="725" spans="1:4" ht="14.25" customHeight="1" x14ac:dyDescent="0.25">
      <c r="A725" s="25">
        <v>39114</v>
      </c>
      <c r="B725" s="26">
        <v>1.2</v>
      </c>
      <c r="C725" s="25">
        <v>39114</v>
      </c>
      <c r="D725" s="26">
        <v>16.7</v>
      </c>
    </row>
    <row r="726" spans="1:4" ht="14.25" customHeight="1" x14ac:dyDescent="0.25">
      <c r="A726" s="25">
        <v>39142</v>
      </c>
      <c r="B726" s="26">
        <v>1.4</v>
      </c>
      <c r="C726" s="25">
        <v>39142</v>
      </c>
      <c r="D726" s="26">
        <v>2</v>
      </c>
    </row>
    <row r="727" spans="1:4" ht="14.25" customHeight="1" x14ac:dyDescent="0.25">
      <c r="A727" s="25">
        <v>39173</v>
      </c>
      <c r="B727" s="26">
        <v>1.6</v>
      </c>
      <c r="C727" s="25">
        <v>39173</v>
      </c>
      <c r="D727" s="26">
        <v>0.4</v>
      </c>
    </row>
    <row r="728" spans="1:4" ht="14.25" customHeight="1" x14ac:dyDescent="0.25">
      <c r="A728" s="25">
        <v>39203</v>
      </c>
      <c r="B728" s="26">
        <v>1.4</v>
      </c>
      <c r="C728" s="25">
        <v>39203</v>
      </c>
      <c r="D728" s="26">
        <v>0.8</v>
      </c>
    </row>
    <row r="729" spans="1:4" ht="14.25" customHeight="1" x14ac:dyDescent="0.25">
      <c r="A729" s="25">
        <v>39234</v>
      </c>
      <c r="B729" s="26">
        <v>0.7</v>
      </c>
      <c r="C729" s="25">
        <v>39234</v>
      </c>
      <c r="D729" s="26">
        <v>1.1000000000000001</v>
      </c>
    </row>
    <row r="730" spans="1:4" ht="14.25" customHeight="1" x14ac:dyDescent="0.25">
      <c r="A730" s="25">
        <v>39264</v>
      </c>
      <c r="B730" s="26">
        <v>1.4</v>
      </c>
      <c r="C730" s="25">
        <v>39264</v>
      </c>
      <c r="D730" s="26">
        <v>-2.2000000000000002</v>
      </c>
    </row>
    <row r="731" spans="1:4" ht="14.25" customHeight="1" x14ac:dyDescent="0.25">
      <c r="A731" s="25">
        <v>39295</v>
      </c>
      <c r="B731" s="26">
        <v>-1.7</v>
      </c>
      <c r="C731" s="25">
        <v>39295</v>
      </c>
      <c r="D731" s="26">
        <v>-5.0999999999999996</v>
      </c>
    </row>
    <row r="732" spans="1:4" ht="14.25" customHeight="1" x14ac:dyDescent="0.25">
      <c r="A732" s="25">
        <v>39326</v>
      </c>
      <c r="B732" s="26">
        <v>1.3</v>
      </c>
      <c r="C732" s="25">
        <v>39326</v>
      </c>
      <c r="D732" s="26">
        <v>4.5999999999999996</v>
      </c>
    </row>
    <row r="733" spans="1:4" ht="14.25" customHeight="1" x14ac:dyDescent="0.25">
      <c r="A733" s="25">
        <v>39356</v>
      </c>
      <c r="B733" s="26">
        <v>1.3</v>
      </c>
      <c r="C733" s="25">
        <v>39356</v>
      </c>
      <c r="D733" s="26">
        <v>11.2</v>
      </c>
    </row>
    <row r="734" spans="1:4" ht="14.25" customHeight="1" x14ac:dyDescent="0.25">
      <c r="A734" s="25">
        <v>39387</v>
      </c>
      <c r="B734" s="26">
        <v>4</v>
      </c>
      <c r="C734" s="25">
        <v>39387</v>
      </c>
      <c r="D734" s="26">
        <v>15.1</v>
      </c>
    </row>
    <row r="735" spans="1:4" ht="14.25" customHeight="1" x14ac:dyDescent="0.25">
      <c r="A735" s="25">
        <v>39417</v>
      </c>
      <c r="B735" s="26">
        <v>0.2</v>
      </c>
      <c r="C735" s="25">
        <v>39417</v>
      </c>
      <c r="D735" s="26">
        <v>6.1</v>
      </c>
    </row>
    <row r="736" spans="1:4" ht="14.25" customHeight="1" x14ac:dyDescent="0.25">
      <c r="A736" s="25">
        <v>39448</v>
      </c>
      <c r="B736" s="26">
        <v>2.2999999999999998</v>
      </c>
      <c r="C736" s="25">
        <v>39448</v>
      </c>
      <c r="D736" s="26">
        <v>7.7</v>
      </c>
    </row>
    <row r="737" spans="1:4" ht="14.25" customHeight="1" x14ac:dyDescent="0.25">
      <c r="A737" s="25">
        <v>39479</v>
      </c>
      <c r="B737" s="26">
        <v>1.6</v>
      </c>
      <c r="C737" s="25">
        <v>39479</v>
      </c>
      <c r="D737" s="26">
        <v>10</v>
      </c>
    </row>
    <row r="738" spans="1:4" ht="14.25" customHeight="1" x14ac:dyDescent="0.25">
      <c r="A738" s="25">
        <v>39508</v>
      </c>
      <c r="B738" s="26">
        <v>3.8</v>
      </c>
      <c r="C738" s="25">
        <v>39508</v>
      </c>
      <c r="D738" s="26">
        <v>10.9</v>
      </c>
    </row>
    <row r="739" spans="1:4" ht="14.25" customHeight="1" x14ac:dyDescent="0.25">
      <c r="A739" s="25">
        <v>39539</v>
      </c>
      <c r="B739" s="26">
        <v>1.8</v>
      </c>
      <c r="C739" s="25">
        <v>39539</v>
      </c>
      <c r="D739" s="26">
        <v>8.6</v>
      </c>
    </row>
    <row r="740" spans="1:4" ht="14.25" customHeight="1" x14ac:dyDescent="0.25">
      <c r="A740" s="25">
        <v>39569</v>
      </c>
      <c r="B740" s="26">
        <v>4.7</v>
      </c>
      <c r="C740" s="25">
        <v>39569</v>
      </c>
      <c r="D740" s="26">
        <v>14.5</v>
      </c>
    </row>
    <row r="741" spans="1:4" ht="14.25" customHeight="1" x14ac:dyDescent="0.25">
      <c r="A741" s="25">
        <v>39600</v>
      </c>
      <c r="B741" s="26">
        <v>4.2</v>
      </c>
      <c r="C741" s="25">
        <v>39600</v>
      </c>
      <c r="D741" s="26">
        <v>6.9</v>
      </c>
    </row>
    <row r="742" spans="1:4" ht="14.25" customHeight="1" x14ac:dyDescent="0.25">
      <c r="A742" s="25">
        <v>39630</v>
      </c>
      <c r="B742" s="26">
        <v>5.3</v>
      </c>
      <c r="C742" s="25">
        <v>39630</v>
      </c>
      <c r="D742" s="26">
        <v>9.1999999999999993</v>
      </c>
    </row>
    <row r="743" spans="1:4" ht="14.25" customHeight="1" x14ac:dyDescent="0.25">
      <c r="A743" s="25">
        <v>39661</v>
      </c>
      <c r="B743" s="26">
        <v>-2.5</v>
      </c>
      <c r="C743" s="25">
        <v>39661</v>
      </c>
      <c r="D743" s="26">
        <v>-33.1</v>
      </c>
    </row>
    <row r="744" spans="1:4" ht="14.25" customHeight="1" x14ac:dyDescent="0.25">
      <c r="A744" s="25">
        <v>39692</v>
      </c>
      <c r="B744" s="26">
        <v>-0.1</v>
      </c>
      <c r="C744" s="25">
        <v>39692</v>
      </c>
      <c r="D744" s="26">
        <v>-15.1</v>
      </c>
    </row>
    <row r="745" spans="1:4" ht="14.25" customHeight="1" x14ac:dyDescent="0.25">
      <c r="A745" s="25">
        <v>39722</v>
      </c>
      <c r="B745" s="26">
        <v>-8.6</v>
      </c>
      <c r="C745" s="25">
        <v>39722</v>
      </c>
      <c r="D745" s="26">
        <v>-39.299999999999997</v>
      </c>
    </row>
    <row r="746" spans="1:4" ht="14.25" customHeight="1" x14ac:dyDescent="0.25">
      <c r="A746" s="25">
        <v>39753</v>
      </c>
      <c r="B746" s="26">
        <v>-9.6999999999999993</v>
      </c>
      <c r="C746" s="25">
        <v>39753</v>
      </c>
      <c r="D746" s="26">
        <v>-28.6</v>
      </c>
    </row>
    <row r="747" spans="1:4" ht="14.25" customHeight="1" x14ac:dyDescent="0.25">
      <c r="A747" s="25">
        <v>39783</v>
      </c>
      <c r="B747" s="26">
        <v>-7.4</v>
      </c>
      <c r="C747" s="25">
        <v>39783</v>
      </c>
      <c r="D747" s="26">
        <v>-10.6</v>
      </c>
    </row>
    <row r="748" spans="1:4" ht="14.25" customHeight="1" x14ac:dyDescent="0.25">
      <c r="A748" s="25">
        <v>39814</v>
      </c>
      <c r="B748" s="26">
        <v>0.1</v>
      </c>
      <c r="C748" s="25">
        <v>39814</v>
      </c>
      <c r="D748" s="26">
        <v>-3.6</v>
      </c>
    </row>
    <row r="749" spans="1:4" ht="14.25" customHeight="1" x14ac:dyDescent="0.25">
      <c r="A749" s="25">
        <v>39845</v>
      </c>
      <c r="B749" s="26">
        <v>-1.5</v>
      </c>
      <c r="C749" s="25">
        <v>39845</v>
      </c>
      <c r="D749" s="26">
        <v>-9.6999999999999993</v>
      </c>
    </row>
    <row r="750" spans="1:4" ht="14.25" customHeight="1" x14ac:dyDescent="0.25">
      <c r="A750" s="25">
        <v>39873</v>
      </c>
      <c r="B750" s="26">
        <v>-2.6</v>
      </c>
      <c r="C750" s="25">
        <v>39873</v>
      </c>
      <c r="D750" s="26">
        <v>-3.3</v>
      </c>
    </row>
    <row r="751" spans="1:4" ht="14.25" customHeight="1" x14ac:dyDescent="0.25">
      <c r="A751" s="25">
        <v>39904</v>
      </c>
      <c r="B751" s="26">
        <v>0.1</v>
      </c>
      <c r="C751" s="25">
        <v>39904</v>
      </c>
      <c r="D751" s="26">
        <v>2.2999999999999998</v>
      </c>
    </row>
    <row r="752" spans="1:4" ht="14.25" customHeight="1" x14ac:dyDescent="0.25">
      <c r="A752" s="25">
        <v>39934</v>
      </c>
      <c r="B752" s="26">
        <v>1</v>
      </c>
      <c r="C752" s="25">
        <v>39934</v>
      </c>
      <c r="D752" s="26">
        <v>5.0999999999999996</v>
      </c>
    </row>
    <row r="753" spans="1:4" ht="14.25" customHeight="1" x14ac:dyDescent="0.25">
      <c r="A753" s="25">
        <v>39965</v>
      </c>
      <c r="B753" s="26">
        <v>2.2999999999999998</v>
      </c>
      <c r="C753" s="25">
        <v>39965</v>
      </c>
      <c r="D753" s="26">
        <v>7.5</v>
      </c>
    </row>
    <row r="754" spans="1:4" ht="14.25" customHeight="1" x14ac:dyDescent="0.25">
      <c r="A754" s="25">
        <v>39995</v>
      </c>
      <c r="B754" s="26">
        <v>-0.6</v>
      </c>
      <c r="C754" s="25">
        <v>39995</v>
      </c>
      <c r="D754" s="26">
        <v>-7</v>
      </c>
    </row>
    <row r="755" spans="1:4" ht="14.25" customHeight="1" x14ac:dyDescent="0.25">
      <c r="A755" s="25">
        <v>40026</v>
      </c>
      <c r="B755" s="26">
        <v>2.7</v>
      </c>
      <c r="C755" s="25">
        <v>40026</v>
      </c>
      <c r="D755" s="26">
        <v>8.1</v>
      </c>
    </row>
    <row r="756" spans="1:4" ht="14.25" customHeight="1" x14ac:dyDescent="0.25">
      <c r="A756" s="25">
        <v>40057</v>
      </c>
      <c r="B756" s="26">
        <v>0.5</v>
      </c>
      <c r="C756" s="25">
        <v>40057</v>
      </c>
      <c r="D756" s="26">
        <v>-2</v>
      </c>
    </row>
    <row r="757" spans="1:4" ht="14.25" customHeight="1" x14ac:dyDescent="0.25">
      <c r="A757" s="25">
        <v>40087</v>
      </c>
      <c r="B757" s="26">
        <v>0.7</v>
      </c>
      <c r="C757" s="25">
        <v>40087</v>
      </c>
      <c r="D757" s="26">
        <v>12.8</v>
      </c>
    </row>
    <row r="758" spans="1:4" ht="14.25" customHeight="1" x14ac:dyDescent="0.25">
      <c r="A758" s="25">
        <v>40118</v>
      </c>
      <c r="B758" s="26">
        <v>1.9</v>
      </c>
      <c r="C758" s="25">
        <v>40118</v>
      </c>
      <c r="D758" s="26">
        <v>8.4</v>
      </c>
    </row>
    <row r="759" spans="1:4" ht="14.25" customHeight="1" x14ac:dyDescent="0.25">
      <c r="A759" s="25">
        <v>40148</v>
      </c>
      <c r="B759" s="26">
        <v>0.9</v>
      </c>
      <c r="C759" s="25">
        <v>40148</v>
      </c>
      <c r="D759" s="26">
        <v>5.5</v>
      </c>
    </row>
    <row r="760" spans="1:4" ht="14.25" customHeight="1" x14ac:dyDescent="0.25">
      <c r="A760" s="25">
        <v>40179</v>
      </c>
      <c r="B760" s="26">
        <v>3</v>
      </c>
      <c r="C760" s="25">
        <v>40179</v>
      </c>
      <c r="D760" s="26">
        <v>13.1</v>
      </c>
    </row>
    <row r="761" spans="1:4" ht="14.25" customHeight="1" x14ac:dyDescent="0.25">
      <c r="A761" s="25">
        <v>40210</v>
      </c>
      <c r="B761" s="26">
        <v>-0.4</v>
      </c>
      <c r="C761" s="25">
        <v>40210</v>
      </c>
      <c r="D761" s="26">
        <v>-5.2</v>
      </c>
    </row>
    <row r="762" spans="1:4" ht="14.25" customHeight="1" x14ac:dyDescent="0.25">
      <c r="A762" s="25">
        <v>40238</v>
      </c>
      <c r="B762" s="26">
        <v>0.9</v>
      </c>
      <c r="C762" s="25">
        <v>40238</v>
      </c>
      <c r="D762" s="26">
        <v>3.4</v>
      </c>
    </row>
    <row r="763" spans="1:4" ht="14.25" customHeight="1" x14ac:dyDescent="0.25">
      <c r="A763" s="25">
        <v>40269</v>
      </c>
      <c r="B763" s="26">
        <v>1.4</v>
      </c>
      <c r="C763" s="25">
        <v>40269</v>
      </c>
      <c r="D763" s="26">
        <v>-1.5</v>
      </c>
    </row>
    <row r="764" spans="1:4" ht="14.25" customHeight="1" x14ac:dyDescent="0.25">
      <c r="A764" s="25">
        <v>40299</v>
      </c>
      <c r="B764" s="26">
        <v>0.7</v>
      </c>
      <c r="C764" s="25">
        <v>40299</v>
      </c>
      <c r="D764" s="26">
        <v>-4.4000000000000004</v>
      </c>
    </row>
    <row r="765" spans="1:4" ht="14.25" customHeight="1" x14ac:dyDescent="0.25">
      <c r="A765" s="25">
        <v>40330</v>
      </c>
      <c r="B765" s="26">
        <v>-1.1000000000000001</v>
      </c>
      <c r="C765" s="25">
        <v>40330</v>
      </c>
      <c r="D765" s="26">
        <v>-4.7</v>
      </c>
    </row>
    <row r="766" spans="1:4" ht="14.25" customHeight="1" x14ac:dyDescent="0.25">
      <c r="A766" s="25">
        <v>40360</v>
      </c>
      <c r="B766" s="26">
        <v>-0.4</v>
      </c>
      <c r="C766" s="25">
        <v>40360</v>
      </c>
      <c r="D766" s="26">
        <v>5.6</v>
      </c>
    </row>
    <row r="767" spans="1:4" ht="14.25" customHeight="1" x14ac:dyDescent="0.25">
      <c r="A767" s="25">
        <v>40391</v>
      </c>
      <c r="B767" s="26">
        <v>0.9</v>
      </c>
      <c r="C767" s="25">
        <v>40391</v>
      </c>
      <c r="D767" s="26">
        <v>4.3</v>
      </c>
    </row>
    <row r="768" spans="1:4" ht="14.25" customHeight="1" x14ac:dyDescent="0.25">
      <c r="A768" s="25">
        <v>40422</v>
      </c>
      <c r="B768" s="26">
        <v>0.7</v>
      </c>
      <c r="C768" s="25">
        <v>40422</v>
      </c>
      <c r="D768" s="26">
        <v>-1.7</v>
      </c>
    </row>
    <row r="769" spans="1:4" ht="14.25" customHeight="1" x14ac:dyDescent="0.25">
      <c r="A769" s="25">
        <v>40452</v>
      </c>
      <c r="B769" s="26">
        <v>2.2000000000000002</v>
      </c>
      <c r="C769" s="25">
        <v>40452</v>
      </c>
      <c r="D769" s="26">
        <v>7.3</v>
      </c>
    </row>
    <row r="770" spans="1:4" ht="14.25" customHeight="1" x14ac:dyDescent="0.25">
      <c r="A770" s="25">
        <v>40483</v>
      </c>
      <c r="B770" s="26">
        <v>1.6</v>
      </c>
      <c r="C770" s="25">
        <v>40483</v>
      </c>
      <c r="D770" s="26">
        <v>2.6</v>
      </c>
    </row>
    <row r="771" spans="1:4" ht="14.25" customHeight="1" x14ac:dyDescent="0.25">
      <c r="A771" s="25">
        <v>40513</v>
      </c>
      <c r="B771" s="26">
        <v>2</v>
      </c>
      <c r="C771" s="25">
        <v>40513</v>
      </c>
      <c r="D771" s="26">
        <v>10.199999999999999</v>
      </c>
    </row>
    <row r="772" spans="1:4" ht="14.25" customHeight="1" x14ac:dyDescent="0.25">
      <c r="A772" s="25">
        <v>40544</v>
      </c>
      <c r="B772" s="26">
        <v>2.7</v>
      </c>
      <c r="C772" s="25">
        <v>40544</v>
      </c>
      <c r="D772" s="26">
        <v>7.6</v>
      </c>
    </row>
    <row r="773" spans="1:4" ht="14.25" customHeight="1" x14ac:dyDescent="0.25">
      <c r="A773" s="25">
        <v>40575</v>
      </c>
      <c r="B773" s="26">
        <v>2.8</v>
      </c>
      <c r="C773" s="25">
        <v>40575</v>
      </c>
      <c r="D773" s="26">
        <v>6</v>
      </c>
    </row>
    <row r="774" spans="1:4" ht="14.25" customHeight="1" x14ac:dyDescent="0.25">
      <c r="A774" s="25">
        <v>40603</v>
      </c>
      <c r="B774" s="26">
        <v>2.8</v>
      </c>
      <c r="C774" s="25">
        <v>40603</v>
      </c>
      <c r="D774" s="26">
        <v>4.4000000000000004</v>
      </c>
    </row>
    <row r="775" spans="1:4" ht="14.25" customHeight="1" x14ac:dyDescent="0.25">
      <c r="A775" s="25">
        <v>40634</v>
      </c>
      <c r="B775" s="26">
        <v>2.6</v>
      </c>
      <c r="C775" s="25">
        <v>40634</v>
      </c>
      <c r="D775" s="26">
        <v>12.5</v>
      </c>
    </row>
    <row r="776" spans="1:4" ht="14.25" customHeight="1" x14ac:dyDescent="0.25">
      <c r="A776" s="25">
        <v>40664</v>
      </c>
      <c r="B776" s="26">
        <v>1.8</v>
      </c>
      <c r="C776" s="25">
        <v>40664</v>
      </c>
      <c r="D776" s="26">
        <v>-7.2</v>
      </c>
    </row>
    <row r="777" spans="1:4" ht="14.25" customHeight="1" x14ac:dyDescent="0.25">
      <c r="A777" s="25">
        <v>40695</v>
      </c>
      <c r="B777" s="26">
        <v>0.2</v>
      </c>
      <c r="C777" s="25">
        <v>40695</v>
      </c>
      <c r="D777" s="26">
        <v>0.7</v>
      </c>
    </row>
    <row r="778" spans="1:4" ht="14.25" customHeight="1" x14ac:dyDescent="0.25">
      <c r="A778" s="25">
        <v>40725</v>
      </c>
      <c r="B778" s="26">
        <v>0.9</v>
      </c>
      <c r="C778" s="25">
        <v>40725</v>
      </c>
      <c r="D778" s="26">
        <v>0.7</v>
      </c>
    </row>
    <row r="779" spans="1:4" ht="14.25" customHeight="1" x14ac:dyDescent="0.25">
      <c r="A779" s="25">
        <v>40756</v>
      </c>
      <c r="B779" s="26">
        <v>-1.5</v>
      </c>
      <c r="C779" s="25">
        <v>40756</v>
      </c>
      <c r="D779" s="26">
        <v>-3.8</v>
      </c>
    </row>
    <row r="780" spans="1:4" ht="14.25" customHeight="1" x14ac:dyDescent="0.25">
      <c r="A780" s="25">
        <v>40787</v>
      </c>
      <c r="B780" s="26">
        <v>1</v>
      </c>
      <c r="C780" s="25">
        <v>40787</v>
      </c>
      <c r="D780" s="26">
        <v>0.7</v>
      </c>
    </row>
    <row r="781" spans="1:4" ht="14.25" customHeight="1" x14ac:dyDescent="0.25">
      <c r="A781" s="25">
        <v>40817</v>
      </c>
      <c r="B781" s="26">
        <v>-1.9</v>
      </c>
      <c r="C781" s="25">
        <v>40817</v>
      </c>
      <c r="D781" s="26">
        <v>-7</v>
      </c>
    </row>
    <row r="782" spans="1:4" ht="14.25" customHeight="1" x14ac:dyDescent="0.25">
      <c r="A782" s="25">
        <v>40848</v>
      </c>
      <c r="B782" s="26">
        <v>0.2</v>
      </c>
      <c r="C782" s="25">
        <v>40848</v>
      </c>
      <c r="D782" s="26">
        <v>6.8</v>
      </c>
    </row>
    <row r="783" spans="1:4" ht="14.25" customHeight="1" x14ac:dyDescent="0.25">
      <c r="A783" s="25">
        <v>40878</v>
      </c>
      <c r="B783" s="26">
        <v>-0.7</v>
      </c>
      <c r="C783" s="25">
        <v>40878</v>
      </c>
      <c r="D783" s="26">
        <v>-6.3</v>
      </c>
    </row>
    <row r="784" spans="1:4" ht="14.25" customHeight="1" x14ac:dyDescent="0.25">
      <c r="A784" s="25">
        <v>40909</v>
      </c>
      <c r="B784" s="26">
        <v>0.2</v>
      </c>
      <c r="C784" s="25">
        <v>40909</v>
      </c>
      <c r="D784" s="26">
        <v>1.9</v>
      </c>
    </row>
    <row r="785" spans="1:4" ht="14.25" customHeight="1" x14ac:dyDescent="0.25">
      <c r="A785" s="25">
        <v>40940</v>
      </c>
      <c r="B785" s="26">
        <v>0.7</v>
      </c>
      <c r="C785" s="25">
        <v>40940</v>
      </c>
      <c r="D785" s="26">
        <v>-1.4</v>
      </c>
    </row>
    <row r="786" spans="1:4" ht="14.25" customHeight="1" x14ac:dyDescent="0.25">
      <c r="A786" s="25">
        <v>40969</v>
      </c>
      <c r="B786" s="26">
        <v>2.2999999999999998</v>
      </c>
      <c r="C786" s="25">
        <v>40969</v>
      </c>
      <c r="D786" s="26">
        <v>1.6</v>
      </c>
    </row>
    <row r="787" spans="1:4" ht="14.25" customHeight="1" x14ac:dyDescent="0.25">
      <c r="A787" s="25">
        <v>41000</v>
      </c>
      <c r="B787" s="26">
        <v>-1.1000000000000001</v>
      </c>
      <c r="C787" s="25">
        <v>41000</v>
      </c>
      <c r="D787" s="26">
        <v>-7.3</v>
      </c>
    </row>
    <row r="788" spans="1:4" ht="14.25" customHeight="1" x14ac:dyDescent="0.25">
      <c r="A788" s="25">
        <v>41030</v>
      </c>
      <c r="B788" s="26">
        <v>-1.8</v>
      </c>
      <c r="C788" s="25">
        <v>41030</v>
      </c>
      <c r="D788" s="26">
        <v>-7.3</v>
      </c>
    </row>
    <row r="789" spans="1:4" ht="14.25" customHeight="1" x14ac:dyDescent="0.25">
      <c r="A789" s="25">
        <v>41061</v>
      </c>
      <c r="B789" s="26">
        <v>-2</v>
      </c>
      <c r="C789" s="25">
        <v>41061</v>
      </c>
      <c r="D789" s="26">
        <v>-7.4</v>
      </c>
    </row>
    <row r="790" spans="1:4" ht="14.25" customHeight="1" x14ac:dyDescent="0.25">
      <c r="A790" s="25">
        <v>41091</v>
      </c>
      <c r="B790" s="26">
        <v>-0.8</v>
      </c>
      <c r="C790" s="25">
        <v>41091</v>
      </c>
      <c r="D790" s="26">
        <v>7.5</v>
      </c>
    </row>
    <row r="791" spans="1:4" ht="14.25" customHeight="1" x14ac:dyDescent="0.25">
      <c r="A791" s="25">
        <v>41122</v>
      </c>
      <c r="B791" s="26">
        <v>2</v>
      </c>
      <c r="C791" s="25">
        <v>41122</v>
      </c>
      <c r="D791" s="26">
        <v>10.6</v>
      </c>
    </row>
    <row r="792" spans="1:4" ht="14.25" customHeight="1" x14ac:dyDescent="0.25">
      <c r="A792" s="25">
        <v>41153</v>
      </c>
      <c r="B792" s="26">
        <v>2</v>
      </c>
      <c r="C792" s="25">
        <v>41153</v>
      </c>
      <c r="D792" s="26">
        <v>3</v>
      </c>
    </row>
    <row r="793" spans="1:4" ht="14.25" customHeight="1" x14ac:dyDescent="0.25">
      <c r="A793" s="25">
        <v>41183</v>
      </c>
      <c r="B793" s="26">
        <v>0.4</v>
      </c>
      <c r="C793" s="25">
        <v>41183</v>
      </c>
      <c r="D793" s="26">
        <v>-1.4</v>
      </c>
    </row>
    <row r="794" spans="1:4" ht="14.25" customHeight="1" x14ac:dyDescent="0.25">
      <c r="A794" s="25">
        <v>41214</v>
      </c>
      <c r="B794" s="26">
        <v>-1.5</v>
      </c>
      <c r="C794" s="25">
        <v>41214</v>
      </c>
      <c r="D794" s="26">
        <v>1.8</v>
      </c>
    </row>
    <row r="795" spans="1:4" ht="14.25" customHeight="1" x14ac:dyDescent="0.25">
      <c r="A795" s="25">
        <v>41244</v>
      </c>
      <c r="B795" s="26">
        <v>0.1</v>
      </c>
      <c r="C795" s="25">
        <v>41244</v>
      </c>
      <c r="D795" s="26">
        <v>1.8</v>
      </c>
    </row>
    <row r="796" spans="1:4" ht="14.25" customHeight="1" x14ac:dyDescent="0.25">
      <c r="A796" s="25">
        <v>41275</v>
      </c>
      <c r="B796" s="26">
        <v>0.9</v>
      </c>
      <c r="C796" s="25">
        <v>41275</v>
      </c>
      <c r="D796" s="26">
        <v>0.1</v>
      </c>
    </row>
    <row r="797" spans="1:4" ht="14.25" customHeight="1" x14ac:dyDescent="0.25">
      <c r="A797" s="25">
        <v>41306</v>
      </c>
      <c r="B797" s="26">
        <v>2</v>
      </c>
      <c r="C797" s="25">
        <v>41306</v>
      </c>
      <c r="D797" s="26">
        <v>-0.7</v>
      </c>
    </row>
    <row r="798" spans="1:4" ht="14.25" customHeight="1" x14ac:dyDescent="0.25">
      <c r="A798" s="25">
        <v>41334</v>
      </c>
      <c r="B798" s="26">
        <v>-2</v>
      </c>
      <c r="C798" s="25">
        <v>41334</v>
      </c>
      <c r="D798" s="26">
        <v>-0.4</v>
      </c>
    </row>
    <row r="799" spans="1:4" ht="14.25" customHeight="1" x14ac:dyDescent="0.25">
      <c r="A799" s="25">
        <v>41365</v>
      </c>
      <c r="B799" s="26">
        <v>-1.1000000000000001</v>
      </c>
      <c r="C799" s="25">
        <v>41365</v>
      </c>
      <c r="D799" s="26">
        <v>0.1</v>
      </c>
    </row>
    <row r="800" spans="1:4" ht="14.25" customHeight="1" x14ac:dyDescent="0.25">
      <c r="A800" s="25">
        <v>41395</v>
      </c>
      <c r="B800" s="26">
        <v>-0.3</v>
      </c>
      <c r="C800" s="25">
        <v>41395</v>
      </c>
      <c r="D800" s="26">
        <v>2.7</v>
      </c>
    </row>
    <row r="801" spans="1:4" ht="14.25" customHeight="1" x14ac:dyDescent="0.25">
      <c r="A801" s="25">
        <v>41426</v>
      </c>
      <c r="B801" s="26">
        <v>-0.1</v>
      </c>
      <c r="C801" s="25">
        <v>41426</v>
      </c>
      <c r="D801" s="26">
        <v>-1.3</v>
      </c>
    </row>
    <row r="802" spans="1:4" ht="14.25" customHeight="1" x14ac:dyDescent="0.25">
      <c r="A802" s="25">
        <v>41456</v>
      </c>
      <c r="B802" s="26">
        <v>0.1</v>
      </c>
      <c r="C802" s="25">
        <v>41456</v>
      </c>
      <c r="D802" s="26">
        <v>2.5</v>
      </c>
    </row>
    <row r="803" spans="1:4" ht="14.25" customHeight="1" x14ac:dyDescent="0.25">
      <c r="A803" s="25">
        <v>41487</v>
      </c>
      <c r="B803" s="26">
        <v>0.3</v>
      </c>
      <c r="C803" s="25">
        <v>41487</v>
      </c>
      <c r="D803" s="26">
        <v>-4.2</v>
      </c>
    </row>
    <row r="804" spans="1:4" ht="14.25" customHeight="1" x14ac:dyDescent="0.25">
      <c r="A804" s="25">
        <v>41518</v>
      </c>
      <c r="B804" s="26">
        <v>-0.1</v>
      </c>
      <c r="C804" s="25">
        <v>41518</v>
      </c>
      <c r="D804" s="26">
        <v>-0.6</v>
      </c>
    </row>
    <row r="805" spans="1:4" ht="14.25" customHeight="1" x14ac:dyDescent="0.25">
      <c r="A805" s="25">
        <v>41548</v>
      </c>
      <c r="B805" s="26">
        <v>-0.2</v>
      </c>
      <c r="C805" s="25">
        <v>41548</v>
      </c>
      <c r="D805" s="26">
        <v>-3.1</v>
      </c>
    </row>
    <row r="806" spans="1:4" ht="14.25" customHeight="1" x14ac:dyDescent="0.25">
      <c r="A806" s="25">
        <v>41579</v>
      </c>
      <c r="B806" s="26">
        <v>-0.1</v>
      </c>
      <c r="C806" s="25">
        <v>41579</v>
      </c>
      <c r="D806" s="26">
        <v>-4.9000000000000004</v>
      </c>
    </row>
    <row r="807" spans="1:4" ht="14.25" customHeight="1" x14ac:dyDescent="0.25">
      <c r="A807" s="25">
        <v>41609</v>
      </c>
      <c r="B807" s="26">
        <v>0.9</v>
      </c>
      <c r="C807" s="25">
        <v>41609</v>
      </c>
      <c r="D807" s="26">
        <v>4.4000000000000004</v>
      </c>
    </row>
    <row r="808" spans="1:4" ht="14.25" customHeight="1" x14ac:dyDescent="0.25">
      <c r="A808" s="25">
        <v>41640</v>
      </c>
      <c r="B808" s="26">
        <v>1.5</v>
      </c>
      <c r="C808" s="25">
        <v>41640</v>
      </c>
      <c r="D808" s="26">
        <v>4.4000000000000004</v>
      </c>
    </row>
    <row r="809" spans="1:4" ht="14.25" customHeight="1" x14ac:dyDescent="0.25">
      <c r="A809" s="25">
        <v>41671</v>
      </c>
      <c r="B809" s="26">
        <v>0.7</v>
      </c>
      <c r="C809" s="25">
        <v>41671</v>
      </c>
      <c r="D809" s="26">
        <v>12.6</v>
      </c>
    </row>
    <row r="810" spans="1:4" ht="14.25" customHeight="1" x14ac:dyDescent="0.25">
      <c r="A810" s="25">
        <v>41699</v>
      </c>
      <c r="B810" s="26">
        <v>0.3</v>
      </c>
      <c r="C810" s="25">
        <v>41699</v>
      </c>
      <c r="D810" s="26">
        <v>1</v>
      </c>
    </row>
    <row r="811" spans="1:4" ht="14.25" customHeight="1" x14ac:dyDescent="0.25">
      <c r="A811" s="25">
        <v>41730</v>
      </c>
      <c r="B811" s="26">
        <v>0.4</v>
      </c>
      <c r="C811" s="25">
        <v>41730</v>
      </c>
      <c r="D811" s="26">
        <v>2.8</v>
      </c>
    </row>
    <row r="812" spans="1:4" ht="14.25" customHeight="1" x14ac:dyDescent="0.25">
      <c r="A812" s="25">
        <v>41760</v>
      </c>
      <c r="B812" s="26">
        <v>-0.8</v>
      </c>
      <c r="C812" s="25">
        <v>41760</v>
      </c>
      <c r="D812" s="26">
        <v>-3.4</v>
      </c>
    </row>
    <row r="813" spans="1:4" ht="14.25" customHeight="1" x14ac:dyDescent="0.25">
      <c r="A813" s="25">
        <v>41791</v>
      </c>
      <c r="B813" s="26">
        <v>-0.3</v>
      </c>
      <c r="C813" s="25">
        <v>41791</v>
      </c>
      <c r="D813" s="26">
        <v>-2.6</v>
      </c>
    </row>
    <row r="814" spans="1:4" ht="14.25" customHeight="1" x14ac:dyDescent="0.25">
      <c r="A814" s="25">
        <v>41821</v>
      </c>
      <c r="B814" s="26">
        <v>0.2</v>
      </c>
      <c r="C814" s="25">
        <v>41821</v>
      </c>
      <c r="D814" s="26">
        <v>-4.4000000000000004</v>
      </c>
    </row>
    <row r="815" spans="1:4" ht="14.25" customHeight="1" x14ac:dyDescent="0.25">
      <c r="A815" s="25">
        <v>41852</v>
      </c>
      <c r="B815" s="26">
        <v>0.1</v>
      </c>
      <c r="C815" s="25">
        <v>41852</v>
      </c>
      <c r="D815" s="26">
        <v>-7.5</v>
      </c>
    </row>
    <row r="816" spans="1:4" ht="14.25" customHeight="1" x14ac:dyDescent="0.25">
      <c r="A816" s="25">
        <v>41883</v>
      </c>
      <c r="B816" s="26">
        <v>-0.5</v>
      </c>
      <c r="C816" s="25">
        <v>41883</v>
      </c>
      <c r="D816" s="26">
        <v>1.5</v>
      </c>
    </row>
    <row r="817" spans="1:4" ht="14.25" customHeight="1" x14ac:dyDescent="0.25">
      <c r="A817" s="25">
        <v>41913</v>
      </c>
      <c r="B817" s="26">
        <v>-2</v>
      </c>
      <c r="C817" s="25">
        <v>41913</v>
      </c>
      <c r="D817" s="26">
        <v>-8.4</v>
      </c>
    </row>
    <row r="818" spans="1:4" ht="14.25" customHeight="1" x14ac:dyDescent="0.25">
      <c r="A818" s="25">
        <v>41944</v>
      </c>
      <c r="B818" s="26">
        <v>-1.6</v>
      </c>
      <c r="C818" s="25">
        <v>41944</v>
      </c>
      <c r="D818" s="26">
        <v>-3.5</v>
      </c>
    </row>
    <row r="819" spans="1:4" ht="14.25" customHeight="1" x14ac:dyDescent="0.25">
      <c r="A819" s="25">
        <v>41974</v>
      </c>
      <c r="B819" s="26">
        <v>-3.5</v>
      </c>
      <c r="C819" s="25">
        <v>41974</v>
      </c>
      <c r="D819" s="26">
        <v>-13.4</v>
      </c>
    </row>
    <row r="820" spans="1:4" ht="14.25" customHeight="1" x14ac:dyDescent="0.25">
      <c r="A820" s="25">
        <v>42005</v>
      </c>
      <c r="B820" s="26">
        <v>-4.8</v>
      </c>
      <c r="C820" s="25">
        <v>42005</v>
      </c>
      <c r="D820" s="26">
        <v>-21.2</v>
      </c>
    </row>
    <row r="821" spans="1:4" ht="14.25" customHeight="1" x14ac:dyDescent="0.25">
      <c r="A821" s="25">
        <v>42036</v>
      </c>
      <c r="B821" s="26">
        <v>-0.7</v>
      </c>
      <c r="C821" s="25">
        <v>42036</v>
      </c>
      <c r="D821" s="26">
        <v>-6.7</v>
      </c>
    </row>
    <row r="822" spans="1:4" ht="14.25" customHeight="1" x14ac:dyDescent="0.25">
      <c r="A822" s="25">
        <v>42064</v>
      </c>
      <c r="B822" s="26">
        <v>-0.2</v>
      </c>
      <c r="C822" s="25">
        <v>42064</v>
      </c>
      <c r="D822" s="26">
        <v>-1.9</v>
      </c>
    </row>
    <row r="823" spans="1:4" ht="14.25" customHeight="1" x14ac:dyDescent="0.25">
      <c r="A823" s="25">
        <v>42095</v>
      </c>
      <c r="B823" s="26">
        <v>-1.4</v>
      </c>
      <c r="C823" s="25">
        <v>42095</v>
      </c>
      <c r="D823" s="26">
        <v>1.2</v>
      </c>
    </row>
    <row r="824" spans="1:4" ht="14.25" customHeight="1" x14ac:dyDescent="0.25">
      <c r="A824" s="25">
        <v>42125</v>
      </c>
      <c r="B824" s="26">
        <v>1.2</v>
      </c>
      <c r="C824" s="25">
        <v>42125</v>
      </c>
      <c r="D824" s="26">
        <v>6</v>
      </c>
    </row>
    <row r="825" spans="1:4" ht="14.25" customHeight="1" x14ac:dyDescent="0.25">
      <c r="A825" s="25">
        <v>42156</v>
      </c>
      <c r="B825" s="26">
        <v>0.7</v>
      </c>
      <c r="C825" s="25">
        <v>42156</v>
      </c>
      <c r="D825" s="26">
        <v>1.1000000000000001</v>
      </c>
    </row>
    <row r="826" spans="1:4" ht="14.25" customHeight="1" x14ac:dyDescent="0.25">
      <c r="A826" s="25">
        <v>42186</v>
      </c>
      <c r="B826" s="26">
        <v>-0.4</v>
      </c>
      <c r="C826" s="25">
        <v>42186</v>
      </c>
      <c r="D826" s="26">
        <v>-6.1</v>
      </c>
    </row>
    <row r="827" spans="1:4" ht="14.25" customHeight="1" x14ac:dyDescent="0.25">
      <c r="A827" s="25">
        <v>42217</v>
      </c>
      <c r="B827" s="26">
        <v>-1.3</v>
      </c>
      <c r="C827" s="25">
        <v>42217</v>
      </c>
      <c r="D827" s="26">
        <v>-6.1</v>
      </c>
    </row>
    <row r="828" spans="1:4" ht="14.25" customHeight="1" x14ac:dyDescent="0.25">
      <c r="A828" s="25">
        <v>42248</v>
      </c>
      <c r="B828" s="26">
        <v>-2.6</v>
      </c>
      <c r="C828" s="25">
        <v>42248</v>
      </c>
      <c r="D828" s="26">
        <v>-3.9</v>
      </c>
    </row>
    <row r="829" spans="1:4" ht="14.25" customHeight="1" x14ac:dyDescent="0.25">
      <c r="A829" s="25">
        <v>42278</v>
      </c>
      <c r="B829" s="26">
        <v>-0.8</v>
      </c>
      <c r="C829" s="25">
        <v>42278</v>
      </c>
      <c r="D829" s="26">
        <v>-2.5</v>
      </c>
    </row>
    <row r="830" spans="1:4" ht="14.25" customHeight="1" x14ac:dyDescent="0.25">
      <c r="A830" s="25">
        <v>42309</v>
      </c>
      <c r="B830" s="26">
        <v>-0.8</v>
      </c>
      <c r="C830" s="25">
        <v>42309</v>
      </c>
      <c r="D830" s="26">
        <v>-8.5</v>
      </c>
    </row>
    <row r="831" spans="1:4" ht="14.25" customHeight="1" x14ac:dyDescent="0.25">
      <c r="A831" s="25">
        <v>42339</v>
      </c>
      <c r="B831" s="26">
        <v>-2.1</v>
      </c>
      <c r="C831" s="25">
        <v>42339</v>
      </c>
      <c r="D831" s="26">
        <v>-7.2</v>
      </c>
    </row>
    <row r="832" spans="1:4" ht="14.25" customHeight="1" x14ac:dyDescent="0.25">
      <c r="A832" s="25">
        <v>42370</v>
      </c>
      <c r="B832" s="26">
        <v>-2</v>
      </c>
      <c r="C832" s="25">
        <v>42370</v>
      </c>
      <c r="D832" s="26">
        <v>-1</v>
      </c>
    </row>
    <row r="833" spans="1:4" ht="14.25" customHeight="1" x14ac:dyDescent="0.25">
      <c r="A833" s="25">
        <v>42401</v>
      </c>
      <c r="B833" s="26">
        <v>-1.4</v>
      </c>
      <c r="C833" s="25">
        <v>42401</v>
      </c>
      <c r="D833" s="26">
        <v>-3.1</v>
      </c>
    </row>
    <row r="834" spans="1:4" ht="14.25" customHeight="1" x14ac:dyDescent="0.25">
      <c r="A834" s="25">
        <v>42430</v>
      </c>
      <c r="B834" s="26">
        <v>0.5</v>
      </c>
      <c r="C834" s="25">
        <v>42430</v>
      </c>
      <c r="D834" s="26">
        <v>2.2999999999999998</v>
      </c>
    </row>
    <row r="835" spans="1:4" ht="14.25" customHeight="1" x14ac:dyDescent="0.25">
      <c r="A835" s="25">
        <v>42461</v>
      </c>
      <c r="B835" s="26">
        <v>0.8</v>
      </c>
      <c r="C835" s="25">
        <v>42461</v>
      </c>
      <c r="D835" s="26">
        <v>4.2</v>
      </c>
    </row>
    <row r="836" spans="1:4" ht="14.25" customHeight="1" x14ac:dyDescent="0.25">
      <c r="A836" s="25">
        <v>42491</v>
      </c>
      <c r="B836" s="26">
        <v>1.1000000000000001</v>
      </c>
      <c r="C836" s="25">
        <v>42491</v>
      </c>
      <c r="D836" s="26">
        <v>5.6</v>
      </c>
    </row>
    <row r="837" spans="1:4" ht="14.25" customHeight="1" x14ac:dyDescent="0.25">
      <c r="A837" s="25">
        <v>42522</v>
      </c>
      <c r="B837" s="26">
        <v>1.3</v>
      </c>
      <c r="C837" s="25">
        <v>42522</v>
      </c>
      <c r="D837" s="26">
        <v>4.3</v>
      </c>
    </row>
    <row r="838" spans="1:4" ht="14.25" customHeight="1" x14ac:dyDescent="0.25">
      <c r="A838" s="25">
        <v>42552</v>
      </c>
      <c r="B838" s="26">
        <v>0.5</v>
      </c>
      <c r="C838" s="25">
        <v>42552</v>
      </c>
      <c r="D838" s="26">
        <v>0.6</v>
      </c>
    </row>
    <row r="839" spans="1:4" ht="14.25" customHeight="1" x14ac:dyDescent="0.25">
      <c r="A839" s="25">
        <v>42583</v>
      </c>
      <c r="B839" s="26">
        <v>-0.1</v>
      </c>
      <c r="C839" s="25">
        <v>42583</v>
      </c>
      <c r="D839" s="26">
        <v>-2.2999999999999998</v>
      </c>
    </row>
    <row r="840" spans="1:4" ht="14.25" customHeight="1" x14ac:dyDescent="0.25">
      <c r="A840" s="25">
        <v>42614</v>
      </c>
      <c r="B840" s="26">
        <v>0.7</v>
      </c>
      <c r="C840" s="25">
        <v>42614</v>
      </c>
      <c r="D840" s="26">
        <v>-1</v>
      </c>
    </row>
    <row r="841" spans="1:4" ht="14.25" customHeight="1" x14ac:dyDescent="0.25">
      <c r="A841" s="25">
        <v>42644</v>
      </c>
      <c r="B841" s="26">
        <v>0.5</v>
      </c>
      <c r="C841" s="25">
        <v>42644</v>
      </c>
      <c r="D841" s="26">
        <v>-1.8</v>
      </c>
    </row>
    <row r="842" spans="1:4" ht="14.25" customHeight="1" x14ac:dyDescent="0.25">
      <c r="A842" s="25">
        <v>42675</v>
      </c>
      <c r="B842" s="26">
        <v>0.2</v>
      </c>
      <c r="C842" s="25">
        <v>42675</v>
      </c>
      <c r="D842" s="26">
        <v>0.8</v>
      </c>
    </row>
    <row r="843" spans="1:4" ht="14.25" customHeight="1" x14ac:dyDescent="0.25">
      <c r="A843" s="25">
        <v>42705</v>
      </c>
      <c r="B843" s="26">
        <v>1.1000000000000001</v>
      </c>
      <c r="C843" s="25">
        <v>42705</v>
      </c>
      <c r="D843" s="26">
        <v>12.3</v>
      </c>
    </row>
    <row r="844" spans="1:4" ht="14.25" customHeight="1" x14ac:dyDescent="0.25">
      <c r="A844" s="25">
        <v>42736</v>
      </c>
      <c r="B844" s="26">
        <v>1.9</v>
      </c>
      <c r="C844" s="25">
        <v>42736</v>
      </c>
      <c r="D844" s="26">
        <v>6.4</v>
      </c>
    </row>
    <row r="845" spans="1:4" ht="14.25" customHeight="1" x14ac:dyDescent="0.25">
      <c r="A845" s="25">
        <v>42767</v>
      </c>
      <c r="B845" s="26">
        <v>1.4</v>
      </c>
      <c r="C845" s="25">
        <v>42767</v>
      </c>
      <c r="D845" s="26">
        <v>-0.6</v>
      </c>
    </row>
    <row r="846" spans="1:4" ht="14.25" customHeight="1" x14ac:dyDescent="0.25">
      <c r="A846" s="25">
        <v>42795</v>
      </c>
      <c r="B846" s="26">
        <v>0.1</v>
      </c>
      <c r="C846" s="25">
        <v>42795</v>
      </c>
      <c r="D846" s="26">
        <v>-6.3</v>
      </c>
    </row>
    <row r="847" spans="1:4" ht="14.25" customHeight="1" x14ac:dyDescent="0.25">
      <c r="A847" s="25">
        <v>42826</v>
      </c>
      <c r="B847" s="26">
        <v>1</v>
      </c>
      <c r="C847" s="25">
        <v>42826</v>
      </c>
      <c r="D847" s="26">
        <v>3.9</v>
      </c>
    </row>
    <row r="848" spans="1:4" ht="14.25" customHeight="1" x14ac:dyDescent="0.25">
      <c r="A848" s="25">
        <v>42856</v>
      </c>
      <c r="B848" s="26">
        <v>-0.4</v>
      </c>
      <c r="C848" s="25">
        <v>42856</v>
      </c>
      <c r="D848" s="26">
        <v>-1.4</v>
      </c>
    </row>
    <row r="849" spans="1:4" ht="14.25" customHeight="1" x14ac:dyDescent="0.25">
      <c r="A849" s="25">
        <v>42887</v>
      </c>
      <c r="B849" s="26">
        <v>0.1</v>
      </c>
      <c r="C849" s="25">
        <v>42887</v>
      </c>
      <c r="D849" s="26">
        <v>0</v>
      </c>
    </row>
    <row r="850" spans="1:4" ht="14.25" customHeight="1" x14ac:dyDescent="0.25">
      <c r="A850" s="25">
        <v>42917</v>
      </c>
      <c r="B850" s="26">
        <v>0</v>
      </c>
      <c r="C850" s="25">
        <v>42917</v>
      </c>
      <c r="D850" s="26">
        <v>0.7</v>
      </c>
    </row>
    <row r="851" spans="1:4" ht="14.25" customHeight="1" x14ac:dyDescent="0.25">
      <c r="A851" s="25">
        <v>42948</v>
      </c>
      <c r="B851" s="26">
        <v>1</v>
      </c>
      <c r="C851" s="25">
        <v>42948</v>
      </c>
      <c r="D851" s="26">
        <v>-0.7</v>
      </c>
    </row>
    <row r="852" spans="1:4" ht="14.25" customHeight="1" x14ac:dyDescent="0.25">
      <c r="A852" s="25">
        <v>42979</v>
      </c>
      <c r="B852" s="26">
        <v>1.4</v>
      </c>
      <c r="C852" s="25">
        <v>42979</v>
      </c>
      <c r="D852" s="26">
        <v>0.7</v>
      </c>
    </row>
    <row r="853" spans="1:4" ht="14.25" customHeight="1" x14ac:dyDescent="0.25">
      <c r="A853" s="25">
        <v>43009</v>
      </c>
      <c r="B853" s="26">
        <v>1.1000000000000001</v>
      </c>
      <c r="C853" s="25">
        <v>43009</v>
      </c>
      <c r="D853" s="26">
        <v>-0.9</v>
      </c>
    </row>
    <row r="854" spans="1:4" ht="14.25" customHeight="1" x14ac:dyDescent="0.25">
      <c r="A854" s="25">
        <v>43040</v>
      </c>
      <c r="B854" s="26">
        <v>1.3</v>
      </c>
      <c r="C854" s="25">
        <v>43040</v>
      </c>
      <c r="D854" s="26">
        <v>5.0999999999999996</v>
      </c>
    </row>
    <row r="855" spans="1:4" ht="14.25" customHeight="1" x14ac:dyDescent="0.25">
      <c r="A855" s="25">
        <v>43070</v>
      </c>
      <c r="B855" s="26">
        <v>0.5</v>
      </c>
      <c r="C855" s="25">
        <v>43070</v>
      </c>
      <c r="D855" s="26">
        <v>2.2999999999999998</v>
      </c>
    </row>
    <row r="856" spans="1:4" ht="14.25" customHeight="1" x14ac:dyDescent="0.25">
      <c r="A856" s="25">
        <v>43101</v>
      </c>
      <c r="B856" s="26">
        <v>1.4</v>
      </c>
      <c r="C856" s="25">
        <v>43101</v>
      </c>
      <c r="D856" s="26">
        <v>3.2</v>
      </c>
    </row>
    <row r="857" spans="1:4" ht="14.25" customHeight="1" x14ac:dyDescent="0.25">
      <c r="A857" s="25">
        <v>43132</v>
      </c>
      <c r="B857" s="26">
        <v>1.8</v>
      </c>
      <c r="C857" s="25">
        <v>43132</v>
      </c>
      <c r="D857" s="26">
        <v>3.1</v>
      </c>
    </row>
    <row r="858" spans="1:4" ht="14.25" customHeight="1" x14ac:dyDescent="0.25">
      <c r="A858" s="25">
        <v>43160</v>
      </c>
      <c r="B858" s="26">
        <v>0</v>
      </c>
      <c r="C858" s="25">
        <v>43160</v>
      </c>
      <c r="D858" s="26">
        <v>-6.2</v>
      </c>
    </row>
    <row r="859" spans="1:4" ht="14.25" customHeight="1" x14ac:dyDescent="0.25">
      <c r="A859" s="25">
        <v>43191</v>
      </c>
      <c r="B859" s="26">
        <v>1.1000000000000001</v>
      </c>
      <c r="C859" s="25">
        <v>43191</v>
      </c>
      <c r="D859" s="26">
        <v>2.2000000000000002</v>
      </c>
    </row>
    <row r="860" spans="1:4" ht="14.25" customHeight="1" x14ac:dyDescent="0.25">
      <c r="A860" s="25">
        <v>43221</v>
      </c>
      <c r="B860" s="26">
        <v>1.9</v>
      </c>
      <c r="C860" s="25">
        <v>43221</v>
      </c>
      <c r="D860" s="26">
        <v>4.7</v>
      </c>
    </row>
    <row r="861" spans="1:4" ht="14.25" customHeight="1" x14ac:dyDescent="0.25">
      <c r="A861" s="25">
        <v>43252</v>
      </c>
      <c r="B861" s="26">
        <v>1</v>
      </c>
      <c r="C861" s="25">
        <v>43252</v>
      </c>
      <c r="D861" s="26">
        <v>-1.6</v>
      </c>
    </row>
    <row r="862" spans="1:4" ht="14.25" customHeight="1" x14ac:dyDescent="0.25">
      <c r="A862" s="25">
        <v>43282</v>
      </c>
      <c r="B862" s="26">
        <v>0.2</v>
      </c>
      <c r="C862" s="25">
        <v>43282</v>
      </c>
      <c r="D862" s="26">
        <v>1.4</v>
      </c>
    </row>
    <row r="863" spans="1:4" ht="14.25" customHeight="1" x14ac:dyDescent="0.25">
      <c r="A863" s="25">
        <v>43313</v>
      </c>
      <c r="B863" s="26">
        <v>0.4</v>
      </c>
      <c r="C863" s="25">
        <v>43313</v>
      </c>
      <c r="D863" s="26">
        <v>-7</v>
      </c>
    </row>
    <row r="864" spans="1:4" ht="14.25" customHeight="1" x14ac:dyDescent="0.25">
      <c r="A864" s="25">
        <v>43344</v>
      </c>
      <c r="B864" s="26">
        <v>0.6</v>
      </c>
      <c r="C864" s="25">
        <v>43344</v>
      </c>
      <c r="D864" s="26">
        <v>1.7</v>
      </c>
    </row>
    <row r="865" spans="1:4" ht="14.25" customHeight="1" x14ac:dyDescent="0.25">
      <c r="A865" s="25">
        <v>43374</v>
      </c>
      <c r="B865" s="26">
        <v>1.4</v>
      </c>
      <c r="C865" s="25">
        <v>43374</v>
      </c>
      <c r="D865" s="26">
        <v>5</v>
      </c>
    </row>
    <row r="866" spans="1:4" ht="14.25" customHeight="1" x14ac:dyDescent="0.25">
      <c r="A866" s="25">
        <v>43405</v>
      </c>
      <c r="B866" s="26">
        <v>-1.7</v>
      </c>
      <c r="C866" s="25">
        <v>43405</v>
      </c>
      <c r="D866" s="26">
        <v>-6.6</v>
      </c>
    </row>
    <row r="867" spans="1:4" ht="14.25" customHeight="1" x14ac:dyDescent="0.25">
      <c r="A867" s="25">
        <v>43435</v>
      </c>
      <c r="B867" s="26">
        <v>-2.8</v>
      </c>
      <c r="C867" s="25">
        <v>43435</v>
      </c>
      <c r="D867" s="26">
        <v>6.9</v>
      </c>
    </row>
    <row r="868" spans="1:4" ht="14.25" customHeight="1" x14ac:dyDescent="0.25">
      <c r="A868" s="25">
        <v>43466</v>
      </c>
      <c r="B868" s="26">
        <v>-1.7</v>
      </c>
      <c r="C868" s="25">
        <v>43466</v>
      </c>
      <c r="D868" s="26">
        <v>-10.3</v>
      </c>
    </row>
    <row r="869" spans="1:4" ht="14.25" customHeight="1" x14ac:dyDescent="0.25">
      <c r="A869" s="25">
        <v>43497</v>
      </c>
      <c r="B869" s="26">
        <v>0.7</v>
      </c>
      <c r="C869" s="25">
        <v>43497</v>
      </c>
      <c r="D869" s="26">
        <v>-4.3</v>
      </c>
    </row>
    <row r="870" spans="1:4" ht="14.25" customHeight="1" x14ac:dyDescent="0.25">
      <c r="A870" s="25">
        <v>43525</v>
      </c>
      <c r="B870" s="26">
        <v>1.1000000000000001</v>
      </c>
      <c r="C870" s="25">
        <v>43525</v>
      </c>
      <c r="D870" s="26">
        <v>0.4</v>
      </c>
    </row>
    <row r="871" spans="1:4" ht="14.25" customHeight="1" x14ac:dyDescent="0.25">
      <c r="A871" s="25">
        <v>43556</v>
      </c>
      <c r="B871" s="26">
        <v>0.6</v>
      </c>
      <c r="C871" s="25">
        <v>43556</v>
      </c>
      <c r="D871" s="26">
        <v>3.9</v>
      </c>
    </row>
    <row r="872" spans="1:4" ht="14.25" customHeight="1" x14ac:dyDescent="0.25">
      <c r="A872" s="25">
        <v>43586</v>
      </c>
      <c r="B872" s="26">
        <v>-1.2</v>
      </c>
      <c r="C872" s="25">
        <v>43586</v>
      </c>
      <c r="D872" s="26">
        <v>-5.9</v>
      </c>
    </row>
    <row r="873" spans="1:4" ht="14.25" customHeight="1" x14ac:dyDescent="0.25">
      <c r="A873" s="25">
        <v>43617</v>
      </c>
      <c r="B873" s="26">
        <v>-2.1</v>
      </c>
      <c r="C873" s="25">
        <v>43617</v>
      </c>
      <c r="D873" s="26">
        <v>-5</v>
      </c>
    </row>
    <row r="874" spans="1:4" ht="14.25" customHeight="1" x14ac:dyDescent="0.25">
      <c r="A874" s="25">
        <v>43647</v>
      </c>
      <c r="B874" s="26">
        <v>0</v>
      </c>
      <c r="C874" s="25">
        <v>43647</v>
      </c>
      <c r="D874" s="26">
        <v>1.6</v>
      </c>
    </row>
    <row r="875" spans="1:4" ht="14.25" customHeight="1" x14ac:dyDescent="0.25">
      <c r="A875" s="25">
        <v>43678</v>
      </c>
      <c r="B875" s="26">
        <v>-1</v>
      </c>
      <c r="C875" s="25">
        <v>43678</v>
      </c>
      <c r="D875" s="26">
        <v>-2.4</v>
      </c>
    </row>
    <row r="876" spans="1:4" ht="14.25" customHeight="1" x14ac:dyDescent="0.25">
      <c r="A876" s="25">
        <v>43709</v>
      </c>
      <c r="B876" s="26">
        <v>-0.2</v>
      </c>
      <c r="C876" s="25">
        <v>43709</v>
      </c>
      <c r="D876" s="26">
        <v>-0.5</v>
      </c>
    </row>
    <row r="877" spans="1:4" ht="14.25" customHeight="1" x14ac:dyDescent="0.25">
      <c r="A877" s="25">
        <v>43739</v>
      </c>
      <c r="B877" s="26">
        <v>0.4</v>
      </c>
      <c r="C877" s="25">
        <v>43739</v>
      </c>
      <c r="D877" s="26">
        <v>-0.5</v>
      </c>
    </row>
    <row r="878" spans="1:4" ht="14.25" customHeight="1" x14ac:dyDescent="0.25">
      <c r="A878" s="25">
        <v>43770</v>
      </c>
      <c r="B878" s="26">
        <v>0.4</v>
      </c>
      <c r="C878" s="25">
        <v>43770</v>
      </c>
      <c r="D878" s="26">
        <v>5.6</v>
      </c>
    </row>
    <row r="879" spans="1:4" ht="14.25" customHeight="1" x14ac:dyDescent="0.25">
      <c r="A879" s="25">
        <v>43800</v>
      </c>
      <c r="B879" s="26">
        <v>-0.3</v>
      </c>
      <c r="C879" s="25">
        <v>43800</v>
      </c>
      <c r="D879" s="26">
        <v>2.2999999999999998</v>
      </c>
    </row>
    <row r="880" spans="1:4" ht="14.25" customHeight="1" x14ac:dyDescent="0.25">
      <c r="A880" s="25">
        <v>43831</v>
      </c>
      <c r="B880" s="26">
        <v>-0.3</v>
      </c>
      <c r="C880" s="25">
        <v>43831</v>
      </c>
      <c r="D880" s="26">
        <v>-2.4</v>
      </c>
    </row>
    <row r="881" spans="1:4" ht="14.25" customHeight="1" x14ac:dyDescent="0.25">
      <c r="A881" s="25">
        <v>43862</v>
      </c>
      <c r="B881" s="26">
        <v>-1.3</v>
      </c>
      <c r="C881" s="25">
        <v>43862</v>
      </c>
      <c r="D881" s="26">
        <v>-12</v>
      </c>
    </row>
    <row r="882" spans="1:4" ht="14.25" customHeight="1" x14ac:dyDescent="0.25">
      <c r="A882" s="25">
        <v>43891</v>
      </c>
      <c r="B882" s="26">
        <v>-3.1</v>
      </c>
      <c r="C882" s="25">
        <v>43891</v>
      </c>
      <c r="D882" s="26">
        <v>-14.1</v>
      </c>
    </row>
    <row r="883" spans="1:4" ht="14.25" customHeight="1" x14ac:dyDescent="0.25">
      <c r="A883" s="25">
        <v>43922</v>
      </c>
      <c r="B883" s="26">
        <v>-6.7</v>
      </c>
      <c r="C883" s="25">
        <v>43922</v>
      </c>
      <c r="D883" s="26">
        <v>-21.8</v>
      </c>
    </row>
    <row r="884" spans="1:4" ht="14.25" customHeight="1" x14ac:dyDescent="0.25">
      <c r="A884" s="25">
        <v>43952</v>
      </c>
      <c r="B884" s="26">
        <v>0</v>
      </c>
      <c r="C884" s="25">
        <v>43952</v>
      </c>
      <c r="D884" s="26">
        <v>11.6</v>
      </c>
    </row>
    <row r="885" spans="1:4" ht="14.25" customHeight="1" x14ac:dyDescent="0.25">
      <c r="A885" s="25">
        <v>43983</v>
      </c>
      <c r="B885" s="26">
        <v>2.2999999999999998</v>
      </c>
      <c r="C885" s="25">
        <v>43983</v>
      </c>
      <c r="D885" s="26">
        <v>8.1</v>
      </c>
    </row>
    <row r="886" spans="1:4" ht="14.25" customHeight="1" x14ac:dyDescent="0.25">
      <c r="A886" s="25">
        <v>44013</v>
      </c>
      <c r="B886" s="26">
        <v>2.6</v>
      </c>
      <c r="C886" s="25">
        <v>44013</v>
      </c>
      <c r="D886" s="26">
        <v>1</v>
      </c>
    </row>
    <row r="887" spans="1:4" ht="14.25" customHeight="1" x14ac:dyDescent="0.25">
      <c r="A887" s="25">
        <v>44044</v>
      </c>
      <c r="B887" s="26">
        <v>1.8</v>
      </c>
      <c r="C887" s="25">
        <v>44044</v>
      </c>
      <c r="D887" s="26">
        <v>6.4</v>
      </c>
    </row>
    <row r="888" spans="1:4" ht="14.25" customHeight="1" x14ac:dyDescent="0.25">
      <c r="A888" s="25">
        <v>44075</v>
      </c>
      <c r="B888" s="26">
        <v>1.2</v>
      </c>
      <c r="C888" s="25">
        <v>44075</v>
      </c>
      <c r="D888" s="26">
        <v>8.5</v>
      </c>
    </row>
    <row r="889" spans="1:4" ht="14.25" customHeight="1" x14ac:dyDescent="0.25">
      <c r="A889" s="25">
        <v>44105</v>
      </c>
      <c r="B889" s="26">
        <v>1.7</v>
      </c>
      <c r="C889" s="25">
        <v>44105</v>
      </c>
      <c r="D889" s="26">
        <v>2.2000000000000002</v>
      </c>
    </row>
    <row r="890" spans="1:4" ht="14.25" customHeight="1" x14ac:dyDescent="0.25">
      <c r="A890" s="25">
        <v>44136</v>
      </c>
      <c r="B890" s="26">
        <v>1.5</v>
      </c>
      <c r="C890" s="25">
        <v>44136</v>
      </c>
      <c r="D890" s="26">
        <v>11.2</v>
      </c>
    </row>
    <row r="891" spans="1:4" ht="14.25" customHeight="1" x14ac:dyDescent="0.25">
      <c r="A891" s="25">
        <v>44166</v>
      </c>
      <c r="B891" s="26">
        <v>2.7</v>
      </c>
      <c r="C891" s="25">
        <v>44166</v>
      </c>
      <c r="D891" s="26">
        <v>4.2</v>
      </c>
    </row>
    <row r="892" spans="1:4" ht="14.25" customHeight="1" x14ac:dyDescent="0.25">
      <c r="A892" s="25">
        <v>44197</v>
      </c>
      <c r="B892" s="26">
        <v>3.3</v>
      </c>
      <c r="C892" s="25">
        <v>44197</v>
      </c>
      <c r="D892" s="26">
        <v>7.2</v>
      </c>
    </row>
    <row r="893" spans="1:4" ht="14.25" customHeight="1" x14ac:dyDescent="0.25">
      <c r="A893" s="25">
        <v>44228</v>
      </c>
      <c r="B893" s="26">
        <v>5.5</v>
      </c>
      <c r="C893" s="25">
        <v>44228</v>
      </c>
      <c r="D893" s="26">
        <v>8.6</v>
      </c>
    </row>
    <row r="894" spans="1:4" ht="14.25" customHeight="1" x14ac:dyDescent="0.25">
      <c r="A894" s="25"/>
      <c r="B894" s="26"/>
      <c r="C894" s="25"/>
      <c r="D894" s="26"/>
    </row>
    <row r="895" spans="1:4" ht="14.25" customHeight="1" x14ac:dyDescent="0.25">
      <c r="A895" s="25"/>
      <c r="B895" s="26"/>
      <c r="C895" s="25"/>
      <c r="D895" s="26"/>
    </row>
    <row r="896" spans="1:4" ht="14.25" customHeight="1" x14ac:dyDescent="0.25">
      <c r="A896" s="25"/>
      <c r="B896" s="26"/>
      <c r="C896" s="25"/>
      <c r="D896" s="26"/>
    </row>
    <row r="897" spans="1:4" ht="14.25" customHeight="1" x14ac:dyDescent="0.25">
      <c r="A897" s="25"/>
      <c r="B897" s="26"/>
      <c r="C897" s="25"/>
      <c r="D897" s="26"/>
    </row>
    <row r="898" spans="1:4" ht="14.25" customHeight="1" x14ac:dyDescent="0.25">
      <c r="A898" s="25"/>
      <c r="B898" s="26"/>
      <c r="C898" s="25"/>
      <c r="D898" s="26"/>
    </row>
    <row r="899" spans="1:4" ht="14.25" customHeight="1" x14ac:dyDescent="0.25">
      <c r="A899" s="25"/>
      <c r="B899" s="26"/>
      <c r="C899" s="25"/>
      <c r="D899" s="26"/>
    </row>
    <row r="900" spans="1:4" ht="14.25" customHeight="1" x14ac:dyDescent="0.25">
      <c r="A900" s="25"/>
      <c r="B900" s="26"/>
      <c r="C900" s="25"/>
      <c r="D900" s="26"/>
    </row>
    <row r="901" spans="1:4" ht="14.25" customHeight="1" x14ac:dyDescent="0.25">
      <c r="A901" s="25"/>
      <c r="B901" s="26"/>
      <c r="C901" s="25"/>
      <c r="D901" s="26"/>
    </row>
    <row r="902" spans="1:4" ht="14.25" customHeight="1" x14ac:dyDescent="0.25">
      <c r="A902" s="25"/>
      <c r="B902" s="26"/>
      <c r="C902" s="25"/>
      <c r="D902" s="26"/>
    </row>
    <row r="903" spans="1:4" ht="14.25" customHeight="1" x14ac:dyDescent="0.25">
      <c r="A903" s="25"/>
      <c r="B903" s="26"/>
      <c r="C903" s="25"/>
      <c r="D903" s="26"/>
    </row>
    <row r="904" spans="1:4" ht="14.25" customHeight="1" x14ac:dyDescent="0.25">
      <c r="A904" s="25"/>
      <c r="B904" s="26"/>
      <c r="C904" s="25"/>
      <c r="D904" s="26"/>
    </row>
    <row r="905" spans="1:4" ht="14.25" customHeight="1" x14ac:dyDescent="0.25">
      <c r="A905" s="25"/>
      <c r="B905" s="26"/>
      <c r="C905" s="25"/>
      <c r="D905" s="26"/>
    </row>
    <row r="906" spans="1:4" ht="14.25" customHeight="1" x14ac:dyDescent="0.25">
      <c r="A906" s="25"/>
      <c r="B906" s="26"/>
      <c r="C906" s="25"/>
      <c r="D906" s="26"/>
    </row>
    <row r="907" spans="1:4" ht="14.25" customHeight="1" x14ac:dyDescent="0.25">
      <c r="A907" s="25"/>
      <c r="B907" s="26"/>
      <c r="C907" s="25"/>
      <c r="D907" s="26"/>
    </row>
    <row r="908" spans="1:4" ht="14.25" customHeight="1" x14ac:dyDescent="0.25">
      <c r="A908" s="25"/>
      <c r="B908" s="26"/>
      <c r="C908" s="25"/>
      <c r="D908" s="26"/>
    </row>
    <row r="909" spans="1:4" ht="14.25" customHeight="1" x14ac:dyDescent="0.25">
      <c r="A909" s="25"/>
      <c r="B909" s="26"/>
      <c r="C909" s="25"/>
      <c r="D909" s="26"/>
    </row>
    <row r="910" spans="1:4" ht="14.25" customHeight="1" x14ac:dyDescent="0.25">
      <c r="A910" s="25"/>
      <c r="B910" s="26"/>
      <c r="C910" s="25"/>
      <c r="D910" s="26"/>
    </row>
    <row r="911" spans="1:4" ht="14.25" customHeight="1" x14ac:dyDescent="0.25">
      <c r="A911" s="25"/>
      <c r="B911" s="26"/>
      <c r="C911" s="25"/>
      <c r="D911" s="26"/>
    </row>
    <row r="912" spans="1:4" ht="14.25" customHeight="1" x14ac:dyDescent="0.25">
      <c r="A912" s="25"/>
      <c r="B912" s="26"/>
      <c r="C912" s="25"/>
      <c r="D912" s="26"/>
    </row>
    <row r="913" spans="1:4" ht="14.25" customHeight="1" x14ac:dyDescent="0.25">
      <c r="A913" s="25"/>
      <c r="B913" s="26"/>
      <c r="C913" s="25"/>
      <c r="D913" s="26"/>
    </row>
    <row r="914" spans="1:4" ht="14.25" customHeight="1" x14ac:dyDescent="0.25">
      <c r="A914" s="25"/>
      <c r="B914" s="26"/>
      <c r="C914" s="25"/>
      <c r="D914" s="26"/>
    </row>
    <row r="915" spans="1:4" ht="14.25" customHeight="1" x14ac:dyDescent="0.25">
      <c r="A915" s="25"/>
      <c r="B915" s="26"/>
      <c r="C915" s="25"/>
      <c r="D915" s="26"/>
    </row>
    <row r="916" spans="1:4" ht="14.25" customHeight="1" x14ac:dyDescent="0.25">
      <c r="A916" s="25"/>
      <c r="B916" s="26"/>
      <c r="C916" s="25"/>
      <c r="D916" s="26"/>
    </row>
    <row r="917" spans="1:4" ht="14.25" customHeight="1" x14ac:dyDescent="0.25">
      <c r="A917" s="25"/>
      <c r="B917" s="26"/>
      <c r="C917" s="25"/>
      <c r="D917" s="26"/>
    </row>
    <row r="918" spans="1:4" ht="14.25" customHeight="1" x14ac:dyDescent="0.25">
      <c r="A918" s="25"/>
      <c r="B918" s="26"/>
      <c r="C918" s="25"/>
      <c r="D918" s="26"/>
    </row>
    <row r="919" spans="1:4" ht="14.25" customHeight="1" x14ac:dyDescent="0.25">
      <c r="A919" s="25"/>
      <c r="B919" s="26"/>
      <c r="C919" s="25"/>
      <c r="D919" s="26"/>
    </row>
    <row r="920" spans="1:4" ht="14.25" customHeight="1" x14ac:dyDescent="0.25">
      <c r="A920" s="25"/>
      <c r="B920" s="26"/>
      <c r="C920" s="25"/>
      <c r="D920" s="26"/>
    </row>
    <row r="921" spans="1:4" ht="14.25" customHeight="1" x14ac:dyDescent="0.25">
      <c r="A921" s="25"/>
      <c r="B921" s="26"/>
      <c r="C921" s="25"/>
      <c r="D921" s="26"/>
    </row>
    <row r="922" spans="1:4" ht="14.25" customHeight="1" x14ac:dyDescent="0.25">
      <c r="A922" s="25"/>
      <c r="B922" s="26"/>
      <c r="C922" s="25"/>
      <c r="D922" s="26"/>
    </row>
    <row r="923" spans="1:4" ht="14.25" customHeight="1" x14ac:dyDescent="0.25">
      <c r="A923" s="25"/>
      <c r="B923" s="26"/>
      <c r="C923" s="25"/>
      <c r="D923" s="26"/>
    </row>
    <row r="924" spans="1:4" ht="14.25" customHeight="1" x14ac:dyDescent="0.25">
      <c r="A924" s="25"/>
      <c r="B924" s="26"/>
      <c r="C924" s="25"/>
      <c r="D924" s="26"/>
    </row>
    <row r="925" spans="1:4" ht="14.25" customHeight="1" x14ac:dyDescent="0.25">
      <c r="A925" s="25"/>
      <c r="B925" s="26"/>
      <c r="C925" s="25"/>
      <c r="D925" s="26"/>
    </row>
    <row r="926" spans="1:4" ht="14.25" customHeight="1" x14ac:dyDescent="0.25">
      <c r="A926" s="25"/>
      <c r="B926" s="26"/>
      <c r="C926" s="25"/>
      <c r="D926" s="26"/>
    </row>
    <row r="927" spans="1:4" ht="14.25" customHeight="1" x14ac:dyDescent="0.25">
      <c r="A927" s="25"/>
      <c r="B927" s="26"/>
      <c r="C927" s="25"/>
      <c r="D927" s="26"/>
    </row>
    <row r="928" spans="1:4" ht="14.25" customHeight="1" x14ac:dyDescent="0.25">
      <c r="A928" s="25"/>
      <c r="B928" s="26"/>
      <c r="C928" s="25"/>
      <c r="D928" s="26"/>
    </row>
    <row r="929" spans="1:4" ht="14.25" customHeight="1" x14ac:dyDescent="0.25">
      <c r="A929" s="25"/>
      <c r="B929" s="26"/>
      <c r="C929" s="25"/>
      <c r="D929" s="26"/>
    </row>
    <row r="930" spans="1:4" ht="14.25" customHeight="1" x14ac:dyDescent="0.25">
      <c r="A930" s="25"/>
      <c r="B930" s="26"/>
      <c r="C930" s="25"/>
      <c r="D930" s="26"/>
    </row>
    <row r="931" spans="1:4" ht="14.25" customHeight="1" x14ac:dyDescent="0.25">
      <c r="A931" s="25"/>
      <c r="B931" s="26"/>
      <c r="C931" s="25"/>
      <c r="D931" s="26"/>
    </row>
    <row r="932" spans="1:4" ht="14.25" customHeight="1" x14ac:dyDescent="0.25">
      <c r="A932" s="25"/>
      <c r="B932" s="26"/>
      <c r="C932" s="25"/>
      <c r="D932" s="26"/>
    </row>
    <row r="933" spans="1:4" ht="14.25" customHeight="1" x14ac:dyDescent="0.25">
      <c r="A933" s="25"/>
      <c r="B933" s="26"/>
      <c r="C933" s="25"/>
      <c r="D933" s="26"/>
    </row>
    <row r="934" spans="1:4" ht="14.25" customHeight="1" x14ac:dyDescent="0.25">
      <c r="A934" s="25"/>
      <c r="B934" s="26"/>
      <c r="C934" s="25"/>
      <c r="D934" s="26"/>
    </row>
    <row r="935" spans="1:4" ht="14.25" customHeight="1" x14ac:dyDescent="0.25">
      <c r="A935" s="25"/>
      <c r="B935" s="26"/>
      <c r="C935" s="25"/>
      <c r="D935" s="26"/>
    </row>
    <row r="936" spans="1:4" ht="14.25" customHeight="1" x14ac:dyDescent="0.25">
      <c r="A936" s="25"/>
      <c r="B936" s="26"/>
      <c r="C936" s="25"/>
      <c r="D936" s="26"/>
    </row>
    <row r="937" spans="1:4" ht="14.25" customHeight="1" x14ac:dyDescent="0.25">
      <c r="A937" s="25"/>
      <c r="B937" s="26"/>
      <c r="C937" s="25"/>
      <c r="D937" s="26"/>
    </row>
    <row r="938" spans="1:4" ht="14.25" customHeight="1" x14ac:dyDescent="0.25">
      <c r="A938" s="25"/>
      <c r="B938" s="26"/>
      <c r="C938" s="25"/>
      <c r="D938" s="26"/>
    </row>
    <row r="939" spans="1:4" ht="14.25" customHeight="1" x14ac:dyDescent="0.25">
      <c r="A939" s="25"/>
      <c r="B939" s="26"/>
      <c r="C939" s="25"/>
      <c r="D939" s="26"/>
    </row>
    <row r="940" spans="1:4" ht="14.25" customHeight="1" x14ac:dyDescent="0.25">
      <c r="A940" s="25"/>
      <c r="B940" s="26"/>
      <c r="C940" s="25"/>
      <c r="D940" s="26"/>
    </row>
    <row r="941" spans="1:4" ht="14.25" customHeight="1" x14ac:dyDescent="0.25">
      <c r="A941" s="25"/>
      <c r="B941" s="26"/>
      <c r="C941" s="25"/>
      <c r="D941" s="26"/>
    </row>
    <row r="942" spans="1:4" ht="14.25" customHeight="1" x14ac:dyDescent="0.25">
      <c r="A942" s="25"/>
      <c r="B942" s="26"/>
      <c r="C942" s="25"/>
      <c r="D942" s="26"/>
    </row>
    <row r="943" spans="1:4" ht="14.25" customHeight="1" x14ac:dyDescent="0.25">
      <c r="A943" s="25"/>
      <c r="B943" s="26"/>
      <c r="C943" s="25"/>
      <c r="D943" s="26"/>
    </row>
    <row r="944" spans="1:4" ht="14.25" customHeight="1" x14ac:dyDescent="0.25">
      <c r="A944" s="25"/>
      <c r="B944" s="26"/>
      <c r="C944" s="25"/>
      <c r="D944" s="26"/>
    </row>
    <row r="945" spans="1:4" ht="14.25" customHeight="1" x14ac:dyDescent="0.25">
      <c r="A945" s="25"/>
      <c r="B945" s="26"/>
      <c r="C945" s="25"/>
      <c r="D945" s="26"/>
    </row>
    <row r="946" spans="1:4" ht="14.25" customHeight="1" x14ac:dyDescent="0.25">
      <c r="A946" s="25"/>
      <c r="B946" s="26"/>
      <c r="C946" s="25"/>
      <c r="D946" s="26"/>
    </row>
    <row r="947" spans="1:4" ht="14.25" customHeight="1" x14ac:dyDescent="0.25">
      <c r="A947" s="25"/>
      <c r="B947" s="26"/>
      <c r="C947" s="25"/>
      <c r="D947" s="26"/>
    </row>
    <row r="948" spans="1:4" ht="14.25" customHeight="1" x14ac:dyDescent="0.25">
      <c r="A948" s="25"/>
      <c r="B948" s="26"/>
      <c r="C948" s="25"/>
      <c r="D948" s="26"/>
    </row>
    <row r="949" spans="1:4" ht="14.25" customHeight="1" x14ac:dyDescent="0.25">
      <c r="A949" s="25"/>
      <c r="B949" s="26"/>
      <c r="C949" s="25"/>
      <c r="D949" s="26"/>
    </row>
    <row r="950" spans="1:4" ht="14.25" customHeight="1" x14ac:dyDescent="0.25">
      <c r="A950" s="25"/>
      <c r="B950" s="26"/>
      <c r="C950" s="25"/>
      <c r="D950" s="26"/>
    </row>
    <row r="951" spans="1:4" ht="14.25" customHeight="1" x14ac:dyDescent="0.25">
      <c r="A951" s="25"/>
      <c r="B951" s="26"/>
      <c r="C951" s="25"/>
      <c r="D951" s="26"/>
    </row>
    <row r="952" spans="1:4" ht="14.25" customHeight="1" x14ac:dyDescent="0.25">
      <c r="A952" s="25"/>
      <c r="B952" s="26"/>
      <c r="C952" s="25"/>
      <c r="D952" s="26"/>
    </row>
    <row r="953" spans="1:4" ht="14.25" customHeight="1" x14ac:dyDescent="0.25">
      <c r="A953" s="25"/>
      <c r="B953" s="26"/>
      <c r="C953" s="25"/>
      <c r="D953" s="26"/>
    </row>
    <row r="954" spans="1:4" ht="14.25" customHeight="1" x14ac:dyDescent="0.25">
      <c r="A954" s="25"/>
      <c r="B954" s="26"/>
      <c r="C954" s="25"/>
      <c r="D954" s="26"/>
    </row>
    <row r="955" spans="1:4" ht="14.25" customHeight="1" x14ac:dyDescent="0.25">
      <c r="A955" s="25"/>
      <c r="B955" s="26"/>
      <c r="C955" s="25"/>
      <c r="D955" s="26"/>
    </row>
    <row r="956" spans="1:4" ht="14.25" customHeight="1" x14ac:dyDescent="0.25">
      <c r="A956" s="25"/>
      <c r="B956" s="26"/>
      <c r="C956" s="25"/>
      <c r="D956" s="26"/>
    </row>
    <row r="957" spans="1:4" ht="14.25" customHeight="1" x14ac:dyDescent="0.25">
      <c r="A957" s="25"/>
      <c r="B957" s="26"/>
      <c r="C957" s="25"/>
      <c r="D957" s="26"/>
    </row>
    <row r="958" spans="1:4" ht="14.25" customHeight="1" x14ac:dyDescent="0.25">
      <c r="A958" s="25"/>
      <c r="B958" s="26"/>
      <c r="C958" s="25"/>
      <c r="D958" s="26"/>
    </row>
    <row r="959" spans="1:4" ht="14.25" customHeight="1" x14ac:dyDescent="0.25">
      <c r="A959" s="25"/>
      <c r="B959" s="26"/>
      <c r="C959" s="25"/>
      <c r="D959" s="26"/>
    </row>
    <row r="960" spans="1:4" ht="14.25" customHeight="1" x14ac:dyDescent="0.25">
      <c r="A960" s="25"/>
      <c r="B960" s="26"/>
      <c r="C960" s="25"/>
      <c r="D960" s="26"/>
    </row>
    <row r="961" spans="1:4" ht="14.25" customHeight="1" x14ac:dyDescent="0.25">
      <c r="A961" s="25"/>
      <c r="B961" s="26"/>
      <c r="C961" s="25"/>
      <c r="D961" s="26"/>
    </row>
    <row r="962" spans="1:4" ht="14.25" customHeight="1" x14ac:dyDescent="0.25">
      <c r="A962" s="25"/>
      <c r="B962" s="26"/>
      <c r="C962" s="25"/>
      <c r="D962" s="26"/>
    </row>
    <row r="963" spans="1:4" ht="14.25" customHeight="1" x14ac:dyDescent="0.25">
      <c r="A963" s="25"/>
      <c r="B963" s="26"/>
      <c r="C963" s="25"/>
      <c r="D963" s="26"/>
    </row>
    <row r="964" spans="1:4" ht="14.25" customHeight="1" x14ac:dyDescent="0.25">
      <c r="A964" s="25"/>
      <c r="B964" s="26"/>
      <c r="C964" s="25"/>
      <c r="D964" s="26"/>
    </row>
    <row r="965" spans="1:4" ht="14.25" customHeight="1" x14ac:dyDescent="0.25">
      <c r="A965" s="25"/>
      <c r="B965" s="26"/>
      <c r="C965" s="25"/>
      <c r="D965" s="26"/>
    </row>
    <row r="966" spans="1:4" ht="14.25" customHeight="1" x14ac:dyDescent="0.25">
      <c r="A966" s="25"/>
      <c r="B966" s="26"/>
      <c r="C966" s="25"/>
      <c r="D966" s="26"/>
    </row>
    <row r="967" spans="1:4" ht="14.25" customHeight="1" x14ac:dyDescent="0.25">
      <c r="A967" s="25"/>
      <c r="B967" s="26"/>
      <c r="C967" s="25"/>
      <c r="D967" s="26"/>
    </row>
    <row r="968" spans="1:4" ht="14.25" customHeight="1" x14ac:dyDescent="0.25">
      <c r="A968" s="25"/>
      <c r="B968" s="26"/>
      <c r="C968" s="25"/>
      <c r="D968" s="26"/>
    </row>
    <row r="969" spans="1:4" ht="14.25" customHeight="1" x14ac:dyDescent="0.25">
      <c r="A969" s="25"/>
      <c r="B969" s="26"/>
      <c r="C969" s="25"/>
      <c r="D969" s="26"/>
    </row>
    <row r="970" spans="1:4" ht="14.25" customHeight="1" x14ac:dyDescent="0.25">
      <c r="A970" s="25"/>
      <c r="B970" s="26"/>
      <c r="C970" s="25"/>
      <c r="D970" s="26"/>
    </row>
    <row r="971" spans="1:4" ht="14.25" customHeight="1" x14ac:dyDescent="0.25">
      <c r="A971" s="25"/>
      <c r="B971" s="26"/>
      <c r="C971" s="25"/>
      <c r="D971" s="26"/>
    </row>
    <row r="972" spans="1:4" ht="14.25" customHeight="1" x14ac:dyDescent="0.25">
      <c r="A972" s="25"/>
      <c r="B972" s="26"/>
      <c r="C972" s="25"/>
      <c r="D972" s="26"/>
    </row>
    <row r="973" spans="1:4" ht="14.25" customHeight="1" x14ac:dyDescent="0.25">
      <c r="A973" s="25"/>
      <c r="B973" s="26"/>
      <c r="C973" s="25"/>
      <c r="D973" s="26"/>
    </row>
    <row r="974" spans="1:4" ht="14.25" customHeight="1" x14ac:dyDescent="0.25">
      <c r="A974" s="25"/>
      <c r="B974" s="26"/>
      <c r="C974" s="25"/>
      <c r="D974" s="26"/>
    </row>
    <row r="975" spans="1:4" ht="14.25" customHeight="1" x14ac:dyDescent="0.25">
      <c r="A975" s="25"/>
      <c r="B975" s="26"/>
      <c r="C975" s="25"/>
      <c r="D975" s="26"/>
    </row>
    <row r="976" spans="1:4" ht="14.25" customHeight="1" x14ac:dyDescent="0.25">
      <c r="A976" s="25"/>
      <c r="B976" s="26"/>
      <c r="C976" s="25"/>
      <c r="D976" s="26"/>
    </row>
    <row r="977" spans="1:4" ht="14.25" customHeight="1" x14ac:dyDescent="0.25">
      <c r="A977" s="25"/>
      <c r="B977" s="26"/>
      <c r="C977" s="25"/>
      <c r="D977" s="26"/>
    </row>
    <row r="978" spans="1:4" ht="14.25" customHeight="1" x14ac:dyDescent="0.25">
      <c r="A978" s="25"/>
      <c r="B978" s="26"/>
      <c r="C978" s="25"/>
      <c r="D978" s="26"/>
    </row>
    <row r="979" spans="1:4" ht="14.25" customHeight="1" x14ac:dyDescent="0.25">
      <c r="A979" s="25"/>
      <c r="B979" s="26"/>
      <c r="C979" s="25"/>
      <c r="D979" s="26"/>
    </row>
    <row r="980" spans="1:4" ht="14.25" customHeight="1" x14ac:dyDescent="0.25">
      <c r="A980" s="25"/>
      <c r="B980" s="26"/>
      <c r="C980" s="25"/>
      <c r="D980" s="26"/>
    </row>
    <row r="981" spans="1:4" ht="14.25" customHeight="1" x14ac:dyDescent="0.25">
      <c r="A981" s="25"/>
      <c r="B981" s="26"/>
      <c r="C981" s="25"/>
      <c r="D981" s="26"/>
    </row>
    <row r="982" spans="1:4" ht="14.25" customHeight="1" x14ac:dyDescent="0.25">
      <c r="A982" s="25"/>
      <c r="B982" s="26"/>
      <c r="C982" s="25"/>
      <c r="D982" s="26"/>
    </row>
    <row r="983" spans="1:4" ht="14.25" customHeight="1" x14ac:dyDescent="0.25">
      <c r="A983" s="25"/>
      <c r="B983" s="26"/>
      <c r="C983" s="25"/>
      <c r="D983" s="26"/>
    </row>
    <row r="984" spans="1:4" ht="14.25" customHeight="1" x14ac:dyDescent="0.25">
      <c r="A984" s="25"/>
      <c r="B984" s="26"/>
      <c r="C984" s="25"/>
      <c r="D984" s="26"/>
    </row>
    <row r="985" spans="1:4" ht="14.25" customHeight="1" x14ac:dyDescent="0.25">
      <c r="A985" s="25"/>
      <c r="B985" s="26"/>
      <c r="C985" s="25"/>
      <c r="D985" s="26"/>
    </row>
    <row r="986" spans="1:4" ht="14.25" customHeight="1" x14ac:dyDescent="0.25">
      <c r="A986" s="25"/>
      <c r="B986" s="26"/>
      <c r="C986" s="25"/>
      <c r="D986" s="26"/>
    </row>
    <row r="987" spans="1:4" ht="14.25" customHeight="1" x14ac:dyDescent="0.25">
      <c r="A987" s="25"/>
      <c r="B987" s="26"/>
      <c r="C987" s="25"/>
      <c r="D987" s="26"/>
    </row>
    <row r="988" spans="1:4" ht="14.25" customHeight="1" x14ac:dyDescent="0.25">
      <c r="A988" s="25"/>
      <c r="B988" s="26"/>
      <c r="C988" s="25"/>
      <c r="D988" s="26"/>
    </row>
    <row r="989" spans="1:4" ht="14.25" customHeight="1" x14ac:dyDescent="0.25">
      <c r="A989" s="25"/>
      <c r="B989" s="26"/>
      <c r="C989" s="25"/>
      <c r="D989" s="26"/>
    </row>
    <row r="990" spans="1:4" ht="14.25" customHeight="1" x14ac:dyDescent="0.25">
      <c r="A990" s="25"/>
      <c r="B990" s="26"/>
      <c r="C990" s="25"/>
      <c r="D990" s="26"/>
    </row>
    <row r="991" spans="1:4" ht="14.25" customHeight="1" x14ac:dyDescent="0.25">
      <c r="A991" s="25"/>
      <c r="B991" s="26"/>
      <c r="C991" s="25"/>
      <c r="D991" s="26"/>
    </row>
    <row r="992" spans="1:4" ht="14.25" customHeight="1" x14ac:dyDescent="0.25">
      <c r="A992" s="25"/>
      <c r="B992" s="26"/>
      <c r="C992" s="25"/>
      <c r="D992" s="26"/>
    </row>
    <row r="993" spans="1:4" ht="14.25" customHeight="1" x14ac:dyDescent="0.25">
      <c r="A993" s="25"/>
      <c r="B993" s="26"/>
      <c r="C993" s="25"/>
      <c r="D993" s="26"/>
    </row>
    <row r="994" spans="1:4" ht="14.25" customHeight="1" x14ac:dyDescent="0.25">
      <c r="A994" s="25"/>
      <c r="B994" s="26"/>
      <c r="C994" s="25"/>
      <c r="D994" s="26"/>
    </row>
    <row r="995" spans="1:4" ht="14.25" customHeight="1" x14ac:dyDescent="0.25">
      <c r="A995" s="25"/>
      <c r="B995" s="26"/>
      <c r="C995" s="25"/>
      <c r="D995" s="26"/>
    </row>
    <row r="996" spans="1:4" ht="14.25" customHeight="1" x14ac:dyDescent="0.25">
      <c r="A996" s="25"/>
      <c r="B996" s="26"/>
      <c r="C996" s="25"/>
      <c r="D996" s="26"/>
    </row>
    <row r="997" spans="1:4" ht="14.25" customHeight="1" x14ac:dyDescent="0.25">
      <c r="A997" s="25"/>
      <c r="B997" s="26"/>
      <c r="C997" s="25"/>
      <c r="D997" s="26"/>
    </row>
    <row r="998" spans="1:4" ht="14.25" customHeight="1" x14ac:dyDescent="0.25">
      <c r="A998" s="25"/>
      <c r="B998" s="26"/>
      <c r="C998" s="25"/>
      <c r="D998" s="26"/>
    </row>
    <row r="999" spans="1:4" ht="14.25" customHeight="1" x14ac:dyDescent="0.25">
      <c r="A999" s="25"/>
      <c r="B999" s="26"/>
      <c r="C999" s="25"/>
      <c r="D999" s="26"/>
    </row>
    <row r="1000" spans="1:4" ht="14.25" customHeight="1" x14ac:dyDescent="0.25">
      <c r="A1000" s="25"/>
      <c r="B1000" s="26"/>
      <c r="C1000" s="25"/>
      <c r="D1000" s="26"/>
    </row>
  </sheetData>
  <hyperlinks>
    <hyperlink ref="A5" r:id="rId1" xr:uid="{00000000-0004-0000-0600-000000000000}"/>
    <hyperlink ref="C5" r:id="rId2" xr:uid="{00000000-0004-0000-06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Income Statement</vt:lpstr>
      <vt:lpstr>Balance Sheet</vt:lpstr>
      <vt:lpstr>Forecast</vt:lpstr>
      <vt:lpstr>GreySky</vt:lpstr>
      <vt:lpstr>BlueSky</vt:lpstr>
      <vt:lpstr>Base</vt:lpstr>
      <vt:lpstr>PPE Outside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2021-06-22T08:40:46Z</dcterms:created>
  <dcterms:modified xsi:type="dcterms:W3CDTF">2021-06-22T08:40:46Z</dcterms:modified>
</cp:coreProperties>
</file>