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8195" windowHeight="18210"/>
  </bookViews>
  <sheets>
    <sheet name="Sheet1" sheetId="1" r:id="rId1"/>
    <sheet name="Sheet2" sheetId="2" r:id="rId2"/>
    <sheet name="Sheet3" sheetId="3" r:id="rId3"/>
  </sheets>
  <definedNames>
    <definedName name="capacity">Sheet1!#REF!</definedName>
    <definedName name="Decision">Sheet1!$C$9:$N$17</definedName>
    <definedName name="performance">Sheet1!#REF!</definedName>
    <definedName name="plane_loads">Sheet1!$C$55:$N$63</definedName>
    <definedName name="preferences">Sheet1!$C$40:$N$48</definedName>
    <definedName name="solver_adj" localSheetId="0" hidden="1">Sheet1!$C$9:$N$17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Sheet1!$O$9:$O$17</definedName>
    <definedName name="solver_lhs2" localSheetId="0" hidden="1">Sheet1!$O$9:$O$17</definedName>
    <definedName name="solver_lhs3" localSheetId="0" hidden="1">Sheet1!$C$18:$N$18</definedName>
    <definedName name="solver_lhs4" localSheetId="0" hidden="1">Sheet1!$C$18:$N$18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Sheet1!$B$3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hs1" localSheetId="0" hidden="1">Sheet1!$P$9:$P$17</definedName>
    <definedName name="solver_rhs2" localSheetId="0" hidden="1">Sheet1!$Q$9:$Q$17</definedName>
    <definedName name="solver_rhs3" localSheetId="0" hidden="1">Sheet1!$C$19:$N$19</definedName>
    <definedName name="solver_rhs4" localSheetId="0" hidden="1">Sheet1!$C$20:$N$20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25725"/>
</workbook>
</file>

<file path=xl/calcChain.xml><?xml version="1.0" encoding="utf-8"?>
<calcChain xmlns="http://schemas.openxmlformats.org/spreadsheetml/2006/main">
  <c r="B3" i="1"/>
  <c r="C56"/>
  <c r="D56"/>
  <c r="E56"/>
  <c r="F56"/>
  <c r="G56"/>
  <c r="H56"/>
  <c r="I56"/>
  <c r="J56"/>
  <c r="K56"/>
  <c r="L56"/>
  <c r="M56"/>
  <c r="N56"/>
  <c r="C57"/>
  <c r="D57"/>
  <c r="E57"/>
  <c r="F57"/>
  <c r="G57"/>
  <c r="H57"/>
  <c r="I57"/>
  <c r="J57"/>
  <c r="K57"/>
  <c r="L57"/>
  <c r="M57"/>
  <c r="N57"/>
  <c r="C58"/>
  <c r="D58"/>
  <c r="E58"/>
  <c r="F58"/>
  <c r="G58"/>
  <c r="H58"/>
  <c r="I58"/>
  <c r="J58"/>
  <c r="K58"/>
  <c r="L58"/>
  <c r="M58"/>
  <c r="N58"/>
  <c r="C59"/>
  <c r="D59"/>
  <c r="E59"/>
  <c r="F59"/>
  <c r="G59"/>
  <c r="H59"/>
  <c r="I59"/>
  <c r="J59"/>
  <c r="K59"/>
  <c r="L59"/>
  <c r="M59"/>
  <c r="N59"/>
  <c r="C60"/>
  <c r="D60"/>
  <c r="E60"/>
  <c r="F60"/>
  <c r="G60"/>
  <c r="H60"/>
  <c r="I60"/>
  <c r="J60"/>
  <c r="K60"/>
  <c r="L60"/>
  <c r="M60"/>
  <c r="N60"/>
  <c r="C61"/>
  <c r="D61"/>
  <c r="E61"/>
  <c r="F61"/>
  <c r="G61"/>
  <c r="H61"/>
  <c r="I61"/>
  <c r="J61"/>
  <c r="K61"/>
  <c r="L61"/>
  <c r="M61"/>
  <c r="N61"/>
  <c r="C62"/>
  <c r="D62"/>
  <c r="E62"/>
  <c r="F62"/>
  <c r="G62"/>
  <c r="H62"/>
  <c r="I62"/>
  <c r="J62"/>
  <c r="K62"/>
  <c r="L62"/>
  <c r="M62"/>
  <c r="N62"/>
  <c r="C63"/>
  <c r="D63"/>
  <c r="E63"/>
  <c r="F63"/>
  <c r="G63"/>
  <c r="H63"/>
  <c r="I63"/>
  <c r="J63"/>
  <c r="K63"/>
  <c r="L63"/>
  <c r="M63"/>
  <c r="N63"/>
  <c r="D55"/>
  <c r="E55"/>
  <c r="F55"/>
  <c r="G55"/>
  <c r="H55"/>
  <c r="I55"/>
  <c r="J55"/>
  <c r="K55"/>
  <c r="L55"/>
  <c r="M55"/>
  <c r="N55"/>
  <c r="C55"/>
  <c r="O9"/>
  <c r="D18" l="1"/>
  <c r="E18"/>
  <c r="F18"/>
  <c r="G18"/>
  <c r="H18"/>
  <c r="I18"/>
  <c r="J18"/>
  <c r="K18"/>
  <c r="L18"/>
  <c r="M18"/>
  <c r="N18"/>
  <c r="C18"/>
  <c r="O10"/>
  <c r="O11"/>
  <c r="O12"/>
  <c r="O13"/>
  <c r="O14"/>
  <c r="O15"/>
  <c r="O16"/>
  <c r="O17"/>
</calcChain>
</file>

<file path=xl/sharedStrings.xml><?xml version="1.0" encoding="utf-8"?>
<sst xmlns="http://schemas.openxmlformats.org/spreadsheetml/2006/main" count="138" uniqueCount="50">
  <si>
    <t>Gates</t>
  </si>
  <si>
    <t>B6</t>
  </si>
  <si>
    <t>DL</t>
  </si>
  <si>
    <t>OH</t>
  </si>
  <si>
    <t>AA</t>
  </si>
  <si>
    <t>CO</t>
  </si>
  <si>
    <t>MQ</t>
  </si>
  <si>
    <t>NW</t>
  </si>
  <si>
    <t>US</t>
  </si>
  <si>
    <t>EV</t>
  </si>
  <si>
    <t>JetBlue Airways</t>
  </si>
  <si>
    <t>Delta Air Lines Inc.</t>
  </si>
  <si>
    <t>Comair Inc.</t>
  </si>
  <si>
    <t>American Airlines Inc.</t>
  </si>
  <si>
    <t>Continental Air Lines Inc.</t>
  </si>
  <si>
    <t>American Eagle Airlines Inc.</t>
  </si>
  <si>
    <t>Northwest Airlines Inc.</t>
  </si>
  <si>
    <t>US Airways Inc.</t>
  </si>
  <si>
    <t>Atlantic Southeast Airlines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</si>
  <si>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</si>
  <si>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</si>
  <si>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</si>
  <si>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</si>
  <si>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</si>
  <si>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</si>
  <si>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</si>
  <si>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</si>
  <si>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</si>
  <si>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</si>
  <si>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</si>
  <si>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</si>
  <si>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Airlines</t>
  </si>
  <si>
    <t>Name</t>
  </si>
  <si>
    <t>Code</t>
  </si>
  <si>
    <t>Suggested Gate Allocations:</t>
  </si>
  <si>
    <t>Number of people served:</t>
  </si>
  <si>
    <t>SFO Gate Weekly Allocation Calculator</t>
  </si>
  <si>
    <t>Airlines Historical Behavior:</t>
  </si>
  <si>
    <t>Reliability</t>
  </si>
  <si>
    <t>Avg People on a flight</t>
  </si>
  <si>
    <t>Flights Granted</t>
  </si>
  <si>
    <t>Gate Preferences:</t>
  </si>
  <si>
    <t>Flights assigned actual</t>
  </si>
  <si>
    <t>Min flights per gate allowed</t>
  </si>
  <si>
    <t>Max flights per gate allowed</t>
  </si>
  <si>
    <t>Min Flights to  assign</t>
  </si>
  <si>
    <t>Max Flights to  assign</t>
  </si>
  <si>
    <t>Max people on a plane (calculated):</t>
  </si>
  <si>
    <t xml:space="preserve"> </t>
  </si>
  <si>
    <t>Number of Flights Assigned to Gates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</si>
</sst>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4506668294322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B2B2B2"/>
      </right>
      <top style="thin">
        <color rgb="FF3F3F3F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3F3F3F"/>
      </top>
      <bottom style="thin">
        <color rgb="FFB2B2B2"/>
      </bottom>
      <diagonal/>
    </border>
    <border>
      <left style="thin">
        <color rgb="FFB2B2B2"/>
      </left>
      <right style="thin">
        <color rgb="FF3F3F3F"/>
      </right>
      <top style="thin">
        <color rgb="FF3F3F3F"/>
      </top>
      <bottom style="thin">
        <color rgb="FFB2B2B2"/>
      </bottom>
      <diagonal/>
    </border>
    <border>
      <left style="thin">
        <color rgb="FF3F3F3F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3F3F3F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B2B2B2"/>
      </right>
      <top style="thin">
        <color rgb="FFB2B2B2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3F3F3F"/>
      </bottom>
      <diagonal/>
    </border>
    <border>
      <left style="thin">
        <color rgb="FFB2B2B2"/>
      </left>
      <right style="thin">
        <color rgb="FF3F3F3F"/>
      </right>
      <top style="thin">
        <color rgb="FFB2B2B2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42">
    <xf numFmtId="0" fontId="0" fillId="0" borderId="0" xfId="0"/>
    <xf numFmtId="0" fontId="2" fillId="2" borderId="1" xfId="1"/>
    <xf numFmtId="0" fontId="4" fillId="0" borderId="0" xfId="0" applyFont="1"/>
    <xf numFmtId="0" fontId="5" fillId="0" borderId="0" xfId="0" applyFont="1"/>
    <xf numFmtId="0" fontId="2" fillId="2" borderId="0" xfId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0" xfId="0" applyAlignment="1">
      <alignment horizontal="center" wrapText="1"/>
    </xf>
    <xf numFmtId="0" fontId="2" fillId="2" borderId="1" xfId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1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2" fillId="2" borderId="4" xfId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2" xfId="2" applyNumberFormat="1" applyFont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3" fillId="0" borderId="0" xfId="0" applyFont="1"/>
    <xf numFmtId="0" fontId="0" fillId="4" borderId="11" xfId="0" applyFill="1" applyBorder="1" applyAlignment="1">
      <alignment horizontal="center" wrapText="1"/>
    </xf>
    <xf numFmtId="1" fontId="0" fillId="3" borderId="2" xfId="2" applyNumberFormat="1" applyFont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1" fontId="0" fillId="0" borderId="1" xfId="2" applyNumberFormat="1" applyFont="1" applyFill="1" applyBorder="1" applyAlignment="1">
      <alignment horizontal="center"/>
    </xf>
    <xf numFmtId="1" fontId="0" fillId="5" borderId="13" xfId="2" applyNumberFormat="1" applyFont="1" applyFill="1" applyBorder="1" applyAlignment="1">
      <alignment horizontal="center"/>
    </xf>
    <xf numFmtId="1" fontId="0" fillId="5" borderId="14" xfId="2" applyNumberFormat="1" applyFont="1" applyFill="1" applyBorder="1" applyAlignment="1">
      <alignment horizontal="center"/>
    </xf>
    <xf numFmtId="1" fontId="0" fillId="5" borderId="15" xfId="2" applyNumberFormat="1" applyFont="1" applyFill="1" applyBorder="1" applyAlignment="1">
      <alignment horizontal="center"/>
    </xf>
    <xf numFmtId="1" fontId="0" fillId="5" borderId="16" xfId="2" applyNumberFormat="1" applyFont="1" applyFill="1" applyBorder="1" applyAlignment="1">
      <alignment horizontal="center"/>
    </xf>
    <xf numFmtId="1" fontId="0" fillId="5" borderId="2" xfId="2" applyNumberFormat="1" applyFont="1" applyFill="1" applyBorder="1" applyAlignment="1">
      <alignment horizontal="center"/>
    </xf>
    <xf numFmtId="1" fontId="0" fillId="5" borderId="17" xfId="2" applyNumberFormat="1" applyFont="1" applyFill="1" applyBorder="1" applyAlignment="1">
      <alignment horizontal="center"/>
    </xf>
    <xf numFmtId="1" fontId="0" fillId="5" borderId="18" xfId="2" applyNumberFormat="1" applyFont="1" applyFill="1" applyBorder="1" applyAlignment="1">
      <alignment horizontal="center"/>
    </xf>
    <xf numFmtId="1" fontId="0" fillId="5" borderId="19" xfId="2" applyNumberFormat="1" applyFont="1" applyFill="1" applyBorder="1" applyAlignment="1">
      <alignment horizontal="center"/>
    </xf>
    <xf numFmtId="1" fontId="0" fillId="5" borderId="20" xfId="2" applyNumberFormat="1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6" fillId="2" borderId="1" xfId="1" applyFont="1" applyAlignment="1">
      <alignment horizontal="center" vertical="center"/>
    </xf>
    <xf numFmtId="0" fontId="6" fillId="2" borderId="1" xfId="1" applyFont="1"/>
    <xf numFmtId="1" fontId="8" fillId="0" borderId="2" xfId="2" applyNumberFormat="1" applyFont="1" applyFill="1" applyAlignment="1">
      <alignment horizontal="center"/>
    </xf>
    <xf numFmtId="1" fontId="0" fillId="0" borderId="12" xfId="0" applyNumberFormat="1" applyFill="1" applyBorder="1" applyAlignment="1">
      <alignment horizontal="center"/>
    </xf>
    <xf numFmtId="0" fontId="0" fillId="0" borderId="12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</cellXfs>
  <cellStyles count="3">
    <cellStyle name="Normal" xfId="0" builtinId="0"/>
    <cellStyle name="Note" xfId="2" builtinId="10"/>
    <cellStyle name="Output" xfId="1" builtinId="21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65BA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3"/>
  <sheetViews>
    <sheetView tabSelected="1" workbookViewId="0">
      <selection activeCell="Q42" sqref="Q42"/>
    </sheetView>
  </sheetViews>
  <sheetFormatPr defaultRowHeight="15"/>
  <cols>
    <col min="1" max="1" width="26" bestFit="1" customWidth="1"/>
    <col min="2" max="2" width="7.28515625" customWidth="1"/>
    <col min="3" max="14" width="5.42578125" customWidth="1"/>
    <col min="16" max="16" width="10.7109375" customWidth="1"/>
    <col min="17" max="17" width="12" customWidth="1"/>
    <col min="20" max="20" width="14.140625" customWidth="1"/>
  </cols>
  <sheetData>
    <row r="1" spans="1:20" ht="23.25">
      <c r="A1" s="3" t="s">
        <v>36</v>
      </c>
    </row>
    <row r="3" spans="1:20" ht="15.75">
      <c r="A3" s="2" t="s">
        <v>35</v>
      </c>
      <c r="B3" s="19">
        <f>SUMPRODUCT(Decision,plane_loads)</f>
        <v>25240.5</v>
      </c>
      <c r="E3" t="s">
        <v>48</v>
      </c>
    </row>
    <row r="6" spans="1:20" ht="15.75">
      <c r="A6" s="2" t="s">
        <v>34</v>
      </c>
    </row>
    <row r="7" spans="1:20" ht="15" customHeight="1">
      <c r="A7" s="7" t="s">
        <v>31</v>
      </c>
      <c r="B7" s="7"/>
      <c r="C7" s="7" t="s">
        <v>49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8" t="s">
        <v>40</v>
      </c>
      <c r="P7" s="18" t="s">
        <v>45</v>
      </c>
      <c r="Q7" s="18" t="s">
        <v>46</v>
      </c>
      <c r="T7" s="6"/>
    </row>
    <row r="8" spans="1:20">
      <c r="A8" s="1" t="s">
        <v>32</v>
      </c>
      <c r="B8" s="1" t="s">
        <v>33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20"/>
      <c r="P8" s="20"/>
      <c r="Q8" s="20"/>
      <c r="T8" s="6"/>
    </row>
    <row r="9" spans="1:20">
      <c r="A9" s="1" t="s">
        <v>10</v>
      </c>
      <c r="B9" s="1" t="s">
        <v>1</v>
      </c>
      <c r="C9" s="25">
        <v>40</v>
      </c>
      <c r="D9" s="26">
        <v>40</v>
      </c>
      <c r="E9" s="26">
        <v>0</v>
      </c>
      <c r="F9" s="26">
        <v>10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7">
        <v>0</v>
      </c>
      <c r="O9" s="39">
        <f>SUM(C9:N9)</f>
        <v>90</v>
      </c>
      <c r="P9" s="21">
        <v>0</v>
      </c>
      <c r="Q9" s="21">
        <v>90</v>
      </c>
    </row>
    <row r="10" spans="1:20">
      <c r="A10" s="1" t="s">
        <v>11</v>
      </c>
      <c r="B10" s="1" t="s">
        <v>2</v>
      </c>
      <c r="C10" s="28">
        <v>0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30">
        <v>0</v>
      </c>
      <c r="O10" s="40">
        <f t="shared" ref="O10:O17" si="0">SUM(C10:N10)</f>
        <v>0</v>
      </c>
      <c r="P10" s="21">
        <v>0</v>
      </c>
      <c r="Q10" s="21">
        <v>90</v>
      </c>
    </row>
    <row r="11" spans="1:20">
      <c r="A11" s="1" t="s">
        <v>12</v>
      </c>
      <c r="B11" s="1" t="s">
        <v>3</v>
      </c>
      <c r="C11" s="28">
        <v>0</v>
      </c>
      <c r="D11" s="29">
        <v>0</v>
      </c>
      <c r="E11" s="29">
        <v>40</v>
      </c>
      <c r="F11" s="29">
        <v>30</v>
      </c>
      <c r="G11" s="29">
        <v>0</v>
      </c>
      <c r="H11" s="29">
        <v>20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30">
        <v>0</v>
      </c>
      <c r="O11" s="40">
        <f t="shared" si="0"/>
        <v>90</v>
      </c>
      <c r="P11" s="21">
        <v>0</v>
      </c>
      <c r="Q11" s="21">
        <v>90</v>
      </c>
    </row>
    <row r="12" spans="1:20">
      <c r="A12" s="1" t="s">
        <v>13</v>
      </c>
      <c r="B12" s="1" t="s">
        <v>4</v>
      </c>
      <c r="C12" s="28">
        <v>0</v>
      </c>
      <c r="D12" s="29">
        <v>0</v>
      </c>
      <c r="E12" s="29">
        <v>0</v>
      </c>
      <c r="F12" s="29">
        <v>0</v>
      </c>
      <c r="G12" s="29">
        <v>40</v>
      </c>
      <c r="H12" s="29">
        <v>20</v>
      </c>
      <c r="I12" s="29">
        <v>30</v>
      </c>
      <c r="J12" s="29">
        <v>0</v>
      </c>
      <c r="K12" s="29">
        <v>0</v>
      </c>
      <c r="L12" s="29">
        <v>0</v>
      </c>
      <c r="M12" s="29">
        <v>0</v>
      </c>
      <c r="N12" s="30">
        <v>0</v>
      </c>
      <c r="O12" s="40">
        <f t="shared" si="0"/>
        <v>90</v>
      </c>
      <c r="P12" s="21">
        <v>0</v>
      </c>
      <c r="Q12" s="21">
        <v>90</v>
      </c>
    </row>
    <row r="13" spans="1:20">
      <c r="A13" s="1" t="s">
        <v>14</v>
      </c>
      <c r="B13" s="1" t="s">
        <v>5</v>
      </c>
      <c r="C13" s="28">
        <v>0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30">
        <v>0</v>
      </c>
      <c r="O13" s="40">
        <f t="shared" si="0"/>
        <v>0</v>
      </c>
      <c r="P13" s="21">
        <v>0</v>
      </c>
      <c r="Q13" s="21">
        <v>90</v>
      </c>
    </row>
    <row r="14" spans="1:20">
      <c r="A14" s="1" t="s">
        <v>15</v>
      </c>
      <c r="B14" s="1" t="s">
        <v>6</v>
      </c>
      <c r="C14" s="28">
        <v>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10</v>
      </c>
      <c r="J14" s="29">
        <v>40</v>
      </c>
      <c r="K14" s="29">
        <v>40</v>
      </c>
      <c r="L14" s="29">
        <v>0</v>
      </c>
      <c r="M14" s="29">
        <v>0</v>
      </c>
      <c r="N14" s="30">
        <v>0</v>
      </c>
      <c r="O14" s="40">
        <f t="shared" si="0"/>
        <v>90</v>
      </c>
      <c r="P14" s="21">
        <v>0</v>
      </c>
      <c r="Q14" s="21">
        <v>90</v>
      </c>
    </row>
    <row r="15" spans="1:20">
      <c r="A15" s="1" t="s">
        <v>16</v>
      </c>
      <c r="B15" s="1" t="s">
        <v>7</v>
      </c>
      <c r="C15" s="28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30</v>
      </c>
      <c r="M15" s="29">
        <v>0</v>
      </c>
      <c r="N15" s="30">
        <v>0</v>
      </c>
      <c r="O15" s="40">
        <f t="shared" si="0"/>
        <v>30</v>
      </c>
      <c r="P15" s="21">
        <v>0</v>
      </c>
      <c r="Q15" s="21">
        <v>90</v>
      </c>
    </row>
    <row r="16" spans="1:20">
      <c r="A16" s="1" t="s">
        <v>17</v>
      </c>
      <c r="B16" s="1" t="s">
        <v>8</v>
      </c>
      <c r="C16" s="28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30">
        <v>0</v>
      </c>
      <c r="O16" s="40">
        <f t="shared" si="0"/>
        <v>0</v>
      </c>
      <c r="P16" s="21">
        <v>0</v>
      </c>
      <c r="Q16" s="21">
        <v>90</v>
      </c>
    </row>
    <row r="17" spans="1:17">
      <c r="A17" s="1" t="s">
        <v>18</v>
      </c>
      <c r="B17" s="1" t="s">
        <v>9</v>
      </c>
      <c r="C17" s="31">
        <v>0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10</v>
      </c>
      <c r="M17" s="32">
        <v>40</v>
      </c>
      <c r="N17" s="33">
        <v>40</v>
      </c>
      <c r="O17" s="40">
        <f t="shared" si="0"/>
        <v>90</v>
      </c>
      <c r="P17" s="21">
        <v>0</v>
      </c>
      <c r="Q17" s="21">
        <v>90</v>
      </c>
    </row>
    <row r="18" spans="1:17">
      <c r="A18" s="4" t="s">
        <v>42</v>
      </c>
      <c r="B18" s="5"/>
      <c r="C18" s="41">
        <f>SUM(C9:C17)</f>
        <v>40</v>
      </c>
      <c r="D18" s="41">
        <f t="shared" ref="D18:N18" si="1">SUM(D9:D17)</f>
        <v>40</v>
      </c>
      <c r="E18" s="41">
        <f t="shared" si="1"/>
        <v>40</v>
      </c>
      <c r="F18" s="41">
        <f t="shared" si="1"/>
        <v>40</v>
      </c>
      <c r="G18" s="41">
        <f t="shared" si="1"/>
        <v>40</v>
      </c>
      <c r="H18" s="41">
        <f t="shared" si="1"/>
        <v>40</v>
      </c>
      <c r="I18" s="41">
        <f t="shared" si="1"/>
        <v>40</v>
      </c>
      <c r="J18" s="41">
        <f t="shared" si="1"/>
        <v>40</v>
      </c>
      <c r="K18" s="41">
        <f t="shared" si="1"/>
        <v>40</v>
      </c>
      <c r="L18" s="41">
        <f t="shared" si="1"/>
        <v>40</v>
      </c>
      <c r="M18" s="41">
        <f t="shared" si="1"/>
        <v>40</v>
      </c>
      <c r="N18" s="41">
        <f t="shared" si="1"/>
        <v>40</v>
      </c>
      <c r="O18" s="8"/>
      <c r="P18" s="8"/>
      <c r="Q18" s="8"/>
    </row>
    <row r="19" spans="1:17">
      <c r="A19" s="4" t="s">
        <v>43</v>
      </c>
      <c r="B19" s="5"/>
      <c r="C19" s="17">
        <v>1</v>
      </c>
      <c r="D19" s="17">
        <v>1</v>
      </c>
      <c r="E19" s="17">
        <v>1</v>
      </c>
      <c r="F19" s="17">
        <v>1</v>
      </c>
      <c r="G19" s="17">
        <v>1</v>
      </c>
      <c r="H19" s="17">
        <v>1</v>
      </c>
      <c r="I19" s="17">
        <v>1</v>
      </c>
      <c r="J19" s="17">
        <v>1</v>
      </c>
      <c r="K19" s="17">
        <v>1</v>
      </c>
      <c r="L19" s="17">
        <v>1</v>
      </c>
      <c r="M19" s="17">
        <v>1</v>
      </c>
      <c r="N19" s="17">
        <v>1</v>
      </c>
      <c r="O19" s="8"/>
      <c r="P19" s="8"/>
      <c r="Q19" s="8"/>
    </row>
    <row r="20" spans="1:17">
      <c r="A20" s="4" t="s">
        <v>44</v>
      </c>
      <c r="B20" s="5"/>
      <c r="C20" s="17">
        <v>40</v>
      </c>
      <c r="D20" s="17">
        <v>40</v>
      </c>
      <c r="E20" s="17">
        <v>40</v>
      </c>
      <c r="F20" s="17">
        <v>40</v>
      </c>
      <c r="G20" s="17">
        <v>40</v>
      </c>
      <c r="H20" s="17">
        <v>40</v>
      </c>
      <c r="I20" s="17">
        <v>40</v>
      </c>
      <c r="J20" s="17">
        <v>40</v>
      </c>
      <c r="K20" s="17">
        <v>40</v>
      </c>
      <c r="L20" s="17">
        <v>40</v>
      </c>
      <c r="M20" s="17">
        <v>40</v>
      </c>
      <c r="N20" s="17">
        <v>40</v>
      </c>
      <c r="O20" s="8"/>
      <c r="P20" s="8"/>
      <c r="Q20" s="8"/>
    </row>
    <row r="23" spans="1:17" ht="15.75">
      <c r="A23" s="2" t="s">
        <v>37</v>
      </c>
    </row>
    <row r="24" spans="1:17">
      <c r="A24" s="7" t="s">
        <v>31</v>
      </c>
      <c r="B24" s="7"/>
      <c r="C24" s="9" t="s">
        <v>38</v>
      </c>
      <c r="D24" s="10"/>
      <c r="E24" s="13" t="s">
        <v>39</v>
      </c>
      <c r="F24" s="14"/>
    </row>
    <row r="25" spans="1:17">
      <c r="A25" s="1" t="s">
        <v>32</v>
      </c>
      <c r="B25" s="1" t="s">
        <v>33</v>
      </c>
      <c r="C25" s="11"/>
      <c r="D25" s="12"/>
      <c r="E25" s="15"/>
      <c r="F25" s="16"/>
    </row>
    <row r="26" spans="1:17">
      <c r="A26" s="1" t="s">
        <v>10</v>
      </c>
      <c r="B26" s="1" t="s">
        <v>1</v>
      </c>
      <c r="C26" s="22">
        <v>0.99</v>
      </c>
      <c r="D26" s="23">
        <v>0.99</v>
      </c>
      <c r="E26" s="22">
        <v>50</v>
      </c>
      <c r="F26" s="23"/>
    </row>
    <row r="27" spans="1:17">
      <c r="A27" s="1" t="s">
        <v>11</v>
      </c>
      <c r="B27" s="1" t="s">
        <v>2</v>
      </c>
      <c r="C27" s="22">
        <v>0.28999999999999998</v>
      </c>
      <c r="D27" s="23">
        <v>0.28999999999999998</v>
      </c>
      <c r="E27" s="22">
        <v>100</v>
      </c>
      <c r="F27" s="23"/>
    </row>
    <row r="28" spans="1:17">
      <c r="A28" s="1" t="s">
        <v>12</v>
      </c>
      <c r="B28" s="1" t="s">
        <v>3</v>
      </c>
      <c r="C28" s="22">
        <v>0.56000000000000005</v>
      </c>
      <c r="D28" s="23">
        <v>0.56000000000000005</v>
      </c>
      <c r="E28" s="22">
        <v>120</v>
      </c>
      <c r="F28" s="23"/>
    </row>
    <row r="29" spans="1:17">
      <c r="A29" s="1" t="s">
        <v>13</v>
      </c>
      <c r="B29" s="1" t="s">
        <v>4</v>
      </c>
      <c r="C29" s="22">
        <v>0.5</v>
      </c>
      <c r="D29" s="23">
        <v>0.5</v>
      </c>
      <c r="E29" s="22">
        <v>150</v>
      </c>
      <c r="F29" s="23"/>
    </row>
    <row r="30" spans="1:17">
      <c r="A30" s="1" t="s">
        <v>14</v>
      </c>
      <c r="B30" s="1" t="s">
        <v>5</v>
      </c>
      <c r="C30" s="22">
        <v>0.21</v>
      </c>
      <c r="D30" s="23">
        <v>0.21</v>
      </c>
      <c r="E30" s="22">
        <v>100</v>
      </c>
      <c r="F30" s="23"/>
    </row>
    <row r="31" spans="1:17">
      <c r="A31" s="1" t="s">
        <v>15</v>
      </c>
      <c r="B31" s="1" t="s">
        <v>6</v>
      </c>
      <c r="C31" s="22">
        <v>0.57000000000000006</v>
      </c>
      <c r="D31" s="23">
        <v>0.57000000000000006</v>
      </c>
      <c r="E31" s="22">
        <v>75</v>
      </c>
      <c r="F31" s="23"/>
    </row>
    <row r="32" spans="1:17">
      <c r="A32" s="1" t="s">
        <v>16</v>
      </c>
      <c r="B32" s="1" t="s">
        <v>7</v>
      </c>
      <c r="C32" s="22">
        <v>0.24</v>
      </c>
      <c r="D32" s="23">
        <v>0.24</v>
      </c>
      <c r="E32" s="22">
        <v>100</v>
      </c>
      <c r="F32" s="23"/>
    </row>
    <row r="33" spans="1:14">
      <c r="A33" s="1" t="s">
        <v>17</v>
      </c>
      <c r="B33" s="1" t="s">
        <v>8</v>
      </c>
      <c r="C33" s="22">
        <v>0.12</v>
      </c>
      <c r="D33" s="23">
        <v>0.12</v>
      </c>
      <c r="E33" s="22">
        <v>125</v>
      </c>
      <c r="F33" s="23"/>
    </row>
    <row r="34" spans="1:14">
      <c r="A34" s="1" t="s">
        <v>18</v>
      </c>
      <c r="B34" s="1" t="s">
        <v>9</v>
      </c>
      <c r="C34" s="22">
        <v>0.95000000000000007</v>
      </c>
      <c r="D34" s="23">
        <v>0.95000000000000007</v>
      </c>
      <c r="E34" s="22">
        <v>40</v>
      </c>
      <c r="F34" s="23"/>
    </row>
    <row r="37" spans="1:14" ht="15.75">
      <c r="A37" s="2" t="s">
        <v>41</v>
      </c>
    </row>
    <row r="38" spans="1:14">
      <c r="A38" s="7" t="s">
        <v>31</v>
      </c>
      <c r="B38" s="7"/>
      <c r="C38" s="7" t="s">
        <v>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1" t="s">
        <v>32</v>
      </c>
      <c r="B39" s="1" t="s">
        <v>33</v>
      </c>
      <c r="C39" s="1" t="s">
        <v>19</v>
      </c>
      <c r="D39" s="1" t="s">
        <v>20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27</v>
      </c>
      <c r="L39" s="1" t="s">
        <v>28</v>
      </c>
      <c r="M39" s="1" t="s">
        <v>29</v>
      </c>
      <c r="N39" s="1" t="s">
        <v>30</v>
      </c>
    </row>
    <row r="40" spans="1:14">
      <c r="A40" s="1" t="s">
        <v>10</v>
      </c>
      <c r="B40" s="1" t="s">
        <v>1</v>
      </c>
      <c r="C40" s="24">
        <v>1</v>
      </c>
      <c r="D40" s="24">
        <v>1</v>
      </c>
      <c r="E40" s="24">
        <v>1</v>
      </c>
      <c r="F40" s="24">
        <v>1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0</v>
      </c>
    </row>
    <row r="41" spans="1:14">
      <c r="A41" s="1" t="s">
        <v>11</v>
      </c>
      <c r="B41" s="1" t="s">
        <v>2</v>
      </c>
      <c r="C41" s="24">
        <v>0</v>
      </c>
      <c r="D41" s="24">
        <v>1</v>
      </c>
      <c r="E41" s="24">
        <v>1</v>
      </c>
      <c r="F41" s="24">
        <v>1</v>
      </c>
      <c r="G41" s="24">
        <v>1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</row>
    <row r="42" spans="1:14">
      <c r="A42" s="1" t="s">
        <v>12</v>
      </c>
      <c r="B42" s="1" t="s">
        <v>3</v>
      </c>
      <c r="C42" s="24">
        <v>0</v>
      </c>
      <c r="D42" s="24">
        <v>0</v>
      </c>
      <c r="E42" s="24">
        <v>1</v>
      </c>
      <c r="F42" s="24">
        <v>1</v>
      </c>
      <c r="G42" s="24">
        <v>1</v>
      </c>
      <c r="H42" s="24">
        <v>1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</row>
    <row r="43" spans="1:14">
      <c r="A43" s="1" t="s">
        <v>13</v>
      </c>
      <c r="B43" s="1" t="s">
        <v>4</v>
      </c>
      <c r="C43" s="24">
        <v>0</v>
      </c>
      <c r="D43" s="24">
        <v>0</v>
      </c>
      <c r="E43" s="24">
        <v>0</v>
      </c>
      <c r="F43" s="24">
        <v>1</v>
      </c>
      <c r="G43" s="24">
        <v>1</v>
      </c>
      <c r="H43" s="24">
        <v>1</v>
      </c>
      <c r="I43" s="24">
        <v>1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</row>
    <row r="44" spans="1:14">
      <c r="A44" s="1" t="s">
        <v>14</v>
      </c>
      <c r="B44" s="1" t="s">
        <v>5</v>
      </c>
      <c r="C44" s="24">
        <v>0</v>
      </c>
      <c r="D44" s="24">
        <v>0</v>
      </c>
      <c r="E44" s="24">
        <v>0</v>
      </c>
      <c r="F44" s="24">
        <v>0</v>
      </c>
      <c r="G44" s="24">
        <v>1</v>
      </c>
      <c r="H44" s="24">
        <v>1</v>
      </c>
      <c r="I44" s="24">
        <v>1</v>
      </c>
      <c r="J44" s="24">
        <v>1</v>
      </c>
      <c r="K44" s="24">
        <v>0</v>
      </c>
      <c r="L44" s="24">
        <v>0</v>
      </c>
      <c r="M44" s="24">
        <v>0</v>
      </c>
      <c r="N44" s="24">
        <v>0</v>
      </c>
    </row>
    <row r="45" spans="1:14">
      <c r="A45" s="1" t="s">
        <v>15</v>
      </c>
      <c r="B45" s="1" t="s">
        <v>6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1</v>
      </c>
      <c r="I45" s="24">
        <v>1</v>
      </c>
      <c r="J45" s="24">
        <v>1</v>
      </c>
      <c r="K45" s="24">
        <v>1</v>
      </c>
      <c r="L45" s="24">
        <v>0</v>
      </c>
      <c r="M45" s="24">
        <v>0</v>
      </c>
      <c r="N45" s="24">
        <v>0</v>
      </c>
    </row>
    <row r="46" spans="1:14">
      <c r="A46" s="1" t="s">
        <v>16</v>
      </c>
      <c r="B46" s="1" t="s">
        <v>7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1</v>
      </c>
      <c r="J46" s="24">
        <v>1</v>
      </c>
      <c r="K46" s="24">
        <v>1</v>
      </c>
      <c r="L46" s="24">
        <v>1</v>
      </c>
      <c r="M46" s="24">
        <v>0</v>
      </c>
      <c r="N46" s="24">
        <v>0</v>
      </c>
    </row>
    <row r="47" spans="1:14">
      <c r="A47" s="1" t="s">
        <v>17</v>
      </c>
      <c r="B47" s="1" t="s">
        <v>8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1</v>
      </c>
      <c r="K47" s="24">
        <v>1</v>
      </c>
      <c r="L47" s="24">
        <v>1</v>
      </c>
      <c r="M47" s="24">
        <v>1</v>
      </c>
      <c r="N47" s="24">
        <v>0</v>
      </c>
    </row>
    <row r="48" spans="1:14">
      <c r="A48" s="1" t="s">
        <v>18</v>
      </c>
      <c r="B48" s="1" t="s">
        <v>9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1</v>
      </c>
      <c r="L48" s="24">
        <v>1</v>
      </c>
      <c r="M48" s="24">
        <v>1</v>
      </c>
      <c r="N48" s="24">
        <v>1</v>
      </c>
    </row>
    <row r="52" spans="1:14" ht="15.75">
      <c r="A52" s="34" t="s">
        <v>47</v>
      </c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</row>
    <row r="53" spans="1:14">
      <c r="A53" s="36" t="s">
        <v>31</v>
      </c>
      <c r="B53" s="36"/>
      <c r="C53" s="36" t="s">
        <v>0</v>
      </c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</row>
    <row r="54" spans="1:14">
      <c r="A54" s="37" t="s">
        <v>32</v>
      </c>
      <c r="B54" s="37" t="s">
        <v>33</v>
      </c>
      <c r="C54" s="37" t="s">
        <v>19</v>
      </c>
      <c r="D54" s="37" t="s">
        <v>20</v>
      </c>
      <c r="E54" s="37" t="s">
        <v>21</v>
      </c>
      <c r="F54" s="37" t="s">
        <v>22</v>
      </c>
      <c r="G54" s="37" t="s">
        <v>23</v>
      </c>
      <c r="H54" s="37" t="s">
        <v>24</v>
      </c>
      <c r="I54" s="37" t="s">
        <v>25</v>
      </c>
      <c r="J54" s="37" t="s">
        <v>26</v>
      </c>
      <c r="K54" s="37" t="s">
        <v>27</v>
      </c>
      <c r="L54" s="37" t="s">
        <v>28</v>
      </c>
      <c r="M54" s="37" t="s">
        <v>29</v>
      </c>
      <c r="N54" s="37" t="s">
        <v>30</v>
      </c>
    </row>
    <row r="55" spans="1:14">
      <c r="A55" s="37" t="s">
        <v>10</v>
      </c>
      <c r="B55" s="37" t="s">
        <v>1</v>
      </c>
      <c r="C55" s="38">
        <f>C40*$E26*$C26</f>
        <v>49.5</v>
      </c>
      <c r="D55" s="38">
        <f t="shared" ref="D55:N55" si="2">D40*$E26*$C26</f>
        <v>49.5</v>
      </c>
      <c r="E55" s="38">
        <f t="shared" si="2"/>
        <v>49.5</v>
      </c>
      <c r="F55" s="38">
        <f t="shared" si="2"/>
        <v>49.5</v>
      </c>
      <c r="G55" s="38">
        <f t="shared" si="2"/>
        <v>0</v>
      </c>
      <c r="H55" s="38">
        <f t="shared" si="2"/>
        <v>0</v>
      </c>
      <c r="I55" s="38">
        <f t="shared" si="2"/>
        <v>0</v>
      </c>
      <c r="J55" s="38">
        <f t="shared" si="2"/>
        <v>0</v>
      </c>
      <c r="K55" s="38">
        <f t="shared" si="2"/>
        <v>0</v>
      </c>
      <c r="L55" s="38">
        <f t="shared" si="2"/>
        <v>0</v>
      </c>
      <c r="M55" s="38">
        <f t="shared" si="2"/>
        <v>0</v>
      </c>
      <c r="N55" s="38">
        <f t="shared" si="2"/>
        <v>0</v>
      </c>
    </row>
    <row r="56" spans="1:14">
      <c r="A56" s="37" t="s">
        <v>11</v>
      </c>
      <c r="B56" s="37" t="s">
        <v>2</v>
      </c>
      <c r="C56" s="38">
        <f t="shared" ref="C56:N56" si="3">C41*$E27*$C27</f>
        <v>0</v>
      </c>
      <c r="D56" s="38">
        <f t="shared" si="3"/>
        <v>28.999999999999996</v>
      </c>
      <c r="E56" s="38">
        <f t="shared" si="3"/>
        <v>28.999999999999996</v>
      </c>
      <c r="F56" s="38">
        <f t="shared" si="3"/>
        <v>28.999999999999996</v>
      </c>
      <c r="G56" s="38">
        <f t="shared" si="3"/>
        <v>28.999999999999996</v>
      </c>
      <c r="H56" s="38">
        <f t="shared" si="3"/>
        <v>0</v>
      </c>
      <c r="I56" s="38">
        <f t="shared" si="3"/>
        <v>0</v>
      </c>
      <c r="J56" s="38">
        <f t="shared" si="3"/>
        <v>0</v>
      </c>
      <c r="K56" s="38">
        <f t="shared" si="3"/>
        <v>0</v>
      </c>
      <c r="L56" s="38">
        <f t="shared" si="3"/>
        <v>0</v>
      </c>
      <c r="M56" s="38">
        <f t="shared" si="3"/>
        <v>0</v>
      </c>
      <c r="N56" s="38">
        <f t="shared" si="3"/>
        <v>0</v>
      </c>
    </row>
    <row r="57" spans="1:14">
      <c r="A57" s="37" t="s">
        <v>12</v>
      </c>
      <c r="B57" s="37" t="s">
        <v>3</v>
      </c>
      <c r="C57" s="38">
        <f t="shared" ref="C57:N57" si="4">C42*$E28*$C28</f>
        <v>0</v>
      </c>
      <c r="D57" s="38">
        <f t="shared" si="4"/>
        <v>0</v>
      </c>
      <c r="E57" s="38">
        <f t="shared" si="4"/>
        <v>67.2</v>
      </c>
      <c r="F57" s="38">
        <f t="shared" si="4"/>
        <v>67.2</v>
      </c>
      <c r="G57" s="38">
        <f t="shared" si="4"/>
        <v>67.2</v>
      </c>
      <c r="H57" s="38">
        <f t="shared" si="4"/>
        <v>67.2</v>
      </c>
      <c r="I57" s="38">
        <f t="shared" si="4"/>
        <v>0</v>
      </c>
      <c r="J57" s="38">
        <f t="shared" si="4"/>
        <v>0</v>
      </c>
      <c r="K57" s="38">
        <f t="shared" si="4"/>
        <v>0</v>
      </c>
      <c r="L57" s="38">
        <f t="shared" si="4"/>
        <v>0</v>
      </c>
      <c r="M57" s="38">
        <f t="shared" si="4"/>
        <v>0</v>
      </c>
      <c r="N57" s="38">
        <f t="shared" si="4"/>
        <v>0</v>
      </c>
    </row>
    <row r="58" spans="1:14">
      <c r="A58" s="37" t="s">
        <v>13</v>
      </c>
      <c r="B58" s="37" t="s">
        <v>4</v>
      </c>
      <c r="C58" s="38">
        <f t="shared" ref="C58:N58" si="5">C43*$E29*$C29</f>
        <v>0</v>
      </c>
      <c r="D58" s="38">
        <f t="shared" si="5"/>
        <v>0</v>
      </c>
      <c r="E58" s="38">
        <f t="shared" si="5"/>
        <v>0</v>
      </c>
      <c r="F58" s="38">
        <f t="shared" si="5"/>
        <v>75</v>
      </c>
      <c r="G58" s="38">
        <f t="shared" si="5"/>
        <v>75</v>
      </c>
      <c r="H58" s="38">
        <f t="shared" si="5"/>
        <v>75</v>
      </c>
      <c r="I58" s="38">
        <f t="shared" si="5"/>
        <v>75</v>
      </c>
      <c r="J58" s="38">
        <f t="shared" si="5"/>
        <v>0</v>
      </c>
      <c r="K58" s="38">
        <f t="shared" si="5"/>
        <v>0</v>
      </c>
      <c r="L58" s="38">
        <f t="shared" si="5"/>
        <v>0</v>
      </c>
      <c r="M58" s="38">
        <f t="shared" si="5"/>
        <v>0</v>
      </c>
      <c r="N58" s="38">
        <f t="shared" si="5"/>
        <v>0</v>
      </c>
    </row>
    <row r="59" spans="1:14">
      <c r="A59" s="37" t="s">
        <v>14</v>
      </c>
      <c r="B59" s="37" t="s">
        <v>5</v>
      </c>
      <c r="C59" s="38">
        <f t="shared" ref="C59:N59" si="6">C44*$E30*$C30</f>
        <v>0</v>
      </c>
      <c r="D59" s="38">
        <f t="shared" si="6"/>
        <v>0</v>
      </c>
      <c r="E59" s="38">
        <f t="shared" si="6"/>
        <v>0</v>
      </c>
      <c r="F59" s="38">
        <f t="shared" si="6"/>
        <v>0</v>
      </c>
      <c r="G59" s="38">
        <f t="shared" si="6"/>
        <v>21</v>
      </c>
      <c r="H59" s="38">
        <f t="shared" si="6"/>
        <v>21</v>
      </c>
      <c r="I59" s="38">
        <f t="shared" si="6"/>
        <v>21</v>
      </c>
      <c r="J59" s="38">
        <f t="shared" si="6"/>
        <v>21</v>
      </c>
      <c r="K59" s="38">
        <f t="shared" si="6"/>
        <v>0</v>
      </c>
      <c r="L59" s="38">
        <f t="shared" si="6"/>
        <v>0</v>
      </c>
      <c r="M59" s="38">
        <f t="shared" si="6"/>
        <v>0</v>
      </c>
      <c r="N59" s="38">
        <f t="shared" si="6"/>
        <v>0</v>
      </c>
    </row>
    <row r="60" spans="1:14">
      <c r="A60" s="37" t="s">
        <v>15</v>
      </c>
      <c r="B60" s="37" t="s">
        <v>6</v>
      </c>
      <c r="C60" s="38">
        <f t="shared" ref="C60:N60" si="7">C45*$E31*$C31</f>
        <v>0</v>
      </c>
      <c r="D60" s="38">
        <f t="shared" si="7"/>
        <v>0</v>
      </c>
      <c r="E60" s="38">
        <f t="shared" si="7"/>
        <v>0</v>
      </c>
      <c r="F60" s="38">
        <f t="shared" si="7"/>
        <v>0</v>
      </c>
      <c r="G60" s="38">
        <f t="shared" si="7"/>
        <v>0</v>
      </c>
      <c r="H60" s="38">
        <f t="shared" si="7"/>
        <v>42.750000000000007</v>
      </c>
      <c r="I60" s="38">
        <f t="shared" si="7"/>
        <v>42.750000000000007</v>
      </c>
      <c r="J60" s="38">
        <f t="shared" si="7"/>
        <v>42.750000000000007</v>
      </c>
      <c r="K60" s="38">
        <f t="shared" si="7"/>
        <v>42.750000000000007</v>
      </c>
      <c r="L60" s="38">
        <f t="shared" si="7"/>
        <v>0</v>
      </c>
      <c r="M60" s="38">
        <f t="shared" si="7"/>
        <v>0</v>
      </c>
      <c r="N60" s="38">
        <f t="shared" si="7"/>
        <v>0</v>
      </c>
    </row>
    <row r="61" spans="1:14">
      <c r="A61" s="37" t="s">
        <v>16</v>
      </c>
      <c r="B61" s="37" t="s">
        <v>7</v>
      </c>
      <c r="C61" s="38">
        <f t="shared" ref="C61:N61" si="8">C46*$E32*$C32</f>
        <v>0</v>
      </c>
      <c r="D61" s="38">
        <f t="shared" si="8"/>
        <v>0</v>
      </c>
      <c r="E61" s="38">
        <f t="shared" si="8"/>
        <v>0</v>
      </c>
      <c r="F61" s="38">
        <f t="shared" si="8"/>
        <v>0</v>
      </c>
      <c r="G61" s="38">
        <f t="shared" si="8"/>
        <v>0</v>
      </c>
      <c r="H61" s="38">
        <f t="shared" si="8"/>
        <v>0</v>
      </c>
      <c r="I61" s="38">
        <f t="shared" si="8"/>
        <v>24</v>
      </c>
      <c r="J61" s="38">
        <f t="shared" si="8"/>
        <v>24</v>
      </c>
      <c r="K61" s="38">
        <f t="shared" si="8"/>
        <v>24</v>
      </c>
      <c r="L61" s="38">
        <f t="shared" si="8"/>
        <v>24</v>
      </c>
      <c r="M61" s="38">
        <f t="shared" si="8"/>
        <v>0</v>
      </c>
      <c r="N61" s="38">
        <f t="shared" si="8"/>
        <v>0</v>
      </c>
    </row>
    <row r="62" spans="1:14">
      <c r="A62" s="37" t="s">
        <v>17</v>
      </c>
      <c r="B62" s="37" t="s">
        <v>8</v>
      </c>
      <c r="C62" s="38">
        <f t="shared" ref="C62:N62" si="9">C47*$E33*$C33</f>
        <v>0</v>
      </c>
      <c r="D62" s="38">
        <f t="shared" si="9"/>
        <v>0</v>
      </c>
      <c r="E62" s="38">
        <f t="shared" si="9"/>
        <v>0</v>
      </c>
      <c r="F62" s="38">
        <f t="shared" si="9"/>
        <v>0</v>
      </c>
      <c r="G62" s="38">
        <f t="shared" si="9"/>
        <v>0</v>
      </c>
      <c r="H62" s="38">
        <f t="shared" si="9"/>
        <v>0</v>
      </c>
      <c r="I62" s="38">
        <f t="shared" si="9"/>
        <v>0</v>
      </c>
      <c r="J62" s="38">
        <f t="shared" si="9"/>
        <v>15</v>
      </c>
      <c r="K62" s="38">
        <f t="shared" si="9"/>
        <v>15</v>
      </c>
      <c r="L62" s="38">
        <f t="shared" si="9"/>
        <v>15</v>
      </c>
      <c r="M62" s="38">
        <f t="shared" si="9"/>
        <v>15</v>
      </c>
      <c r="N62" s="38">
        <f t="shared" si="9"/>
        <v>0</v>
      </c>
    </row>
    <row r="63" spans="1:14">
      <c r="A63" s="37" t="s">
        <v>18</v>
      </c>
      <c r="B63" s="37" t="s">
        <v>9</v>
      </c>
      <c r="C63" s="38">
        <f t="shared" ref="C63:N63" si="10">C48*$E34*$C34</f>
        <v>0</v>
      </c>
      <c r="D63" s="38">
        <f t="shared" si="10"/>
        <v>0</v>
      </c>
      <c r="E63" s="38">
        <f t="shared" si="10"/>
        <v>0</v>
      </c>
      <c r="F63" s="38">
        <f t="shared" si="10"/>
        <v>0</v>
      </c>
      <c r="G63" s="38">
        <f t="shared" si="10"/>
        <v>0</v>
      </c>
      <c r="H63" s="38">
        <f t="shared" si="10"/>
        <v>0</v>
      </c>
      <c r="I63" s="38">
        <f t="shared" si="10"/>
        <v>0</v>
      </c>
      <c r="J63" s="38">
        <f t="shared" si="10"/>
        <v>0</v>
      </c>
      <c r="K63" s="38">
        <f t="shared" si="10"/>
        <v>38</v>
      </c>
      <c r="L63" s="38">
        <f t="shared" si="10"/>
        <v>38</v>
      </c>
      <c r="M63" s="38">
        <f t="shared" si="10"/>
        <v>38</v>
      </c>
      <c r="N63" s="38">
        <f t="shared" si="10"/>
        <v>38</v>
      </c>
    </row>
  </sheetData>
  <mergeCells count="34">
    <mergeCell ref="A53:B53"/>
    <mergeCell ref="C53:N53"/>
    <mergeCell ref="C32:D32"/>
    <mergeCell ref="C33:D33"/>
    <mergeCell ref="C34:D34"/>
    <mergeCell ref="E24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C27:D27"/>
    <mergeCell ref="C28:D28"/>
    <mergeCell ref="C29:D29"/>
    <mergeCell ref="C30:D30"/>
    <mergeCell ref="C31:D31"/>
    <mergeCell ref="Q7:Q8"/>
    <mergeCell ref="O7:O8"/>
    <mergeCell ref="P7:P8"/>
    <mergeCell ref="A19:B19"/>
    <mergeCell ref="A24:B24"/>
    <mergeCell ref="A38:B38"/>
    <mergeCell ref="C38:N38"/>
    <mergeCell ref="C24:D25"/>
    <mergeCell ref="C26:D26"/>
    <mergeCell ref="A18:B18"/>
    <mergeCell ref="A20:B20"/>
    <mergeCell ref="T7:T8"/>
    <mergeCell ref="C7:N7"/>
    <mergeCell ref="A7:B7"/>
  </mergeCells>
  <conditionalFormatting sqref="C40:N48">
    <cfRule type="cellIs" dxfId="4" priority="9" operator="greaterThan">
      <formula>0</formula>
    </cfRule>
  </conditionalFormatting>
  <conditionalFormatting sqref="C26:F34">
    <cfRule type="cellIs" dxfId="3" priority="8" operator="greaterThan">
      <formula>0</formula>
    </cfRule>
  </conditionalFormatting>
  <conditionalFormatting sqref="C19:N20">
    <cfRule type="cellIs" dxfId="2" priority="7" operator="greaterThan">
      <formula>0</formula>
    </cfRule>
  </conditionalFormatting>
  <conditionalFormatting sqref="P9:Q17">
    <cfRule type="cellIs" dxfId="1" priority="6" operator="greaterThan">
      <formula>-1</formula>
    </cfRule>
  </conditionalFormatting>
  <conditionalFormatting sqref="C9:N17">
    <cfRule type="cellIs" dxfId="0" priority="5" operator="greaterThan">
      <formula>0</formula>
    </cfRule>
  </conditionalFormatting>
  <conditionalFormatting sqref="O9:O17">
    <cfRule type="colorScale" priority="2">
      <colorScale>
        <cfvo type="min" val="0"/>
        <cfvo type="max" val="0"/>
        <color rgb="FFFF7128"/>
        <color rgb="FFFFEF9C"/>
      </colorScale>
    </cfRule>
  </conditionalFormatting>
  <conditionalFormatting sqref="C18:N18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  <pageSetup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Decision</vt:lpstr>
      <vt:lpstr>plane_loads</vt:lpstr>
      <vt:lpstr>preferences</vt:lpstr>
    </vt:vector>
  </TitlesOfParts>
  <Company>IVB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SFO Gate Allocation Calculator</dc:title>
  <dc:creator>Igor Baranov</dc:creator>
  <cp:lastModifiedBy>Igor Baranov</cp:lastModifiedBy>
  <cp:lastPrinted>2018-06-14T20:44:11Z</cp:lastPrinted>
  <dcterms:created xsi:type="dcterms:W3CDTF">2018-06-13T14:45:14Z</dcterms:created>
  <dcterms:modified xsi:type="dcterms:W3CDTF">2018-06-14T20:44:39Z</dcterms:modified>
</cp:coreProperties>
</file>