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Muertos y edad " sheetId="2" r:id="rId5"/>
    <sheet state="visible" name="composición etaria" sheetId="3" r:id="rId6"/>
  </sheets>
  <definedNames/>
  <calcPr/>
</workbook>
</file>

<file path=xl/sharedStrings.xml><?xml version="1.0" encoding="utf-8"?>
<sst xmlns="http://schemas.openxmlformats.org/spreadsheetml/2006/main" count="151" uniqueCount="143">
  <si>
    <t xml:space="preserve">Fecha </t>
  </si>
  <si>
    <t xml:space="preserve">Distribución de los casos por rango etario a la fecha </t>
  </si>
  <si>
    <t>Nº</t>
  </si>
  <si>
    <t xml:space="preserve">Provincia </t>
  </si>
  <si>
    <t xml:space="preserve">Edad </t>
  </si>
  <si>
    <t xml:space="preserve">Patología de base </t>
  </si>
  <si>
    <t xml:space="preserve">Sexo </t>
  </si>
  <si>
    <t>Provicia \ día</t>
  </si>
  <si>
    <t xml:space="preserve">&lt; 14 </t>
  </si>
  <si>
    <t>15-59</t>
  </si>
  <si>
    <t>&gt;60</t>
  </si>
  <si>
    <t>Total casos</t>
  </si>
  <si>
    <t xml:space="preserve">% de afectación en mujeres </t>
  </si>
  <si>
    <t>% de afectación en hombres</t>
  </si>
  <si>
    <t>Fuente informe matutino del Ministro de Salud del 24-03-20</t>
  </si>
  <si>
    <t>CABA</t>
  </si>
  <si>
    <t>Hombre</t>
  </si>
  <si>
    <t xml:space="preserve">Chaco </t>
  </si>
  <si>
    <t xml:space="preserve">Hombre </t>
  </si>
  <si>
    <t>Bs As</t>
  </si>
  <si>
    <t xml:space="preserve">Mujer </t>
  </si>
  <si>
    <t xml:space="preserve">si </t>
  </si>
  <si>
    <t>no</t>
  </si>
  <si>
    <t xml:space="preserve">CABA Casos Confirmados 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</si>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</sst>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"/>
    <numFmt numFmtId="165" formatCode="dd-mm-yy"/>
    <numFmt numFmtId="166" formatCode="dd/mm/yy"/>
    <numFmt numFmtId="167" formatCode="d/m"/>
    <numFmt numFmtId="168" formatCode="#,##0.000"/>
    <numFmt numFmtId="169" formatCode="0.000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color rgb="FF000000"/>
      <name val="Arial"/>
    </font>
    <font/>
    <font>
      <b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0" fillId="0" fontId="1" numFmtId="166" xfId="0" applyAlignment="1" applyFont="1" applyNumberFormat="1">
      <alignment readingOrder="0"/>
    </xf>
    <xf borderId="0" fillId="0" fontId="2" numFmtId="164" xfId="0" applyFont="1" applyNumberFormat="1"/>
    <xf borderId="0" fillId="0" fontId="1" numFmtId="167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1" numFmtId="167" xfId="0" applyFont="1" applyNumberFormat="1"/>
    <xf borderId="0" fillId="2" fontId="3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1" numFmtId="168" xfId="0" applyFont="1" applyNumberFormat="1"/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111</xdr:row>
      <xdr:rowOff>133350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2" width="8.43"/>
    <col customWidth="1" min="3" max="4" width="5.86"/>
    <col customWidth="1" min="5" max="5" width="9.14"/>
    <col customWidth="1" min="6" max="9" width="5.86"/>
    <col customWidth="1" min="10" max="10" width="10.0"/>
    <col customWidth="1" min="11" max="11" width="8.14"/>
    <col customWidth="1" min="12" max="12" width="11.0"/>
    <col customWidth="1" min="13" max="13" width="12.43"/>
    <col customWidth="1" min="14" max="14" width="11.29"/>
    <col customWidth="1" min="15" max="15" width="5.86"/>
    <col customWidth="1" min="16" max="16" width="11.86"/>
    <col customWidth="1" min="17" max="22" width="5.86"/>
    <col customWidth="1" min="23" max="23" width="4.71"/>
    <col customWidth="1" min="24" max="24" width="5.86"/>
  </cols>
  <sheetData>
    <row r="1">
      <c r="A1" s="1" t="s">
        <v>7</v>
      </c>
      <c r="B1" s="3">
        <v>43893.0</v>
      </c>
      <c r="C1" s="7">
        <f t="shared" ref="C1:U1" si="1">B1+1</f>
        <v>43894</v>
      </c>
      <c r="D1" s="7">
        <f t="shared" si="1"/>
        <v>43895</v>
      </c>
      <c r="E1" s="7">
        <f t="shared" si="1"/>
        <v>43896</v>
      </c>
      <c r="F1" s="7">
        <f t="shared" si="1"/>
        <v>43897</v>
      </c>
      <c r="G1" s="7">
        <f t="shared" si="1"/>
        <v>43898</v>
      </c>
      <c r="H1" s="7">
        <f t="shared" si="1"/>
        <v>43899</v>
      </c>
      <c r="I1" s="7">
        <f t="shared" si="1"/>
        <v>43900</v>
      </c>
      <c r="J1" s="7">
        <f t="shared" si="1"/>
        <v>43901</v>
      </c>
      <c r="K1" s="7">
        <f t="shared" si="1"/>
        <v>43902</v>
      </c>
      <c r="L1" s="9">
        <f t="shared" si="1"/>
        <v>43903</v>
      </c>
      <c r="M1" s="7">
        <f t="shared" si="1"/>
        <v>43904</v>
      </c>
      <c r="N1" s="7">
        <f t="shared" si="1"/>
        <v>43905</v>
      </c>
      <c r="O1" s="7">
        <f t="shared" si="1"/>
        <v>43906</v>
      </c>
      <c r="P1" s="7">
        <f t="shared" si="1"/>
        <v>43907</v>
      </c>
      <c r="Q1" s="7">
        <f t="shared" si="1"/>
        <v>43908</v>
      </c>
      <c r="R1" s="7">
        <f t="shared" si="1"/>
        <v>43909</v>
      </c>
      <c r="S1" s="7">
        <f t="shared" si="1"/>
        <v>43910</v>
      </c>
      <c r="T1" s="7">
        <f t="shared" si="1"/>
        <v>43911</v>
      </c>
      <c r="U1" s="7">
        <f t="shared" si="1"/>
        <v>43912</v>
      </c>
      <c r="V1" s="10">
        <v>43913.0</v>
      </c>
      <c r="W1" s="12">
        <f>V1+1</f>
        <v>43914</v>
      </c>
      <c r="X1" s="10">
        <v>43915.0</v>
      </c>
    </row>
    <row r="2">
      <c r="A2" s="1" t="s">
        <v>23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5">
        <v>23.0</v>
      </c>
      <c r="N2" s="5">
        <v>29.0</v>
      </c>
      <c r="O2" s="1">
        <v>34.0</v>
      </c>
      <c r="P2" s="1">
        <v>38.0</v>
      </c>
      <c r="Q2" s="14">
        <v>48.0</v>
      </c>
      <c r="R2" s="14">
        <v>56.0</v>
      </c>
      <c r="S2" s="14">
        <v>65.0</v>
      </c>
      <c r="T2" s="14">
        <v>94.0</v>
      </c>
      <c r="U2" s="16">
        <f>T2+12</f>
        <v>106</v>
      </c>
      <c r="V2" s="16">
        <f>U2+11</f>
        <v>117</v>
      </c>
      <c r="W2" s="16">
        <f>V2+30</f>
        <v>147</v>
      </c>
      <c r="X2" s="17">
        <v>166.0</v>
      </c>
    </row>
    <row r="3">
      <c r="A3" s="1" t="s">
        <v>24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4">
        <v>3.0</v>
      </c>
      <c r="R3" s="14">
        <v>3.0</v>
      </c>
      <c r="S3" s="14">
        <v>3.0</v>
      </c>
      <c r="T3" s="14">
        <v>25.0</v>
      </c>
      <c r="U3" s="14">
        <v>25.0</v>
      </c>
      <c r="V3" s="14">
        <v>38.0</v>
      </c>
      <c r="W3" s="14">
        <v>38.0</v>
      </c>
      <c r="X3" s="1">
        <v>38.0</v>
      </c>
    </row>
    <row r="4">
      <c r="A4" s="1" t="s">
        <v>25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4">
        <v>2.0</v>
      </c>
      <c r="R4" s="14">
        <v>2.0</v>
      </c>
      <c r="S4" s="14">
        <v>2.0</v>
      </c>
      <c r="T4" s="14">
        <v>2.0</v>
      </c>
      <c r="U4" s="14">
        <v>2.0</v>
      </c>
      <c r="V4" s="14">
        <v>2.0</v>
      </c>
      <c r="W4" s="14">
        <v>2.0</v>
      </c>
      <c r="X4" s="1">
        <v>3.0</v>
      </c>
    </row>
    <row r="5">
      <c r="A5" s="1" t="s">
        <v>26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4">
        <v>43.0</v>
      </c>
      <c r="R5" s="14">
        <v>51.0</v>
      </c>
      <c r="S5" s="14">
        <v>60.0</v>
      </c>
      <c r="T5" s="14">
        <v>67.0</v>
      </c>
      <c r="U5" s="14">
        <v>79.0</v>
      </c>
      <c r="V5" s="14">
        <v>77.0</v>
      </c>
      <c r="W5" s="16">
        <f t="shared" ref="W5:X5" si="2">W2-W3-W4</f>
        <v>107</v>
      </c>
      <c r="X5" s="18">
        <f t="shared" si="2"/>
        <v>125</v>
      </c>
    </row>
    <row r="6">
      <c r="A6" s="1" t="s">
        <v>27</v>
      </c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4">
        <v>20.0</v>
      </c>
      <c r="R6" s="14">
        <v>35.0</v>
      </c>
      <c r="S6" s="14">
        <v>44.0</v>
      </c>
      <c r="T6" s="14">
        <v>59.0</v>
      </c>
      <c r="U6" s="14">
        <v>67.0</v>
      </c>
      <c r="V6" s="16">
        <f>U6+5</f>
        <v>72</v>
      </c>
      <c r="W6" s="16">
        <f t="shared" ref="W6:X6" si="3">V6+30</f>
        <v>102</v>
      </c>
      <c r="X6" s="18">
        <f t="shared" si="3"/>
        <v>132</v>
      </c>
    </row>
    <row r="7">
      <c r="A7" s="1" t="s">
        <v>28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4">
        <v>0.0</v>
      </c>
      <c r="R7" s="14">
        <v>0.0</v>
      </c>
      <c r="S7" s="14">
        <v>0.0</v>
      </c>
      <c r="T7" s="14">
        <v>1.0</v>
      </c>
      <c r="U7" s="14">
        <v>1.0</v>
      </c>
      <c r="V7" s="14">
        <v>1.0</v>
      </c>
      <c r="W7" s="14">
        <v>1.0</v>
      </c>
      <c r="X7" s="1">
        <v>1.0</v>
      </c>
    </row>
    <row r="8">
      <c r="A8" s="1" t="s">
        <v>29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4">
        <v>0.0</v>
      </c>
      <c r="R8" s="14">
        <v>0.0</v>
      </c>
      <c r="S8" s="14">
        <v>0.0</v>
      </c>
      <c r="T8" s="14">
        <v>1.0</v>
      </c>
      <c r="U8" s="14">
        <v>1.0</v>
      </c>
      <c r="V8" s="14">
        <v>1.0</v>
      </c>
      <c r="W8" s="14">
        <v>2.0</v>
      </c>
      <c r="X8" s="1">
        <v>2.0</v>
      </c>
    </row>
    <row r="9">
      <c r="A9" s="1" t="s">
        <v>30</v>
      </c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4">
        <v>20.0</v>
      </c>
      <c r="R9" s="14">
        <v>35.0</v>
      </c>
      <c r="S9" s="14">
        <v>44.0</v>
      </c>
      <c r="T9" s="14">
        <v>57.0</v>
      </c>
      <c r="U9" s="14">
        <v>65.0</v>
      </c>
      <c r="V9" s="14">
        <v>70.0</v>
      </c>
      <c r="W9" s="14">
        <v>99.0</v>
      </c>
      <c r="X9" s="1">
        <v>129.0</v>
      </c>
    </row>
    <row r="10">
      <c r="A10" s="1" t="s">
        <v>31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4">
        <v>6.0</v>
      </c>
      <c r="R10" s="14">
        <v>9.0</v>
      </c>
      <c r="S10" s="14">
        <v>14.0</v>
      </c>
      <c r="T10" s="14">
        <v>18.0</v>
      </c>
      <c r="U10" s="14">
        <f>T10+8</f>
        <v>26</v>
      </c>
      <c r="V10" s="19">
        <v>28.0</v>
      </c>
      <c r="W10" s="16">
        <f>V10+7</f>
        <v>35</v>
      </c>
      <c r="X10" s="18">
        <f>W10+15</f>
        <v>50</v>
      </c>
    </row>
    <row r="11">
      <c r="A11" s="1" t="s">
        <v>32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4">
        <v>0.0</v>
      </c>
      <c r="R11" s="14">
        <v>0.0</v>
      </c>
      <c r="S11" s="14">
        <v>0.0</v>
      </c>
      <c r="T11" s="14">
        <v>0.0</v>
      </c>
      <c r="U11" s="14">
        <v>0.0</v>
      </c>
      <c r="V11" s="19">
        <v>0.0</v>
      </c>
      <c r="W11" s="14">
        <v>0.0</v>
      </c>
      <c r="X11" s="1">
        <v>0.0</v>
      </c>
    </row>
    <row r="12">
      <c r="A12" s="1" t="s">
        <v>33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4">
        <v>0.0</v>
      </c>
      <c r="R12" s="14">
        <v>0.0</v>
      </c>
      <c r="S12" s="14">
        <v>0.0</v>
      </c>
      <c r="T12" s="14">
        <v>0.0</v>
      </c>
      <c r="U12" s="14">
        <v>0.0</v>
      </c>
      <c r="V12" s="19">
        <v>0.0</v>
      </c>
      <c r="W12" s="14">
        <v>0.0</v>
      </c>
      <c r="X12" s="1">
        <v>0.0</v>
      </c>
    </row>
    <row r="13">
      <c r="A13" s="1" t="s">
        <v>34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4">
        <v>6.0</v>
      </c>
      <c r="R13" s="14">
        <v>9.0</v>
      </c>
      <c r="S13" s="14">
        <v>14.0</v>
      </c>
      <c r="T13" s="14">
        <v>18.0</v>
      </c>
      <c r="U13" s="14">
        <v>26.0</v>
      </c>
      <c r="V13" s="19">
        <v>28.0</v>
      </c>
      <c r="W13" s="14">
        <v>35.0</v>
      </c>
      <c r="X13" s="1">
        <v>50.0</v>
      </c>
    </row>
    <row r="14">
      <c r="A14" s="1" t="s">
        <v>35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4">
        <v>1.0</v>
      </c>
      <c r="R14" s="14">
        <v>1.0</v>
      </c>
      <c r="S14" s="14">
        <v>1.0</v>
      </c>
      <c r="T14" s="14">
        <v>1.0</v>
      </c>
      <c r="U14" s="14">
        <v>1.0</v>
      </c>
      <c r="V14" s="19">
        <v>1.0</v>
      </c>
      <c r="W14" s="14">
        <v>1.0</v>
      </c>
      <c r="X14" s="1">
        <v>5.0</v>
      </c>
    </row>
    <row r="15">
      <c r="A15" s="1" t="s">
        <v>36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4">
        <v>0.0</v>
      </c>
      <c r="R15" s="14">
        <v>0.0</v>
      </c>
      <c r="S15" s="14">
        <v>0.0</v>
      </c>
      <c r="T15" s="14">
        <v>0.0</v>
      </c>
      <c r="U15" s="14">
        <v>0.0</v>
      </c>
      <c r="V15" s="19">
        <v>0.0</v>
      </c>
      <c r="W15" s="14">
        <v>0.0</v>
      </c>
      <c r="X15" s="1">
        <v>0.0</v>
      </c>
    </row>
    <row r="16">
      <c r="A16" s="1" t="s">
        <v>37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4">
        <v>0.0</v>
      </c>
      <c r="R16" s="14">
        <v>0.0</v>
      </c>
      <c r="S16" s="14">
        <v>0.0</v>
      </c>
      <c r="T16" s="14">
        <v>0.0</v>
      </c>
      <c r="U16" s="14">
        <v>0.0</v>
      </c>
      <c r="V16" s="19">
        <v>0.0</v>
      </c>
      <c r="W16" s="14">
        <v>0.0</v>
      </c>
      <c r="X16" s="1">
        <v>0.0</v>
      </c>
    </row>
    <row r="17">
      <c r="A17" s="1" t="s">
        <v>38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4">
        <v>1.0</v>
      </c>
      <c r="R17" s="14">
        <v>1.0</v>
      </c>
      <c r="S17" s="14">
        <v>1.0</v>
      </c>
      <c r="T17" s="14">
        <v>1.0</v>
      </c>
      <c r="U17" s="14">
        <v>1.0</v>
      </c>
      <c r="V17" s="19">
        <v>1.0</v>
      </c>
      <c r="W17" s="14">
        <v>1.0</v>
      </c>
      <c r="X17" s="1">
        <v>5.0</v>
      </c>
    </row>
    <row r="18">
      <c r="A18" s="1" t="s">
        <v>39</v>
      </c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4">
        <v>12.0</v>
      </c>
      <c r="R18" s="14">
        <v>14.0</v>
      </c>
      <c r="S18" s="14">
        <v>15.0</v>
      </c>
      <c r="T18" s="14">
        <v>20.0</v>
      </c>
      <c r="U18" s="16">
        <f>T18+7</f>
        <v>27</v>
      </c>
      <c r="V18" s="16">
        <f>U18+4</f>
        <v>31</v>
      </c>
      <c r="W18" s="16">
        <f>V18+9</f>
        <v>40</v>
      </c>
      <c r="X18" s="18">
        <f>W18+12</f>
        <v>52</v>
      </c>
    </row>
    <row r="19">
      <c r="A19" s="1" t="s">
        <v>40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4">
        <v>0.0</v>
      </c>
      <c r="R19" s="14">
        <v>0.0</v>
      </c>
      <c r="S19" s="14">
        <v>0.0</v>
      </c>
      <c r="T19" s="14">
        <v>0.0</v>
      </c>
      <c r="U19" s="14">
        <v>0.0</v>
      </c>
      <c r="V19" s="14">
        <v>0.0</v>
      </c>
      <c r="W19" s="14">
        <v>0.0</v>
      </c>
      <c r="X19" s="1">
        <v>0.0</v>
      </c>
    </row>
    <row r="20">
      <c r="A20" s="1" t="s">
        <v>41</v>
      </c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4">
        <v>1.0</v>
      </c>
      <c r="R20" s="14">
        <v>1.0</v>
      </c>
      <c r="S20" s="14">
        <v>1.0</v>
      </c>
      <c r="T20" s="14">
        <v>1.0</v>
      </c>
      <c r="U20" s="14">
        <v>1.0</v>
      </c>
      <c r="V20" s="14">
        <v>1.0</v>
      </c>
      <c r="W20" s="14">
        <v>2.0</v>
      </c>
      <c r="X20" s="1">
        <v>3.0</v>
      </c>
    </row>
    <row r="21">
      <c r="A21" s="1" t="s">
        <v>42</v>
      </c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4">
        <v>11.0</v>
      </c>
      <c r="R21" s="14">
        <v>13.0</v>
      </c>
      <c r="S21" s="14">
        <v>14.0</v>
      </c>
      <c r="T21" s="14">
        <v>19.0</v>
      </c>
      <c r="U21" s="14">
        <v>26.0</v>
      </c>
      <c r="V21" s="14">
        <v>30.0</v>
      </c>
      <c r="W21" s="14">
        <v>38.0</v>
      </c>
      <c r="X21" s="1">
        <v>49.0</v>
      </c>
    </row>
    <row r="22">
      <c r="A22" s="1" t="s">
        <v>43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4">
        <v>2.0</v>
      </c>
      <c r="R22" s="14">
        <v>3.0</v>
      </c>
      <c r="S22" s="14">
        <v>3.0</v>
      </c>
      <c r="T22" s="14">
        <v>4.0</v>
      </c>
      <c r="U22" s="14">
        <v>4.0</v>
      </c>
      <c r="V22" s="14">
        <v>4.0</v>
      </c>
      <c r="W22" s="14">
        <v>4.0</v>
      </c>
      <c r="X22" s="1">
        <v>4.0</v>
      </c>
    </row>
    <row r="23">
      <c r="A23" s="1" t="s">
        <v>44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4">
        <v>0.0</v>
      </c>
      <c r="R23" s="14">
        <v>0.0</v>
      </c>
      <c r="S23" s="14">
        <v>0.0</v>
      </c>
      <c r="T23" s="14">
        <v>1.0</v>
      </c>
      <c r="U23" s="14">
        <v>1.0</v>
      </c>
      <c r="V23" s="14">
        <v>1.0</v>
      </c>
      <c r="W23" s="14">
        <v>1.0</v>
      </c>
      <c r="X23" s="17">
        <v>1.0</v>
      </c>
    </row>
    <row r="24">
      <c r="A24" s="1" t="s">
        <v>45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4">
        <v>0.0</v>
      </c>
      <c r="R24" s="14">
        <v>0.0</v>
      </c>
      <c r="S24" s="14">
        <v>0.0</v>
      </c>
      <c r="T24" s="14">
        <v>0.0</v>
      </c>
      <c r="U24" s="14">
        <v>0.0</v>
      </c>
      <c r="V24" s="14">
        <v>0.0</v>
      </c>
      <c r="W24" s="14">
        <v>0.0</v>
      </c>
      <c r="X24" s="1">
        <v>0.0</v>
      </c>
    </row>
    <row r="25">
      <c r="A25" s="1" t="s">
        <v>46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4">
        <v>2.0</v>
      </c>
      <c r="R25" s="14">
        <v>3.0</v>
      </c>
      <c r="S25" s="14">
        <v>3.0</v>
      </c>
      <c r="T25" s="14">
        <v>3.0</v>
      </c>
      <c r="U25" s="14">
        <v>3.0</v>
      </c>
      <c r="V25" s="14">
        <v>3.0</v>
      </c>
      <c r="W25" s="14">
        <v>3.0</v>
      </c>
      <c r="X25" s="1">
        <v>4.0</v>
      </c>
    </row>
    <row r="26">
      <c r="A26" s="1" t="s">
        <v>47</v>
      </c>
      <c r="M26" s="1">
        <v>1.0</v>
      </c>
      <c r="N26" s="1">
        <v>1.0</v>
      </c>
      <c r="O26" s="1">
        <v>1.0</v>
      </c>
      <c r="P26" s="1">
        <v>1.0</v>
      </c>
      <c r="Q26" s="14">
        <v>1.0</v>
      </c>
      <c r="R26" s="14">
        <v>2.0</v>
      </c>
      <c r="S26" s="14">
        <v>2.0</v>
      </c>
      <c r="T26" s="14">
        <v>4.0</v>
      </c>
      <c r="U26" s="14">
        <v>4.0</v>
      </c>
      <c r="V26" s="16">
        <f>U26+13</f>
        <v>17</v>
      </c>
      <c r="W26" s="16">
        <f>V26+3</f>
        <v>20</v>
      </c>
      <c r="X26" s="18">
        <f>W26+22</f>
        <v>42</v>
      </c>
    </row>
    <row r="27">
      <c r="A27" s="1" t="s">
        <v>48</v>
      </c>
      <c r="M27" s="1">
        <v>0.0</v>
      </c>
      <c r="N27" s="1">
        <v>0.0</v>
      </c>
      <c r="O27" s="1">
        <v>0.0</v>
      </c>
      <c r="P27" s="1">
        <v>0.0</v>
      </c>
      <c r="Q27" s="14">
        <v>0.0</v>
      </c>
      <c r="R27" s="14">
        <v>0.0</v>
      </c>
      <c r="S27" s="14">
        <v>0.0</v>
      </c>
      <c r="T27" s="14">
        <v>0.0</v>
      </c>
      <c r="U27" s="14">
        <v>0.0</v>
      </c>
      <c r="V27" s="14">
        <v>0.0</v>
      </c>
      <c r="W27" s="14">
        <v>0.0</v>
      </c>
      <c r="X27" s="1">
        <v>0.0</v>
      </c>
    </row>
    <row r="28">
      <c r="A28" s="1" t="s">
        <v>49</v>
      </c>
      <c r="M28" s="1">
        <v>0.0</v>
      </c>
      <c r="N28" s="1">
        <v>0.0</v>
      </c>
      <c r="O28" s="1">
        <v>0.0</v>
      </c>
      <c r="P28" s="1">
        <v>0.0</v>
      </c>
      <c r="Q28" s="14">
        <v>0.0</v>
      </c>
      <c r="R28" s="14">
        <v>0.0</v>
      </c>
      <c r="S28" s="14">
        <v>0.0</v>
      </c>
      <c r="T28" s="14">
        <v>0.0</v>
      </c>
      <c r="U28" s="14">
        <v>0.0</v>
      </c>
      <c r="V28" s="14">
        <v>0.0</v>
      </c>
      <c r="W28" s="14">
        <v>0.0</v>
      </c>
      <c r="X28" s="1">
        <v>0.0</v>
      </c>
    </row>
    <row r="29">
      <c r="A29" s="1" t="s">
        <v>50</v>
      </c>
      <c r="M29" s="1">
        <v>1.0</v>
      </c>
      <c r="N29" s="1">
        <v>1.0</v>
      </c>
      <c r="O29" s="1">
        <v>1.0</v>
      </c>
      <c r="P29" s="1">
        <v>1.0</v>
      </c>
      <c r="Q29" s="14">
        <v>1.0</v>
      </c>
      <c r="R29" s="14">
        <v>2.0</v>
      </c>
      <c r="S29" s="14">
        <v>2.0</v>
      </c>
      <c r="T29" s="14">
        <v>4.0</v>
      </c>
      <c r="U29" s="14">
        <v>4.0</v>
      </c>
      <c r="V29" s="14">
        <v>17.0</v>
      </c>
      <c r="W29" s="14">
        <v>20.0</v>
      </c>
      <c r="X29" s="1">
        <v>42.0</v>
      </c>
    </row>
    <row r="30">
      <c r="A30" s="1" t="s">
        <v>51</v>
      </c>
      <c r="N30" s="1">
        <v>2.0</v>
      </c>
      <c r="O30" s="1">
        <v>2.0</v>
      </c>
      <c r="P30" s="1">
        <v>2.0</v>
      </c>
      <c r="Q30" s="14">
        <v>2.0</v>
      </c>
      <c r="R30" s="14">
        <v>2.0</v>
      </c>
      <c r="S30" s="14">
        <v>3.0</v>
      </c>
      <c r="T30" s="14">
        <v>6.0</v>
      </c>
      <c r="U30" s="14">
        <v>6.0</v>
      </c>
      <c r="V30" s="14">
        <v>6.0</v>
      </c>
      <c r="W30" s="16">
        <f>V30+4</f>
        <v>10</v>
      </c>
      <c r="X30" s="18">
        <f>W30+1</f>
        <v>11</v>
      </c>
    </row>
    <row r="31">
      <c r="A31" s="1" t="s">
        <v>52</v>
      </c>
      <c r="N31" s="1">
        <v>0.0</v>
      </c>
      <c r="O31" s="1">
        <v>0.0</v>
      </c>
      <c r="P31" s="1">
        <v>0.0</v>
      </c>
      <c r="Q31" s="14">
        <v>0.0</v>
      </c>
      <c r="R31" s="14">
        <v>0.0</v>
      </c>
      <c r="S31" s="14">
        <v>0.0</v>
      </c>
      <c r="T31" s="14">
        <v>0.0</v>
      </c>
      <c r="U31" s="14">
        <v>0.0</v>
      </c>
      <c r="V31" s="14">
        <v>0.0</v>
      </c>
      <c r="W31" s="14">
        <v>0.0</v>
      </c>
      <c r="X31" s="1">
        <v>0.0</v>
      </c>
    </row>
    <row r="32">
      <c r="A32" s="1" t="s">
        <v>53</v>
      </c>
      <c r="N32" s="1">
        <v>0.0</v>
      </c>
      <c r="O32" s="1">
        <v>0.0</v>
      </c>
      <c r="P32" s="1">
        <v>0.0</v>
      </c>
      <c r="Q32" s="14">
        <v>0.0</v>
      </c>
      <c r="R32" s="14">
        <v>0.0</v>
      </c>
      <c r="S32" s="14">
        <v>0.0</v>
      </c>
      <c r="T32" s="14">
        <v>0.0</v>
      </c>
      <c r="U32" s="14">
        <v>0.0</v>
      </c>
      <c r="V32" s="14">
        <v>0.0</v>
      </c>
      <c r="W32" s="14">
        <v>0.0</v>
      </c>
      <c r="X32" s="1">
        <v>0.0</v>
      </c>
    </row>
    <row r="33">
      <c r="A33" s="1" t="s">
        <v>54</v>
      </c>
      <c r="N33" s="1">
        <v>2.0</v>
      </c>
      <c r="O33" s="1">
        <v>2.0</v>
      </c>
      <c r="P33" s="1">
        <v>2.0</v>
      </c>
      <c r="Q33" s="14">
        <v>2.0</v>
      </c>
      <c r="R33" s="14">
        <v>2.0</v>
      </c>
      <c r="S33" s="14">
        <v>3.0</v>
      </c>
      <c r="T33" s="14">
        <v>6.0</v>
      </c>
      <c r="U33" s="14">
        <v>6.0</v>
      </c>
      <c r="V33" s="14">
        <v>6.0</v>
      </c>
      <c r="W33" s="14">
        <v>10.0</v>
      </c>
      <c r="X33" s="1">
        <v>11.0</v>
      </c>
    </row>
    <row r="34">
      <c r="A34" s="1" t="s">
        <v>55</v>
      </c>
      <c r="N34" s="1"/>
      <c r="O34" s="1"/>
      <c r="P34" s="1">
        <v>1.0</v>
      </c>
      <c r="Q34" s="14">
        <v>1.0</v>
      </c>
      <c r="R34" s="14">
        <v>1.0</v>
      </c>
      <c r="S34" s="14">
        <v>1.0</v>
      </c>
      <c r="T34" s="14">
        <v>1.0</v>
      </c>
      <c r="U34" s="14">
        <v>1.0</v>
      </c>
      <c r="V34" s="14">
        <v>1.0</v>
      </c>
      <c r="W34" s="14">
        <v>1.0</v>
      </c>
      <c r="X34" s="1">
        <v>1.0</v>
      </c>
    </row>
    <row r="35">
      <c r="A35" s="1" t="s">
        <v>56</v>
      </c>
      <c r="N35" s="1"/>
      <c r="O35" s="1"/>
      <c r="P35" s="1">
        <v>0.0</v>
      </c>
      <c r="Q35" s="14">
        <v>0.0</v>
      </c>
      <c r="R35" s="14">
        <v>0.0</v>
      </c>
      <c r="S35" s="14">
        <v>0.0</v>
      </c>
      <c r="T35" s="14">
        <v>0.0</v>
      </c>
      <c r="U35" s="14">
        <v>0.0</v>
      </c>
      <c r="V35" s="14">
        <v>0.0</v>
      </c>
      <c r="W35" s="14">
        <v>0.0</v>
      </c>
      <c r="X35" s="1">
        <v>0.0</v>
      </c>
    </row>
    <row r="36">
      <c r="A36" s="1" t="s">
        <v>57</v>
      </c>
      <c r="N36" s="1"/>
      <c r="O36" s="1"/>
      <c r="P36" s="1">
        <v>0.0</v>
      </c>
      <c r="Q36" s="14">
        <v>0.0</v>
      </c>
      <c r="R36" s="14">
        <v>0.0</v>
      </c>
      <c r="S36" s="14">
        <v>0.0</v>
      </c>
      <c r="T36" s="14">
        <v>0.0</v>
      </c>
      <c r="U36" s="14">
        <v>0.0</v>
      </c>
      <c r="V36" s="14">
        <v>0.0</v>
      </c>
      <c r="W36" s="14">
        <v>0.0</v>
      </c>
      <c r="X36" s="1">
        <v>0.0</v>
      </c>
    </row>
    <row r="37">
      <c r="A37" s="1" t="s">
        <v>58</v>
      </c>
      <c r="N37" s="1"/>
      <c r="O37" s="1"/>
      <c r="P37" s="1">
        <v>1.0</v>
      </c>
      <c r="Q37" s="14">
        <v>1.0</v>
      </c>
      <c r="R37" s="14">
        <v>1.0</v>
      </c>
      <c r="S37" s="14">
        <v>1.0</v>
      </c>
      <c r="T37" s="14">
        <v>1.0</v>
      </c>
      <c r="U37" s="14">
        <v>1.0</v>
      </c>
      <c r="V37" s="14">
        <v>1.0</v>
      </c>
      <c r="W37" s="14">
        <v>1.0</v>
      </c>
      <c r="X37" s="1">
        <v>1.0</v>
      </c>
    </row>
    <row r="38">
      <c r="A38" s="1" t="s">
        <v>59</v>
      </c>
      <c r="N38" s="1"/>
      <c r="O38" s="1"/>
      <c r="P38" s="1">
        <v>1.0</v>
      </c>
      <c r="Q38" s="14">
        <v>1.0</v>
      </c>
      <c r="R38" s="14">
        <v>1.0</v>
      </c>
      <c r="S38" s="14">
        <v>1.0</v>
      </c>
      <c r="T38" s="14">
        <v>1.0</v>
      </c>
      <c r="U38" s="14">
        <v>1.0</v>
      </c>
      <c r="V38" s="14">
        <v>1.0</v>
      </c>
      <c r="W38" s="14">
        <v>1.0</v>
      </c>
      <c r="X38" s="1">
        <v>1.0</v>
      </c>
    </row>
    <row r="39">
      <c r="A39" s="1" t="s">
        <v>60</v>
      </c>
      <c r="N39" s="1"/>
      <c r="O39" s="1"/>
      <c r="P39" s="1">
        <v>0.0</v>
      </c>
      <c r="Q39" s="14">
        <v>0.0</v>
      </c>
      <c r="R39" s="14">
        <v>0.0</v>
      </c>
      <c r="S39" s="14">
        <v>0.0</v>
      </c>
      <c r="T39" s="14">
        <v>0.0</v>
      </c>
      <c r="U39" s="14">
        <v>0.0</v>
      </c>
      <c r="V39" s="14">
        <v>0.0</v>
      </c>
      <c r="W39" s="14">
        <v>0.0</v>
      </c>
      <c r="X39" s="1">
        <v>0.0</v>
      </c>
    </row>
    <row r="40">
      <c r="A40" s="1" t="s">
        <v>61</v>
      </c>
      <c r="N40" s="1"/>
      <c r="O40" s="1"/>
      <c r="P40" s="1">
        <v>0.0</v>
      </c>
      <c r="Q40" s="14">
        <v>0.0</v>
      </c>
      <c r="R40" s="14">
        <v>0.0</v>
      </c>
      <c r="S40" s="14">
        <v>0.0</v>
      </c>
      <c r="T40" s="14">
        <v>0.0</v>
      </c>
      <c r="U40" s="14">
        <v>0.0</v>
      </c>
      <c r="V40" s="14">
        <v>0.0</v>
      </c>
      <c r="W40" s="14">
        <v>0.0</v>
      </c>
      <c r="X40" s="1">
        <v>0.0</v>
      </c>
    </row>
    <row r="41">
      <c r="A41" s="1" t="s">
        <v>62</v>
      </c>
      <c r="N41" s="1"/>
      <c r="O41" s="1"/>
      <c r="P41" s="1">
        <v>1.0</v>
      </c>
      <c r="Q41" s="14">
        <v>1.0</v>
      </c>
      <c r="R41" s="14">
        <v>1.0</v>
      </c>
      <c r="S41" s="14">
        <v>1.0</v>
      </c>
      <c r="T41" s="14">
        <v>1.0</v>
      </c>
      <c r="U41" s="14">
        <v>1.0</v>
      </c>
      <c r="V41" s="14">
        <v>1.0</v>
      </c>
      <c r="W41" s="14">
        <v>1.0</v>
      </c>
      <c r="X41" s="1">
        <v>1.0</v>
      </c>
    </row>
    <row r="42">
      <c r="A42" s="1" t="s">
        <v>63</v>
      </c>
      <c r="N42" s="1"/>
      <c r="O42" s="1"/>
      <c r="P42" s="1">
        <v>1.0</v>
      </c>
      <c r="Q42" s="14">
        <v>2.0</v>
      </c>
      <c r="R42" s="14">
        <v>2.0</v>
      </c>
      <c r="S42" s="14">
        <v>3.0</v>
      </c>
      <c r="T42" s="14">
        <v>3.0</v>
      </c>
      <c r="U42" s="14">
        <v>3.0</v>
      </c>
      <c r="V42" s="14">
        <v>3.0</v>
      </c>
      <c r="W42" s="14">
        <v>3.0</v>
      </c>
      <c r="X42" s="1">
        <v>6.0</v>
      </c>
    </row>
    <row r="43">
      <c r="A43" s="1" t="s">
        <v>64</v>
      </c>
      <c r="N43" s="1"/>
      <c r="O43" s="1"/>
      <c r="P43" s="1">
        <v>0.0</v>
      </c>
      <c r="Q43" s="14">
        <v>0.0</v>
      </c>
      <c r="R43" s="14">
        <v>0.0</v>
      </c>
      <c r="S43" s="14">
        <v>0.0</v>
      </c>
      <c r="T43" s="14">
        <v>0.0</v>
      </c>
      <c r="U43" s="14">
        <v>0.0</v>
      </c>
      <c r="V43" s="14">
        <v>0.0</v>
      </c>
      <c r="W43" s="14">
        <v>0.0</v>
      </c>
      <c r="X43" s="1">
        <v>0.0</v>
      </c>
    </row>
    <row r="44">
      <c r="A44" s="1" t="s">
        <v>65</v>
      </c>
      <c r="E44" s="1"/>
      <c r="N44" s="1"/>
      <c r="O44" s="1"/>
      <c r="P44" s="1">
        <v>0.0</v>
      </c>
      <c r="Q44" s="14">
        <v>0.0</v>
      </c>
      <c r="R44" s="14">
        <v>0.0</v>
      </c>
      <c r="S44" s="14">
        <v>0.0</v>
      </c>
      <c r="T44" s="14">
        <v>0.0</v>
      </c>
      <c r="U44" s="14">
        <v>0.0</v>
      </c>
      <c r="V44" s="14">
        <v>0.0</v>
      </c>
      <c r="W44" s="14">
        <v>0.0</v>
      </c>
      <c r="X44" s="1">
        <v>0.0</v>
      </c>
    </row>
    <row r="45">
      <c r="A45" s="1" t="s">
        <v>66</v>
      </c>
      <c r="N45" s="1"/>
      <c r="O45" s="1"/>
      <c r="P45" s="1">
        <v>1.0</v>
      </c>
      <c r="Q45" s="14">
        <v>2.0</v>
      </c>
      <c r="R45" s="14">
        <v>2.0</v>
      </c>
      <c r="S45" s="14">
        <v>3.0</v>
      </c>
      <c r="T45" s="14">
        <v>3.0</v>
      </c>
      <c r="U45" s="14">
        <v>3.0</v>
      </c>
      <c r="V45" s="14">
        <v>3.0</v>
      </c>
      <c r="W45" s="14">
        <v>3.0</v>
      </c>
      <c r="X45" s="1">
        <v>6.0</v>
      </c>
    </row>
    <row r="46">
      <c r="A46" s="1" t="s">
        <v>67</v>
      </c>
      <c r="N46" s="1"/>
      <c r="O46" s="1"/>
      <c r="P46" s="1"/>
      <c r="Q46" s="14"/>
      <c r="R46" s="14"/>
      <c r="S46" s="14">
        <v>1.0</v>
      </c>
      <c r="T46" s="14">
        <v>3.0</v>
      </c>
      <c r="U46" s="14">
        <v>3.0</v>
      </c>
      <c r="V46" s="14">
        <v>3.0</v>
      </c>
      <c r="W46" s="14">
        <v>3.0</v>
      </c>
      <c r="X46" s="1">
        <v>3.0</v>
      </c>
    </row>
    <row r="47">
      <c r="A47" s="1" t="s">
        <v>68</v>
      </c>
      <c r="N47" s="1"/>
      <c r="O47" s="1"/>
      <c r="P47" s="1"/>
      <c r="Q47" s="14"/>
      <c r="R47" s="14"/>
      <c r="S47" s="14">
        <v>0.0</v>
      </c>
      <c r="T47" s="14">
        <v>0.0</v>
      </c>
      <c r="U47" s="14">
        <v>0.0</v>
      </c>
      <c r="V47" s="14">
        <v>0.0</v>
      </c>
      <c r="W47" s="14">
        <v>0.0</v>
      </c>
      <c r="X47" s="1">
        <v>0.0</v>
      </c>
    </row>
    <row r="48">
      <c r="A48" s="1" t="s">
        <v>69</v>
      </c>
      <c r="N48" s="1"/>
      <c r="O48" s="1"/>
      <c r="P48" s="1"/>
      <c r="Q48" s="14"/>
      <c r="R48" s="14"/>
      <c r="S48" s="14">
        <v>0.0</v>
      </c>
      <c r="T48" s="14">
        <v>0.0</v>
      </c>
      <c r="U48" s="14">
        <v>0.0</v>
      </c>
      <c r="V48" s="14">
        <v>0.0</v>
      </c>
      <c r="W48" s="14">
        <v>0.0</v>
      </c>
      <c r="X48" s="1">
        <v>0.0</v>
      </c>
    </row>
    <row r="49">
      <c r="A49" s="1" t="s">
        <v>70</v>
      </c>
      <c r="N49" s="1"/>
      <c r="O49" s="1"/>
      <c r="P49" s="1"/>
      <c r="Q49" s="14"/>
      <c r="R49" s="14"/>
      <c r="S49" s="14">
        <v>1.0</v>
      </c>
      <c r="T49" s="14">
        <v>3.0</v>
      </c>
      <c r="U49" s="14">
        <v>3.0</v>
      </c>
      <c r="V49" s="14">
        <v>3.0</v>
      </c>
      <c r="W49" s="14">
        <v>3.0</v>
      </c>
      <c r="X49" s="1">
        <v>3.0</v>
      </c>
    </row>
    <row r="50">
      <c r="A50" s="1" t="s">
        <v>71</v>
      </c>
      <c r="N50" s="1"/>
      <c r="O50" s="1"/>
      <c r="P50" s="1"/>
      <c r="Q50" s="14"/>
      <c r="R50" s="14"/>
      <c r="S50" s="14">
        <v>1.0</v>
      </c>
      <c r="T50" s="14">
        <v>1.0</v>
      </c>
      <c r="U50" s="14">
        <v>1.0</v>
      </c>
      <c r="V50" s="14">
        <v>1.0</v>
      </c>
      <c r="W50" s="14">
        <v>1.0</v>
      </c>
      <c r="X50" s="1">
        <v>1.0</v>
      </c>
    </row>
    <row r="51">
      <c r="A51" s="1" t="s">
        <v>72</v>
      </c>
      <c r="N51" s="1"/>
      <c r="O51" s="1"/>
      <c r="P51" s="1"/>
      <c r="Q51" s="14"/>
      <c r="R51" s="14"/>
      <c r="S51" s="14">
        <v>0.0</v>
      </c>
      <c r="T51" s="14">
        <v>0.0</v>
      </c>
      <c r="U51" s="14">
        <v>0.0</v>
      </c>
      <c r="V51" s="14">
        <v>0.0</v>
      </c>
      <c r="W51" s="14">
        <v>0.0</v>
      </c>
      <c r="X51" s="1">
        <v>0.0</v>
      </c>
    </row>
    <row r="52">
      <c r="A52" s="1" t="s">
        <v>73</v>
      </c>
      <c r="N52" s="1"/>
      <c r="O52" s="1"/>
      <c r="P52" s="1"/>
      <c r="Q52" s="14"/>
      <c r="R52" s="14"/>
      <c r="S52" s="14">
        <v>0.0</v>
      </c>
      <c r="T52" s="14">
        <v>0.0</v>
      </c>
      <c r="U52" s="14">
        <v>0.0</v>
      </c>
      <c r="V52" s="14">
        <v>0.0</v>
      </c>
      <c r="W52" s="14">
        <v>0.0</v>
      </c>
      <c r="X52" s="1">
        <v>0.0</v>
      </c>
    </row>
    <row r="53">
      <c r="A53" s="1" t="s">
        <v>74</v>
      </c>
      <c r="N53" s="1"/>
      <c r="O53" s="1"/>
      <c r="P53" s="1"/>
      <c r="Q53" s="14"/>
      <c r="R53" s="14"/>
      <c r="S53" s="14">
        <v>1.0</v>
      </c>
      <c r="T53" s="14">
        <v>1.0</v>
      </c>
      <c r="U53" s="14">
        <v>1.0</v>
      </c>
      <c r="V53" s="14">
        <v>1.0</v>
      </c>
      <c r="W53" s="14">
        <v>1.0</v>
      </c>
      <c r="X53" s="1">
        <v>1.0</v>
      </c>
    </row>
    <row r="54">
      <c r="A54" s="1" t="s">
        <v>75</v>
      </c>
      <c r="N54" s="1"/>
      <c r="O54" s="1"/>
      <c r="P54" s="1"/>
      <c r="Q54" s="14"/>
      <c r="R54" s="14"/>
      <c r="S54" s="14">
        <v>2.0</v>
      </c>
      <c r="T54" s="14">
        <v>2.0</v>
      </c>
      <c r="U54" s="14">
        <v>2.0</v>
      </c>
      <c r="V54" s="14">
        <v>2.0</v>
      </c>
      <c r="W54" s="14">
        <v>3.0</v>
      </c>
      <c r="X54" s="1">
        <v>4.0</v>
      </c>
    </row>
    <row r="55">
      <c r="A55" s="1" t="s">
        <v>76</v>
      </c>
      <c r="N55" s="1"/>
      <c r="O55" s="1"/>
      <c r="P55" s="1"/>
      <c r="Q55" s="14"/>
      <c r="R55" s="14"/>
      <c r="S55" s="14">
        <v>0.0</v>
      </c>
      <c r="T55" s="14">
        <v>0.0</v>
      </c>
      <c r="U55" s="14">
        <v>0.0</v>
      </c>
      <c r="V55" s="14">
        <v>0.0</v>
      </c>
      <c r="W55" s="14">
        <v>0.0</v>
      </c>
      <c r="X55" s="1">
        <v>0.0</v>
      </c>
    </row>
    <row r="56">
      <c r="A56" s="1" t="s">
        <v>77</v>
      </c>
      <c r="N56" s="1"/>
      <c r="O56" s="1"/>
      <c r="P56" s="1"/>
      <c r="Q56" s="14"/>
      <c r="R56" s="14"/>
      <c r="S56" s="14">
        <v>0.0</v>
      </c>
      <c r="T56" s="14">
        <v>0.0</v>
      </c>
      <c r="U56" s="14">
        <v>0.0</v>
      </c>
      <c r="V56" s="14">
        <v>0.0</v>
      </c>
      <c r="W56" s="14">
        <v>0.0</v>
      </c>
      <c r="X56" s="1">
        <v>0.0</v>
      </c>
    </row>
    <row r="57">
      <c r="A57" s="1" t="s">
        <v>78</v>
      </c>
      <c r="N57" s="1"/>
      <c r="O57" s="1"/>
      <c r="P57" s="1"/>
      <c r="Q57" s="14"/>
      <c r="R57" s="14"/>
      <c r="S57" s="14">
        <v>2.0</v>
      </c>
      <c r="T57" s="14">
        <v>2.0</v>
      </c>
      <c r="U57" s="14">
        <v>2.0</v>
      </c>
      <c r="V57" s="14">
        <v>2.0</v>
      </c>
      <c r="W57" s="14">
        <v>3.0</v>
      </c>
      <c r="X57" s="1">
        <v>4.0</v>
      </c>
    </row>
    <row r="58">
      <c r="A58" s="1" t="s">
        <v>79</v>
      </c>
      <c r="N58" s="1"/>
      <c r="O58" s="1"/>
      <c r="P58" s="1"/>
      <c r="Q58" s="14"/>
      <c r="R58" s="14"/>
      <c r="S58" s="14"/>
      <c r="T58" s="14">
        <v>5.0</v>
      </c>
      <c r="U58" s="14">
        <v>5.0</v>
      </c>
      <c r="V58" s="14">
        <v>5.0</v>
      </c>
      <c r="W58" s="14">
        <v>5.0</v>
      </c>
      <c r="X58" s="1">
        <v>6.0</v>
      </c>
    </row>
    <row r="59">
      <c r="A59" s="1" t="s">
        <v>80</v>
      </c>
      <c r="N59" s="1"/>
      <c r="O59" s="1"/>
      <c r="P59" s="1"/>
      <c r="Q59" s="14"/>
      <c r="R59" s="14"/>
      <c r="S59" s="14"/>
      <c r="T59" s="14">
        <v>0.0</v>
      </c>
      <c r="U59" s="14">
        <v>0.0</v>
      </c>
      <c r="V59" s="14">
        <v>0.0</v>
      </c>
      <c r="W59" s="14">
        <v>0.0</v>
      </c>
      <c r="X59" s="1">
        <v>0.0</v>
      </c>
    </row>
    <row r="60">
      <c r="A60" s="1" t="s">
        <v>81</v>
      </c>
      <c r="N60" s="1"/>
      <c r="O60" s="1"/>
      <c r="P60" s="1"/>
      <c r="Q60" s="14"/>
      <c r="R60" s="14"/>
      <c r="S60" s="14"/>
      <c r="T60" s="14">
        <v>0.0</v>
      </c>
      <c r="U60" s="14">
        <v>0.0</v>
      </c>
      <c r="V60" s="14">
        <v>0.0</v>
      </c>
      <c r="W60" s="14">
        <v>0.0</v>
      </c>
      <c r="X60" s="1">
        <v>0.0</v>
      </c>
    </row>
    <row r="61">
      <c r="A61" s="1" t="s">
        <v>82</v>
      </c>
      <c r="N61" s="1"/>
      <c r="O61" s="1"/>
      <c r="P61" s="1"/>
      <c r="Q61" s="14"/>
      <c r="R61" s="14"/>
      <c r="S61" s="14"/>
      <c r="T61" s="14">
        <v>5.0</v>
      </c>
      <c r="U61" s="14">
        <v>5.0</v>
      </c>
      <c r="V61" s="14">
        <v>5.0</v>
      </c>
      <c r="W61" s="14">
        <v>5.0</v>
      </c>
      <c r="X61" s="1">
        <v>6.0</v>
      </c>
    </row>
    <row r="62">
      <c r="A62" s="1" t="s">
        <v>83</v>
      </c>
      <c r="N62" s="1"/>
      <c r="O62" s="1"/>
      <c r="P62" s="1"/>
      <c r="Q62" s="14"/>
      <c r="R62" s="14">
        <v>1.0</v>
      </c>
      <c r="S62" s="14">
        <v>1.0</v>
      </c>
      <c r="T62" s="14">
        <v>2.0</v>
      </c>
      <c r="U62" s="14">
        <v>7.0</v>
      </c>
      <c r="V62" s="14">
        <v>7.0</v>
      </c>
      <c r="W62" s="14">
        <v>7.0</v>
      </c>
      <c r="X62" s="17">
        <v>9.0</v>
      </c>
    </row>
    <row r="63">
      <c r="A63" s="1" t="s">
        <v>84</v>
      </c>
      <c r="N63" s="1"/>
      <c r="O63" s="1"/>
      <c r="P63" s="1"/>
      <c r="Q63" s="14"/>
      <c r="R63" s="14">
        <v>0.0</v>
      </c>
      <c r="S63" s="14">
        <v>0.0</v>
      </c>
      <c r="T63" s="14">
        <v>0.0</v>
      </c>
      <c r="U63" s="14">
        <v>0.0</v>
      </c>
      <c r="V63" s="14">
        <v>0.0</v>
      </c>
      <c r="W63" s="14">
        <v>0.0</v>
      </c>
      <c r="X63" s="1">
        <v>0.0</v>
      </c>
    </row>
    <row r="64">
      <c r="A64" s="1" t="s">
        <v>85</v>
      </c>
      <c r="N64" s="1"/>
      <c r="O64" s="1"/>
      <c r="P64" s="1"/>
      <c r="Q64" s="14"/>
      <c r="R64" s="14">
        <v>0.0</v>
      </c>
      <c r="S64" s="14">
        <v>0.0</v>
      </c>
      <c r="T64" s="14">
        <v>0.0</v>
      </c>
      <c r="U64" s="14">
        <v>0.0</v>
      </c>
      <c r="V64" s="14">
        <v>0.0</v>
      </c>
      <c r="W64" s="14">
        <v>0.0</v>
      </c>
      <c r="X64" s="1">
        <v>0.0</v>
      </c>
    </row>
    <row r="65">
      <c r="A65" s="1" t="s">
        <v>86</v>
      </c>
      <c r="N65" s="1"/>
      <c r="O65" s="1"/>
      <c r="P65" s="1"/>
      <c r="Q65" s="14"/>
      <c r="R65" s="14">
        <v>1.0</v>
      </c>
      <c r="S65" s="14">
        <v>1.0</v>
      </c>
      <c r="T65" s="14">
        <v>2.0</v>
      </c>
      <c r="U65" s="14">
        <v>7.0</v>
      </c>
      <c r="V65" s="14">
        <v>7.0</v>
      </c>
      <c r="W65" s="14">
        <v>7.0</v>
      </c>
      <c r="X65" s="17">
        <v>9.0</v>
      </c>
    </row>
    <row r="66">
      <c r="A66" s="1" t="s">
        <v>87</v>
      </c>
      <c r="N66" s="1"/>
      <c r="O66" s="1"/>
      <c r="P66" s="1">
        <v>1.0</v>
      </c>
      <c r="Q66" s="14">
        <v>1.0</v>
      </c>
      <c r="R66" s="14">
        <v>1.0</v>
      </c>
      <c r="S66" s="14">
        <v>1.0</v>
      </c>
      <c r="T66" s="14">
        <v>1.0</v>
      </c>
      <c r="U66" s="14">
        <v>1.0</v>
      </c>
      <c r="V66" s="14">
        <v>1.0</v>
      </c>
      <c r="W66" s="14">
        <v>2.0</v>
      </c>
      <c r="X66" s="1">
        <v>7.0</v>
      </c>
    </row>
    <row r="67">
      <c r="A67" s="1" t="s">
        <v>88</v>
      </c>
      <c r="N67" s="1"/>
      <c r="O67" s="1"/>
      <c r="P67" s="1">
        <v>0.0</v>
      </c>
      <c r="Q67" s="14">
        <v>0.0</v>
      </c>
      <c r="R67" s="14">
        <v>0.0</v>
      </c>
      <c r="S67" s="14">
        <v>0.0</v>
      </c>
      <c r="T67" s="14">
        <v>0.0</v>
      </c>
      <c r="U67" s="14">
        <v>0.0</v>
      </c>
      <c r="V67" s="14">
        <v>0.0</v>
      </c>
      <c r="W67" s="14">
        <v>0.0</v>
      </c>
      <c r="X67" s="1">
        <v>0.0</v>
      </c>
    </row>
    <row r="68">
      <c r="A68" s="1" t="s">
        <v>89</v>
      </c>
      <c r="N68" s="1"/>
      <c r="O68" s="1"/>
      <c r="P68" s="1">
        <v>0.0</v>
      </c>
      <c r="Q68" s="14">
        <v>0.0</v>
      </c>
      <c r="R68" s="14">
        <v>0.0</v>
      </c>
      <c r="S68" s="14">
        <v>0.0</v>
      </c>
      <c r="T68" s="14">
        <v>0.0</v>
      </c>
      <c r="U68" s="14">
        <v>0.0</v>
      </c>
      <c r="V68" s="14">
        <v>0.0</v>
      </c>
      <c r="W68" s="14">
        <v>0.0</v>
      </c>
      <c r="X68" s="1">
        <v>0.0</v>
      </c>
    </row>
    <row r="69">
      <c r="A69" s="1" t="s">
        <v>90</v>
      </c>
      <c r="N69" s="1"/>
      <c r="O69" s="1"/>
      <c r="P69" s="1">
        <v>1.0</v>
      </c>
      <c r="Q69" s="14">
        <v>1.0</v>
      </c>
      <c r="R69" s="14">
        <v>1.0</v>
      </c>
      <c r="S69" s="14">
        <v>1.0</v>
      </c>
      <c r="T69" s="14">
        <v>1.0</v>
      </c>
      <c r="U69" s="14">
        <v>1.0</v>
      </c>
      <c r="V69" s="14">
        <v>1.0</v>
      </c>
      <c r="W69" s="14">
        <v>2.0</v>
      </c>
      <c r="X69" s="1">
        <v>7.0</v>
      </c>
    </row>
    <row r="70">
      <c r="A70" s="1" t="s">
        <v>91</v>
      </c>
      <c r="Q70" s="16"/>
      <c r="R70" s="16"/>
      <c r="S70" s="16"/>
      <c r="T70" s="16"/>
      <c r="U70" s="16"/>
      <c r="V70" s="16"/>
      <c r="W70" s="16"/>
    </row>
    <row r="71">
      <c r="A71" s="1" t="s">
        <v>92</v>
      </c>
      <c r="Q71" s="16"/>
      <c r="R71" s="16"/>
      <c r="S71" s="16"/>
      <c r="T71" s="16"/>
      <c r="U71" s="16"/>
      <c r="V71" s="16"/>
      <c r="W71" s="16"/>
    </row>
    <row r="72">
      <c r="A72" s="1" t="s">
        <v>93</v>
      </c>
      <c r="Q72" s="16"/>
      <c r="R72" s="16"/>
      <c r="S72" s="16"/>
      <c r="T72" s="16"/>
      <c r="U72" s="16"/>
      <c r="V72" s="16"/>
      <c r="W72" s="16"/>
    </row>
    <row r="73">
      <c r="A73" s="1" t="s">
        <v>94</v>
      </c>
      <c r="Q73" s="16"/>
      <c r="R73" s="16"/>
      <c r="S73" s="16"/>
      <c r="T73" s="16"/>
      <c r="U73" s="16"/>
      <c r="V73" s="16"/>
      <c r="W73" s="16"/>
    </row>
    <row r="74">
      <c r="A74" s="1" t="s">
        <v>95</v>
      </c>
      <c r="Q74" s="16"/>
      <c r="R74" s="16"/>
      <c r="S74" s="16"/>
      <c r="T74" s="16"/>
      <c r="U74" s="14">
        <v>1.0</v>
      </c>
      <c r="V74" s="14">
        <v>1.0</v>
      </c>
      <c r="W74" s="14">
        <v>1.0</v>
      </c>
      <c r="X74" s="1">
        <v>1.0</v>
      </c>
    </row>
    <row r="75">
      <c r="A75" s="1" t="s">
        <v>96</v>
      </c>
      <c r="Q75" s="16"/>
      <c r="R75" s="16"/>
      <c r="S75" s="16"/>
      <c r="T75" s="16"/>
      <c r="U75" s="14">
        <v>0.0</v>
      </c>
      <c r="V75" s="14">
        <v>0.0</v>
      </c>
      <c r="W75" s="14">
        <v>0.0</v>
      </c>
      <c r="X75" s="1">
        <v>0.0</v>
      </c>
    </row>
    <row r="76">
      <c r="A76" s="1" t="s">
        <v>97</v>
      </c>
      <c r="Q76" s="16"/>
      <c r="R76" s="16"/>
      <c r="S76" s="16"/>
      <c r="T76" s="16"/>
      <c r="U76" s="14">
        <v>0.0</v>
      </c>
      <c r="V76" s="14">
        <v>0.0</v>
      </c>
      <c r="W76" s="14">
        <v>0.0</v>
      </c>
      <c r="X76" s="1">
        <v>0.0</v>
      </c>
    </row>
    <row r="77">
      <c r="A77" s="1" t="s">
        <v>98</v>
      </c>
      <c r="Q77" s="16"/>
      <c r="R77" s="16"/>
      <c r="S77" s="16"/>
      <c r="T77" s="16"/>
      <c r="U77" s="14">
        <v>1.0</v>
      </c>
      <c r="V77" s="14">
        <v>1.0</v>
      </c>
      <c r="W77" s="14">
        <v>1.0</v>
      </c>
      <c r="X77" s="1">
        <v>1.0</v>
      </c>
    </row>
    <row r="78">
      <c r="A78" s="1" t="s">
        <v>99</v>
      </c>
      <c r="Q78" s="16"/>
      <c r="R78" s="16"/>
      <c r="S78" s="16"/>
      <c r="T78" s="16"/>
      <c r="U78" s="16"/>
      <c r="V78" s="16"/>
      <c r="W78" s="16"/>
    </row>
    <row r="79">
      <c r="A79" s="1" t="s">
        <v>100</v>
      </c>
      <c r="Q79" s="16"/>
      <c r="R79" s="16"/>
      <c r="S79" s="16"/>
      <c r="T79" s="16"/>
      <c r="U79" s="16"/>
      <c r="V79" s="16"/>
      <c r="W79" s="16"/>
    </row>
    <row r="80">
      <c r="A80" s="1" t="s">
        <v>101</v>
      </c>
      <c r="Q80" s="16"/>
      <c r="R80" s="16"/>
      <c r="S80" s="16"/>
      <c r="T80" s="16"/>
      <c r="U80" s="16"/>
      <c r="V80" s="16"/>
      <c r="W80" s="16"/>
    </row>
    <row r="81">
      <c r="A81" s="1" t="s">
        <v>102</v>
      </c>
      <c r="Q81" s="16"/>
      <c r="R81" s="16"/>
      <c r="S81" s="16"/>
      <c r="T81" s="16"/>
      <c r="U81" s="16"/>
      <c r="V81" s="16"/>
      <c r="W81" s="16"/>
    </row>
    <row r="82">
      <c r="A82" s="1" t="s">
        <v>103</v>
      </c>
      <c r="Q82" s="16"/>
      <c r="R82" s="16"/>
      <c r="S82" s="16"/>
      <c r="T82" s="16"/>
      <c r="U82" s="16"/>
      <c r="V82" s="16"/>
      <c r="W82" s="16"/>
    </row>
    <row r="83">
      <c r="A83" s="1" t="s">
        <v>104</v>
      </c>
      <c r="Q83" s="16"/>
      <c r="R83" s="16"/>
      <c r="S83" s="16"/>
      <c r="T83" s="16"/>
      <c r="U83" s="16"/>
      <c r="V83" s="16"/>
      <c r="W83" s="16"/>
    </row>
    <row r="84">
      <c r="A84" s="1" t="s">
        <v>105</v>
      </c>
      <c r="Q84" s="16"/>
      <c r="R84" s="16"/>
      <c r="S84" s="16"/>
      <c r="T84" s="16"/>
      <c r="U84" s="16"/>
      <c r="V84" s="16"/>
      <c r="W84" s="16"/>
    </row>
    <row r="85">
      <c r="A85" s="1" t="s">
        <v>106</v>
      </c>
      <c r="Q85" s="16"/>
      <c r="R85" s="16"/>
      <c r="S85" s="16"/>
      <c r="T85" s="16"/>
      <c r="U85" s="16"/>
      <c r="V85" s="16"/>
      <c r="W85" s="16"/>
    </row>
    <row r="86">
      <c r="A86" s="1" t="s">
        <v>107</v>
      </c>
      <c r="Q86" s="16"/>
      <c r="R86" s="16"/>
      <c r="S86" s="16"/>
      <c r="T86" s="16"/>
      <c r="U86" s="16"/>
      <c r="V86" s="16"/>
      <c r="W86" s="16"/>
    </row>
    <row r="87">
      <c r="A87" s="1" t="s">
        <v>108</v>
      </c>
      <c r="Q87" s="16"/>
      <c r="R87" s="16"/>
      <c r="S87" s="16"/>
      <c r="T87" s="16"/>
      <c r="U87" s="16"/>
      <c r="V87" s="16"/>
      <c r="W87" s="16"/>
    </row>
    <row r="88">
      <c r="A88" s="1" t="s">
        <v>109</v>
      </c>
      <c r="Q88" s="16"/>
      <c r="R88" s="16"/>
      <c r="S88" s="16"/>
      <c r="T88" s="16"/>
      <c r="U88" s="16"/>
      <c r="V88" s="16"/>
      <c r="W88" s="16"/>
    </row>
    <row r="89">
      <c r="A89" s="1" t="s">
        <v>110</v>
      </c>
      <c r="Q89" s="16"/>
      <c r="R89" s="16"/>
      <c r="S89" s="16"/>
      <c r="T89" s="16"/>
      <c r="U89" s="16"/>
      <c r="V89" s="16"/>
      <c r="W89" s="16"/>
    </row>
    <row r="90">
      <c r="A90" s="1" t="s">
        <v>111</v>
      </c>
      <c r="Q90" s="16"/>
      <c r="R90" s="16"/>
      <c r="S90" s="16"/>
      <c r="T90" s="16"/>
      <c r="U90" s="16"/>
      <c r="V90" s="16"/>
      <c r="W90" s="16"/>
    </row>
    <row r="91">
      <c r="A91" s="1" t="s">
        <v>112</v>
      </c>
      <c r="Q91" s="16"/>
      <c r="R91" s="16"/>
      <c r="S91" s="16"/>
      <c r="T91" s="16"/>
      <c r="U91" s="16"/>
      <c r="V91" s="16"/>
      <c r="W91" s="16"/>
    </row>
    <row r="92">
      <c r="A92" s="1" t="s">
        <v>113</v>
      </c>
      <c r="Q92" s="16"/>
      <c r="R92" s="16"/>
      <c r="S92" s="16"/>
      <c r="T92" s="16"/>
      <c r="U92" s="16"/>
      <c r="V92" s="16"/>
      <c r="W92" s="16"/>
    </row>
    <row r="93">
      <c r="A93" s="1" t="s">
        <v>114</v>
      </c>
      <c r="Q93" s="16"/>
      <c r="R93" s="16"/>
      <c r="S93" s="16"/>
      <c r="T93" s="16"/>
      <c r="U93" s="16"/>
      <c r="V93" s="16"/>
      <c r="W93" s="16"/>
    </row>
    <row r="94">
      <c r="A94" s="1" t="s">
        <v>115</v>
      </c>
      <c r="Q94" s="16"/>
      <c r="R94" s="16"/>
      <c r="S94" s="16"/>
      <c r="T94" s="16"/>
      <c r="U94" s="16"/>
      <c r="V94" s="16"/>
      <c r="W94" s="14">
        <v>1.0</v>
      </c>
      <c r="X94" s="17">
        <v>1.0</v>
      </c>
    </row>
    <row r="95">
      <c r="A95" s="1" t="s">
        <v>116</v>
      </c>
      <c r="V95" s="16"/>
      <c r="W95" s="14">
        <v>0.0</v>
      </c>
      <c r="X95" s="1">
        <v>0.0</v>
      </c>
    </row>
    <row r="96">
      <c r="A96" s="1" t="s">
        <v>117</v>
      </c>
      <c r="V96" s="16"/>
      <c r="W96" s="14">
        <v>0.0</v>
      </c>
      <c r="X96" s="1">
        <v>0.0</v>
      </c>
    </row>
    <row r="97">
      <c r="A97" s="1" t="s">
        <v>118</v>
      </c>
      <c r="V97" s="16"/>
      <c r="W97" s="14">
        <v>1.0</v>
      </c>
      <c r="X97" s="1">
        <v>1.0</v>
      </c>
    </row>
    <row r="98">
      <c r="A98" s="11" t="s">
        <v>119</v>
      </c>
      <c r="B98" s="13">
        <f t="shared" ref="B98:X98" si="4">B2+B6+B10+B14+B18+B22+B26+B30+B34+B38+B42+B66+B62+B46+B54+B50+B58+B70+B74+B78+B82+B86+B90+B94</f>
        <v>1</v>
      </c>
      <c r="C98" s="13">
        <f t="shared" si="4"/>
        <v>1</v>
      </c>
      <c r="D98" s="13">
        <f t="shared" si="4"/>
        <v>2</v>
      </c>
      <c r="E98" s="13">
        <f t="shared" si="4"/>
        <v>8</v>
      </c>
      <c r="F98" s="13">
        <f t="shared" si="4"/>
        <v>9</v>
      </c>
      <c r="G98" s="13">
        <f t="shared" si="4"/>
        <v>12</v>
      </c>
      <c r="H98" s="13">
        <f t="shared" si="4"/>
        <v>17</v>
      </c>
      <c r="I98" s="13">
        <f t="shared" si="4"/>
        <v>19</v>
      </c>
      <c r="J98" s="13">
        <f t="shared" si="4"/>
        <v>21</v>
      </c>
      <c r="K98" s="13">
        <f t="shared" si="4"/>
        <v>31</v>
      </c>
      <c r="L98" s="13">
        <f t="shared" si="4"/>
        <v>34</v>
      </c>
      <c r="M98" s="13">
        <f t="shared" si="4"/>
        <v>45</v>
      </c>
      <c r="N98" s="13">
        <f t="shared" si="4"/>
        <v>56</v>
      </c>
      <c r="O98" s="13">
        <f t="shared" si="4"/>
        <v>65</v>
      </c>
      <c r="P98" s="13">
        <f t="shared" si="4"/>
        <v>79</v>
      </c>
      <c r="Q98" s="13">
        <f t="shared" si="4"/>
        <v>97</v>
      </c>
      <c r="R98" s="13">
        <f t="shared" si="4"/>
        <v>128</v>
      </c>
      <c r="S98" s="13">
        <f t="shared" si="4"/>
        <v>158</v>
      </c>
      <c r="T98" s="13">
        <f t="shared" si="4"/>
        <v>225</v>
      </c>
      <c r="U98" s="13">
        <f t="shared" si="4"/>
        <v>266</v>
      </c>
      <c r="V98" s="13">
        <f t="shared" si="4"/>
        <v>301</v>
      </c>
      <c r="W98" s="13">
        <f t="shared" si="4"/>
        <v>387</v>
      </c>
      <c r="X98" s="13">
        <f t="shared" si="4"/>
        <v>502</v>
      </c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11" t="s">
        <v>120</v>
      </c>
      <c r="B99" s="11">
        <v>1.0</v>
      </c>
      <c r="C99" s="11">
        <v>1.0</v>
      </c>
      <c r="D99" s="11">
        <v>2.0</v>
      </c>
      <c r="E99" s="11">
        <v>8.0</v>
      </c>
      <c r="F99" s="11">
        <v>9.0</v>
      </c>
      <c r="G99" s="11">
        <v>12.0</v>
      </c>
      <c r="H99" s="11">
        <v>17.0</v>
      </c>
      <c r="I99" s="11">
        <v>19.0</v>
      </c>
      <c r="J99" s="11">
        <v>21.0</v>
      </c>
      <c r="K99" s="11">
        <v>31.0</v>
      </c>
      <c r="L99" s="11">
        <v>34.0</v>
      </c>
      <c r="M99" s="11">
        <v>45.0</v>
      </c>
      <c r="N99" s="11">
        <v>56.0</v>
      </c>
      <c r="O99" s="11">
        <v>65.0</v>
      </c>
      <c r="P99" s="11">
        <v>79.0</v>
      </c>
      <c r="Q99" s="11">
        <v>97.0</v>
      </c>
      <c r="R99" s="13">
        <f>97+31</f>
        <v>128</v>
      </c>
      <c r="S99" s="11">
        <v>158.0</v>
      </c>
      <c r="T99" s="11">
        <v>225.0</v>
      </c>
      <c r="U99" s="11">
        <v>266.0</v>
      </c>
      <c r="V99" s="11">
        <v>301.0</v>
      </c>
      <c r="W99" s="11">
        <v>387.0</v>
      </c>
      <c r="X99" s="20">
        <v>502.0</v>
      </c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1" t="s">
        <v>121</v>
      </c>
      <c r="B100" s="21"/>
      <c r="C100" s="21">
        <f t="shared" ref="C100:X100" si="5">C99/B99-1</f>
        <v>0</v>
      </c>
      <c r="D100" s="21">
        <f t="shared" si="5"/>
        <v>1</v>
      </c>
      <c r="E100" s="21">
        <f t="shared" si="5"/>
        <v>3</v>
      </c>
      <c r="F100" s="21">
        <f t="shared" si="5"/>
        <v>0.125</v>
      </c>
      <c r="G100" s="21">
        <f t="shared" si="5"/>
        <v>0.3333333333</v>
      </c>
      <c r="H100" s="21">
        <f t="shared" si="5"/>
        <v>0.4166666667</v>
      </c>
      <c r="I100" s="21">
        <f t="shared" si="5"/>
        <v>0.1176470588</v>
      </c>
      <c r="J100" s="21">
        <f t="shared" si="5"/>
        <v>0.1052631579</v>
      </c>
      <c r="K100" s="21">
        <f t="shared" si="5"/>
        <v>0.4761904762</v>
      </c>
      <c r="L100" s="21">
        <f t="shared" si="5"/>
        <v>0.09677419355</v>
      </c>
      <c r="M100" s="21">
        <f t="shared" si="5"/>
        <v>0.3235294118</v>
      </c>
      <c r="N100" s="21">
        <f t="shared" si="5"/>
        <v>0.2444444444</v>
      </c>
      <c r="O100" s="21">
        <f t="shared" si="5"/>
        <v>0.1607142857</v>
      </c>
      <c r="P100" s="21">
        <f t="shared" si="5"/>
        <v>0.2153846154</v>
      </c>
      <c r="Q100" s="21">
        <f t="shared" si="5"/>
        <v>0.2278481013</v>
      </c>
      <c r="R100" s="21">
        <f t="shared" si="5"/>
        <v>0.3195876289</v>
      </c>
      <c r="S100" s="21">
        <f t="shared" si="5"/>
        <v>0.234375</v>
      </c>
      <c r="T100" s="21">
        <f t="shared" si="5"/>
        <v>0.4240506329</v>
      </c>
      <c r="U100" s="21">
        <f t="shared" si="5"/>
        <v>0.1822222222</v>
      </c>
      <c r="V100" s="21">
        <f t="shared" si="5"/>
        <v>0.1315789474</v>
      </c>
      <c r="W100" s="21">
        <f t="shared" si="5"/>
        <v>0.2857142857</v>
      </c>
      <c r="X100" s="21">
        <f t="shared" si="5"/>
        <v>0.2971576227</v>
      </c>
    </row>
    <row r="101">
      <c r="A101" s="2" t="s">
        <v>122</v>
      </c>
      <c r="B101" s="22"/>
      <c r="C101" s="2"/>
      <c r="D101" s="22"/>
      <c r="E101" s="2" t="s">
        <v>123</v>
      </c>
      <c r="F101" s="22"/>
      <c r="H101" s="22"/>
      <c r="I101" s="22"/>
      <c r="J101" s="2" t="s">
        <v>124</v>
      </c>
      <c r="K101" s="2" t="s">
        <v>125</v>
      </c>
      <c r="L101" s="2" t="s">
        <v>126</v>
      </c>
      <c r="M101" s="2" t="s">
        <v>127</v>
      </c>
      <c r="N101" s="2" t="s">
        <v>128</v>
      </c>
      <c r="O101" s="23" t="s">
        <v>129</v>
      </c>
      <c r="P101" s="2" t="s">
        <v>130</v>
      </c>
      <c r="Q101" s="2" t="s">
        <v>131</v>
      </c>
      <c r="R101" s="22"/>
      <c r="S101" s="23" t="s">
        <v>132</v>
      </c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>
      <c r="A102" s="1" t="s">
        <v>133</v>
      </c>
      <c r="B102" s="1"/>
      <c r="C102" s="24" t="s">
        <v>134</v>
      </c>
      <c r="G102" s="1"/>
      <c r="Q102" s="1"/>
    </row>
    <row r="103">
      <c r="A103" s="1"/>
      <c r="B103" s="1"/>
      <c r="C103" s="1"/>
      <c r="G103" s="1"/>
      <c r="Q103" s="1"/>
    </row>
    <row r="104">
      <c r="A104" s="24" t="s">
        <v>135</v>
      </c>
      <c r="B104" s="1" t="s">
        <v>136</v>
      </c>
      <c r="C104" s="1"/>
      <c r="Q104" s="1"/>
    </row>
    <row r="105">
      <c r="A105" s="1" t="s">
        <v>137</v>
      </c>
      <c r="B105" s="18">
        <f>U99/B99-1</f>
        <v>265</v>
      </c>
      <c r="C105" s="1" t="s">
        <v>138</v>
      </c>
    </row>
    <row r="106">
      <c r="A106" s="1" t="s">
        <v>137</v>
      </c>
      <c r="B106" s="25">
        <f>(1+B105)^(1/20)-1</f>
        <v>0.3220384364</v>
      </c>
      <c r="C106" s="1" t="s">
        <v>139</v>
      </c>
    </row>
    <row r="107">
      <c r="A107" s="1" t="s">
        <v>140</v>
      </c>
    </row>
    <row r="108">
      <c r="A108" s="24" t="s">
        <v>135</v>
      </c>
    </row>
    <row r="110">
      <c r="A110" s="1" t="s">
        <v>141</v>
      </c>
      <c r="F110" s="24" t="s">
        <v>142</v>
      </c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8" width="5.86"/>
    <col customWidth="1" min="9" max="9" width="16.29"/>
    <col customWidth="1" min="10" max="10" width="5.71"/>
    <col customWidth="1" min="11" max="20" width="5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T1" s="5"/>
    </row>
    <row r="2">
      <c r="A2" s="8">
        <v>43897.0</v>
      </c>
      <c r="B2" s="1">
        <v>1.0</v>
      </c>
      <c r="C2" s="1" t="s">
        <v>15</v>
      </c>
      <c r="D2" s="1">
        <v>64.0</v>
      </c>
      <c r="F2" s="1" t="s">
        <v>16</v>
      </c>
      <c r="T2" s="5"/>
    </row>
    <row r="3">
      <c r="A3" s="8">
        <v>43903.0</v>
      </c>
      <c r="B3" s="1">
        <v>2.0</v>
      </c>
      <c r="C3" s="1" t="s">
        <v>17</v>
      </c>
      <c r="D3" s="1">
        <v>61.0</v>
      </c>
      <c r="F3" s="1" t="s">
        <v>18</v>
      </c>
      <c r="T3" s="5"/>
    </row>
    <row r="4">
      <c r="A4" s="8">
        <v>43908.0</v>
      </c>
      <c r="B4" s="1">
        <v>3.0</v>
      </c>
      <c r="C4" s="1" t="s">
        <v>15</v>
      </c>
      <c r="D4" s="1">
        <v>64.0</v>
      </c>
      <c r="F4" s="1" t="s">
        <v>18</v>
      </c>
      <c r="T4" s="5"/>
    </row>
    <row r="5">
      <c r="A5" s="8">
        <v>43911.0</v>
      </c>
      <c r="B5" s="1">
        <v>4.0</v>
      </c>
      <c r="C5" s="1" t="s">
        <v>19</v>
      </c>
      <c r="D5" s="1">
        <v>67.0</v>
      </c>
      <c r="F5" s="1" t="s">
        <v>20</v>
      </c>
      <c r="T5" s="5"/>
    </row>
    <row r="6">
      <c r="A6" s="8">
        <v>43914.0</v>
      </c>
      <c r="B6" s="1">
        <v>5.0</v>
      </c>
      <c r="C6" s="1" t="s">
        <v>19</v>
      </c>
      <c r="D6" s="1">
        <v>71.0</v>
      </c>
      <c r="E6" s="1" t="s">
        <v>21</v>
      </c>
      <c r="F6" s="1" t="s">
        <v>18</v>
      </c>
      <c r="T6" s="5"/>
    </row>
    <row r="7">
      <c r="A7" s="8">
        <v>43914.0</v>
      </c>
      <c r="B7" s="1">
        <v>6.0</v>
      </c>
      <c r="C7" s="1" t="s">
        <v>17</v>
      </c>
      <c r="D7" s="1">
        <v>53.0</v>
      </c>
      <c r="E7" s="1" t="s">
        <v>22</v>
      </c>
      <c r="F7" s="1" t="s">
        <v>16</v>
      </c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3"/>
      <c r="S52" s="11"/>
      <c r="T52" s="11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2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2" t="s">
        <v>12</v>
      </c>
      <c r="G1" s="2" t="s">
        <v>13</v>
      </c>
    </row>
    <row r="2">
      <c r="A2" s="4">
        <v>43913.0</v>
      </c>
      <c r="B2" s="1">
        <v>6.0</v>
      </c>
      <c r="C2" s="1">
        <v>238.0</v>
      </c>
      <c r="D2" s="1">
        <v>57.0</v>
      </c>
      <c r="E2" s="1">
        <v>301.0</v>
      </c>
      <c r="F2" s="6">
        <v>0.395</v>
      </c>
      <c r="G2" s="6">
        <v>0.605</v>
      </c>
      <c r="H2" s="1" t="s">
        <v>14</v>
      </c>
    </row>
  </sheetData>
  <drawing r:id="rId1"/>
</worksheet>
</file>