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<sst xmlns="http://schemas.openxmlformats.org/spreadsheetml/2006/main" count="225" uniqueCount="201">
  <si>
    <t>Fecha</t>
  </si>
  <si>
    <t>Provicia \ día</t>
  </si>
  <si>
    <t>Confirmados</t>
  </si>
  <si>
    <t>Teóricos Tasa 1.236</t>
  </si>
  <si>
    <t>MSE</t>
  </si>
  <si>
    <t xml:space="preserve">CABA Casos Confirmados </t>
  </si>
  <si>
    <t>total MSE</t>
  </si>
  <si>
    <t>Tasa por minimización del MSE (mean squared error) entre 13/03 y 25/3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</si>
  <si>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</si>
  <si>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</si>
  <si>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</si>
  <si>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</si>
  <si>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</si>
  <si>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</si>
  <si>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</si>
  <si>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</si>
  <si>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</si>
  <si>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</si>
  <si>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</si>
  <si>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</si>
  <si>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</si>
  <si>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</si>
  <si>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</si>
  <si>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</si>
  <si>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20202281585415264161</t>
  </si>
  <si>
    <t>ZaBlfONzILttXxum</t>
  </si>
  <si>
    <t>Tests realizados</t>
  </si>
  <si>
    <t>Tests acumulativos</t>
  </si>
  <si>
    <t>HTMF</t>
  </si>
  <si>
    <t/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</si>
  <si>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</si>
  <si>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</si>
  <si>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</si>
  <si>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</si>
  <si>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</si>
  <si>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</si>
  <si>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</si>
  <si>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</si>
  <si>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</si>
  <si>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</si>
  <si>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</si>
  <si>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</si>
  <si>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</si>
  <si>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</si>
  <si>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</si>
  <si>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</si>
  <si>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</si>
  <si>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</si>
  <si>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</si>
  <si>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</si>
  <si>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</si>
  <si>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</si>
  <si>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</si>
  <si>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</si>
  <si>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</si>
  <si>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</si>
  <si>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</si>
  <si>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</si>
  <si>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</si>
  <si>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</si>
  <si>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</si>
  <si>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</si>
  <si>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</si>
  <si>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</si>
  <si>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</si>
  <si>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</si>
  <si>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</si>
  <si>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</si>
  <si>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</si>
  <si>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</si>
  <si>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</si>
  <si>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</si>
  <si>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</si>
  <si>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</si>
  <si>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</si>
  <si>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</si>
  <si>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</si>
  <si>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</si>
  <si>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</si>
  <si>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</si>
  <si>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</si>
  <si>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</si>
  <si>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</si>
  <si>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</si>
  <si>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</si>
  <si>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</si>
  <si>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</si>
  <si>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</si>
  <si>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</si>
  <si>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</si>
  <si>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</si>
  <si>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</si>
  <si>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</si>
  <si>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</si>
  <si>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</si>
  <si>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</si>
  <si>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</si>
  <si>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</si>
  <si>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</si>
  <si>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</si>
  <si>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</si>
  <si>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</si>
  <si>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</si>
  <si>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</si>
  <si>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</si>
  <si>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</si>
  <si>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</si>
  <si>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</si>
  <si>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</si>
  <si>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</si>
  <si>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</si>
  <si>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</si>
  <si>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</si>
  <si>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</si>
  <si>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</si>
  <si>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</si>
  <si>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</si>
  <si>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</si>
  <si>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</si>
  <si>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</si>
  <si>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</si>
  <si>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</si>
  <si>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</si>
  <si>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</si>
  <si>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</si>
  <si>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</si>
  <si>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</si>
  <si>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</si>
  <si>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</si>
  <si>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</si>
  <si>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</si>
  <si>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</si>
  <si>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</si>
  <si>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</si>
  <si>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</si>
  <si>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</si>
  <si>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</si>
  <si>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</si>
  <si>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</si>
  <si>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</si>
  <si>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</si>
  <si>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</si>
  <si>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</si>
  <si>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</si>
  <si>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</si>
  <si>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</si>
  <si>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</si>
  <si>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</si>
  <si>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</si>
  <si>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</si>
  <si>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</si>
  <si>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</si>
  <si>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</si>
  <si>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</si>
  <si>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</si>
  <si>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</si>
  <si>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</si>
  <si>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</si>
  <si>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</si>
  <si>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</si>
  <si>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</si>
  <si>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</si>
  <si>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</si>
  <si>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</si>
  <si>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</si>
  <si>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</si>
  <si>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</si>
  <si>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</si>
  <si>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</si>
  <si>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</si>
  <si>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</si>
  <si>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</si>
  <si>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</si>
  <si>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</si>
  <si>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</si>
  <si>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</si>
  <si>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</si>
  <si>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</si>
  <si>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</si>
  <si>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</si>
  <si>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</si>
  <si>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</si>
  <si>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</si>
  <si>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</si>
  <si>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</si>
  <si>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</si>
  <si>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</si>
  <si>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</si>
  <si>
    <t>http://www.prensa.mendoza.gov.ar/coronavirus-comunicado-del-ministerio-de-salud-desarrollo-social-y-deportes-de-mendoza-43/</t>
  </si>
  <si>
    <t>https://www.tierradelfuego.gob.ar/category/coronavirus/</t>
  </si>
  <si>
    <t>https://www.tierradelfuego.gob.ar/parte-diario-epidemiologico-covid-19-al-6-de-mayo-de-2020/</t>
  </si>
  <si>
    <t>https://www.tierradelfuego.gob.ar/parte-diario-epidemiologico-covid-19-al-7-de-mayo-de-2020/</t>
  </si>
  <si>
    <t>https://www.tierradelfuego.gob.ar/parte-diario-epidemiologico-covid-19-al-8-de-mayo-de-2020/</t>
  </si>
  <si>
    <t>http://www.prensa.mendoza.gov.ar/coronavirus-comunicado-del-ministerio-de-salud-desarrollo-social-y-deportes-de-mendoza-52/</t>
  </si>
  <si>
    <t>http://www.prensa.mendoza.gov.ar/coronavirus-comunicado-del-ministerio-de-salud-desarrollo-social-y-deportes-de-mendoza-54/</t>
  </si>
  <si>
    <t>http://www.prensa.mendoza.gov.ar/coronavirus-comunicado-del-ministerio-de-salud-desarrollo-social-y-deportes-de-mendoza-51/</t>
  </si>
  <si>
    <t>http://www.prensa.mendoza.gov.ar/coronavirus-comunicado-del-ministerio-de-salud-desarrollo-social-y-deportes-de-mendoza-50/</t>
  </si>
  <si>
    <t>http://www.prensa.mendoza.gov.ar/coronavirus-comunicado-del-ministerio-de-salud-desarrollo-social-y-deportes-de-mendoza-49/</t>
  </si>
  <si>
    <t>http://msptucuman.gov.ar/wordpress/wp-content/uploads/2020/05/Sala-covid-4-mayo-final.pdf</t>
  </si>
  <si>
    <t>http://msptucuman.gov.ar/wordpress/wp-content/uploads/2020/04/Sala-covid-27-abril.pdf</t>
  </si>
  <si>
    <t>http://msptucuman.gov.ar/wordpress/wp-content/uploads/2020/04/Sala-covid-20-de-abril-fin.pdf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</si>
</sst>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165" xfId="0" applyFont="1" applyNumberFormat="1"/>
    <xf borderId="0" fillId="0" fontId="4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1" xfId="0" applyFont="1" applyNumberFormat="1"/>
    <xf borderId="0" fillId="0" fontId="3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974435649"/>
        <c:axId val="837838200"/>
      </c:lineChart>
      <c:catAx>
        <c:axId val="97443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838200"/>
      </c:catAx>
      <c:valAx>
        <c:axId val="837838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435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rensa.mendoza.gov.ar/coronavirus-comunicado-del-ministerio-de-salud-desarrollo-social-y-deportes-de-mendoza-43/" TargetMode="External"/><Relationship Id="rId42" Type="http://schemas.openxmlformats.org/officeDocument/2006/relationships/hyperlink" Target="https://www.tierradelfuego.gob.ar/parte-diario-epidemiologico-covid-19-al-6-de-mayo-de-2020/" TargetMode="External"/><Relationship Id="rId41" Type="http://schemas.openxmlformats.org/officeDocument/2006/relationships/hyperlink" Target="https://www.tierradelfuego.gob.ar/category/coronavirus/" TargetMode="External"/><Relationship Id="rId44" Type="http://schemas.openxmlformats.org/officeDocument/2006/relationships/hyperlink" Target="https://www.tierradelfuego.gob.ar/parte-diario-epidemiologico-covid-19-al-8-de-mayo-de-2020/" TargetMode="External"/><Relationship Id="rId43" Type="http://schemas.openxmlformats.org/officeDocument/2006/relationships/hyperlink" Target="https://www.tierradelfuego.gob.ar/parte-diario-epidemiologico-covid-19-al-7-de-mayo-de-2020/" TargetMode="External"/><Relationship Id="rId46" Type="http://schemas.openxmlformats.org/officeDocument/2006/relationships/hyperlink" Target="http://www.prensa.mendoza.gov.ar/coronavirus-comunicado-del-ministerio-de-salud-desarrollo-social-y-deportes-de-mendoza-54/" TargetMode="External"/><Relationship Id="rId45" Type="http://schemas.openxmlformats.org/officeDocument/2006/relationships/hyperlink" Target="http://www.prensa.mendoza.gov.ar/coronavirus-comunicado-del-ministerio-de-salud-desarrollo-social-y-deportes-de-mendoza-52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48" Type="http://schemas.openxmlformats.org/officeDocument/2006/relationships/hyperlink" Target="http://www.prensa.mendoza.gov.ar/coronavirus-comunicado-del-ministerio-de-salud-desarrollo-social-y-deportes-de-mendoza-50/" TargetMode="External"/><Relationship Id="rId47" Type="http://schemas.openxmlformats.org/officeDocument/2006/relationships/hyperlink" Target="http://www.prensa.mendoza.gov.ar/coronavirus-comunicado-del-ministerio-de-salud-desarrollo-social-y-deportes-de-mendoza-51/" TargetMode="External"/><Relationship Id="rId49" Type="http://schemas.openxmlformats.org/officeDocument/2006/relationships/hyperlink" Target="http://www.prensa.mendoza.gov.ar/coronavirus-comunicado-del-ministerio-de-salud-desarrollo-social-y-deportes-de-mendoza-49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33" Type="http://schemas.openxmlformats.org/officeDocument/2006/relationships/hyperlink" Target="https://www.tierradelfuego.gob.ar/parte-diario-epidemiologico-covid-19-2/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5" Type="http://schemas.openxmlformats.org/officeDocument/2006/relationships/hyperlink" Target="https://www.tierradelfuego.gob.ar/parte-diario-epidemiologico-covid19/" TargetMode="External"/><Relationship Id="rId34" Type="http://schemas.openxmlformats.org/officeDocument/2006/relationships/hyperlink" Target="https://www.tierradelfuego.gob.ar/parte-diario-epidemiologico-covid-19/" TargetMode="External"/><Relationship Id="rId37" Type="http://schemas.openxmlformats.org/officeDocument/2006/relationships/hyperlink" Target="http://msptucuman.gov.ar/informacion-sanitaria/sala-de-situacion-2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38" Type="http://schemas.openxmlformats.org/officeDocument/2006/relationships/hyperlink" Target="http://www.salud.mendoza.gov.ar/" TargetMode="External"/><Relationship Id="rId20" Type="http://schemas.openxmlformats.org/officeDocument/2006/relationships/hyperlink" Target="https://www.tierradelfuego.gob.ar/parte-diario-epidemiologico-covid-19-al-16-de-abril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51" Type="http://schemas.openxmlformats.org/officeDocument/2006/relationships/hyperlink" Target="http://msptucuman.gov.ar/wordpress/wp-content/uploads/2020/04/Sala-covid-27-abril.pdf" TargetMode="External"/><Relationship Id="rId50" Type="http://schemas.openxmlformats.org/officeDocument/2006/relationships/hyperlink" Target="http://msptucuman.gov.ar/wordpress/wp-content/uploads/2020/05/Sala-covid-4-mayo-final.pdf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msptucuman.gov.ar/wordpress/wp-content/uploads/2020/04/Sala-covid-20-de-abril-fin.pdf" TargetMode="External"/><Relationship Id="rId11" Type="http://schemas.openxmlformats.org/officeDocument/2006/relationships/hyperlink" Target="https://www.santafe.gob.ar/ms/covid19/tablero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13" Type="http://schemas.openxmlformats.org/officeDocument/2006/relationships/hyperlink" Target="https://www.cba.gov.ar/informe-diario-de-casos-y-medidas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69" width="5.86"/>
  </cols>
  <sheetData>
    <row r="1" ht="15.0" customHeight="1">
      <c r="A1" s="3" t="s">
        <v>1</v>
      </c>
      <c r="B1" s="5">
        <v>43893.0</v>
      </c>
      <c r="C1" s="7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5">
        <v>43929.0</v>
      </c>
      <c r="AM1" s="5">
        <v>43930.0</v>
      </c>
      <c r="AN1" s="5">
        <v>43931.0</v>
      </c>
      <c r="AO1" s="5">
        <v>43932.0</v>
      </c>
      <c r="AP1" s="5">
        <v>43933.0</v>
      </c>
      <c r="AQ1" s="5">
        <v>43934.0</v>
      </c>
      <c r="AR1" s="5">
        <v>43935.0</v>
      </c>
      <c r="AS1" s="5">
        <v>43936.0</v>
      </c>
      <c r="AT1" s="5">
        <v>43937.0</v>
      </c>
      <c r="AU1" s="5">
        <v>43938.0</v>
      </c>
      <c r="AV1" s="5">
        <v>43939.0</v>
      </c>
      <c r="AW1" s="5">
        <v>43940.0</v>
      </c>
      <c r="AX1" s="5">
        <v>43941.0</v>
      </c>
      <c r="AY1" s="5">
        <v>43942.0</v>
      </c>
      <c r="AZ1" s="5">
        <v>43943.0</v>
      </c>
      <c r="BA1" s="5">
        <v>43944.0</v>
      </c>
      <c r="BB1" s="5">
        <v>43945.0</v>
      </c>
      <c r="BC1" s="5">
        <v>43946.0</v>
      </c>
      <c r="BD1" s="5">
        <v>43947.0</v>
      </c>
      <c r="BE1" s="5">
        <v>43948.0</v>
      </c>
      <c r="BF1" s="5">
        <v>43949.0</v>
      </c>
      <c r="BG1" s="5">
        <v>43950.0</v>
      </c>
      <c r="BH1" s="5">
        <v>43951.0</v>
      </c>
      <c r="BI1" s="5">
        <v>43952.0</v>
      </c>
      <c r="BJ1" s="5">
        <v>43953.0</v>
      </c>
      <c r="BK1" s="5">
        <v>43954.0</v>
      </c>
      <c r="BL1" s="5">
        <v>43955.0</v>
      </c>
      <c r="BM1" s="5">
        <v>43956.0</v>
      </c>
      <c r="BN1" s="5">
        <v>43957.0</v>
      </c>
      <c r="BO1" s="5">
        <v>43958.0</v>
      </c>
      <c r="BP1" s="5">
        <v>43959.0</v>
      </c>
      <c r="BQ1" s="5">
        <v>43960.0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9">
        <f>AB2+34</f>
        <v>292</v>
      </c>
      <c r="AD2" s="9">
        <f>19+AC2</f>
        <v>311</v>
      </c>
      <c r="AE2" s="1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">
        <v>916.0</v>
      </c>
      <c r="BC2" s="1">
        <v>971.0</v>
      </c>
      <c r="BD2" s="1">
        <v>1007.0</v>
      </c>
      <c r="BE2" s="1">
        <v>1039.0</v>
      </c>
      <c r="BF2" s="1">
        <v>1089.0</v>
      </c>
      <c r="BG2" s="1">
        <v>1123.0</v>
      </c>
      <c r="BH2" s="1">
        <v>1168.0</v>
      </c>
      <c r="BI2" s="1">
        <v>1197.0</v>
      </c>
      <c r="BJ2" s="1">
        <v>1255.0</v>
      </c>
      <c r="BK2" s="1">
        <v>1304.0</v>
      </c>
      <c r="BL2" s="1">
        <v>1347.0</v>
      </c>
      <c r="BM2" s="1">
        <v>1404.0</v>
      </c>
      <c r="BN2" s="1">
        <v>1506.0</v>
      </c>
      <c r="BO2" s="1">
        <v>1583.0</v>
      </c>
      <c r="BP2" s="1">
        <v>1713.0</v>
      </c>
      <c r="BQ2" s="1">
        <v>1796.0</v>
      </c>
    </row>
    <row r="3">
      <c r="A3" s="1" t="s">
        <v>30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11.0</v>
      </c>
      <c r="P3" s="1">
        <v>11.0</v>
      </c>
      <c r="Q3" s="1">
        <v>11.0</v>
      </c>
      <c r="R3" s="1">
        <v>11.0</v>
      </c>
      <c r="S3" s="1">
        <v>11.0</v>
      </c>
      <c r="T3" s="1">
        <v>25.0</v>
      </c>
      <c r="U3" s="1">
        <v>25.0</v>
      </c>
      <c r="V3" s="1">
        <v>43.0</v>
      </c>
      <c r="W3" s="1">
        <v>43.0</v>
      </c>
      <c r="X3" s="1">
        <v>43.0</v>
      </c>
      <c r="Y3" s="1">
        <v>53.0</v>
      </c>
      <c r="Z3" s="1">
        <v>53.0</v>
      </c>
      <c r="AA3" s="1">
        <v>53.0</v>
      </c>
      <c r="AB3" s="1">
        <v>53.0</v>
      </c>
      <c r="AC3" s="1">
        <v>97.0</v>
      </c>
      <c r="AD3" s="1">
        <v>97.0</v>
      </c>
      <c r="AE3" s="1">
        <v>97.0</v>
      </c>
      <c r="AF3" s="1">
        <v>97.0</v>
      </c>
      <c r="AG3" s="1">
        <v>97.0</v>
      </c>
      <c r="AH3" s="1">
        <v>97.0</v>
      </c>
      <c r="AI3" s="1">
        <v>97.0</v>
      </c>
      <c r="AJ3" s="1">
        <v>188.0</v>
      </c>
      <c r="AK3" s="1">
        <v>188.0</v>
      </c>
      <c r="AL3" s="1">
        <v>188.0</v>
      </c>
      <c r="AM3" s="1">
        <v>188.0</v>
      </c>
      <c r="AN3" s="1">
        <v>188.0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361.0</v>
      </c>
      <c r="AY3" s="1">
        <v>361.0</v>
      </c>
      <c r="AZ3" s="1">
        <v>361.0</v>
      </c>
      <c r="BA3" s="1">
        <v>374.0</v>
      </c>
      <c r="BB3" s="1">
        <v>385.0</v>
      </c>
      <c r="BC3" s="1">
        <v>385.0</v>
      </c>
      <c r="BD3" s="1">
        <v>451.0</v>
      </c>
      <c r="BE3" s="1">
        <v>454.0</v>
      </c>
      <c r="BF3" s="1">
        <f>49+417</f>
        <v>466</v>
      </c>
      <c r="BG3" s="1">
        <f t="shared" ref="BG3:BI3" si="4">417+49</f>
        <v>466</v>
      </c>
      <c r="BH3" s="1">
        <f t="shared" si="4"/>
        <v>466</v>
      </c>
      <c r="BI3" s="1">
        <f t="shared" si="4"/>
        <v>466</v>
      </c>
      <c r="BJ3" s="1">
        <v>496.0</v>
      </c>
      <c r="BK3" s="1">
        <v>496.0</v>
      </c>
      <c r="BL3" s="1">
        <v>496.0</v>
      </c>
      <c r="BM3" s="1">
        <v>496.0</v>
      </c>
      <c r="BN3" s="1">
        <v>496.0</v>
      </c>
      <c r="BO3" s="1">
        <v>496.0</v>
      </c>
      <c r="BP3" s="1">
        <v>496.0</v>
      </c>
      <c r="BQ3" s="1">
        <v>586.0</v>
      </c>
    </row>
    <row r="4">
      <c r="A4" s="1" t="s">
        <v>31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9">
        <v>8.0</v>
      </c>
      <c r="AD4" s="9">
        <v>8.0</v>
      </c>
      <c r="AE4" s="1">
        <v>9.0</v>
      </c>
      <c r="AF4" s="9">
        <v>9.0</v>
      </c>
      <c r="AG4" s="9">
        <v>9.0</v>
      </c>
      <c r="AH4" s="9">
        <v>9.0</v>
      </c>
      <c r="AI4" s="9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">
        <v>51.0</v>
      </c>
      <c r="BC4" s="1">
        <v>55.0</v>
      </c>
      <c r="BD4" s="1">
        <v>60.0</v>
      </c>
      <c r="BE4" s="1">
        <v>62.0</v>
      </c>
      <c r="BF4" s="1">
        <v>64.0</v>
      </c>
      <c r="BG4" s="1">
        <v>67.0</v>
      </c>
      <c r="BH4" s="1">
        <v>69.0</v>
      </c>
      <c r="BI4" s="1">
        <v>73.0</v>
      </c>
      <c r="BJ4" s="1">
        <v>79.0</v>
      </c>
      <c r="BK4" s="1">
        <v>81.0</v>
      </c>
      <c r="BL4" s="1">
        <v>85.0</v>
      </c>
      <c r="BM4" s="1">
        <v>86.0</v>
      </c>
      <c r="BN4" s="1">
        <v>88.0</v>
      </c>
      <c r="BO4" s="1">
        <v>90.0</v>
      </c>
      <c r="BP4" s="1">
        <v>96.0</v>
      </c>
      <c r="BQ4" s="1">
        <v>98.0</v>
      </c>
    </row>
    <row r="5">
      <c r="A5" s="1" t="s">
        <v>32</v>
      </c>
      <c r="B5" s="1">
        <f t="shared" ref="B5:BQ5" si="5">B2-B3-B4</f>
        <v>1</v>
      </c>
      <c r="C5" s="1">
        <f t="shared" si="5"/>
        <v>1</v>
      </c>
      <c r="D5" s="1">
        <f t="shared" si="5"/>
        <v>1</v>
      </c>
      <c r="E5" s="1">
        <f t="shared" si="5"/>
        <v>5</v>
      </c>
      <c r="F5" s="1">
        <f t="shared" si="5"/>
        <v>5</v>
      </c>
      <c r="G5" s="1">
        <f t="shared" si="5"/>
        <v>7</v>
      </c>
      <c r="H5" s="1">
        <f t="shared" si="5"/>
        <v>8</v>
      </c>
      <c r="I5" s="1">
        <f t="shared" si="5"/>
        <v>9</v>
      </c>
      <c r="J5" s="1">
        <f t="shared" si="5"/>
        <v>10</v>
      </c>
      <c r="K5" s="1">
        <f t="shared" si="5"/>
        <v>12</v>
      </c>
      <c r="L5" s="1">
        <f t="shared" si="5"/>
        <v>12</v>
      </c>
      <c r="M5" s="1">
        <f t="shared" si="5"/>
        <v>19</v>
      </c>
      <c r="N5" s="1">
        <f t="shared" si="5"/>
        <v>25</v>
      </c>
      <c r="O5" s="1">
        <f t="shared" si="5"/>
        <v>22</v>
      </c>
      <c r="P5" s="1">
        <f t="shared" si="5"/>
        <v>26</v>
      </c>
      <c r="Q5" s="1">
        <f t="shared" si="5"/>
        <v>35</v>
      </c>
      <c r="R5" s="1">
        <f t="shared" si="5"/>
        <v>43</v>
      </c>
      <c r="S5" s="1">
        <f t="shared" si="5"/>
        <v>52</v>
      </c>
      <c r="T5" s="1">
        <f t="shared" si="5"/>
        <v>67</v>
      </c>
      <c r="U5" s="1">
        <f t="shared" si="5"/>
        <v>79</v>
      </c>
      <c r="V5" s="1">
        <f t="shared" si="5"/>
        <v>72</v>
      </c>
      <c r="W5" s="1">
        <f t="shared" si="5"/>
        <v>102</v>
      </c>
      <c r="X5" s="1">
        <f t="shared" si="5"/>
        <v>120</v>
      </c>
      <c r="Y5" s="1">
        <f t="shared" si="5"/>
        <v>140</v>
      </c>
      <c r="Z5" s="1">
        <f t="shared" si="5"/>
        <v>169</v>
      </c>
      <c r="AA5" s="1">
        <f t="shared" si="5"/>
        <v>184</v>
      </c>
      <c r="AB5" s="1">
        <f t="shared" si="5"/>
        <v>197</v>
      </c>
      <c r="AC5" s="1">
        <f t="shared" si="5"/>
        <v>187</v>
      </c>
      <c r="AD5" s="1">
        <f t="shared" si="5"/>
        <v>206</v>
      </c>
      <c r="AE5" s="1">
        <f t="shared" si="5"/>
        <v>215</v>
      </c>
      <c r="AF5" s="1">
        <f t="shared" si="5"/>
        <v>239</v>
      </c>
      <c r="AG5" s="1">
        <f t="shared" si="5"/>
        <v>267</v>
      </c>
      <c r="AH5" s="1">
        <f t="shared" si="5"/>
        <v>301</v>
      </c>
      <c r="AI5" s="1">
        <f t="shared" si="5"/>
        <v>332</v>
      </c>
      <c r="AJ5" s="1">
        <f t="shared" si="5"/>
        <v>254</v>
      </c>
      <c r="AK5" s="1">
        <f t="shared" si="5"/>
        <v>276</v>
      </c>
      <c r="AL5" s="1">
        <f t="shared" si="5"/>
        <v>292</v>
      </c>
      <c r="AM5" s="1">
        <f t="shared" si="5"/>
        <v>310</v>
      </c>
      <c r="AN5" s="1">
        <f t="shared" si="5"/>
        <v>320</v>
      </c>
      <c r="AO5" s="1">
        <f t="shared" si="5"/>
        <v>281</v>
      </c>
      <c r="AP5" s="1">
        <f t="shared" si="5"/>
        <v>288</v>
      </c>
      <c r="AQ5" s="1">
        <f t="shared" si="5"/>
        <v>297</v>
      </c>
      <c r="AR5" s="1">
        <f t="shared" si="5"/>
        <v>317</v>
      </c>
      <c r="AS5" s="1">
        <f t="shared" si="5"/>
        <v>343</v>
      </c>
      <c r="AT5" s="1">
        <f t="shared" si="5"/>
        <v>355</v>
      </c>
      <c r="AU5" s="1">
        <f t="shared" si="5"/>
        <v>368</v>
      </c>
      <c r="AV5" s="1">
        <f t="shared" si="5"/>
        <v>381</v>
      </c>
      <c r="AW5" s="1">
        <f t="shared" si="5"/>
        <v>396</v>
      </c>
      <c r="AX5" s="1">
        <f t="shared" si="5"/>
        <v>326</v>
      </c>
      <c r="AY5" s="1">
        <f t="shared" si="5"/>
        <v>356</v>
      </c>
      <c r="AZ5" s="1">
        <f t="shared" si="5"/>
        <v>393</v>
      </c>
      <c r="BA5" s="1">
        <f t="shared" si="5"/>
        <v>416</v>
      </c>
      <c r="BB5" s="1">
        <f t="shared" si="5"/>
        <v>480</v>
      </c>
      <c r="BC5" s="1">
        <f t="shared" si="5"/>
        <v>531</v>
      </c>
      <c r="BD5" s="1">
        <f t="shared" si="5"/>
        <v>496</v>
      </c>
      <c r="BE5" s="1">
        <f t="shared" si="5"/>
        <v>523</v>
      </c>
      <c r="BF5" s="1">
        <f t="shared" si="5"/>
        <v>559</v>
      </c>
      <c r="BG5" s="1">
        <f t="shared" si="5"/>
        <v>590</v>
      </c>
      <c r="BH5" s="1">
        <f t="shared" si="5"/>
        <v>633</v>
      </c>
      <c r="BI5" s="1">
        <f t="shared" si="5"/>
        <v>658</v>
      </c>
      <c r="BJ5" s="1">
        <f t="shared" si="5"/>
        <v>680</v>
      </c>
      <c r="BK5" s="1">
        <f t="shared" si="5"/>
        <v>727</v>
      </c>
      <c r="BL5" s="1">
        <f t="shared" si="5"/>
        <v>766</v>
      </c>
      <c r="BM5" s="1">
        <f t="shared" si="5"/>
        <v>822</v>
      </c>
      <c r="BN5" s="1">
        <f t="shared" si="5"/>
        <v>922</v>
      </c>
      <c r="BO5" s="1">
        <f t="shared" si="5"/>
        <v>997</v>
      </c>
      <c r="BP5" s="1">
        <f t="shared" si="5"/>
        <v>1121</v>
      </c>
      <c r="BQ5" s="1">
        <f t="shared" si="5"/>
        <v>1112</v>
      </c>
    </row>
    <row r="6">
      <c r="A6" s="1" t="s">
        <v>33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6">V6+30</f>
        <v>102</v>
      </c>
      <c r="X6" s="1">
        <f t="shared" si="6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9">
        <f>AB6+36</f>
        <v>253</v>
      </c>
      <c r="AD6" s="9">
        <f>17+AC6</f>
        <v>270</v>
      </c>
      <c r="AE6" s="1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">
        <v>1181.0</v>
      </c>
      <c r="BC6" s="1">
        <v>1275.0</v>
      </c>
      <c r="BD6" s="1">
        <v>1331.0</v>
      </c>
      <c r="BE6" s="1">
        <v>1381.0</v>
      </c>
      <c r="BF6" s="1">
        <v>1429.0</v>
      </c>
      <c r="BG6" s="1">
        <v>1532.0</v>
      </c>
      <c r="BH6" s="1">
        <v>1598.0</v>
      </c>
      <c r="BI6" s="1">
        <v>1632.0</v>
      </c>
      <c r="BJ6" s="1">
        <v>1677.0</v>
      </c>
      <c r="BK6" s="1">
        <v>1715.0</v>
      </c>
      <c r="BL6" s="1">
        <v>1753.0</v>
      </c>
      <c r="BM6" s="1">
        <v>1811.0</v>
      </c>
      <c r="BN6" s="1">
        <v>1874.0</v>
      </c>
      <c r="BO6" s="1">
        <v>1924.0</v>
      </c>
      <c r="BP6" s="1">
        <v>2001.0</v>
      </c>
      <c r="BQ6" s="1">
        <v>2061.0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122.0</v>
      </c>
      <c r="BA7" s="1">
        <v>127.0</v>
      </c>
      <c r="BB7" s="1">
        <v>127.0</v>
      </c>
      <c r="BC7" s="1">
        <v>168.0</v>
      </c>
      <c r="BD7" s="1">
        <v>168.0</v>
      </c>
      <c r="BE7" s="1">
        <v>168.0</v>
      </c>
      <c r="BF7" s="1">
        <v>168.0</v>
      </c>
      <c r="BG7" s="1">
        <v>168.0</v>
      </c>
      <c r="BH7" s="1">
        <v>168.0</v>
      </c>
      <c r="BI7" s="1">
        <v>168.0</v>
      </c>
      <c r="BJ7" s="1">
        <v>168.0</v>
      </c>
      <c r="BK7" s="1">
        <v>168.0</v>
      </c>
      <c r="BL7" s="1">
        <v>168.0</v>
      </c>
      <c r="BM7" s="1">
        <v>168.0</v>
      </c>
      <c r="BN7" s="1">
        <v>168.0</v>
      </c>
      <c r="BO7" s="1">
        <v>168.0</v>
      </c>
      <c r="BP7" s="1">
        <v>317.0</v>
      </c>
      <c r="BQ7" s="1">
        <v>317.0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9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">
        <v>72.0</v>
      </c>
      <c r="BC8" s="1">
        <v>74.0</v>
      </c>
      <c r="BD8" s="1">
        <v>76.0</v>
      </c>
      <c r="BE8" s="1">
        <v>77.0</v>
      </c>
      <c r="BF8" s="1">
        <v>83.0</v>
      </c>
      <c r="BG8" s="1">
        <v>85.0</v>
      </c>
      <c r="BH8" s="1">
        <v>87.0</v>
      </c>
      <c r="BI8" s="1">
        <v>90.0</v>
      </c>
      <c r="BJ8" s="1">
        <v>92.0</v>
      </c>
      <c r="BK8" s="1">
        <v>95.0</v>
      </c>
      <c r="BL8" s="1">
        <v>102.0</v>
      </c>
      <c r="BM8" s="1">
        <v>103.0</v>
      </c>
      <c r="BN8" s="1">
        <v>109.0</v>
      </c>
      <c r="BO8" s="1">
        <v>115.0</v>
      </c>
      <c r="BP8" s="1">
        <v>120.0</v>
      </c>
      <c r="BQ8" s="1">
        <v>124.0</v>
      </c>
    </row>
    <row r="9">
      <c r="A9" s="1" t="s">
        <v>36</v>
      </c>
      <c r="B9" s="1"/>
      <c r="C9" s="1"/>
      <c r="D9" s="1">
        <f t="shared" ref="D9:BQ9" si="7">D6-D7-D8</f>
        <v>1</v>
      </c>
      <c r="E9" s="1">
        <f t="shared" si="7"/>
        <v>2</v>
      </c>
      <c r="F9" s="1">
        <f t="shared" si="7"/>
        <v>2</v>
      </c>
      <c r="G9" s="1">
        <f t="shared" si="7"/>
        <v>3</v>
      </c>
      <c r="H9" s="1">
        <f t="shared" si="7"/>
        <v>3</v>
      </c>
      <c r="I9" s="1">
        <f t="shared" si="7"/>
        <v>4</v>
      </c>
      <c r="J9" s="1">
        <f t="shared" si="7"/>
        <v>5</v>
      </c>
      <c r="K9" s="1">
        <f t="shared" si="7"/>
        <v>9</v>
      </c>
      <c r="L9" s="1">
        <f t="shared" si="7"/>
        <v>10</v>
      </c>
      <c r="M9" s="1">
        <f t="shared" si="7"/>
        <v>11</v>
      </c>
      <c r="N9" s="1">
        <f t="shared" si="7"/>
        <v>12</v>
      </c>
      <c r="O9" s="1">
        <f t="shared" si="7"/>
        <v>13</v>
      </c>
      <c r="P9" s="1">
        <f t="shared" si="7"/>
        <v>15</v>
      </c>
      <c r="Q9" s="1">
        <f t="shared" si="7"/>
        <v>20</v>
      </c>
      <c r="R9" s="1">
        <f t="shared" si="7"/>
        <v>35</v>
      </c>
      <c r="S9" s="1">
        <f t="shared" si="7"/>
        <v>44</v>
      </c>
      <c r="T9" s="1">
        <f t="shared" si="7"/>
        <v>57</v>
      </c>
      <c r="U9" s="1">
        <f t="shared" si="7"/>
        <v>65</v>
      </c>
      <c r="V9" s="1">
        <f t="shared" si="7"/>
        <v>70</v>
      </c>
      <c r="W9" s="1">
        <f t="shared" si="7"/>
        <v>99</v>
      </c>
      <c r="X9" s="1">
        <f t="shared" si="7"/>
        <v>129</v>
      </c>
      <c r="Y9" s="1">
        <f t="shared" si="7"/>
        <v>139</v>
      </c>
      <c r="Z9" s="1">
        <f t="shared" si="7"/>
        <v>172</v>
      </c>
      <c r="AA9" s="1">
        <f t="shared" si="7"/>
        <v>181</v>
      </c>
      <c r="AB9" s="1">
        <f t="shared" si="7"/>
        <v>196</v>
      </c>
      <c r="AC9" s="1">
        <f t="shared" si="7"/>
        <v>230</v>
      </c>
      <c r="AD9" s="1">
        <f t="shared" si="7"/>
        <v>247</v>
      </c>
      <c r="AE9" s="1">
        <f t="shared" si="7"/>
        <v>255</v>
      </c>
      <c r="AF9" s="1">
        <f t="shared" si="7"/>
        <v>289</v>
      </c>
      <c r="AG9" s="1">
        <f t="shared" si="7"/>
        <v>308</v>
      </c>
      <c r="AH9" s="1">
        <f t="shared" si="7"/>
        <v>333</v>
      </c>
      <c r="AI9" s="1">
        <f t="shared" si="7"/>
        <v>365</v>
      </c>
      <c r="AJ9" s="1">
        <f t="shared" si="7"/>
        <v>375</v>
      </c>
      <c r="AK9" s="1">
        <f t="shared" si="7"/>
        <v>405</v>
      </c>
      <c r="AL9" s="1">
        <f t="shared" si="7"/>
        <v>421</v>
      </c>
      <c r="AM9" s="1">
        <f t="shared" si="7"/>
        <v>442</v>
      </c>
      <c r="AN9" s="1">
        <f t="shared" si="7"/>
        <v>460</v>
      </c>
      <c r="AO9" s="1">
        <f t="shared" si="7"/>
        <v>493</v>
      </c>
      <c r="AP9" s="1">
        <f t="shared" si="7"/>
        <v>517</v>
      </c>
      <c r="AQ9" s="1">
        <f t="shared" si="7"/>
        <v>545</v>
      </c>
      <c r="AR9" s="1">
        <f t="shared" si="7"/>
        <v>609</v>
      </c>
      <c r="AS9" s="1">
        <f t="shared" si="7"/>
        <v>670</v>
      </c>
      <c r="AT9" s="1">
        <f t="shared" si="7"/>
        <v>695</v>
      </c>
      <c r="AU9" s="1">
        <f t="shared" si="7"/>
        <v>727</v>
      </c>
      <c r="AV9" s="1">
        <f t="shared" si="7"/>
        <v>756</v>
      </c>
      <c r="AW9" s="1">
        <f t="shared" si="7"/>
        <v>803</v>
      </c>
      <c r="AX9" s="1">
        <f t="shared" si="7"/>
        <v>845</v>
      </c>
      <c r="AY9" s="1">
        <f t="shared" si="7"/>
        <v>901</v>
      </c>
      <c r="AZ9" s="1">
        <f t="shared" si="7"/>
        <v>850</v>
      </c>
      <c r="BA9" s="1">
        <f t="shared" si="7"/>
        <v>925</v>
      </c>
      <c r="BB9" s="1">
        <f t="shared" si="7"/>
        <v>982</v>
      </c>
      <c r="BC9" s="1">
        <f t="shared" si="7"/>
        <v>1033</v>
      </c>
      <c r="BD9" s="1">
        <f t="shared" si="7"/>
        <v>1087</v>
      </c>
      <c r="BE9" s="1">
        <f t="shared" si="7"/>
        <v>1136</v>
      </c>
      <c r="BF9" s="1">
        <f t="shared" si="7"/>
        <v>1178</v>
      </c>
      <c r="BG9" s="1">
        <f t="shared" si="7"/>
        <v>1279</v>
      </c>
      <c r="BH9" s="1">
        <f t="shared" si="7"/>
        <v>1343</v>
      </c>
      <c r="BI9" s="1">
        <f t="shared" si="7"/>
        <v>1374</v>
      </c>
      <c r="BJ9" s="1">
        <f t="shared" si="7"/>
        <v>1417</v>
      </c>
      <c r="BK9" s="1">
        <f t="shared" si="7"/>
        <v>1452</v>
      </c>
      <c r="BL9" s="1">
        <f t="shared" si="7"/>
        <v>1483</v>
      </c>
      <c r="BM9" s="1">
        <f t="shared" si="7"/>
        <v>1540</v>
      </c>
      <c r="BN9" s="1">
        <f t="shared" si="7"/>
        <v>1597</v>
      </c>
      <c r="BO9" s="1">
        <f t="shared" si="7"/>
        <v>1641</v>
      </c>
      <c r="BP9" s="1">
        <f t="shared" si="7"/>
        <v>1564</v>
      </c>
      <c r="BQ9" s="1">
        <f t="shared" si="7"/>
        <v>1620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9">
        <f>AB10+8</f>
        <v>81</v>
      </c>
      <c r="AD10" s="9">
        <f>AC10+14</f>
        <v>95</v>
      </c>
      <c r="AE10" s="1">
        <v>101.0</v>
      </c>
      <c r="AF10" s="9">
        <f>AE10+16</f>
        <v>117</v>
      </c>
      <c r="AG10" s="9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">
        <v>269.0</v>
      </c>
      <c r="BC10" s="1">
        <v>270.0</v>
      </c>
      <c r="BD10" s="1">
        <v>273.0</v>
      </c>
      <c r="BE10" s="1">
        <v>273.0</v>
      </c>
      <c r="BF10" s="1">
        <v>275.0</v>
      </c>
      <c r="BG10" s="1">
        <v>276.0</v>
      </c>
      <c r="BH10" s="1">
        <v>278.0</v>
      </c>
      <c r="BI10" s="1">
        <v>291.0</v>
      </c>
      <c r="BJ10" s="1">
        <v>303.0</v>
      </c>
      <c r="BK10" s="1">
        <v>304.0</v>
      </c>
      <c r="BL10" s="1">
        <v>310.0</v>
      </c>
      <c r="BM10" s="1">
        <v>311.0</v>
      </c>
      <c r="BN10" s="1">
        <v>316.0</v>
      </c>
      <c r="BO10" s="1">
        <v>320.0</v>
      </c>
      <c r="BP10" s="1">
        <v>322.0</v>
      </c>
      <c r="BQ10" s="1">
        <v>328.0</v>
      </c>
    </row>
    <row r="11">
      <c r="A11" s="20" t="s">
        <v>38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80.0</v>
      </c>
      <c r="BC11" s="20">
        <v>87.0</v>
      </c>
      <c r="BD11" s="20">
        <v>87.0</v>
      </c>
      <c r="BE11" s="20">
        <v>96.0</v>
      </c>
      <c r="BF11" s="20">
        <v>100.0</v>
      </c>
      <c r="BG11" s="20">
        <v>100.0</v>
      </c>
      <c r="BH11" s="20">
        <v>109.0</v>
      </c>
      <c r="BI11" s="20">
        <v>110.0</v>
      </c>
      <c r="BJ11" s="20">
        <v>110.0</v>
      </c>
      <c r="BK11" s="20">
        <v>110.0</v>
      </c>
      <c r="BL11" s="20">
        <v>125.0</v>
      </c>
      <c r="BM11" s="20">
        <v>129.0</v>
      </c>
      <c r="BN11" s="20">
        <v>142.0</v>
      </c>
      <c r="BO11" s="20">
        <v>147.0</v>
      </c>
      <c r="BP11" s="20">
        <v>147.0</v>
      </c>
      <c r="BQ11" s="20">
        <v>147.0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">
        <v>11.0</v>
      </c>
      <c r="BC12" s="1">
        <v>12.0</v>
      </c>
      <c r="BD12" s="1">
        <v>12.0</v>
      </c>
      <c r="BE12" s="1">
        <v>13.0</v>
      </c>
      <c r="BF12" s="1">
        <v>14.0</v>
      </c>
      <c r="BG12" s="1">
        <v>14.0</v>
      </c>
      <c r="BH12" s="1">
        <v>14.0</v>
      </c>
      <c r="BI12" s="1">
        <v>14.0</v>
      </c>
      <c r="BJ12" s="1">
        <v>15.0</v>
      </c>
      <c r="BK12" s="1">
        <v>17.0</v>
      </c>
      <c r="BL12" s="1">
        <v>19.0</v>
      </c>
      <c r="BM12" s="1">
        <v>21.0</v>
      </c>
      <c r="BN12" s="1">
        <v>21.0</v>
      </c>
      <c r="BO12" s="1">
        <v>21.0</v>
      </c>
      <c r="BP12" s="1">
        <v>21.0</v>
      </c>
      <c r="BQ12" s="1">
        <v>21.0</v>
      </c>
    </row>
    <row r="13">
      <c r="A13" s="1" t="s">
        <v>40</v>
      </c>
      <c r="B13" s="1"/>
      <c r="C13" s="1"/>
      <c r="D13" s="1"/>
      <c r="E13" s="1">
        <f t="shared" ref="E13:BQ13" si="8">E10-E11-E12</f>
        <v>1</v>
      </c>
      <c r="F13" s="1">
        <f t="shared" si="8"/>
        <v>1</v>
      </c>
      <c r="G13" s="1">
        <f t="shared" si="8"/>
        <v>1</v>
      </c>
      <c r="H13" s="1">
        <f t="shared" si="8"/>
        <v>1</v>
      </c>
      <c r="I13" s="1">
        <f t="shared" si="8"/>
        <v>1</v>
      </c>
      <c r="J13" s="1">
        <f t="shared" si="8"/>
        <v>1</v>
      </c>
      <c r="K13" s="1">
        <f t="shared" si="8"/>
        <v>2</v>
      </c>
      <c r="L13" s="1">
        <f t="shared" si="8"/>
        <v>2</v>
      </c>
      <c r="M13" s="1">
        <f t="shared" si="8"/>
        <v>3</v>
      </c>
      <c r="N13" s="1">
        <f t="shared" si="8"/>
        <v>3</v>
      </c>
      <c r="O13" s="1">
        <f t="shared" si="8"/>
        <v>3</v>
      </c>
      <c r="P13" s="1">
        <f t="shared" si="8"/>
        <v>5</v>
      </c>
      <c r="Q13" s="1">
        <f t="shared" si="8"/>
        <v>6</v>
      </c>
      <c r="R13" s="1">
        <f t="shared" si="8"/>
        <v>9</v>
      </c>
      <c r="S13" s="1">
        <f t="shared" si="8"/>
        <v>14</v>
      </c>
      <c r="T13" s="1">
        <f t="shared" si="8"/>
        <v>18</v>
      </c>
      <c r="U13" s="1">
        <f t="shared" si="8"/>
        <v>26</v>
      </c>
      <c r="V13" s="1">
        <f t="shared" si="8"/>
        <v>28</v>
      </c>
      <c r="W13" s="1">
        <f t="shared" si="8"/>
        <v>35</v>
      </c>
      <c r="X13" s="1">
        <f t="shared" si="8"/>
        <v>50</v>
      </c>
      <c r="Y13" s="1">
        <f t="shared" si="8"/>
        <v>52</v>
      </c>
      <c r="Z13" s="1">
        <f t="shared" si="8"/>
        <v>53</v>
      </c>
      <c r="AA13" s="1">
        <f t="shared" si="8"/>
        <v>54</v>
      </c>
      <c r="AB13" s="1">
        <f t="shared" si="8"/>
        <v>72</v>
      </c>
      <c r="AC13" s="1">
        <f t="shared" si="8"/>
        <v>80</v>
      </c>
      <c r="AD13" s="1">
        <f t="shared" si="8"/>
        <v>93</v>
      </c>
      <c r="AE13" s="1">
        <f t="shared" si="8"/>
        <v>99</v>
      </c>
      <c r="AF13" s="1">
        <f t="shared" si="8"/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179</v>
      </c>
      <c r="AS13" s="1">
        <f t="shared" si="8"/>
        <v>184</v>
      </c>
      <c r="AT13" s="1">
        <f t="shared" si="8"/>
        <v>197</v>
      </c>
      <c r="AU13" s="1">
        <f t="shared" si="8"/>
        <v>203</v>
      </c>
      <c r="AV13" s="1">
        <f t="shared" si="8"/>
        <v>200</v>
      </c>
      <c r="AW13" s="1">
        <f t="shared" si="8"/>
        <v>208</v>
      </c>
      <c r="AX13" s="1">
        <f t="shared" si="8"/>
        <v>206</v>
      </c>
      <c r="AY13" s="1">
        <f t="shared" si="8"/>
        <v>193</v>
      </c>
      <c r="AZ13" s="1">
        <f t="shared" si="8"/>
        <v>184</v>
      </c>
      <c r="BA13" s="1">
        <f t="shared" si="8"/>
        <v>181</v>
      </c>
      <c r="BB13" s="1">
        <f t="shared" si="8"/>
        <v>178</v>
      </c>
      <c r="BC13" s="1">
        <f t="shared" si="8"/>
        <v>171</v>
      </c>
      <c r="BD13" s="1">
        <f t="shared" si="8"/>
        <v>174</v>
      </c>
      <c r="BE13" s="1">
        <f t="shared" si="8"/>
        <v>164</v>
      </c>
      <c r="BF13" s="1">
        <f t="shared" si="8"/>
        <v>161</v>
      </c>
      <c r="BG13" s="1">
        <f t="shared" si="8"/>
        <v>162</v>
      </c>
      <c r="BH13" s="1">
        <f t="shared" si="8"/>
        <v>155</v>
      </c>
      <c r="BI13" s="1">
        <f t="shared" si="8"/>
        <v>167</v>
      </c>
      <c r="BJ13" s="1">
        <f t="shared" si="8"/>
        <v>178</v>
      </c>
      <c r="BK13" s="1">
        <f t="shared" si="8"/>
        <v>177</v>
      </c>
      <c r="BL13" s="1">
        <f t="shared" si="8"/>
        <v>166</v>
      </c>
      <c r="BM13" s="1">
        <f t="shared" si="8"/>
        <v>161</v>
      </c>
      <c r="BN13" s="1">
        <f t="shared" si="8"/>
        <v>153</v>
      </c>
      <c r="BO13" s="1">
        <f t="shared" si="8"/>
        <v>152</v>
      </c>
      <c r="BP13" s="1">
        <f t="shared" si="8"/>
        <v>154</v>
      </c>
      <c r="BQ13" s="1">
        <f t="shared" si="8"/>
        <v>160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">
        <v>11.0</v>
      </c>
      <c r="BC14" s="1">
        <v>11.0</v>
      </c>
      <c r="BD14" s="1">
        <v>11.0</v>
      </c>
      <c r="BE14" s="1">
        <v>11.0</v>
      </c>
      <c r="BF14" s="1">
        <v>11.0</v>
      </c>
      <c r="BG14" s="1">
        <v>11.0</v>
      </c>
      <c r="BH14" s="1">
        <v>11.0</v>
      </c>
      <c r="BI14" s="1">
        <v>11.0</v>
      </c>
      <c r="BJ14" s="1">
        <v>11.0</v>
      </c>
      <c r="BK14" s="1">
        <v>11.0</v>
      </c>
      <c r="BL14" s="1">
        <v>11.0</v>
      </c>
      <c r="BM14" s="1">
        <v>11.0</v>
      </c>
      <c r="BN14" s="1">
        <v>11.0</v>
      </c>
      <c r="BO14" s="1">
        <v>11.0</v>
      </c>
      <c r="BP14" s="1">
        <v>11.0</v>
      </c>
      <c r="BQ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  <c r="BE15" s="1">
        <v>6.0</v>
      </c>
      <c r="BF15" s="1">
        <v>6.0</v>
      </c>
      <c r="BG15" s="1">
        <v>6.0</v>
      </c>
      <c r="BH15" s="1">
        <v>6.0</v>
      </c>
      <c r="BI15" s="1">
        <v>6.0</v>
      </c>
      <c r="BJ15" s="1">
        <v>6.0</v>
      </c>
      <c r="BK15" s="1">
        <v>6.0</v>
      </c>
      <c r="BL15" s="1">
        <v>6.0</v>
      </c>
      <c r="BM15" s="1">
        <v>6.0</v>
      </c>
      <c r="BN15" s="1">
        <v>6.0</v>
      </c>
      <c r="BO15" s="1">
        <v>6.0</v>
      </c>
      <c r="BP15" s="1">
        <v>6.0</v>
      </c>
      <c r="BQ15" s="1">
        <v>7.0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f t="shared" ref="H17:BQ17" si="9">H14-H15-H16</f>
        <v>1</v>
      </c>
      <c r="I17" s="1">
        <f t="shared" si="9"/>
        <v>1</v>
      </c>
      <c r="J17" s="1">
        <f t="shared" si="9"/>
        <v>1</v>
      </c>
      <c r="K17" s="1">
        <f t="shared" si="9"/>
        <v>1</v>
      </c>
      <c r="L17" s="1">
        <f t="shared" si="9"/>
        <v>1</v>
      </c>
      <c r="M17" s="1">
        <f t="shared" si="9"/>
        <v>1</v>
      </c>
      <c r="N17" s="1">
        <f t="shared" si="9"/>
        <v>1</v>
      </c>
      <c r="O17" s="1">
        <f t="shared" si="9"/>
        <v>1</v>
      </c>
      <c r="P17" s="1">
        <f t="shared" si="9"/>
        <v>1</v>
      </c>
      <c r="Q17" s="1">
        <f t="shared" si="9"/>
        <v>1</v>
      </c>
      <c r="R17" s="1">
        <f t="shared" si="9"/>
        <v>1</v>
      </c>
      <c r="S17" s="1">
        <f t="shared" si="9"/>
        <v>1</v>
      </c>
      <c r="T17" s="1">
        <f t="shared" si="9"/>
        <v>1</v>
      </c>
      <c r="U17" s="1">
        <f t="shared" si="9"/>
        <v>1</v>
      </c>
      <c r="V17" s="1">
        <f t="shared" si="9"/>
        <v>1</v>
      </c>
      <c r="W17" s="1">
        <f t="shared" si="9"/>
        <v>1</v>
      </c>
      <c r="X17" s="1">
        <f t="shared" si="9"/>
        <v>5</v>
      </c>
      <c r="Y17" s="1">
        <f t="shared" si="9"/>
        <v>6</v>
      </c>
      <c r="Z17" s="1">
        <f t="shared" si="9"/>
        <v>7</v>
      </c>
      <c r="AA17" s="1">
        <f t="shared" si="9"/>
        <v>6</v>
      </c>
      <c r="AB17" s="1">
        <f t="shared" si="9"/>
        <v>6</v>
      </c>
      <c r="AC17" s="1">
        <f t="shared" si="9"/>
        <v>6</v>
      </c>
      <c r="AD17" s="1">
        <f t="shared" si="9"/>
        <v>6</v>
      </c>
      <c r="AE17" s="1">
        <f t="shared" si="9"/>
        <v>7</v>
      </c>
      <c r="AF17" s="1">
        <f t="shared" si="9"/>
        <v>9</v>
      </c>
      <c r="AG17" s="1">
        <f t="shared" si="9"/>
        <v>10</v>
      </c>
      <c r="AH17" s="1">
        <f t="shared" si="9"/>
        <v>10</v>
      </c>
      <c r="AI17" s="1">
        <f t="shared" si="9"/>
        <v>10</v>
      </c>
      <c r="AJ17" s="1">
        <f t="shared" si="9"/>
        <v>11</v>
      </c>
      <c r="AK17" s="1">
        <f t="shared" si="9"/>
        <v>11</v>
      </c>
      <c r="AL17" s="1">
        <f t="shared" si="9"/>
        <v>11</v>
      </c>
      <c r="AM17" s="1">
        <f t="shared" si="9"/>
        <v>11</v>
      </c>
      <c r="AN17" s="1">
        <f t="shared" si="9"/>
        <v>11</v>
      </c>
      <c r="AO17" s="1">
        <f t="shared" si="9"/>
        <v>11</v>
      </c>
      <c r="AP17" s="1">
        <f t="shared" si="9"/>
        <v>11</v>
      </c>
      <c r="AQ17" s="1">
        <f t="shared" si="9"/>
        <v>11</v>
      </c>
      <c r="AR17" s="1">
        <f t="shared" si="9"/>
        <v>11</v>
      </c>
      <c r="AS17" s="1">
        <f t="shared" si="9"/>
        <v>11</v>
      </c>
      <c r="AT17" s="1">
        <f t="shared" si="9"/>
        <v>11</v>
      </c>
      <c r="AU17" s="1">
        <f t="shared" si="9"/>
        <v>11</v>
      </c>
      <c r="AV17" s="1">
        <f t="shared" si="9"/>
        <v>11</v>
      </c>
      <c r="AW17" s="1">
        <f t="shared" si="9"/>
        <v>11</v>
      </c>
      <c r="AX17" s="1">
        <f t="shared" si="9"/>
        <v>11</v>
      </c>
      <c r="AY17" s="1">
        <f t="shared" si="9"/>
        <v>11</v>
      </c>
      <c r="AZ17" s="1">
        <f t="shared" si="9"/>
        <v>5</v>
      </c>
      <c r="BA17" s="1">
        <f t="shared" si="9"/>
        <v>5</v>
      </c>
      <c r="BB17" s="1">
        <f t="shared" si="9"/>
        <v>5</v>
      </c>
      <c r="BC17" s="1">
        <f t="shared" si="9"/>
        <v>5</v>
      </c>
      <c r="BD17" s="1">
        <f t="shared" si="9"/>
        <v>5</v>
      </c>
      <c r="BE17" s="1">
        <f t="shared" si="9"/>
        <v>5</v>
      </c>
      <c r="BF17" s="1">
        <f t="shared" si="9"/>
        <v>5</v>
      </c>
      <c r="BG17" s="1">
        <f t="shared" si="9"/>
        <v>5</v>
      </c>
      <c r="BH17" s="1">
        <f t="shared" si="9"/>
        <v>5</v>
      </c>
      <c r="BI17" s="1">
        <f t="shared" si="9"/>
        <v>5</v>
      </c>
      <c r="BJ17" s="1">
        <f t="shared" si="9"/>
        <v>5</v>
      </c>
      <c r="BK17" s="1">
        <f t="shared" si="9"/>
        <v>5</v>
      </c>
      <c r="BL17" s="1">
        <f t="shared" si="9"/>
        <v>5</v>
      </c>
      <c r="BM17" s="1">
        <f t="shared" si="9"/>
        <v>5</v>
      </c>
      <c r="BN17" s="1">
        <f t="shared" si="9"/>
        <v>5</v>
      </c>
      <c r="BO17" s="1">
        <f t="shared" si="9"/>
        <v>5</v>
      </c>
      <c r="BP17" s="1">
        <f t="shared" si="9"/>
        <v>5</v>
      </c>
      <c r="BQ17" s="1">
        <f t="shared" si="9"/>
        <v>4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0">AF18+8</f>
        <v>107</v>
      </c>
      <c r="AH18" s="1">
        <f t="shared" si="10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">
        <v>287.0</v>
      </c>
      <c r="BC18" s="1">
        <v>294.0</v>
      </c>
      <c r="BD18" s="1">
        <v>297.0</v>
      </c>
      <c r="BE18" s="1">
        <v>307.0</v>
      </c>
      <c r="BF18" s="1">
        <v>307.0</v>
      </c>
      <c r="BG18" s="1">
        <v>311.0</v>
      </c>
      <c r="BH18" s="1">
        <v>314.0</v>
      </c>
      <c r="BI18" s="1">
        <v>326.0</v>
      </c>
      <c r="BJ18" s="1">
        <v>337.0</v>
      </c>
      <c r="BK18" s="1">
        <v>342.0</v>
      </c>
      <c r="BL18" s="1">
        <v>347.0</v>
      </c>
      <c r="BM18" s="1">
        <v>358.0</v>
      </c>
      <c r="BN18" s="1">
        <v>366.0</v>
      </c>
      <c r="BO18" s="1">
        <v>392.0</v>
      </c>
      <c r="BP18" s="1">
        <v>418.0</v>
      </c>
      <c r="BQ18" s="1">
        <v>427.0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">
        <v>60.0</v>
      </c>
      <c r="BD19" s="1">
        <v>60.0</v>
      </c>
      <c r="BE19" s="1">
        <v>60.0</v>
      </c>
      <c r="BF19" s="1">
        <v>60.0</v>
      </c>
      <c r="BG19" s="1">
        <v>60.0</v>
      </c>
      <c r="BH19" s="1">
        <v>60.0</v>
      </c>
      <c r="BI19" s="1">
        <v>60.0</v>
      </c>
      <c r="BJ19" s="1">
        <v>60.0</v>
      </c>
      <c r="BK19" s="1">
        <v>60.0</v>
      </c>
      <c r="BL19" s="1">
        <v>60.0</v>
      </c>
      <c r="BM19" s="1">
        <v>60.0</v>
      </c>
      <c r="BN19" s="1">
        <v>60.0</v>
      </c>
      <c r="BO19" s="1">
        <v>60.0</v>
      </c>
      <c r="BP19" s="1">
        <v>60.0</v>
      </c>
      <c r="BQ19" s="1">
        <v>75.0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">
        <v>12.0</v>
      </c>
      <c r="BC20" s="1">
        <v>12.0</v>
      </c>
      <c r="BD20" s="1">
        <v>12.0</v>
      </c>
      <c r="BE20" s="1">
        <v>13.0</v>
      </c>
      <c r="BF20" s="1">
        <v>13.0</v>
      </c>
      <c r="BG20" s="1">
        <v>14.0</v>
      </c>
      <c r="BH20" s="1">
        <v>14.0</v>
      </c>
      <c r="BI20" s="1">
        <v>14.0</v>
      </c>
      <c r="BJ20" s="1">
        <v>17.0</v>
      </c>
      <c r="BK20" s="1">
        <v>18.0</v>
      </c>
      <c r="BL20" s="1">
        <v>19.0</v>
      </c>
      <c r="BM20" s="1">
        <v>19.0</v>
      </c>
      <c r="BN20" s="1">
        <v>19.0</v>
      </c>
      <c r="BO20" s="1">
        <v>19.0</v>
      </c>
      <c r="BP20" s="1">
        <v>19.0</v>
      </c>
      <c r="BQ20" s="1">
        <v>19.0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f t="shared" ref="H21:BQ21" si="11">H18-H19-H20</f>
        <v>2</v>
      </c>
      <c r="I21" s="1">
        <f t="shared" si="11"/>
        <v>2</v>
      </c>
      <c r="J21" s="1">
        <f t="shared" si="11"/>
        <v>2</v>
      </c>
      <c r="K21" s="1">
        <f t="shared" si="11"/>
        <v>4</v>
      </c>
      <c r="L21" s="1">
        <f t="shared" si="11"/>
        <v>3</v>
      </c>
      <c r="M21" s="1">
        <f t="shared" si="11"/>
        <v>4</v>
      </c>
      <c r="N21" s="1">
        <f t="shared" si="11"/>
        <v>6</v>
      </c>
      <c r="O21" s="1">
        <f t="shared" si="11"/>
        <v>9</v>
      </c>
      <c r="P21" s="1">
        <f t="shared" si="11"/>
        <v>10</v>
      </c>
      <c r="Q21" s="1">
        <f t="shared" si="11"/>
        <v>11</v>
      </c>
      <c r="R21" s="1">
        <f t="shared" si="11"/>
        <v>13</v>
      </c>
      <c r="S21" s="1">
        <f t="shared" si="11"/>
        <v>14</v>
      </c>
      <c r="T21" s="1">
        <f t="shared" si="11"/>
        <v>19</v>
      </c>
      <c r="U21" s="1">
        <f t="shared" si="11"/>
        <v>26</v>
      </c>
      <c r="V21" s="1">
        <f t="shared" si="11"/>
        <v>30</v>
      </c>
      <c r="W21" s="1">
        <f t="shared" si="11"/>
        <v>38</v>
      </c>
      <c r="X21" s="1">
        <f t="shared" si="11"/>
        <v>49</v>
      </c>
      <c r="Y21" s="1">
        <f t="shared" si="11"/>
        <v>51</v>
      </c>
      <c r="Z21" s="1">
        <f t="shared" si="11"/>
        <v>52</v>
      </c>
      <c r="AA21" s="1">
        <f t="shared" si="11"/>
        <v>57</v>
      </c>
      <c r="AB21" s="1">
        <f t="shared" si="11"/>
        <v>61</v>
      </c>
      <c r="AC21" s="1">
        <f t="shared" si="11"/>
        <v>73</v>
      </c>
      <c r="AD21" s="1">
        <f t="shared" si="11"/>
        <v>75</v>
      </c>
      <c r="AE21" s="1">
        <f t="shared" si="11"/>
        <v>87</v>
      </c>
      <c r="AF21" s="1">
        <f t="shared" si="11"/>
        <v>89</v>
      </c>
      <c r="AG21" s="1">
        <f t="shared" si="11"/>
        <v>96</v>
      </c>
      <c r="AH21" s="1">
        <f t="shared" si="11"/>
        <v>104</v>
      </c>
      <c r="AI21" s="1">
        <f t="shared" si="11"/>
        <v>104</v>
      </c>
      <c r="AJ21" s="1">
        <f t="shared" si="11"/>
        <v>108</v>
      </c>
      <c r="AK21" s="1">
        <f t="shared" si="11"/>
        <v>112</v>
      </c>
      <c r="AL21" s="1">
        <f t="shared" si="11"/>
        <v>127</v>
      </c>
      <c r="AM21" s="1">
        <f t="shared" si="11"/>
        <v>132</v>
      </c>
      <c r="AN21" s="1">
        <f t="shared" si="11"/>
        <v>137</v>
      </c>
      <c r="AO21" s="1">
        <f t="shared" si="11"/>
        <v>137</v>
      </c>
      <c r="AP21" s="1">
        <f t="shared" si="11"/>
        <v>138</v>
      </c>
      <c r="AQ21" s="1">
        <f t="shared" si="11"/>
        <v>141</v>
      </c>
      <c r="AR21" s="1">
        <f t="shared" si="11"/>
        <v>171</v>
      </c>
      <c r="AS21" s="1">
        <f t="shared" si="11"/>
        <v>178</v>
      </c>
      <c r="AT21" s="1">
        <f t="shared" si="11"/>
        <v>188</v>
      </c>
      <c r="AU21" s="1">
        <f t="shared" si="11"/>
        <v>210</v>
      </c>
      <c r="AV21" s="1">
        <f t="shared" si="11"/>
        <v>234</v>
      </c>
      <c r="AW21" s="1">
        <f t="shared" si="11"/>
        <v>239</v>
      </c>
      <c r="AX21" s="1">
        <f t="shared" si="11"/>
        <v>243</v>
      </c>
      <c r="AY21" s="1">
        <f t="shared" si="11"/>
        <v>248</v>
      </c>
      <c r="AZ21" s="1">
        <f t="shared" si="11"/>
        <v>203</v>
      </c>
      <c r="BA21" s="1">
        <f t="shared" si="11"/>
        <v>209</v>
      </c>
      <c r="BB21" s="1">
        <f t="shared" si="11"/>
        <v>215</v>
      </c>
      <c r="BC21" s="1">
        <f t="shared" si="11"/>
        <v>222</v>
      </c>
      <c r="BD21" s="1">
        <f t="shared" si="11"/>
        <v>225</v>
      </c>
      <c r="BE21" s="1">
        <f t="shared" si="11"/>
        <v>234</v>
      </c>
      <c r="BF21" s="1">
        <f t="shared" si="11"/>
        <v>234</v>
      </c>
      <c r="BG21" s="1">
        <f t="shared" si="11"/>
        <v>237</v>
      </c>
      <c r="BH21" s="1">
        <f t="shared" si="11"/>
        <v>240</v>
      </c>
      <c r="BI21" s="1">
        <f t="shared" si="11"/>
        <v>252</v>
      </c>
      <c r="BJ21" s="1">
        <f t="shared" si="11"/>
        <v>260</v>
      </c>
      <c r="BK21" s="1">
        <f t="shared" si="11"/>
        <v>264</v>
      </c>
      <c r="BL21" s="1">
        <f t="shared" si="11"/>
        <v>268</v>
      </c>
      <c r="BM21" s="1">
        <f t="shared" si="11"/>
        <v>279</v>
      </c>
      <c r="BN21" s="1">
        <f t="shared" si="11"/>
        <v>287</v>
      </c>
      <c r="BO21" s="1">
        <f t="shared" si="11"/>
        <v>313</v>
      </c>
      <c r="BP21" s="1">
        <f t="shared" si="11"/>
        <v>339</v>
      </c>
      <c r="BQ21" s="1">
        <f t="shared" si="11"/>
        <v>333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">
        <v>180.0</v>
      </c>
      <c r="BC22" s="1">
        <v>184.0</v>
      </c>
      <c r="BD22" s="1">
        <v>185.0</v>
      </c>
      <c r="BE22" s="1">
        <v>193.0</v>
      </c>
      <c r="BF22" s="1">
        <v>206.0</v>
      </c>
      <c r="BG22" s="1">
        <v>214.0</v>
      </c>
      <c r="BH22" s="1">
        <v>228.0</v>
      </c>
      <c r="BI22" s="1">
        <v>236.0</v>
      </c>
      <c r="BJ22" s="1">
        <v>242.0</v>
      </c>
      <c r="BK22" s="1">
        <v>248.0</v>
      </c>
      <c r="BL22" s="1">
        <v>255.0</v>
      </c>
      <c r="BM22" s="1">
        <v>259.0</v>
      </c>
      <c r="BN22" s="1">
        <v>265.0</v>
      </c>
      <c r="BO22" s="1">
        <v>268.0</v>
      </c>
      <c r="BP22" s="1">
        <v>270.0</v>
      </c>
      <c r="BQ22" s="1">
        <v>274.0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">
        <v>25.0</v>
      </c>
      <c r="BD23" s="1">
        <v>25.0</v>
      </c>
      <c r="BE23" s="1">
        <v>25.0</v>
      </c>
      <c r="BF23" s="1">
        <v>25.0</v>
      </c>
      <c r="BG23" s="1">
        <v>25.0</v>
      </c>
      <c r="BH23" s="1">
        <v>25.0</v>
      </c>
      <c r="BI23" s="1">
        <v>25.0</v>
      </c>
      <c r="BJ23" s="1">
        <f>4+3+12+2+3+4+6+52+5</f>
        <v>91</v>
      </c>
      <c r="BK23" s="1">
        <v>91.0</v>
      </c>
      <c r="BL23" s="1">
        <v>91.0</v>
      </c>
      <c r="BM23" s="1">
        <v>91.0</v>
      </c>
      <c r="BN23" s="1">
        <v>91.0</v>
      </c>
      <c r="BO23" s="1">
        <v>91.0</v>
      </c>
      <c r="BP23" s="1">
        <v>91.0</v>
      </c>
      <c r="BQ23" s="1">
        <v>91.0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">
        <v>6.0</v>
      </c>
      <c r="BC24" s="1">
        <v>7.0</v>
      </c>
      <c r="BD24" s="1">
        <v>7.0</v>
      </c>
      <c r="BE24" s="1">
        <v>7.0</v>
      </c>
      <c r="BF24" s="1">
        <v>7.0</v>
      </c>
      <c r="BG24" s="1">
        <v>8.0</v>
      </c>
      <c r="BH24" s="1">
        <v>8.0</v>
      </c>
      <c r="BI24" s="1">
        <v>8.0</v>
      </c>
      <c r="BJ24" s="1">
        <v>8.0</v>
      </c>
      <c r="BK24" s="1">
        <v>9.0</v>
      </c>
      <c r="BL24" s="1">
        <v>9.0</v>
      </c>
      <c r="BM24" s="1">
        <v>9.0</v>
      </c>
      <c r="BN24" s="1">
        <v>10.0</v>
      </c>
      <c r="BO24" s="1">
        <v>10.0</v>
      </c>
      <c r="BP24" s="1">
        <v>10.0</v>
      </c>
      <c r="BQ24" s="1">
        <v>10.0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f t="shared" ref="H25:BQ25" si="12">H22-H23-H24</f>
        <v>1</v>
      </c>
      <c r="I25" s="1">
        <f t="shared" si="12"/>
        <v>1</v>
      </c>
      <c r="J25" s="1">
        <f t="shared" si="12"/>
        <v>1</v>
      </c>
      <c r="K25" s="1">
        <f t="shared" si="12"/>
        <v>1</v>
      </c>
      <c r="L25" s="1">
        <f t="shared" si="12"/>
        <v>1</v>
      </c>
      <c r="M25" s="1">
        <f t="shared" si="12"/>
        <v>1</v>
      </c>
      <c r="N25" s="1">
        <f t="shared" si="12"/>
        <v>1</v>
      </c>
      <c r="O25" s="1">
        <f t="shared" si="12"/>
        <v>1</v>
      </c>
      <c r="P25" s="1">
        <f t="shared" si="12"/>
        <v>2</v>
      </c>
      <c r="Q25" s="1">
        <f t="shared" si="12"/>
        <v>2</v>
      </c>
      <c r="R25" s="1">
        <f t="shared" si="12"/>
        <v>3</v>
      </c>
      <c r="S25" s="1">
        <f t="shared" si="12"/>
        <v>3</v>
      </c>
      <c r="T25" s="1">
        <f t="shared" si="12"/>
        <v>3</v>
      </c>
      <c r="U25" s="1">
        <f t="shared" si="12"/>
        <v>3</v>
      </c>
      <c r="V25" s="1">
        <f t="shared" si="12"/>
        <v>3</v>
      </c>
      <c r="W25" s="1">
        <f t="shared" si="12"/>
        <v>3</v>
      </c>
      <c r="X25" s="1">
        <f t="shared" si="12"/>
        <v>3</v>
      </c>
      <c r="Y25" s="1">
        <f t="shared" si="12"/>
        <v>3</v>
      </c>
      <c r="Z25" s="1">
        <f t="shared" si="12"/>
        <v>6</v>
      </c>
      <c r="AA25" s="1">
        <f t="shared" si="12"/>
        <v>6</v>
      </c>
      <c r="AB25" s="1">
        <f t="shared" si="12"/>
        <v>6</v>
      </c>
      <c r="AC25" s="1">
        <f t="shared" si="12"/>
        <v>6</v>
      </c>
      <c r="AD25" s="1">
        <f t="shared" si="12"/>
        <v>7</v>
      </c>
      <c r="AE25" s="1">
        <f t="shared" si="12"/>
        <v>7</v>
      </c>
      <c r="AF25" s="1">
        <f t="shared" si="12"/>
        <v>7</v>
      </c>
      <c r="AG25" s="1">
        <f t="shared" si="12"/>
        <v>8</v>
      </c>
      <c r="AH25" s="1">
        <f t="shared" si="12"/>
        <v>13</v>
      </c>
      <c r="AI25" s="1">
        <f t="shared" si="12"/>
        <v>15</v>
      </c>
      <c r="AJ25" s="1">
        <f t="shared" si="12"/>
        <v>17</v>
      </c>
      <c r="AK25" s="1">
        <f t="shared" si="12"/>
        <v>19</v>
      </c>
      <c r="AL25" s="1">
        <f t="shared" si="12"/>
        <v>20</v>
      </c>
      <c r="AM25" s="1">
        <f t="shared" si="12"/>
        <v>33</v>
      </c>
      <c r="AN25" s="1">
        <f t="shared" si="12"/>
        <v>39</v>
      </c>
      <c r="AO25" s="1">
        <f t="shared" si="12"/>
        <v>62</v>
      </c>
      <c r="AP25" s="1">
        <f t="shared" si="12"/>
        <v>75</v>
      </c>
      <c r="AQ25" s="1">
        <f t="shared" si="12"/>
        <v>78</v>
      </c>
      <c r="AR25" s="1">
        <f t="shared" si="12"/>
        <v>90</v>
      </c>
      <c r="AS25" s="1">
        <f t="shared" si="12"/>
        <v>102</v>
      </c>
      <c r="AT25" s="1">
        <f t="shared" si="12"/>
        <v>111</v>
      </c>
      <c r="AU25" s="1">
        <f t="shared" si="12"/>
        <v>112</v>
      </c>
      <c r="AV25" s="1">
        <f t="shared" si="12"/>
        <v>115</v>
      </c>
      <c r="AW25" s="1">
        <f t="shared" si="12"/>
        <v>123</v>
      </c>
      <c r="AX25" s="1">
        <f t="shared" si="12"/>
        <v>130</v>
      </c>
      <c r="AY25" s="1">
        <f t="shared" si="12"/>
        <v>141</v>
      </c>
      <c r="AZ25" s="1">
        <f t="shared" si="12"/>
        <v>148</v>
      </c>
      <c r="BA25" s="1">
        <f t="shared" si="12"/>
        <v>138</v>
      </c>
      <c r="BB25" s="1">
        <f t="shared" si="12"/>
        <v>149</v>
      </c>
      <c r="BC25" s="1">
        <f t="shared" si="12"/>
        <v>152</v>
      </c>
      <c r="BD25" s="1">
        <f t="shared" si="12"/>
        <v>153</v>
      </c>
      <c r="BE25" s="1">
        <f t="shared" si="12"/>
        <v>161</v>
      </c>
      <c r="BF25" s="1">
        <f t="shared" si="12"/>
        <v>174</v>
      </c>
      <c r="BG25" s="1">
        <f t="shared" si="12"/>
        <v>181</v>
      </c>
      <c r="BH25" s="1">
        <f t="shared" si="12"/>
        <v>195</v>
      </c>
      <c r="BI25" s="1">
        <f t="shared" si="12"/>
        <v>203</v>
      </c>
      <c r="BJ25" s="1">
        <f t="shared" si="12"/>
        <v>143</v>
      </c>
      <c r="BK25" s="1">
        <f t="shared" si="12"/>
        <v>148</v>
      </c>
      <c r="BL25" s="1">
        <f t="shared" si="12"/>
        <v>155</v>
      </c>
      <c r="BM25" s="1">
        <f t="shared" si="12"/>
        <v>159</v>
      </c>
      <c r="BN25" s="1">
        <f t="shared" si="12"/>
        <v>164</v>
      </c>
      <c r="BO25" s="1">
        <f t="shared" si="12"/>
        <v>167</v>
      </c>
      <c r="BP25" s="1">
        <f t="shared" si="12"/>
        <v>169</v>
      </c>
      <c r="BQ25" s="1">
        <f t="shared" si="12"/>
        <v>173</v>
      </c>
    </row>
    <row r="26" ht="16.5" customHeight="1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9">
        <f>AB26+21</f>
        <v>111</v>
      </c>
      <c r="AD26" s="9">
        <f>AC26+22</f>
        <v>133</v>
      </c>
      <c r="AE26" s="1">
        <v>144.0</v>
      </c>
      <c r="AF26" s="9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">
        <v>239.0</v>
      </c>
      <c r="BC26" s="1">
        <v>242.0</v>
      </c>
      <c r="BD26" s="1">
        <v>242.0</v>
      </c>
      <c r="BE26" s="1">
        <v>242.0</v>
      </c>
      <c r="BF26" s="1">
        <v>243.0</v>
      </c>
      <c r="BG26" s="1">
        <v>243.0</v>
      </c>
      <c r="BH26" s="1">
        <v>243.0</v>
      </c>
      <c r="BI26" s="1">
        <v>243.0</v>
      </c>
      <c r="BJ26" s="1">
        <v>243.0</v>
      </c>
      <c r="BK26" s="1">
        <v>243.0</v>
      </c>
      <c r="BL26" s="1">
        <v>243.0</v>
      </c>
      <c r="BM26" s="1">
        <v>244.0</v>
      </c>
      <c r="BN26" s="1">
        <v>244.0</v>
      </c>
      <c r="BO26" s="1">
        <v>244.0</v>
      </c>
      <c r="BP26" s="1">
        <v>244.0</v>
      </c>
      <c r="BQ26" s="1">
        <v>244.0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  <c r="BE27" s="20">
        <v>136.0</v>
      </c>
      <c r="BF27" s="20">
        <v>136.0</v>
      </c>
      <c r="BG27" s="20">
        <v>141.0</v>
      </c>
      <c r="BH27" s="20">
        <v>154.0</v>
      </c>
      <c r="BI27" s="20">
        <v>170.0</v>
      </c>
      <c r="BJ27" s="20">
        <v>177.0</v>
      </c>
      <c r="BK27" s="20">
        <v>177.0</v>
      </c>
      <c r="BL27" s="20">
        <v>179.0</v>
      </c>
      <c r="BM27" s="20">
        <v>187.0</v>
      </c>
      <c r="BN27" s="20">
        <v>187.0</v>
      </c>
      <c r="BO27" s="20">
        <v>187.0</v>
      </c>
      <c r="BP27" s="20">
        <v>190.0</v>
      </c>
      <c r="BQ27" s="20">
        <v>194.0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">
        <v>2.0</v>
      </c>
      <c r="BC28" s="1">
        <v>2.0</v>
      </c>
      <c r="BD28" s="1">
        <v>2.0</v>
      </c>
      <c r="BE28" s="1">
        <v>2.0</v>
      </c>
      <c r="BF28" s="1">
        <v>2.0</v>
      </c>
      <c r="BG28" s="1">
        <v>2.0</v>
      </c>
      <c r="BH28" s="1">
        <v>2.0</v>
      </c>
      <c r="BI28" s="1">
        <v>2.0</v>
      </c>
      <c r="BJ28" s="1">
        <v>2.0</v>
      </c>
      <c r="BK28" s="1">
        <v>2.0</v>
      </c>
      <c r="BL28" s="1">
        <v>2.0</v>
      </c>
      <c r="BM28" s="1">
        <v>2.0</v>
      </c>
      <c r="BN28" s="1">
        <v>2.0</v>
      </c>
      <c r="BO28" s="1">
        <v>3.0</v>
      </c>
      <c r="BP28" s="1">
        <v>3.0</v>
      </c>
      <c r="BQ28" s="1">
        <v>3.0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Q29" si="13">M26-M27-M28</f>
        <v>1</v>
      </c>
      <c r="N29" s="1">
        <f t="shared" si="13"/>
        <v>1</v>
      </c>
      <c r="O29" s="1">
        <f t="shared" si="13"/>
        <v>1</v>
      </c>
      <c r="P29" s="1">
        <f t="shared" si="13"/>
        <v>1</v>
      </c>
      <c r="Q29" s="1">
        <f t="shared" si="13"/>
        <v>1</v>
      </c>
      <c r="R29" s="1">
        <f t="shared" si="13"/>
        <v>2</v>
      </c>
      <c r="S29" s="1">
        <f t="shared" si="13"/>
        <v>2</v>
      </c>
      <c r="T29" s="1">
        <f t="shared" si="13"/>
        <v>4</v>
      </c>
      <c r="U29" s="1">
        <f t="shared" si="13"/>
        <v>4</v>
      </c>
      <c r="V29" s="1">
        <f t="shared" si="13"/>
        <v>17</v>
      </c>
      <c r="W29" s="1">
        <f t="shared" si="13"/>
        <v>20</v>
      </c>
      <c r="X29" s="1">
        <f t="shared" si="13"/>
        <v>42</v>
      </c>
      <c r="Y29" s="1">
        <f t="shared" si="13"/>
        <v>54</v>
      </c>
      <c r="Z29" s="1">
        <f t="shared" si="13"/>
        <v>64</v>
      </c>
      <c r="AA29" s="1">
        <f t="shared" si="13"/>
        <v>77</v>
      </c>
      <c r="AB29" s="1">
        <f t="shared" si="13"/>
        <v>90</v>
      </c>
      <c r="AC29" s="1">
        <f t="shared" si="13"/>
        <v>111</v>
      </c>
      <c r="AD29" s="1">
        <f t="shared" si="13"/>
        <v>133</v>
      </c>
      <c r="AE29" s="1">
        <f t="shared" si="13"/>
        <v>143</v>
      </c>
      <c r="AF29" s="1">
        <f t="shared" si="13"/>
        <v>151</v>
      </c>
      <c r="AG29" s="1">
        <f t="shared" si="13"/>
        <v>159</v>
      </c>
      <c r="AH29" s="1">
        <f t="shared" si="13"/>
        <v>164</v>
      </c>
      <c r="AI29" s="1">
        <f t="shared" si="13"/>
        <v>166</v>
      </c>
      <c r="AJ29" s="1">
        <f t="shared" si="13"/>
        <v>171</v>
      </c>
      <c r="AK29" s="1">
        <f t="shared" si="13"/>
        <v>173</v>
      </c>
      <c r="AL29" s="1">
        <f t="shared" si="13"/>
        <v>172</v>
      </c>
      <c r="AM29" s="1">
        <f t="shared" si="13"/>
        <v>172</v>
      </c>
      <c r="AN29" s="1">
        <f t="shared" si="13"/>
        <v>173</v>
      </c>
      <c r="AO29" s="1">
        <f t="shared" si="13"/>
        <v>174</v>
      </c>
      <c r="AP29" s="1">
        <f t="shared" si="13"/>
        <v>177</v>
      </c>
      <c r="AQ29" s="1">
        <f t="shared" si="13"/>
        <v>178</v>
      </c>
      <c r="AR29" s="1">
        <f t="shared" si="13"/>
        <v>179</v>
      </c>
      <c r="AS29" s="1">
        <f t="shared" si="13"/>
        <v>180</v>
      </c>
      <c r="AT29" s="1">
        <f t="shared" si="13"/>
        <v>179</v>
      </c>
      <c r="AU29" s="1">
        <f t="shared" si="13"/>
        <v>178</v>
      </c>
      <c r="AV29" s="1">
        <f t="shared" si="13"/>
        <v>180</v>
      </c>
      <c r="AW29" s="1">
        <f t="shared" si="13"/>
        <v>131</v>
      </c>
      <c r="AX29" s="1">
        <f t="shared" si="13"/>
        <v>131</v>
      </c>
      <c r="AY29" s="1">
        <f t="shared" si="13"/>
        <v>120</v>
      </c>
      <c r="AZ29" s="1">
        <f t="shared" si="13"/>
        <v>117</v>
      </c>
      <c r="BA29" s="1">
        <f t="shared" si="13"/>
        <v>117</v>
      </c>
      <c r="BB29" s="1">
        <f t="shared" si="13"/>
        <v>103</v>
      </c>
      <c r="BC29" s="1">
        <f t="shared" si="13"/>
        <v>104</v>
      </c>
      <c r="BD29" s="1">
        <f t="shared" si="13"/>
        <v>104</v>
      </c>
      <c r="BE29" s="1">
        <f t="shared" si="13"/>
        <v>104</v>
      </c>
      <c r="BF29" s="1">
        <f t="shared" si="13"/>
        <v>105</v>
      </c>
      <c r="BG29" s="1">
        <f t="shared" si="13"/>
        <v>100</v>
      </c>
      <c r="BH29" s="1">
        <f t="shared" si="13"/>
        <v>87</v>
      </c>
      <c r="BI29" s="1">
        <f t="shared" si="13"/>
        <v>71</v>
      </c>
      <c r="BJ29" s="1">
        <f t="shared" si="13"/>
        <v>64</v>
      </c>
      <c r="BK29" s="1">
        <f t="shared" si="13"/>
        <v>64</v>
      </c>
      <c r="BL29" s="1">
        <f t="shared" si="13"/>
        <v>62</v>
      </c>
      <c r="BM29" s="1">
        <f t="shared" si="13"/>
        <v>55</v>
      </c>
      <c r="BN29" s="1">
        <f t="shared" si="13"/>
        <v>55</v>
      </c>
      <c r="BO29" s="1">
        <f t="shared" si="13"/>
        <v>54</v>
      </c>
      <c r="BP29" s="1">
        <f t="shared" si="13"/>
        <v>51</v>
      </c>
      <c r="BQ29" s="1">
        <f t="shared" si="13"/>
        <v>47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9">
        <f>AB30+11</f>
        <v>32</v>
      </c>
      <c r="AD30" s="1">
        <v>39.0</v>
      </c>
      <c r="AE30" s="1">
        <v>39.0</v>
      </c>
      <c r="AF30" s="9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">
        <v>126.0</v>
      </c>
      <c r="BC30" s="1">
        <v>130.0</v>
      </c>
      <c r="BD30" s="1">
        <v>130.0</v>
      </c>
      <c r="BE30" s="1">
        <v>131.0</v>
      </c>
      <c r="BF30" s="1">
        <v>137.0</v>
      </c>
      <c r="BG30" s="1">
        <v>137.0</v>
      </c>
      <c r="BH30" s="1">
        <v>139.0</v>
      </c>
      <c r="BI30" s="1">
        <v>140.0</v>
      </c>
      <c r="BJ30" s="1">
        <v>143.0</v>
      </c>
      <c r="BK30" s="1">
        <v>145.0</v>
      </c>
      <c r="BL30" s="1">
        <v>145.0</v>
      </c>
      <c r="BM30" s="1">
        <v>145.0</v>
      </c>
      <c r="BN30" s="1">
        <v>145.0</v>
      </c>
      <c r="BO30" s="1">
        <v>145.0</v>
      </c>
      <c r="BP30" s="1">
        <v>145.0</v>
      </c>
      <c r="BQ30" s="1">
        <v>146.0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  <c r="BE31" s="20">
        <v>77.0</v>
      </c>
      <c r="BF31" s="20">
        <v>77.0</v>
      </c>
      <c r="BG31" s="20">
        <v>77.0</v>
      </c>
      <c r="BH31" s="20">
        <f>62+10+11</f>
        <v>83</v>
      </c>
      <c r="BI31" s="20">
        <f>65+10+11</f>
        <v>86</v>
      </c>
      <c r="BJ31" s="20">
        <f>67+10+11</f>
        <v>88</v>
      </c>
      <c r="BK31" s="20">
        <f t="shared" ref="BK31:BN31" si="14">68+10+11</f>
        <v>89</v>
      </c>
      <c r="BL31" s="20">
        <f t="shared" si="14"/>
        <v>89</v>
      </c>
      <c r="BM31" s="20">
        <f t="shared" si="14"/>
        <v>89</v>
      </c>
      <c r="BN31" s="20">
        <f t="shared" si="14"/>
        <v>89</v>
      </c>
      <c r="BO31" s="20">
        <f>75+10+11</f>
        <v>96</v>
      </c>
      <c r="BP31" s="20">
        <f t="shared" ref="BP31:BQ31" si="15">76+10+11</f>
        <v>97</v>
      </c>
      <c r="BQ31" s="20">
        <f t="shared" si="15"/>
        <v>97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Q33" si="16">N30-N31-N32</f>
        <v>2</v>
      </c>
      <c r="O33" s="1">
        <f t="shared" si="16"/>
        <v>2</v>
      </c>
      <c r="P33" s="1">
        <f t="shared" si="16"/>
        <v>2</v>
      </c>
      <c r="Q33" s="1">
        <f t="shared" si="16"/>
        <v>2</v>
      </c>
      <c r="R33" s="1">
        <f t="shared" si="16"/>
        <v>2</v>
      </c>
      <c r="S33" s="1">
        <f t="shared" si="16"/>
        <v>3</v>
      </c>
      <c r="T33" s="1">
        <f t="shared" si="16"/>
        <v>6</v>
      </c>
      <c r="U33" s="1">
        <f t="shared" si="16"/>
        <v>6</v>
      </c>
      <c r="V33" s="1">
        <f t="shared" si="16"/>
        <v>6</v>
      </c>
      <c r="W33" s="1">
        <f t="shared" si="16"/>
        <v>10</v>
      </c>
      <c r="X33" s="1">
        <f t="shared" si="16"/>
        <v>11</v>
      </c>
      <c r="Y33" s="1">
        <f t="shared" si="16"/>
        <v>14</v>
      </c>
      <c r="Z33" s="1">
        <f t="shared" si="16"/>
        <v>13</v>
      </c>
      <c r="AA33" s="1">
        <f t="shared" si="16"/>
        <v>17</v>
      </c>
      <c r="AB33" s="1">
        <f t="shared" si="16"/>
        <v>21</v>
      </c>
      <c r="AC33" s="1">
        <f t="shared" si="16"/>
        <v>32</v>
      </c>
      <c r="AD33" s="1">
        <f t="shared" si="16"/>
        <v>39</v>
      </c>
      <c r="AE33" s="1">
        <f t="shared" si="16"/>
        <v>39</v>
      </c>
      <c r="AF33" s="1">
        <f t="shared" si="16"/>
        <v>63</v>
      </c>
      <c r="AG33" s="1">
        <f t="shared" si="16"/>
        <v>64</v>
      </c>
      <c r="AH33" s="1">
        <f t="shared" si="16"/>
        <v>62</v>
      </c>
      <c r="AI33" s="1">
        <f t="shared" si="16"/>
        <v>64</v>
      </c>
      <c r="AJ33" s="1">
        <f t="shared" si="16"/>
        <v>65</v>
      </c>
      <c r="AK33" s="1">
        <f t="shared" si="16"/>
        <v>58</v>
      </c>
      <c r="AL33" s="1">
        <f t="shared" si="16"/>
        <v>56</v>
      </c>
      <c r="AM33" s="1">
        <f t="shared" si="16"/>
        <v>54</v>
      </c>
      <c r="AN33" s="1">
        <f t="shared" si="16"/>
        <v>51</v>
      </c>
      <c r="AO33" s="1">
        <f t="shared" si="16"/>
        <v>57</v>
      </c>
      <c r="AP33" s="1">
        <f t="shared" si="16"/>
        <v>61</v>
      </c>
      <c r="AQ33" s="1">
        <f t="shared" si="16"/>
        <v>65</v>
      </c>
      <c r="AR33" s="1">
        <f t="shared" si="16"/>
        <v>71</v>
      </c>
      <c r="AS33" s="1">
        <f t="shared" si="16"/>
        <v>74</v>
      </c>
      <c r="AT33" s="1">
        <f t="shared" si="16"/>
        <v>77</v>
      </c>
      <c r="AU33" s="1">
        <f t="shared" si="16"/>
        <v>77</v>
      </c>
      <c r="AV33" s="1">
        <f t="shared" si="16"/>
        <v>76</v>
      </c>
      <c r="AW33" s="1">
        <f t="shared" si="16"/>
        <v>79</v>
      </c>
      <c r="AX33" s="1">
        <f t="shared" si="16"/>
        <v>73</v>
      </c>
      <c r="AY33" s="1">
        <f t="shared" si="16"/>
        <v>75</v>
      </c>
      <c r="AZ33" s="1">
        <f t="shared" si="16"/>
        <v>71</v>
      </c>
      <c r="BA33" s="1">
        <f t="shared" si="16"/>
        <v>72</v>
      </c>
      <c r="BB33" s="1">
        <f t="shared" si="16"/>
        <v>56</v>
      </c>
      <c r="BC33" s="1">
        <f t="shared" si="16"/>
        <v>53</v>
      </c>
      <c r="BD33" s="1">
        <f t="shared" si="16"/>
        <v>53</v>
      </c>
      <c r="BE33" s="1">
        <f t="shared" si="16"/>
        <v>54</v>
      </c>
      <c r="BF33" s="1">
        <f t="shared" si="16"/>
        <v>60</v>
      </c>
      <c r="BG33" s="1">
        <f t="shared" si="16"/>
        <v>60</v>
      </c>
      <c r="BH33" s="1">
        <f t="shared" si="16"/>
        <v>56</v>
      </c>
      <c r="BI33" s="1">
        <f t="shared" si="16"/>
        <v>54</v>
      </c>
      <c r="BJ33" s="1">
        <f t="shared" si="16"/>
        <v>55</v>
      </c>
      <c r="BK33" s="1">
        <f t="shared" si="16"/>
        <v>56</v>
      </c>
      <c r="BL33" s="1">
        <f t="shared" si="16"/>
        <v>56</v>
      </c>
      <c r="BM33" s="1">
        <f t="shared" si="16"/>
        <v>56</v>
      </c>
      <c r="BN33" s="1">
        <f t="shared" si="16"/>
        <v>56</v>
      </c>
      <c r="BO33" s="1">
        <f t="shared" si="16"/>
        <v>49</v>
      </c>
      <c r="BP33" s="1">
        <f t="shared" si="16"/>
        <v>48</v>
      </c>
      <c r="BQ33" s="1">
        <f t="shared" si="16"/>
        <v>49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9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1">
        <v>5.0</v>
      </c>
      <c r="BD34" s="1">
        <v>5.0</v>
      </c>
      <c r="BE34" s="1">
        <v>5.0</v>
      </c>
      <c r="BF34" s="1">
        <v>5.0</v>
      </c>
      <c r="BG34" s="1">
        <v>5.0</v>
      </c>
      <c r="BH34" s="1">
        <v>5.0</v>
      </c>
      <c r="BI34" s="1">
        <v>5.0</v>
      </c>
      <c r="BJ34" s="1">
        <v>5.0</v>
      </c>
      <c r="BK34" s="1">
        <v>5.0</v>
      </c>
      <c r="BL34" s="1">
        <v>5.0</v>
      </c>
      <c r="BM34" s="1">
        <v>5.0</v>
      </c>
      <c r="BN34" s="1">
        <v>5.0</v>
      </c>
      <c r="BO34" s="1">
        <v>5.0</v>
      </c>
      <c r="BP34" s="1">
        <v>5.0</v>
      </c>
      <c r="BQ34" s="1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  <c r="BE35" s="20">
        <v>4.0</v>
      </c>
      <c r="BF35" s="20">
        <v>4.0</v>
      </c>
      <c r="BG35" s="20">
        <v>4.0</v>
      </c>
      <c r="BH35" s="20">
        <v>4.0</v>
      </c>
      <c r="BI35" s="20">
        <v>4.0</v>
      </c>
      <c r="BJ35" s="20">
        <v>4.0</v>
      </c>
      <c r="BK35" s="20">
        <v>4.0</v>
      </c>
      <c r="BL35" s="20">
        <v>4.0</v>
      </c>
      <c r="BM35" s="20">
        <v>4.0</v>
      </c>
      <c r="BN35" s="20">
        <v>4.0</v>
      </c>
      <c r="BO35" s="20">
        <v>4.0</v>
      </c>
      <c r="BP35" s="20">
        <v>4.0</v>
      </c>
      <c r="BQ35" s="20">
        <v>4.0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Q37" si="17">P34-P35-P36</f>
        <v>1</v>
      </c>
      <c r="Q37" s="1">
        <f t="shared" si="17"/>
        <v>1</v>
      </c>
      <c r="R37" s="1">
        <f t="shared" si="17"/>
        <v>1</v>
      </c>
      <c r="S37" s="1">
        <f t="shared" si="17"/>
        <v>1</v>
      </c>
      <c r="T37" s="1">
        <f t="shared" si="17"/>
        <v>1</v>
      </c>
      <c r="U37" s="1">
        <f t="shared" si="17"/>
        <v>1</v>
      </c>
      <c r="V37" s="1">
        <f t="shared" si="17"/>
        <v>1</v>
      </c>
      <c r="W37" s="1">
        <f t="shared" si="17"/>
        <v>1</v>
      </c>
      <c r="X37" s="1">
        <f t="shared" si="17"/>
        <v>1</v>
      </c>
      <c r="Y37" s="1">
        <f t="shared" si="17"/>
        <v>3</v>
      </c>
      <c r="Z37" s="1">
        <f t="shared" si="17"/>
        <v>3</v>
      </c>
      <c r="AA37" s="1">
        <f t="shared" si="17"/>
        <v>3</v>
      </c>
      <c r="AB37" s="1">
        <f t="shared" si="17"/>
        <v>3</v>
      </c>
      <c r="AC37" s="1">
        <f t="shared" si="17"/>
        <v>3</v>
      </c>
      <c r="AD37" s="1">
        <f t="shared" si="17"/>
        <v>3</v>
      </c>
      <c r="AE37" s="1">
        <f t="shared" si="17"/>
        <v>3</v>
      </c>
      <c r="AF37" s="1">
        <f t="shared" si="17"/>
        <v>5</v>
      </c>
      <c r="AG37" s="1">
        <f t="shared" si="17"/>
        <v>5</v>
      </c>
      <c r="AH37" s="1">
        <f t="shared" si="17"/>
        <v>5</v>
      </c>
      <c r="AI37" s="1">
        <f t="shared" si="17"/>
        <v>5</v>
      </c>
      <c r="AJ37" s="1">
        <f t="shared" si="17"/>
        <v>5</v>
      </c>
      <c r="AK37" s="1">
        <f t="shared" si="17"/>
        <v>5</v>
      </c>
      <c r="AL37" s="1">
        <f t="shared" si="17"/>
        <v>5</v>
      </c>
      <c r="AM37" s="1">
        <f t="shared" si="17"/>
        <v>5</v>
      </c>
      <c r="AN37" s="1">
        <f t="shared" si="17"/>
        <v>5</v>
      </c>
      <c r="AO37" s="1">
        <f t="shared" si="17"/>
        <v>5</v>
      </c>
      <c r="AP37" s="1">
        <f t="shared" si="17"/>
        <v>5</v>
      </c>
      <c r="AQ37" s="1">
        <f t="shared" si="17"/>
        <v>5</v>
      </c>
      <c r="AR37" s="1">
        <f t="shared" si="17"/>
        <v>5</v>
      </c>
      <c r="AS37" s="1">
        <f t="shared" si="17"/>
        <v>5</v>
      </c>
      <c r="AT37" s="1">
        <f t="shared" si="17"/>
        <v>5</v>
      </c>
      <c r="AU37" s="1">
        <f t="shared" si="17"/>
        <v>5</v>
      </c>
      <c r="AV37" s="1">
        <f t="shared" si="17"/>
        <v>5</v>
      </c>
      <c r="AW37" s="1">
        <f t="shared" si="17"/>
        <v>5</v>
      </c>
      <c r="AX37" s="1">
        <f t="shared" si="17"/>
        <v>5</v>
      </c>
      <c r="AY37" s="1">
        <f t="shared" si="17"/>
        <v>5</v>
      </c>
      <c r="AZ37" s="1">
        <f t="shared" si="17"/>
        <v>2</v>
      </c>
      <c r="BA37" s="1">
        <f t="shared" si="17"/>
        <v>2</v>
      </c>
      <c r="BB37" s="1">
        <f t="shared" si="17"/>
        <v>1</v>
      </c>
      <c r="BC37" s="1">
        <f t="shared" si="17"/>
        <v>1</v>
      </c>
      <c r="BD37" s="1">
        <f t="shared" si="17"/>
        <v>1</v>
      </c>
      <c r="BE37" s="1">
        <f t="shared" si="17"/>
        <v>1</v>
      </c>
      <c r="BF37" s="1">
        <f t="shared" si="17"/>
        <v>1</v>
      </c>
      <c r="BG37" s="1">
        <f t="shared" si="17"/>
        <v>1</v>
      </c>
      <c r="BH37" s="1">
        <f t="shared" si="17"/>
        <v>1</v>
      </c>
      <c r="BI37" s="1">
        <f t="shared" si="17"/>
        <v>1</v>
      </c>
      <c r="BJ37" s="1">
        <f t="shared" si="17"/>
        <v>1</v>
      </c>
      <c r="BK37" s="1">
        <f t="shared" si="17"/>
        <v>1</v>
      </c>
      <c r="BL37" s="1">
        <f t="shared" si="17"/>
        <v>1</v>
      </c>
      <c r="BM37" s="1">
        <f t="shared" si="17"/>
        <v>1</v>
      </c>
      <c r="BN37" s="1">
        <f t="shared" si="17"/>
        <v>1</v>
      </c>
      <c r="BO37" s="1">
        <f t="shared" si="17"/>
        <v>1</v>
      </c>
      <c r="BP37" s="1">
        <f t="shared" si="17"/>
        <v>1</v>
      </c>
      <c r="BQ37" s="1">
        <f t="shared" si="17"/>
        <v>1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">
        <v>3.0</v>
      </c>
      <c r="BC38" s="1">
        <v>3.0</v>
      </c>
      <c r="BD38" s="1">
        <v>4.0</v>
      </c>
      <c r="BE38" s="1">
        <v>4.0</v>
      </c>
      <c r="BF38" s="1">
        <v>4.0</v>
      </c>
      <c r="BG38" s="1">
        <v>4.0</v>
      </c>
      <c r="BH38" s="1">
        <v>4.0</v>
      </c>
      <c r="BI38" s="1">
        <v>4.0</v>
      </c>
      <c r="BJ38" s="1">
        <v>4.0</v>
      </c>
      <c r="BK38" s="1">
        <v>4.0</v>
      </c>
      <c r="BL38" s="1">
        <v>4.0</v>
      </c>
      <c r="BM38" s="1">
        <v>4.0</v>
      </c>
      <c r="BN38" s="1">
        <v>4.0</v>
      </c>
      <c r="BO38" s="1">
        <v>4.0</v>
      </c>
      <c r="BP38" s="1">
        <v>4.0</v>
      </c>
      <c r="BQ38" s="1">
        <v>4.0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3.0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Q41" si="18">P38-P39-P40</f>
        <v>1</v>
      </c>
      <c r="Q41" s="1">
        <f t="shared" si="18"/>
        <v>1</v>
      </c>
      <c r="R41" s="1">
        <f t="shared" si="18"/>
        <v>1</v>
      </c>
      <c r="S41" s="1">
        <f t="shared" si="18"/>
        <v>1</v>
      </c>
      <c r="T41" s="1">
        <f t="shared" si="18"/>
        <v>1</v>
      </c>
      <c r="U41" s="1">
        <f t="shared" si="18"/>
        <v>1</v>
      </c>
      <c r="V41" s="1">
        <f t="shared" si="18"/>
        <v>1</v>
      </c>
      <c r="W41" s="1">
        <f t="shared" si="18"/>
        <v>1</v>
      </c>
      <c r="X41" s="1">
        <f t="shared" si="18"/>
        <v>1</v>
      </c>
      <c r="Y41" s="1">
        <f t="shared" si="18"/>
        <v>1</v>
      </c>
      <c r="Z41" s="1">
        <f t="shared" si="18"/>
        <v>1</v>
      </c>
      <c r="AA41" s="1">
        <f t="shared" si="18"/>
        <v>1</v>
      </c>
      <c r="AB41" s="1">
        <f t="shared" si="18"/>
        <v>1</v>
      </c>
      <c r="AC41" s="1">
        <f t="shared" si="18"/>
        <v>1</v>
      </c>
      <c r="AD41" s="1">
        <f t="shared" si="18"/>
        <v>1</v>
      </c>
      <c r="AE41" s="1">
        <f t="shared" si="18"/>
        <v>3</v>
      </c>
      <c r="AF41" s="1">
        <f t="shared" si="18"/>
        <v>3</v>
      </c>
      <c r="AG41" s="1">
        <f t="shared" si="18"/>
        <v>3</v>
      </c>
      <c r="AH41" s="1">
        <f t="shared" si="18"/>
        <v>3</v>
      </c>
      <c r="AI41" s="1">
        <f t="shared" si="18"/>
        <v>3</v>
      </c>
      <c r="AJ41" s="1">
        <f t="shared" si="18"/>
        <v>3</v>
      </c>
      <c r="AK41" s="1">
        <f t="shared" si="18"/>
        <v>3</v>
      </c>
      <c r="AL41" s="1">
        <f t="shared" si="18"/>
        <v>3</v>
      </c>
      <c r="AM41" s="1">
        <f t="shared" si="18"/>
        <v>3</v>
      </c>
      <c r="AN41" s="1">
        <f t="shared" si="18"/>
        <v>3</v>
      </c>
      <c r="AO41" s="1">
        <f t="shared" si="18"/>
        <v>3</v>
      </c>
      <c r="AP41" s="1">
        <f t="shared" si="18"/>
        <v>3</v>
      </c>
      <c r="AQ41" s="1">
        <f t="shared" si="18"/>
        <v>3</v>
      </c>
      <c r="AR41" s="1">
        <f t="shared" si="18"/>
        <v>3</v>
      </c>
      <c r="AS41" s="1">
        <f t="shared" si="18"/>
        <v>4</v>
      </c>
      <c r="AT41" s="1">
        <f t="shared" si="18"/>
        <v>3</v>
      </c>
      <c r="AU41" s="1">
        <f t="shared" si="18"/>
        <v>3</v>
      </c>
      <c r="AV41" s="1">
        <f t="shared" si="18"/>
        <v>3</v>
      </c>
      <c r="AW41" s="1">
        <f t="shared" si="18"/>
        <v>3</v>
      </c>
      <c r="AX41" s="1">
        <f t="shared" si="18"/>
        <v>3</v>
      </c>
      <c r="AY41" s="1">
        <f t="shared" si="18"/>
        <v>3</v>
      </c>
      <c r="AZ41" s="1">
        <f t="shared" si="18"/>
        <v>3</v>
      </c>
      <c r="BA41" s="1">
        <f t="shared" si="18"/>
        <v>3</v>
      </c>
      <c r="BB41" s="1">
        <f t="shared" si="18"/>
        <v>3</v>
      </c>
      <c r="BC41" s="1">
        <f t="shared" si="18"/>
        <v>3</v>
      </c>
      <c r="BD41" s="1">
        <f t="shared" si="18"/>
        <v>4</v>
      </c>
      <c r="BE41" s="1">
        <f t="shared" si="18"/>
        <v>4</v>
      </c>
      <c r="BF41" s="1">
        <f t="shared" si="18"/>
        <v>4</v>
      </c>
      <c r="BG41" s="1">
        <f t="shared" si="18"/>
        <v>4</v>
      </c>
      <c r="BH41" s="1">
        <f t="shared" si="18"/>
        <v>4</v>
      </c>
      <c r="BI41" s="1">
        <f t="shared" si="18"/>
        <v>4</v>
      </c>
      <c r="BJ41" s="1">
        <f t="shared" si="18"/>
        <v>4</v>
      </c>
      <c r="BK41" s="1">
        <f t="shared" si="18"/>
        <v>4</v>
      </c>
      <c r="BL41" s="1">
        <f t="shared" si="18"/>
        <v>4</v>
      </c>
      <c r="BM41" s="1">
        <f t="shared" si="18"/>
        <v>4</v>
      </c>
      <c r="BN41" s="1">
        <f t="shared" si="18"/>
        <v>4</v>
      </c>
      <c r="BO41" s="1">
        <f t="shared" si="18"/>
        <v>4</v>
      </c>
      <c r="BP41" s="1">
        <f t="shared" si="18"/>
        <v>4</v>
      </c>
      <c r="BQ41" s="1">
        <f t="shared" si="18"/>
        <v>1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">
        <v>22.0</v>
      </c>
      <c r="BC42" s="1">
        <v>22.0</v>
      </c>
      <c r="BD42" s="1">
        <v>23.0</v>
      </c>
      <c r="BE42" s="1">
        <v>23.0</v>
      </c>
      <c r="BF42" s="1">
        <v>23.0</v>
      </c>
      <c r="BG42" s="1">
        <v>23.0</v>
      </c>
      <c r="BH42" s="1">
        <v>23.0</v>
      </c>
      <c r="BI42" s="1">
        <v>25.0</v>
      </c>
      <c r="BJ42" s="1">
        <v>25.0</v>
      </c>
      <c r="BK42" s="1">
        <v>27.0</v>
      </c>
      <c r="BL42" s="1">
        <v>27.0</v>
      </c>
      <c r="BM42" s="1">
        <v>28.0</v>
      </c>
      <c r="BN42" s="1">
        <v>28.0</v>
      </c>
      <c r="BO42" s="1">
        <v>28.0</v>
      </c>
      <c r="BP42" s="1">
        <v>28.0</v>
      </c>
      <c r="BQ42" s="1">
        <v>28.0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">
        <v>10.0</v>
      </c>
      <c r="BD43" s="1">
        <v>10.0</v>
      </c>
      <c r="BE43" s="1">
        <v>10.0</v>
      </c>
      <c r="BF43" s="1">
        <v>10.0</v>
      </c>
      <c r="BG43" s="1">
        <v>10.0</v>
      </c>
      <c r="BH43" s="1">
        <v>10.0</v>
      </c>
      <c r="BI43" s="1">
        <v>10.0</v>
      </c>
      <c r="BJ43" s="1">
        <v>10.0</v>
      </c>
      <c r="BK43" s="1">
        <v>10.0</v>
      </c>
      <c r="BL43" s="1">
        <v>10.0</v>
      </c>
      <c r="BM43" s="1">
        <v>10.0</v>
      </c>
      <c r="BN43" s="1">
        <v>10.0</v>
      </c>
      <c r="BO43" s="1">
        <v>10.0</v>
      </c>
      <c r="BP43" s="1">
        <v>10.0</v>
      </c>
      <c r="BQ43" s="1">
        <v>13.0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Q45" si="19">P42-P43-P44</f>
        <v>1</v>
      </c>
      <c r="Q45" s="1">
        <f t="shared" si="19"/>
        <v>2</v>
      </c>
      <c r="R45" s="1">
        <f t="shared" si="19"/>
        <v>2</v>
      </c>
      <c r="S45" s="1">
        <f t="shared" si="19"/>
        <v>3</v>
      </c>
      <c r="T45" s="1">
        <f t="shared" si="19"/>
        <v>3</v>
      </c>
      <c r="U45" s="1">
        <f t="shared" si="19"/>
        <v>3</v>
      </c>
      <c r="V45" s="1">
        <f t="shared" si="19"/>
        <v>3</v>
      </c>
      <c r="W45" s="1">
        <f t="shared" si="19"/>
        <v>3</v>
      </c>
      <c r="X45" s="1">
        <f t="shared" si="19"/>
        <v>6</v>
      </c>
      <c r="Y45" s="1">
        <f t="shared" si="19"/>
        <v>6</v>
      </c>
      <c r="Z45" s="1">
        <f t="shared" si="19"/>
        <v>10</v>
      </c>
      <c r="AA45" s="1">
        <f t="shared" si="19"/>
        <v>10</v>
      </c>
      <c r="AB45" s="1">
        <f t="shared" si="19"/>
        <v>10</v>
      </c>
      <c r="AC45" s="1">
        <f t="shared" si="19"/>
        <v>13</v>
      </c>
      <c r="AD45" s="1">
        <f t="shared" si="19"/>
        <v>13</v>
      </c>
      <c r="AE45" s="1">
        <f t="shared" si="19"/>
        <v>14</v>
      </c>
      <c r="AF45" s="1">
        <f t="shared" si="19"/>
        <v>16</v>
      </c>
      <c r="AG45" s="1">
        <f t="shared" si="19"/>
        <v>18</v>
      </c>
      <c r="AH45" s="1">
        <f t="shared" si="19"/>
        <v>18</v>
      </c>
      <c r="AI45" s="1">
        <f t="shared" si="19"/>
        <v>19</v>
      </c>
      <c r="AJ45" s="1">
        <f t="shared" si="19"/>
        <v>19</v>
      </c>
      <c r="AK45" s="1">
        <f t="shared" si="19"/>
        <v>20</v>
      </c>
      <c r="AL45" s="1">
        <f t="shared" si="19"/>
        <v>20</v>
      </c>
      <c r="AM45" s="1">
        <f t="shared" si="19"/>
        <v>22</v>
      </c>
      <c r="AN45" s="1">
        <f t="shared" si="19"/>
        <v>22</v>
      </c>
      <c r="AO45" s="1">
        <f t="shared" si="19"/>
        <v>22</v>
      </c>
      <c r="AP45" s="1">
        <f t="shared" si="19"/>
        <v>21</v>
      </c>
      <c r="AQ45" s="1">
        <f t="shared" si="19"/>
        <v>21</v>
      </c>
      <c r="AR45" s="1">
        <f t="shared" si="19"/>
        <v>21</v>
      </c>
      <c r="AS45" s="1">
        <f t="shared" si="19"/>
        <v>21</v>
      </c>
      <c r="AT45" s="1">
        <f t="shared" si="19"/>
        <v>22</v>
      </c>
      <c r="AU45" s="1">
        <f t="shared" si="19"/>
        <v>22</v>
      </c>
      <c r="AV45" s="1">
        <f t="shared" si="19"/>
        <v>22</v>
      </c>
      <c r="AW45" s="1">
        <f t="shared" si="19"/>
        <v>22</v>
      </c>
      <c r="AX45" s="1">
        <f t="shared" si="19"/>
        <v>22</v>
      </c>
      <c r="AY45" s="1">
        <f t="shared" si="19"/>
        <v>22</v>
      </c>
      <c r="AZ45" s="1">
        <f t="shared" si="19"/>
        <v>12</v>
      </c>
      <c r="BA45" s="1">
        <f t="shared" si="19"/>
        <v>12</v>
      </c>
      <c r="BB45" s="1">
        <f t="shared" si="19"/>
        <v>12</v>
      </c>
      <c r="BC45" s="1">
        <f t="shared" si="19"/>
        <v>12</v>
      </c>
      <c r="BD45" s="1">
        <f t="shared" si="19"/>
        <v>13</v>
      </c>
      <c r="BE45" s="1">
        <f t="shared" si="19"/>
        <v>13</v>
      </c>
      <c r="BF45" s="1">
        <f t="shared" si="19"/>
        <v>13</v>
      </c>
      <c r="BG45" s="1">
        <f t="shared" si="19"/>
        <v>13</v>
      </c>
      <c r="BH45" s="1">
        <f t="shared" si="19"/>
        <v>13</v>
      </c>
      <c r="BI45" s="1">
        <f t="shared" si="19"/>
        <v>15</v>
      </c>
      <c r="BJ45" s="1">
        <f t="shared" si="19"/>
        <v>15</v>
      </c>
      <c r="BK45" s="1">
        <f t="shared" si="19"/>
        <v>17</v>
      </c>
      <c r="BL45" s="1">
        <f t="shared" si="19"/>
        <v>17</v>
      </c>
      <c r="BM45" s="1">
        <f t="shared" si="19"/>
        <v>18</v>
      </c>
      <c r="BN45" s="1">
        <f t="shared" si="19"/>
        <v>18</v>
      </c>
      <c r="BO45" s="1">
        <f t="shared" si="19"/>
        <v>18</v>
      </c>
      <c r="BP45" s="1">
        <f t="shared" si="19"/>
        <v>18</v>
      </c>
      <c r="BQ45" s="1">
        <f t="shared" si="19"/>
        <v>15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9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">
        <v>39.0</v>
      </c>
      <c r="BC46" s="1">
        <v>40.0</v>
      </c>
      <c r="BD46" s="1">
        <v>46.0</v>
      </c>
      <c r="BE46" s="1">
        <v>46.0</v>
      </c>
      <c r="BF46" s="1">
        <v>47.0</v>
      </c>
      <c r="BG46" s="1">
        <v>47.0</v>
      </c>
      <c r="BH46" s="1">
        <v>48.0</v>
      </c>
      <c r="BI46" s="1">
        <v>49.0</v>
      </c>
      <c r="BJ46" s="1">
        <v>49.0</v>
      </c>
      <c r="BK46" s="1">
        <v>49.0</v>
      </c>
      <c r="BL46" s="1">
        <v>49.0</v>
      </c>
      <c r="BM46" s="1">
        <v>48.0</v>
      </c>
      <c r="BN46" s="1">
        <v>51.0</v>
      </c>
      <c r="BO46" s="1">
        <v>52.0</v>
      </c>
      <c r="BP46" s="1">
        <v>53.0</v>
      </c>
      <c r="BQ46" s="1">
        <v>54.0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">
        <v>5.0</v>
      </c>
      <c r="BD47" s="1">
        <v>5.0</v>
      </c>
      <c r="BE47" s="1">
        <v>5.0</v>
      </c>
      <c r="BF47" s="1">
        <v>5.0</v>
      </c>
      <c r="BG47" s="1">
        <v>5.0</v>
      </c>
      <c r="BH47" s="1">
        <v>5.0</v>
      </c>
      <c r="BI47" s="1">
        <v>5.0</v>
      </c>
      <c r="BJ47" s="1">
        <v>5.0</v>
      </c>
      <c r="BK47" s="1">
        <v>5.0</v>
      </c>
      <c r="BL47" s="1">
        <v>5.0</v>
      </c>
      <c r="BM47" s="1">
        <v>5.0</v>
      </c>
      <c r="BN47" s="1">
        <v>5.0</v>
      </c>
      <c r="BO47" s="1">
        <v>5.0</v>
      </c>
      <c r="BP47" s="1">
        <v>5.0</v>
      </c>
      <c r="BQ47" s="1">
        <v>29.0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Q49" si="20">S46-S47-S48</f>
        <v>1</v>
      </c>
      <c r="T49" s="1">
        <f t="shared" si="20"/>
        <v>3</v>
      </c>
      <c r="U49" s="1">
        <f t="shared" si="20"/>
        <v>3</v>
      </c>
      <c r="V49" s="1">
        <f t="shared" si="20"/>
        <v>3</v>
      </c>
      <c r="W49" s="1">
        <f t="shared" si="20"/>
        <v>3</v>
      </c>
      <c r="X49" s="1">
        <f t="shared" si="20"/>
        <v>3</v>
      </c>
      <c r="Y49" s="1">
        <f t="shared" si="20"/>
        <v>3</v>
      </c>
      <c r="Z49" s="1">
        <f t="shared" si="20"/>
        <v>4</v>
      </c>
      <c r="AA49" s="1">
        <f t="shared" si="20"/>
        <v>8</v>
      </c>
      <c r="AB49" s="1">
        <f t="shared" si="20"/>
        <v>9</v>
      </c>
      <c r="AC49" s="1">
        <f t="shared" si="20"/>
        <v>19</v>
      </c>
      <c r="AD49" s="1">
        <f t="shared" si="20"/>
        <v>20</v>
      </c>
      <c r="AE49" s="1">
        <f t="shared" si="20"/>
        <v>21</v>
      </c>
      <c r="AF49" s="1">
        <f t="shared" si="20"/>
        <v>22</v>
      </c>
      <c r="AG49" s="1">
        <f t="shared" si="20"/>
        <v>22</v>
      </c>
      <c r="AH49" s="1">
        <f t="shared" si="20"/>
        <v>22</v>
      </c>
      <c r="AI49" s="1">
        <f t="shared" si="20"/>
        <v>22</v>
      </c>
      <c r="AJ49" s="1">
        <f t="shared" si="20"/>
        <v>24</v>
      </c>
      <c r="AK49" s="1">
        <f t="shared" si="20"/>
        <v>24</v>
      </c>
      <c r="AL49" s="1">
        <f t="shared" si="20"/>
        <v>24</v>
      </c>
      <c r="AM49" s="1">
        <f t="shared" si="20"/>
        <v>24</v>
      </c>
      <c r="AN49" s="1">
        <f t="shared" si="20"/>
        <v>24</v>
      </c>
      <c r="AO49" s="1">
        <f t="shared" si="20"/>
        <v>24</v>
      </c>
      <c r="AP49" s="1">
        <f t="shared" si="20"/>
        <v>24</v>
      </c>
      <c r="AQ49" s="1">
        <f t="shared" si="20"/>
        <v>31</v>
      </c>
      <c r="AR49" s="1">
        <f t="shared" si="20"/>
        <v>32</v>
      </c>
      <c r="AS49" s="1">
        <f t="shared" si="20"/>
        <v>31</v>
      </c>
      <c r="AT49" s="1">
        <f t="shared" si="20"/>
        <v>31</v>
      </c>
      <c r="AU49" s="1">
        <f t="shared" si="20"/>
        <v>31</v>
      </c>
      <c r="AV49" s="1">
        <f t="shared" si="20"/>
        <v>31</v>
      </c>
      <c r="AW49" s="1">
        <f t="shared" si="20"/>
        <v>31</v>
      </c>
      <c r="AX49" s="1">
        <f t="shared" si="20"/>
        <v>34</v>
      </c>
      <c r="AY49" s="1">
        <f t="shared" si="20"/>
        <v>34</v>
      </c>
      <c r="AZ49" s="1">
        <f t="shared" si="20"/>
        <v>29</v>
      </c>
      <c r="BA49" s="1">
        <f t="shared" si="20"/>
        <v>30</v>
      </c>
      <c r="BB49" s="1">
        <f t="shared" si="20"/>
        <v>34</v>
      </c>
      <c r="BC49" s="1">
        <f t="shared" si="20"/>
        <v>35</v>
      </c>
      <c r="BD49" s="1">
        <f t="shared" si="20"/>
        <v>41</v>
      </c>
      <c r="BE49" s="1">
        <f t="shared" si="20"/>
        <v>41</v>
      </c>
      <c r="BF49" s="1">
        <f t="shared" si="20"/>
        <v>42</v>
      </c>
      <c r="BG49" s="1">
        <f t="shared" si="20"/>
        <v>42</v>
      </c>
      <c r="BH49" s="1">
        <f t="shared" si="20"/>
        <v>43</v>
      </c>
      <c r="BI49" s="1">
        <f t="shared" si="20"/>
        <v>44</v>
      </c>
      <c r="BJ49" s="1">
        <f t="shared" si="20"/>
        <v>44</v>
      </c>
      <c r="BK49" s="1">
        <f t="shared" si="20"/>
        <v>44</v>
      </c>
      <c r="BL49" s="1">
        <f t="shared" si="20"/>
        <v>44</v>
      </c>
      <c r="BM49" s="1">
        <f t="shared" si="20"/>
        <v>43</v>
      </c>
      <c r="BN49" s="1">
        <f t="shared" si="20"/>
        <v>46</v>
      </c>
      <c r="BO49" s="1">
        <f t="shared" si="20"/>
        <v>47</v>
      </c>
      <c r="BP49" s="1">
        <f t="shared" si="20"/>
        <v>48</v>
      </c>
      <c r="BQ49" s="1">
        <f t="shared" si="20"/>
        <v>25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">
        <v>12.0</v>
      </c>
      <c r="BC50" s="1">
        <v>13.0</v>
      </c>
      <c r="BD50" s="1">
        <v>15.0</v>
      </c>
      <c r="BE50" s="1">
        <v>15.0</v>
      </c>
      <c r="BF50" s="1">
        <v>15.0</v>
      </c>
      <c r="BG50" s="1">
        <v>15.0</v>
      </c>
      <c r="BH50" s="1">
        <v>15.0</v>
      </c>
      <c r="BI50" s="1">
        <v>15.0</v>
      </c>
      <c r="BJ50" s="1">
        <v>15.0</v>
      </c>
      <c r="BK50" s="1">
        <v>15.0</v>
      </c>
      <c r="BL50" s="1">
        <v>15.0</v>
      </c>
      <c r="BM50" s="1">
        <v>15.0</v>
      </c>
      <c r="BN50" s="1">
        <v>15.0</v>
      </c>
      <c r="BO50" s="1">
        <v>15.0</v>
      </c>
      <c r="BP50" s="1">
        <v>15.0</v>
      </c>
      <c r="BQ50" s="1">
        <v>15.0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">
        <v>3.0</v>
      </c>
      <c r="BD51" s="1">
        <v>3.0</v>
      </c>
      <c r="BE51" s="1">
        <v>3.0</v>
      </c>
      <c r="BF51" s="1">
        <v>3.0</v>
      </c>
      <c r="BG51" s="1">
        <v>3.0</v>
      </c>
      <c r="BH51" s="1">
        <v>3.0</v>
      </c>
      <c r="BI51" s="1">
        <v>3.0</v>
      </c>
      <c r="BJ51" s="1">
        <v>3.0</v>
      </c>
      <c r="BK51" s="1">
        <v>3.0</v>
      </c>
      <c r="BL51" s="1">
        <v>3.0</v>
      </c>
      <c r="BM51" s="1">
        <v>3.0</v>
      </c>
      <c r="BN51" s="1">
        <v>3.0</v>
      </c>
      <c r="BO51" s="1">
        <v>3.0</v>
      </c>
      <c r="BP51" s="1">
        <v>3.0</v>
      </c>
      <c r="BQ51" s="1">
        <v>5.0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Q53" si="21">S50-S51-S52</f>
        <v>1</v>
      </c>
      <c r="T53" s="1">
        <f t="shared" si="21"/>
        <v>1</v>
      </c>
      <c r="U53" s="1">
        <f t="shared" si="21"/>
        <v>1</v>
      </c>
      <c r="V53" s="1">
        <f t="shared" si="21"/>
        <v>1</v>
      </c>
      <c r="W53" s="1">
        <f t="shared" si="21"/>
        <v>1</v>
      </c>
      <c r="X53" s="1">
        <f t="shared" si="21"/>
        <v>1</v>
      </c>
      <c r="Y53" s="1">
        <f t="shared" si="21"/>
        <v>1</v>
      </c>
      <c r="Z53" s="1">
        <f t="shared" si="21"/>
        <v>2</v>
      </c>
      <c r="AA53" s="1">
        <f t="shared" si="21"/>
        <v>2</v>
      </c>
      <c r="AB53" s="1">
        <f t="shared" si="21"/>
        <v>2</v>
      </c>
      <c r="AC53" s="1">
        <f t="shared" si="21"/>
        <v>2</v>
      </c>
      <c r="AD53" s="1">
        <f t="shared" si="21"/>
        <v>2</v>
      </c>
      <c r="AE53" s="1">
        <f t="shared" si="21"/>
        <v>2</v>
      </c>
      <c r="AF53" s="1">
        <f t="shared" si="21"/>
        <v>3</v>
      </c>
      <c r="AG53" s="1">
        <f t="shared" si="21"/>
        <v>3</v>
      </c>
      <c r="AH53" s="1">
        <f t="shared" si="21"/>
        <v>4</v>
      </c>
      <c r="AI53" s="1">
        <f t="shared" si="21"/>
        <v>4</v>
      </c>
      <c r="AJ53" s="1">
        <f t="shared" si="21"/>
        <v>10</v>
      </c>
      <c r="AK53" s="1">
        <f t="shared" si="21"/>
        <v>9</v>
      </c>
      <c r="AL53" s="1">
        <f t="shared" si="21"/>
        <v>9</v>
      </c>
      <c r="AM53" s="1">
        <f t="shared" si="21"/>
        <v>9</v>
      </c>
      <c r="AN53" s="1">
        <f t="shared" si="21"/>
        <v>9</v>
      </c>
      <c r="AO53" s="1">
        <f t="shared" si="21"/>
        <v>12</v>
      </c>
      <c r="AP53" s="1">
        <f t="shared" si="21"/>
        <v>12</v>
      </c>
      <c r="AQ53" s="1">
        <f t="shared" si="21"/>
        <v>12</v>
      </c>
      <c r="AR53" s="1">
        <f t="shared" si="21"/>
        <v>12</v>
      </c>
      <c r="AS53" s="1">
        <f t="shared" si="21"/>
        <v>12</v>
      </c>
      <c r="AT53" s="1">
        <f t="shared" si="21"/>
        <v>12</v>
      </c>
      <c r="AU53" s="1">
        <f t="shared" si="21"/>
        <v>12</v>
      </c>
      <c r="AV53" s="1">
        <f t="shared" si="21"/>
        <v>12</v>
      </c>
      <c r="AW53" s="1">
        <f t="shared" si="21"/>
        <v>12</v>
      </c>
      <c r="AX53" s="1">
        <f t="shared" si="21"/>
        <v>12</v>
      </c>
      <c r="AY53" s="1">
        <f t="shared" si="21"/>
        <v>12</v>
      </c>
      <c r="AZ53" s="1">
        <f t="shared" si="21"/>
        <v>9</v>
      </c>
      <c r="BA53" s="1">
        <f t="shared" si="21"/>
        <v>9</v>
      </c>
      <c r="BB53" s="1">
        <f t="shared" si="21"/>
        <v>9</v>
      </c>
      <c r="BC53" s="1">
        <f t="shared" si="21"/>
        <v>10</v>
      </c>
      <c r="BD53" s="1">
        <f t="shared" si="21"/>
        <v>12</v>
      </c>
      <c r="BE53" s="1">
        <f t="shared" si="21"/>
        <v>12</v>
      </c>
      <c r="BF53" s="1">
        <f t="shared" si="21"/>
        <v>12</v>
      </c>
      <c r="BG53" s="1">
        <f t="shared" si="21"/>
        <v>12</v>
      </c>
      <c r="BH53" s="1">
        <f t="shared" si="21"/>
        <v>12</v>
      </c>
      <c r="BI53" s="1">
        <f t="shared" si="21"/>
        <v>12</v>
      </c>
      <c r="BJ53" s="1">
        <f t="shared" si="21"/>
        <v>12</v>
      </c>
      <c r="BK53" s="1">
        <f t="shared" si="21"/>
        <v>12</v>
      </c>
      <c r="BL53" s="1">
        <f t="shared" si="21"/>
        <v>12</v>
      </c>
      <c r="BM53" s="1">
        <f t="shared" si="21"/>
        <v>12</v>
      </c>
      <c r="BN53" s="1">
        <f t="shared" si="21"/>
        <v>12</v>
      </c>
      <c r="BO53" s="1">
        <f t="shared" si="21"/>
        <v>12</v>
      </c>
      <c r="BP53" s="1">
        <f t="shared" si="21"/>
        <v>12</v>
      </c>
      <c r="BQ53" s="1">
        <f t="shared" si="21"/>
        <v>10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">
        <v>104.0</v>
      </c>
      <c r="BC54" s="1">
        <v>104.0</v>
      </c>
      <c r="BD54" s="1">
        <v>105.0</v>
      </c>
      <c r="BE54" s="1">
        <v>108.0</v>
      </c>
      <c r="BF54" s="1">
        <v>108.0</v>
      </c>
      <c r="BG54" s="1">
        <v>109.0</v>
      </c>
      <c r="BH54" s="1">
        <v>111.0</v>
      </c>
      <c r="BI54" s="1">
        <v>110.0</v>
      </c>
      <c r="BJ54" s="1">
        <v>110.0</v>
      </c>
      <c r="BK54" s="1">
        <v>110.0</v>
      </c>
      <c r="BL54" s="1">
        <v>110.0</v>
      </c>
      <c r="BM54" s="1">
        <v>110.0</v>
      </c>
      <c r="BN54" s="1">
        <v>110.0</v>
      </c>
      <c r="BO54" s="1">
        <v>110.0</v>
      </c>
      <c r="BP54" s="1">
        <v>110.0</v>
      </c>
      <c r="BQ54" s="1">
        <v>111.0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">
        <v>15.0</v>
      </c>
      <c r="BD55" s="1">
        <v>15.0</v>
      </c>
      <c r="BE55" s="1">
        <v>15.0</v>
      </c>
      <c r="BF55" s="1">
        <v>15.0</v>
      </c>
      <c r="BG55" s="1">
        <v>15.0</v>
      </c>
      <c r="BH55" s="1">
        <v>15.0</v>
      </c>
      <c r="BI55" s="1">
        <v>15.0</v>
      </c>
      <c r="BJ55" s="1">
        <v>15.0</v>
      </c>
      <c r="BK55" s="1">
        <v>15.0</v>
      </c>
      <c r="BL55" s="1">
        <v>15.0</v>
      </c>
      <c r="BM55" s="1">
        <v>15.0</v>
      </c>
      <c r="BN55" s="1">
        <v>15.0</v>
      </c>
      <c r="BO55" s="1">
        <v>15.0</v>
      </c>
      <c r="BP55" s="1">
        <v>15.0</v>
      </c>
      <c r="BQ55" s="1">
        <v>22.0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">
        <v>3.0</v>
      </c>
      <c r="BC56" s="1">
        <v>3.0</v>
      </c>
      <c r="BD56" s="1">
        <v>3.0</v>
      </c>
      <c r="BE56" s="1">
        <v>3.0</v>
      </c>
      <c r="BF56" s="1">
        <v>4.0</v>
      </c>
      <c r="BG56" s="1">
        <v>4.0</v>
      </c>
      <c r="BH56" s="1">
        <v>4.0</v>
      </c>
      <c r="BI56" s="1">
        <v>4.0</v>
      </c>
      <c r="BJ56" s="1">
        <v>4.0</v>
      </c>
      <c r="BK56" s="1">
        <v>4.0</v>
      </c>
      <c r="BL56" s="1">
        <v>4.0</v>
      </c>
      <c r="BM56" s="1">
        <v>4.0</v>
      </c>
      <c r="BN56" s="1">
        <v>4.0</v>
      </c>
      <c r="BO56" s="1">
        <v>4.0</v>
      </c>
      <c r="BP56" s="1">
        <v>4.0</v>
      </c>
      <c r="BQ56" s="1">
        <v>4.0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Q57" si="22">S54-S55-S56</f>
        <v>2</v>
      </c>
      <c r="T57" s="1">
        <f t="shared" si="22"/>
        <v>2</v>
      </c>
      <c r="U57" s="1">
        <f t="shared" si="22"/>
        <v>2</v>
      </c>
      <c r="V57" s="1">
        <f t="shared" si="22"/>
        <v>2</v>
      </c>
      <c r="W57" s="1">
        <f t="shared" si="22"/>
        <v>3</v>
      </c>
      <c r="X57" s="1">
        <f t="shared" si="22"/>
        <v>4</v>
      </c>
      <c r="Y57" s="1">
        <f t="shared" si="22"/>
        <v>7</v>
      </c>
      <c r="Z57" s="1">
        <f t="shared" si="22"/>
        <v>10</v>
      </c>
      <c r="AA57" s="1">
        <f t="shared" si="22"/>
        <v>11</v>
      </c>
      <c r="AB57" s="1">
        <f t="shared" si="22"/>
        <v>11</v>
      </c>
      <c r="AC57" s="1">
        <f t="shared" si="22"/>
        <v>18</v>
      </c>
      <c r="AD57" s="1">
        <f t="shared" si="22"/>
        <v>18</v>
      </c>
      <c r="AE57" s="1">
        <f t="shared" si="22"/>
        <v>22</v>
      </c>
      <c r="AF57" s="1">
        <f t="shared" si="22"/>
        <v>26</v>
      </c>
      <c r="AG57" s="1">
        <f t="shared" si="22"/>
        <v>27</v>
      </c>
      <c r="AH57" s="1">
        <f t="shared" si="22"/>
        <v>31</v>
      </c>
      <c r="AI57" s="1">
        <f t="shared" si="22"/>
        <v>42</v>
      </c>
      <c r="AJ57" s="1">
        <f t="shared" si="22"/>
        <v>47</v>
      </c>
      <c r="AK57" s="1">
        <f t="shared" si="22"/>
        <v>50</v>
      </c>
      <c r="AL57" s="1">
        <f t="shared" si="22"/>
        <v>66</v>
      </c>
      <c r="AM57" s="1">
        <f t="shared" si="22"/>
        <v>73</v>
      </c>
      <c r="AN57" s="1">
        <f t="shared" si="22"/>
        <v>80</v>
      </c>
      <c r="AO57" s="1">
        <f t="shared" si="22"/>
        <v>81</v>
      </c>
      <c r="AP57" s="1">
        <f t="shared" si="22"/>
        <v>82</v>
      </c>
      <c r="AQ57" s="1">
        <f t="shared" si="22"/>
        <v>84</v>
      </c>
      <c r="AR57" s="1">
        <f t="shared" si="22"/>
        <v>86</v>
      </c>
      <c r="AS57" s="1">
        <f t="shared" si="22"/>
        <v>87</v>
      </c>
      <c r="AT57" s="1">
        <f t="shared" si="22"/>
        <v>88</v>
      </c>
      <c r="AU57" s="1">
        <f t="shared" si="22"/>
        <v>89</v>
      </c>
      <c r="AV57" s="1">
        <f t="shared" si="22"/>
        <v>92</v>
      </c>
      <c r="AW57" s="1">
        <f t="shared" si="22"/>
        <v>95</v>
      </c>
      <c r="AX57" s="1">
        <f t="shared" si="22"/>
        <v>98</v>
      </c>
      <c r="AY57" s="1">
        <f t="shared" si="22"/>
        <v>98</v>
      </c>
      <c r="AZ57" s="1">
        <f t="shared" si="22"/>
        <v>85</v>
      </c>
      <c r="BA57" s="1">
        <f t="shared" si="22"/>
        <v>86</v>
      </c>
      <c r="BB57" s="1">
        <f t="shared" si="22"/>
        <v>86</v>
      </c>
      <c r="BC57" s="1">
        <f t="shared" si="22"/>
        <v>86</v>
      </c>
      <c r="BD57" s="1">
        <f t="shared" si="22"/>
        <v>87</v>
      </c>
      <c r="BE57" s="1">
        <f t="shared" si="22"/>
        <v>90</v>
      </c>
      <c r="BF57" s="1">
        <f t="shared" si="22"/>
        <v>89</v>
      </c>
      <c r="BG57" s="1">
        <f t="shared" si="22"/>
        <v>90</v>
      </c>
      <c r="BH57" s="1">
        <f t="shared" si="22"/>
        <v>92</v>
      </c>
      <c r="BI57" s="1">
        <f t="shared" si="22"/>
        <v>91</v>
      </c>
      <c r="BJ57" s="1">
        <f t="shared" si="22"/>
        <v>91</v>
      </c>
      <c r="BK57" s="1">
        <f t="shared" si="22"/>
        <v>91</v>
      </c>
      <c r="BL57" s="1">
        <f t="shared" si="22"/>
        <v>91</v>
      </c>
      <c r="BM57" s="1">
        <f t="shared" si="22"/>
        <v>91</v>
      </c>
      <c r="BN57" s="1">
        <f t="shared" si="22"/>
        <v>91</v>
      </c>
      <c r="BO57" s="1">
        <f t="shared" si="22"/>
        <v>91</v>
      </c>
      <c r="BP57" s="1">
        <f t="shared" si="22"/>
        <v>91</v>
      </c>
      <c r="BQ57" s="1">
        <f t="shared" si="22"/>
        <v>85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">
        <v>75.0</v>
      </c>
      <c r="BC58" s="1">
        <v>75.0</v>
      </c>
      <c r="BD58" s="1">
        <v>75.0</v>
      </c>
      <c r="BE58" s="1">
        <v>75.0</v>
      </c>
      <c r="BF58" s="1">
        <v>76.0</v>
      </c>
      <c r="BG58" s="1">
        <v>78.0</v>
      </c>
      <c r="BH58" s="1">
        <v>83.0</v>
      </c>
      <c r="BI58" s="1">
        <v>84.0</v>
      </c>
      <c r="BJ58" s="1">
        <v>85.0</v>
      </c>
      <c r="BK58" s="1">
        <v>84.0</v>
      </c>
      <c r="BL58" s="1">
        <v>84.0</v>
      </c>
      <c r="BM58" s="1">
        <v>85.0</v>
      </c>
      <c r="BN58" s="1">
        <v>85.0</v>
      </c>
      <c r="BO58" s="1">
        <v>85.0</v>
      </c>
      <c r="BP58" s="1">
        <v>86.0</v>
      </c>
      <c r="BQ58" s="1">
        <v>86.0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  <c r="BE59" s="20">
        <v>28.0</v>
      </c>
      <c r="BF59" s="20">
        <v>28.0</v>
      </c>
      <c r="BG59" s="20">
        <v>30.0</v>
      </c>
      <c r="BH59" s="20">
        <v>30.0</v>
      </c>
      <c r="BI59" s="20">
        <v>30.0</v>
      </c>
      <c r="BJ59" s="20">
        <v>30.0</v>
      </c>
      <c r="BK59" s="20">
        <v>30.0</v>
      </c>
      <c r="BL59" s="20">
        <v>30.0</v>
      </c>
      <c r="BM59" s="20">
        <v>30.0</v>
      </c>
      <c r="BN59" s="20">
        <v>42.0</v>
      </c>
      <c r="BO59" s="20">
        <v>42.0</v>
      </c>
      <c r="BP59" s="20">
        <v>43.0</v>
      </c>
      <c r="BQ59" s="20">
        <v>43.0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">
        <v>10.0</v>
      </c>
      <c r="BC60" s="1">
        <v>10.0</v>
      </c>
      <c r="BD60" s="1">
        <v>10.0</v>
      </c>
      <c r="BE60" s="1">
        <v>10.0</v>
      </c>
      <c r="BF60" s="1">
        <v>10.0</v>
      </c>
      <c r="BG60" s="1">
        <v>10.0</v>
      </c>
      <c r="BH60" s="1">
        <v>10.0</v>
      </c>
      <c r="BI60" s="1">
        <v>10.0</v>
      </c>
      <c r="BJ60" s="1">
        <v>10.0</v>
      </c>
      <c r="BK60" s="1">
        <v>10.0</v>
      </c>
      <c r="BL60" s="1">
        <v>10.0</v>
      </c>
      <c r="BM60" s="1">
        <v>10.0</v>
      </c>
      <c r="BN60" s="1">
        <v>10.0</v>
      </c>
      <c r="BO60" s="1">
        <v>10.0</v>
      </c>
      <c r="BP60" s="1">
        <v>10.0</v>
      </c>
      <c r="BQ60" s="1">
        <v>10.0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Q61" si="23">T58-T59-T60</f>
        <v>5</v>
      </c>
      <c r="U61" s="1">
        <f t="shared" si="23"/>
        <v>5</v>
      </c>
      <c r="V61" s="1">
        <f t="shared" si="23"/>
        <v>5</v>
      </c>
      <c r="W61" s="1">
        <f t="shared" si="23"/>
        <v>5</v>
      </c>
      <c r="X61" s="1">
        <f t="shared" si="23"/>
        <v>6</v>
      </c>
      <c r="Y61" s="1">
        <f t="shared" si="23"/>
        <v>7</v>
      </c>
      <c r="Z61" s="1">
        <f t="shared" si="23"/>
        <v>7</v>
      </c>
      <c r="AA61" s="1">
        <f t="shared" si="23"/>
        <v>8</v>
      </c>
      <c r="AB61" s="1">
        <f t="shared" si="23"/>
        <v>9</v>
      </c>
      <c r="AC61" s="1">
        <f t="shared" si="23"/>
        <v>12</v>
      </c>
      <c r="AD61" s="1">
        <f t="shared" si="23"/>
        <v>14</v>
      </c>
      <c r="AE61" s="1">
        <f t="shared" si="23"/>
        <v>24</v>
      </c>
      <c r="AF61" s="1">
        <f t="shared" si="23"/>
        <v>21</v>
      </c>
      <c r="AG61" s="1">
        <f t="shared" si="23"/>
        <v>22</v>
      </c>
      <c r="AH61" s="1">
        <f t="shared" si="23"/>
        <v>22</v>
      </c>
      <c r="AI61" s="1">
        <f t="shared" si="23"/>
        <v>23</v>
      </c>
      <c r="AJ61" s="1">
        <f t="shared" si="23"/>
        <v>23</v>
      </c>
      <c r="AK61" s="1">
        <f t="shared" si="23"/>
        <v>24</v>
      </c>
      <c r="AL61" s="1">
        <f t="shared" si="23"/>
        <v>30</v>
      </c>
      <c r="AM61" s="1">
        <f t="shared" si="23"/>
        <v>32</v>
      </c>
      <c r="AN61" s="1">
        <f t="shared" si="23"/>
        <v>41</v>
      </c>
      <c r="AO61" s="1">
        <f t="shared" si="23"/>
        <v>44</v>
      </c>
      <c r="AP61" s="1">
        <f t="shared" si="23"/>
        <v>47</v>
      </c>
      <c r="AQ61" s="1">
        <f t="shared" si="23"/>
        <v>49</v>
      </c>
      <c r="AR61" s="1">
        <f t="shared" si="23"/>
        <v>49</v>
      </c>
      <c r="AS61" s="1">
        <f t="shared" si="23"/>
        <v>50</v>
      </c>
      <c r="AT61" s="1">
        <f t="shared" si="23"/>
        <v>52</v>
      </c>
      <c r="AU61" s="1">
        <f t="shared" si="23"/>
        <v>51</v>
      </c>
      <c r="AV61" s="1">
        <f t="shared" si="23"/>
        <v>51</v>
      </c>
      <c r="AW61" s="1">
        <f t="shared" si="23"/>
        <v>54</v>
      </c>
      <c r="AX61" s="1">
        <f t="shared" si="23"/>
        <v>47</v>
      </c>
      <c r="AY61" s="1">
        <f t="shared" si="23"/>
        <v>47</v>
      </c>
      <c r="AZ61" s="1">
        <f t="shared" si="23"/>
        <v>48</v>
      </c>
      <c r="BA61" s="1">
        <f t="shared" si="23"/>
        <v>48</v>
      </c>
      <c r="BB61" s="1">
        <f t="shared" si="23"/>
        <v>38</v>
      </c>
      <c r="BC61" s="1">
        <f t="shared" si="23"/>
        <v>38</v>
      </c>
      <c r="BD61" s="1">
        <f t="shared" si="23"/>
        <v>38</v>
      </c>
      <c r="BE61" s="1">
        <f t="shared" si="23"/>
        <v>37</v>
      </c>
      <c r="BF61" s="1">
        <f t="shared" si="23"/>
        <v>38</v>
      </c>
      <c r="BG61" s="1">
        <f t="shared" si="23"/>
        <v>38</v>
      </c>
      <c r="BH61" s="1">
        <f t="shared" si="23"/>
        <v>43</v>
      </c>
      <c r="BI61" s="1">
        <f t="shared" si="23"/>
        <v>44</v>
      </c>
      <c r="BJ61" s="1">
        <f t="shared" si="23"/>
        <v>45</v>
      </c>
      <c r="BK61" s="1">
        <f t="shared" si="23"/>
        <v>44</v>
      </c>
      <c r="BL61" s="1">
        <f t="shared" si="23"/>
        <v>44</v>
      </c>
      <c r="BM61" s="1">
        <f t="shared" si="23"/>
        <v>45</v>
      </c>
      <c r="BN61" s="1">
        <f t="shared" si="23"/>
        <v>33</v>
      </c>
      <c r="BO61" s="1">
        <f t="shared" si="23"/>
        <v>33</v>
      </c>
      <c r="BP61" s="1">
        <f t="shared" si="23"/>
        <v>33</v>
      </c>
      <c r="BQ61" s="1">
        <f t="shared" si="23"/>
        <v>33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">
        <v>34.0</v>
      </c>
      <c r="BC62" s="1">
        <v>34.0</v>
      </c>
      <c r="BD62" s="1">
        <v>35.0</v>
      </c>
      <c r="BE62" s="1">
        <v>35.0</v>
      </c>
      <c r="BF62" s="1">
        <v>36.0</v>
      </c>
      <c r="BG62" s="1">
        <v>36.0</v>
      </c>
      <c r="BH62" s="1">
        <v>38.0</v>
      </c>
      <c r="BI62" s="1">
        <v>38.0</v>
      </c>
      <c r="BJ62" s="1">
        <v>38.0</v>
      </c>
      <c r="BK62" s="1">
        <v>38.0</v>
      </c>
      <c r="BL62" s="1">
        <v>41.0</v>
      </c>
      <c r="BM62" s="1">
        <v>41.0</v>
      </c>
      <c r="BN62" s="1">
        <v>41.0</v>
      </c>
      <c r="BO62" s="1">
        <v>41.0</v>
      </c>
      <c r="BP62" s="1">
        <v>41.0</v>
      </c>
      <c r="BQ62" s="1">
        <v>41.0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  <c r="BE63" s="20">
        <v>14.0</v>
      </c>
      <c r="BF63" s="20">
        <v>14.0</v>
      </c>
      <c r="BG63" s="20">
        <v>14.0</v>
      </c>
      <c r="BH63" s="20">
        <v>14.0</v>
      </c>
      <c r="BI63" s="20">
        <v>14.0</v>
      </c>
      <c r="BJ63" s="20">
        <v>14.0</v>
      </c>
      <c r="BK63" s="20">
        <v>19.0</v>
      </c>
      <c r="BL63" s="20">
        <v>19.0</v>
      </c>
      <c r="BM63" s="20">
        <v>19.0</v>
      </c>
      <c r="BN63" s="20">
        <v>19.0</v>
      </c>
      <c r="BO63" s="20">
        <v>19.0</v>
      </c>
      <c r="BP63" s="20">
        <v>19.0</v>
      </c>
      <c r="BQ63" s="20">
        <v>19.0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">
        <v>3.0</v>
      </c>
      <c r="BC64" s="1">
        <v>3.0</v>
      </c>
      <c r="BD64" s="1">
        <v>3.0</v>
      </c>
      <c r="BE64" s="1">
        <v>3.0</v>
      </c>
      <c r="BF64" s="1">
        <v>3.0</v>
      </c>
      <c r="BG64" s="1">
        <v>3.0</v>
      </c>
      <c r="BH64" s="1">
        <v>3.0</v>
      </c>
      <c r="BI64" s="1">
        <v>3.0</v>
      </c>
      <c r="BJ64" s="1">
        <v>3.0</v>
      </c>
      <c r="BK64" s="1">
        <v>3.0</v>
      </c>
      <c r="BL64" s="1">
        <v>3.0</v>
      </c>
      <c r="BM64" s="1">
        <v>3.0</v>
      </c>
      <c r="BN64" s="1">
        <v>3.0</v>
      </c>
      <c r="BO64" s="1">
        <v>3.0</v>
      </c>
      <c r="BP64" s="1">
        <v>3.0</v>
      </c>
      <c r="BQ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Q65" si="24">R62-R63-R64</f>
        <v>1</v>
      </c>
      <c r="S65" s="1">
        <f t="shared" si="24"/>
        <v>1</v>
      </c>
      <c r="T65" s="1">
        <f t="shared" si="24"/>
        <v>2</v>
      </c>
      <c r="U65" s="1">
        <f t="shared" si="24"/>
        <v>7</v>
      </c>
      <c r="V65" s="1">
        <f t="shared" si="24"/>
        <v>7</v>
      </c>
      <c r="W65" s="1">
        <f t="shared" si="24"/>
        <v>7</v>
      </c>
      <c r="X65" s="1">
        <f t="shared" si="24"/>
        <v>9</v>
      </c>
      <c r="Y65" s="1">
        <f t="shared" si="24"/>
        <v>9</v>
      </c>
      <c r="Z65" s="1">
        <f t="shared" si="24"/>
        <v>15</v>
      </c>
      <c r="AA65" s="1">
        <f t="shared" si="24"/>
        <v>15</v>
      </c>
      <c r="AB65" s="1">
        <f t="shared" si="24"/>
        <v>15</v>
      </c>
      <c r="AC65" s="1">
        <f t="shared" si="24"/>
        <v>14</v>
      </c>
      <c r="AD65" s="1">
        <f t="shared" si="24"/>
        <v>15</v>
      </c>
      <c r="AE65" s="1">
        <f t="shared" si="24"/>
        <v>16</v>
      </c>
      <c r="AF65" s="1">
        <f t="shared" si="24"/>
        <v>20</v>
      </c>
      <c r="AG65" s="1">
        <f t="shared" si="24"/>
        <v>19</v>
      </c>
      <c r="AH65" s="1">
        <f t="shared" si="24"/>
        <v>20</v>
      </c>
      <c r="AI65" s="1">
        <f t="shared" si="24"/>
        <v>20</v>
      </c>
      <c r="AJ65" s="1">
        <f t="shared" si="24"/>
        <v>25</v>
      </c>
      <c r="AK65" s="1">
        <f t="shared" si="24"/>
        <v>26</v>
      </c>
      <c r="AL65" s="1">
        <f t="shared" si="24"/>
        <v>25</v>
      </c>
      <c r="AM65" s="1">
        <f t="shared" si="24"/>
        <v>26</v>
      </c>
      <c r="AN65" s="1">
        <f t="shared" si="24"/>
        <v>26</v>
      </c>
      <c r="AO65" s="1">
        <f t="shared" si="24"/>
        <v>27</v>
      </c>
      <c r="AP65" s="1">
        <f t="shared" si="24"/>
        <v>27</v>
      </c>
      <c r="AQ65" s="1">
        <f t="shared" si="24"/>
        <v>27</v>
      </c>
      <c r="AR65" s="1">
        <f t="shared" si="24"/>
        <v>27</v>
      </c>
      <c r="AS65" s="1">
        <f t="shared" si="24"/>
        <v>27</v>
      </c>
      <c r="AT65" s="1">
        <f t="shared" si="24"/>
        <v>27</v>
      </c>
      <c r="AU65" s="1">
        <f t="shared" si="24"/>
        <v>27</v>
      </c>
      <c r="AV65" s="1">
        <f t="shared" si="24"/>
        <v>27</v>
      </c>
      <c r="AW65" s="1">
        <f t="shared" si="24"/>
        <v>27</v>
      </c>
      <c r="AX65" s="1">
        <f t="shared" si="24"/>
        <v>20</v>
      </c>
      <c r="AY65" s="1">
        <f t="shared" si="24"/>
        <v>20</v>
      </c>
      <c r="AZ65" s="1">
        <f t="shared" si="24"/>
        <v>24</v>
      </c>
      <c r="BA65" s="1">
        <f t="shared" si="24"/>
        <v>24</v>
      </c>
      <c r="BB65" s="1">
        <f t="shared" si="24"/>
        <v>23</v>
      </c>
      <c r="BC65" s="1">
        <f t="shared" si="24"/>
        <v>23</v>
      </c>
      <c r="BD65" s="1">
        <f t="shared" si="24"/>
        <v>24</v>
      </c>
      <c r="BE65" s="1">
        <f t="shared" si="24"/>
        <v>18</v>
      </c>
      <c r="BF65" s="1">
        <f t="shared" si="24"/>
        <v>19</v>
      </c>
      <c r="BG65" s="1">
        <f t="shared" si="24"/>
        <v>19</v>
      </c>
      <c r="BH65" s="1">
        <f t="shared" si="24"/>
        <v>21</v>
      </c>
      <c r="BI65" s="1">
        <f t="shared" si="24"/>
        <v>21</v>
      </c>
      <c r="BJ65" s="1">
        <f t="shared" si="24"/>
        <v>21</v>
      </c>
      <c r="BK65" s="1">
        <f t="shared" si="24"/>
        <v>16</v>
      </c>
      <c r="BL65" s="1">
        <f t="shared" si="24"/>
        <v>19</v>
      </c>
      <c r="BM65" s="1">
        <f t="shared" si="24"/>
        <v>19</v>
      </c>
      <c r="BN65" s="1">
        <f t="shared" si="24"/>
        <v>19</v>
      </c>
      <c r="BO65" s="1">
        <f t="shared" si="24"/>
        <v>19</v>
      </c>
      <c r="BP65" s="1">
        <f t="shared" si="24"/>
        <v>19</v>
      </c>
      <c r="BQ65" s="1">
        <f t="shared" si="24"/>
        <v>19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">
        <v>42.0</v>
      </c>
      <c r="BC66" s="1">
        <v>42.0</v>
      </c>
      <c r="BD66" s="1">
        <v>43.0</v>
      </c>
      <c r="BE66" s="1">
        <v>48.0</v>
      </c>
      <c r="BF66" s="1">
        <v>48.0</v>
      </c>
      <c r="BG66" s="1">
        <v>48.0</v>
      </c>
      <c r="BH66" s="1">
        <v>49.0</v>
      </c>
      <c r="BI66" s="1">
        <v>49.0</v>
      </c>
      <c r="BJ66" s="1">
        <v>49.0</v>
      </c>
      <c r="BK66" s="1">
        <v>49.0</v>
      </c>
      <c r="BL66" s="1">
        <v>49.0</v>
      </c>
      <c r="BM66" s="1">
        <v>49.0</v>
      </c>
      <c r="BN66" s="1">
        <v>49.0</v>
      </c>
      <c r="BO66" s="1">
        <v>49.0</v>
      </c>
      <c r="BP66" s="1">
        <v>49.0</v>
      </c>
      <c r="BQ66" s="1">
        <v>49.0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">
        <v>17.0</v>
      </c>
      <c r="BD67" s="1">
        <v>17.0</v>
      </c>
      <c r="BE67" s="1">
        <v>17.0</v>
      </c>
      <c r="BF67" s="1">
        <v>17.0</v>
      </c>
      <c r="BG67" s="1">
        <v>17.0</v>
      </c>
      <c r="BH67" s="1">
        <v>17.0</v>
      </c>
      <c r="BI67" s="1">
        <v>17.0</v>
      </c>
      <c r="BJ67" s="1">
        <v>17.0</v>
      </c>
      <c r="BK67" s="1">
        <v>17.0</v>
      </c>
      <c r="BL67" s="1">
        <v>17.0</v>
      </c>
      <c r="BM67" s="1">
        <v>17.0</v>
      </c>
      <c r="BN67" s="1">
        <v>17.0</v>
      </c>
      <c r="BO67" s="1">
        <v>17.0</v>
      </c>
      <c r="BP67" s="1">
        <v>17.0</v>
      </c>
      <c r="BQ67" s="1">
        <v>30.0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Q69" si="25">Q66-Q67-Q68</f>
        <v>1</v>
      </c>
      <c r="R69" s="1">
        <f t="shared" si="25"/>
        <v>1</v>
      </c>
      <c r="S69" s="1">
        <f t="shared" si="25"/>
        <v>1</v>
      </c>
      <c r="T69" s="1">
        <f t="shared" si="25"/>
        <v>1</v>
      </c>
      <c r="U69" s="1">
        <f t="shared" si="25"/>
        <v>1</v>
      </c>
      <c r="V69" s="1">
        <f t="shared" si="25"/>
        <v>1</v>
      </c>
      <c r="W69" s="1">
        <f t="shared" si="25"/>
        <v>2</v>
      </c>
      <c r="X69" s="1">
        <f t="shared" si="25"/>
        <v>7</v>
      </c>
      <c r="Y69" s="1">
        <f t="shared" si="25"/>
        <v>9</v>
      </c>
      <c r="Z69" s="1">
        <f t="shared" si="25"/>
        <v>9</v>
      </c>
      <c r="AA69" s="1">
        <f t="shared" si="25"/>
        <v>9</v>
      </c>
      <c r="AB69" s="1">
        <f t="shared" si="25"/>
        <v>9</v>
      </c>
      <c r="AC69" s="1">
        <f t="shared" si="25"/>
        <v>9</v>
      </c>
      <c r="AD69" s="1">
        <f t="shared" si="25"/>
        <v>9</v>
      </c>
      <c r="AE69" s="1">
        <f t="shared" si="25"/>
        <v>19</v>
      </c>
      <c r="AF69" s="1">
        <f t="shared" si="25"/>
        <v>21</v>
      </c>
      <c r="AG69" s="1">
        <f t="shared" si="25"/>
        <v>21</v>
      </c>
      <c r="AH69" s="1">
        <f t="shared" si="25"/>
        <v>22</v>
      </c>
      <c r="AI69" s="1">
        <f t="shared" si="25"/>
        <v>23</v>
      </c>
      <c r="AJ69" s="1">
        <f t="shared" si="25"/>
        <v>23</v>
      </c>
      <c r="AK69" s="1">
        <f t="shared" si="25"/>
        <v>31</v>
      </c>
      <c r="AL69" s="1">
        <f t="shared" si="25"/>
        <v>31</v>
      </c>
      <c r="AM69" s="1">
        <f t="shared" si="25"/>
        <v>31</v>
      </c>
      <c r="AN69" s="1">
        <f t="shared" si="25"/>
        <v>37</v>
      </c>
      <c r="AO69" s="1">
        <f t="shared" si="25"/>
        <v>40</v>
      </c>
      <c r="AP69" s="1">
        <f t="shared" si="25"/>
        <v>40</v>
      </c>
      <c r="AQ69" s="1">
        <f t="shared" si="25"/>
        <v>40</v>
      </c>
      <c r="AR69" s="1">
        <f t="shared" si="25"/>
        <v>40</v>
      </c>
      <c r="AS69" s="1">
        <f t="shared" si="25"/>
        <v>40</v>
      </c>
      <c r="AT69" s="1">
        <f t="shared" si="25"/>
        <v>40</v>
      </c>
      <c r="AU69" s="1">
        <f t="shared" si="25"/>
        <v>40</v>
      </c>
      <c r="AV69" s="1">
        <f t="shared" si="25"/>
        <v>40</v>
      </c>
      <c r="AW69" s="1">
        <f t="shared" si="25"/>
        <v>40</v>
      </c>
      <c r="AX69" s="1">
        <f t="shared" si="25"/>
        <v>41</v>
      </c>
      <c r="AY69" s="1">
        <f t="shared" si="25"/>
        <v>41</v>
      </c>
      <c r="AZ69" s="1">
        <f t="shared" si="25"/>
        <v>24</v>
      </c>
      <c r="BA69" s="1">
        <f t="shared" si="25"/>
        <v>24</v>
      </c>
      <c r="BB69" s="1">
        <f t="shared" si="25"/>
        <v>25</v>
      </c>
      <c r="BC69" s="1">
        <f t="shared" si="25"/>
        <v>25</v>
      </c>
      <c r="BD69" s="1">
        <f t="shared" si="25"/>
        <v>26</v>
      </c>
      <c r="BE69" s="1">
        <f t="shared" si="25"/>
        <v>31</v>
      </c>
      <c r="BF69" s="1">
        <f t="shared" si="25"/>
        <v>31</v>
      </c>
      <c r="BG69" s="1">
        <f t="shared" si="25"/>
        <v>31</v>
      </c>
      <c r="BH69" s="1">
        <f t="shared" si="25"/>
        <v>32</v>
      </c>
      <c r="BI69" s="1">
        <f t="shared" si="25"/>
        <v>32</v>
      </c>
      <c r="BJ69" s="1">
        <f t="shared" si="25"/>
        <v>32</v>
      </c>
      <c r="BK69" s="1">
        <f t="shared" si="25"/>
        <v>32</v>
      </c>
      <c r="BL69" s="1">
        <f t="shared" si="25"/>
        <v>32</v>
      </c>
      <c r="BM69" s="1">
        <f t="shared" si="25"/>
        <v>32</v>
      </c>
      <c r="BN69" s="1">
        <f t="shared" si="25"/>
        <v>32</v>
      </c>
      <c r="BO69" s="1">
        <f t="shared" si="25"/>
        <v>32</v>
      </c>
      <c r="BP69" s="1">
        <f t="shared" si="25"/>
        <v>32</v>
      </c>
      <c r="BQ69" s="1">
        <f t="shared" si="25"/>
        <v>19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">
        <v>2.0</v>
      </c>
      <c r="BC70" s="1">
        <v>2.0</v>
      </c>
      <c r="BD70" s="1">
        <v>2.0</v>
      </c>
      <c r="BE70" s="1">
        <v>2.0</v>
      </c>
      <c r="BF70" s="1">
        <v>2.0</v>
      </c>
      <c r="BG70" s="1">
        <v>2.0</v>
      </c>
      <c r="BH70" s="1">
        <v>2.0</v>
      </c>
      <c r="BI70" s="1">
        <v>3.0</v>
      </c>
      <c r="BJ70" s="1">
        <v>4.0</v>
      </c>
      <c r="BK70" s="1">
        <v>4.0</v>
      </c>
      <c r="BL70" s="1">
        <v>4.0</v>
      </c>
      <c r="BM70" s="1">
        <v>4.0</v>
      </c>
      <c r="BN70" s="1">
        <v>4.0</v>
      </c>
      <c r="BO70" s="1">
        <v>4.0</v>
      </c>
      <c r="BP70" s="1">
        <v>4.0</v>
      </c>
      <c r="BQ70" s="1">
        <v>4.0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Q73" si="26">AS70-AS71-AS72</f>
        <v>1</v>
      </c>
      <c r="AT73" s="1">
        <f t="shared" si="26"/>
        <v>2</v>
      </c>
      <c r="AU73" s="1">
        <f t="shared" si="26"/>
        <v>1</v>
      </c>
      <c r="AV73" s="1">
        <f t="shared" si="26"/>
        <v>1</v>
      </c>
      <c r="AW73" s="1">
        <f t="shared" si="26"/>
        <v>2</v>
      </c>
      <c r="AX73" s="1">
        <f t="shared" si="26"/>
        <v>2</v>
      </c>
      <c r="AY73" s="1">
        <f t="shared" si="26"/>
        <v>2</v>
      </c>
      <c r="AZ73" s="1">
        <f t="shared" si="26"/>
        <v>2</v>
      </c>
      <c r="BA73" s="1">
        <f t="shared" si="26"/>
        <v>2</v>
      </c>
      <c r="BB73" s="1">
        <f t="shared" si="26"/>
        <v>2</v>
      </c>
      <c r="BC73" s="1">
        <f t="shared" si="26"/>
        <v>2</v>
      </c>
      <c r="BD73" s="1">
        <f t="shared" si="26"/>
        <v>2</v>
      </c>
      <c r="BE73" s="1">
        <f t="shared" si="26"/>
        <v>2</v>
      </c>
      <c r="BF73" s="1">
        <f t="shared" si="26"/>
        <v>2</v>
      </c>
      <c r="BG73" s="1">
        <f t="shared" si="26"/>
        <v>2</v>
      </c>
      <c r="BH73" s="1">
        <f t="shared" si="26"/>
        <v>2</v>
      </c>
      <c r="BI73" s="1">
        <f t="shared" si="26"/>
        <v>3</v>
      </c>
      <c r="BJ73" s="1">
        <f t="shared" si="26"/>
        <v>4</v>
      </c>
      <c r="BK73" s="1">
        <f t="shared" si="26"/>
        <v>4</v>
      </c>
      <c r="BL73" s="1">
        <f t="shared" si="26"/>
        <v>4</v>
      </c>
      <c r="BM73" s="1">
        <f t="shared" si="26"/>
        <v>4</v>
      </c>
      <c r="BN73" s="1">
        <f t="shared" si="26"/>
        <v>4</v>
      </c>
      <c r="BO73" s="1">
        <f t="shared" si="26"/>
        <v>4</v>
      </c>
      <c r="BP73" s="1">
        <f t="shared" si="26"/>
        <v>4</v>
      </c>
      <c r="BQ73" s="1">
        <f t="shared" si="26"/>
        <v>4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">
        <v>6.0</v>
      </c>
      <c r="BC74" s="1">
        <v>6.0</v>
      </c>
      <c r="BD74" s="1">
        <v>6.0</v>
      </c>
      <c r="BE74" s="1">
        <v>8.0</v>
      </c>
      <c r="BF74" s="1">
        <v>8.0</v>
      </c>
      <c r="BG74" s="1">
        <v>12.0</v>
      </c>
      <c r="BH74" s="1">
        <v>12.0</v>
      </c>
      <c r="BI74" s="1">
        <v>12.0</v>
      </c>
      <c r="BJ74" s="1">
        <v>24.0</v>
      </c>
      <c r="BK74" s="1">
        <v>24.0</v>
      </c>
      <c r="BL74" s="1">
        <v>25.0</v>
      </c>
      <c r="BM74" s="1">
        <v>25.0</v>
      </c>
      <c r="BN74" s="1">
        <v>25.0</v>
      </c>
      <c r="BO74" s="1">
        <v>25.0</v>
      </c>
      <c r="BP74" s="1">
        <v>25.0</v>
      </c>
      <c r="BQ74" s="1">
        <v>25.0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2.0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1.0</v>
      </c>
      <c r="BC76" s="1">
        <v>1.0</v>
      </c>
      <c r="BD76" s="1">
        <v>1.0</v>
      </c>
      <c r="BE76" s="1">
        <v>1.0</v>
      </c>
      <c r="BF76" s="1">
        <v>1.0</v>
      </c>
      <c r="BG76" s="1">
        <v>1.0</v>
      </c>
      <c r="BH76" s="1">
        <v>1.0</v>
      </c>
      <c r="BI76" s="1">
        <v>1.0</v>
      </c>
      <c r="BJ76" s="1">
        <v>1.0</v>
      </c>
      <c r="BK76" s="1">
        <v>1.0</v>
      </c>
      <c r="BL76" s="1">
        <v>1.0</v>
      </c>
      <c r="BM76" s="1">
        <v>1.0</v>
      </c>
      <c r="BN76" s="1">
        <v>1.0</v>
      </c>
      <c r="BO76" s="1">
        <v>1.0</v>
      </c>
      <c r="BP76" s="1">
        <v>1.0</v>
      </c>
      <c r="BQ76" s="1">
        <v>1.0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Q77" si="27">U74-U75-U76</f>
        <v>1</v>
      </c>
      <c r="V77" s="1">
        <f t="shared" si="27"/>
        <v>1</v>
      </c>
      <c r="W77" s="1">
        <f t="shared" si="27"/>
        <v>1</v>
      </c>
      <c r="X77" s="1">
        <f t="shared" si="27"/>
        <v>1</v>
      </c>
      <c r="Y77" s="1">
        <f t="shared" si="27"/>
        <v>1</v>
      </c>
      <c r="Z77" s="1">
        <f t="shared" si="27"/>
        <v>1</v>
      </c>
      <c r="AA77" s="1">
        <f t="shared" si="27"/>
        <v>1</v>
      </c>
      <c r="AB77" s="1">
        <f t="shared" si="27"/>
        <v>2</v>
      </c>
      <c r="AC77" s="1">
        <f t="shared" si="27"/>
        <v>2</v>
      </c>
      <c r="AD77" s="1">
        <f t="shared" si="27"/>
        <v>3</v>
      </c>
      <c r="AE77" s="1">
        <f t="shared" si="27"/>
        <v>3</v>
      </c>
      <c r="AF77" s="1">
        <f t="shared" si="27"/>
        <v>3</v>
      </c>
      <c r="AG77" s="1">
        <f t="shared" si="27"/>
        <v>3</v>
      </c>
      <c r="AH77" s="1">
        <f t="shared" si="27"/>
        <v>3</v>
      </c>
      <c r="AI77" s="1">
        <f t="shared" si="27"/>
        <v>3</v>
      </c>
      <c r="AJ77" s="1">
        <f t="shared" si="27"/>
        <v>3</v>
      </c>
      <c r="AK77" s="1">
        <f t="shared" si="27"/>
        <v>3</v>
      </c>
      <c r="AL77" s="1">
        <f t="shared" si="27"/>
        <v>3</v>
      </c>
      <c r="AM77" s="1">
        <f t="shared" si="27"/>
        <v>3</v>
      </c>
      <c r="AN77" s="1">
        <f t="shared" si="27"/>
        <v>3</v>
      </c>
      <c r="AO77" s="1">
        <f t="shared" si="27"/>
        <v>3</v>
      </c>
      <c r="AP77" s="1">
        <f t="shared" si="27"/>
        <v>3</v>
      </c>
      <c r="AQ77" s="1">
        <f t="shared" si="27"/>
        <v>3</v>
      </c>
      <c r="AR77" s="1">
        <f t="shared" si="27"/>
        <v>3</v>
      </c>
      <c r="AS77" s="1">
        <f t="shared" si="27"/>
        <v>3</v>
      </c>
      <c r="AT77" s="1">
        <f t="shared" si="27"/>
        <v>3</v>
      </c>
      <c r="AU77" s="1">
        <f t="shared" si="27"/>
        <v>4</v>
      </c>
      <c r="AV77" s="1">
        <f t="shared" si="27"/>
        <v>5</v>
      </c>
      <c r="AW77" s="1">
        <f t="shared" si="27"/>
        <v>5</v>
      </c>
      <c r="AX77" s="1">
        <f t="shared" si="27"/>
        <v>5</v>
      </c>
      <c r="AY77" s="1">
        <f t="shared" si="27"/>
        <v>5</v>
      </c>
      <c r="AZ77" s="1">
        <f t="shared" si="27"/>
        <v>5</v>
      </c>
      <c r="BA77" s="1">
        <f t="shared" si="27"/>
        <v>5</v>
      </c>
      <c r="BB77" s="1">
        <f t="shared" si="27"/>
        <v>5</v>
      </c>
      <c r="BC77" s="1">
        <f t="shared" si="27"/>
        <v>5</v>
      </c>
      <c r="BD77" s="1">
        <f t="shared" si="27"/>
        <v>5</v>
      </c>
      <c r="BE77" s="1">
        <f t="shared" si="27"/>
        <v>7</v>
      </c>
      <c r="BF77" s="1">
        <f t="shared" si="27"/>
        <v>7</v>
      </c>
      <c r="BG77" s="1">
        <f t="shared" si="27"/>
        <v>11</v>
      </c>
      <c r="BH77" s="1">
        <f t="shared" si="27"/>
        <v>11</v>
      </c>
      <c r="BI77" s="1">
        <f t="shared" si="27"/>
        <v>11</v>
      </c>
      <c r="BJ77" s="1">
        <f t="shared" si="27"/>
        <v>23</v>
      </c>
      <c r="BK77" s="1">
        <f t="shared" si="27"/>
        <v>23</v>
      </c>
      <c r="BL77" s="1">
        <f t="shared" si="27"/>
        <v>24</v>
      </c>
      <c r="BM77" s="1">
        <f t="shared" si="27"/>
        <v>24</v>
      </c>
      <c r="BN77" s="1">
        <f t="shared" si="27"/>
        <v>24</v>
      </c>
      <c r="BO77" s="1">
        <f t="shared" si="27"/>
        <v>24</v>
      </c>
      <c r="BP77" s="1">
        <f t="shared" si="27"/>
        <v>24</v>
      </c>
      <c r="BQ77" s="1">
        <f t="shared" si="27"/>
        <v>22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">
        <v>47.0</v>
      </c>
      <c r="BC86" s="1">
        <v>50.0</v>
      </c>
      <c r="BD86" s="1">
        <v>50.0</v>
      </c>
      <c r="BE86" s="1">
        <v>50.0</v>
      </c>
      <c r="BF86" s="1">
        <v>51.0</v>
      </c>
      <c r="BG86" s="1">
        <v>52.0</v>
      </c>
      <c r="BH86" s="1">
        <v>52.0</v>
      </c>
      <c r="BI86" s="1">
        <v>55.0</v>
      </c>
      <c r="BJ86" s="1">
        <v>55.0</v>
      </c>
      <c r="BK86" s="1">
        <v>55.0</v>
      </c>
      <c r="BL86" s="1">
        <v>56.0</v>
      </c>
      <c r="BM86" s="1">
        <v>56.0</v>
      </c>
      <c r="BN86" s="1">
        <v>57.0</v>
      </c>
      <c r="BO86" s="1">
        <v>58.0</v>
      </c>
      <c r="BP86" s="1">
        <v>59.0</v>
      </c>
      <c r="BQ86" s="1">
        <v>59.0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">
        <v>2.0</v>
      </c>
      <c r="BD87" s="1">
        <v>2.0</v>
      </c>
      <c r="BE87" s="1">
        <v>2.0</v>
      </c>
      <c r="BF87" s="1">
        <v>2.0</v>
      </c>
      <c r="BG87" s="1">
        <v>2.0</v>
      </c>
      <c r="BH87" s="1">
        <v>2.0</v>
      </c>
      <c r="BI87" s="1">
        <v>2.0</v>
      </c>
      <c r="BJ87" s="1">
        <v>2.0</v>
      </c>
      <c r="BK87" s="1">
        <v>2.0</v>
      </c>
      <c r="BL87" s="1">
        <v>2.0</v>
      </c>
      <c r="BM87" s="1">
        <v>2.0</v>
      </c>
      <c r="BN87" s="1">
        <v>2.0</v>
      </c>
      <c r="BO87" s="1">
        <v>2.0</v>
      </c>
      <c r="BP87" s="1">
        <v>2.0</v>
      </c>
      <c r="BQ87" s="1">
        <v>2.0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">
        <v>5.0</v>
      </c>
      <c r="BC88" s="1">
        <v>6.0</v>
      </c>
      <c r="BD88" s="1">
        <v>6.0</v>
      </c>
      <c r="BE88" s="1">
        <v>6.0</v>
      </c>
      <c r="BF88" s="1">
        <v>6.0</v>
      </c>
      <c r="BG88" s="1">
        <v>6.0</v>
      </c>
      <c r="BH88" s="1">
        <v>6.0</v>
      </c>
      <c r="BI88" s="1">
        <v>6.0</v>
      </c>
      <c r="BJ88" s="1">
        <v>6.0</v>
      </c>
      <c r="BK88" s="1">
        <v>6.0</v>
      </c>
      <c r="BL88" s="1">
        <v>6.0</v>
      </c>
      <c r="BM88" s="1">
        <v>6.0</v>
      </c>
      <c r="BN88" s="1">
        <v>6.0</v>
      </c>
      <c r="BO88" s="1">
        <v>6.0</v>
      </c>
      <c r="BP88" s="1">
        <v>6.0</v>
      </c>
      <c r="BQ88" s="1">
        <v>7.0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Q89" si="28">AB86-AB87-AB88</f>
        <v>1</v>
      </c>
      <c r="AC89" s="1">
        <f t="shared" si="28"/>
        <v>1</v>
      </c>
      <c r="AD89" s="1">
        <f t="shared" si="28"/>
        <v>0</v>
      </c>
      <c r="AE89" s="1">
        <f t="shared" si="28"/>
        <v>0</v>
      </c>
      <c r="AF89" s="1">
        <f t="shared" si="28"/>
        <v>3</v>
      </c>
      <c r="AG89" s="1">
        <f t="shared" si="28"/>
        <v>3</v>
      </c>
      <c r="AH89" s="1">
        <f t="shared" si="28"/>
        <v>5</v>
      </c>
      <c r="AI89" s="1">
        <f t="shared" si="28"/>
        <v>7</v>
      </c>
      <c r="AJ89" s="1">
        <f t="shared" si="28"/>
        <v>8</v>
      </c>
      <c r="AK89" s="1">
        <f t="shared" si="28"/>
        <v>8</v>
      </c>
      <c r="AL89" s="1">
        <f t="shared" si="28"/>
        <v>8</v>
      </c>
      <c r="AM89" s="1">
        <f t="shared" si="28"/>
        <v>13</v>
      </c>
      <c r="AN89" s="1">
        <f t="shared" si="28"/>
        <v>13</v>
      </c>
      <c r="AO89" s="1">
        <f t="shared" si="28"/>
        <v>17</v>
      </c>
      <c r="AP89" s="1">
        <f t="shared" si="28"/>
        <v>18</v>
      </c>
      <c r="AQ89" s="1">
        <f t="shared" si="28"/>
        <v>21</v>
      </c>
      <c r="AR89" s="1">
        <f t="shared" si="28"/>
        <v>27</v>
      </c>
      <c r="AS89" s="1">
        <f t="shared" si="28"/>
        <v>29</v>
      </c>
      <c r="AT89" s="1">
        <f t="shared" si="28"/>
        <v>32</v>
      </c>
      <c r="AU89" s="1">
        <f t="shared" si="28"/>
        <v>32</v>
      </c>
      <c r="AV89" s="1">
        <f t="shared" si="28"/>
        <v>32</v>
      </c>
      <c r="AW89" s="1">
        <f t="shared" si="28"/>
        <v>36</v>
      </c>
      <c r="AX89" s="1">
        <f t="shared" si="28"/>
        <v>36</v>
      </c>
      <c r="AY89" s="1">
        <f t="shared" si="28"/>
        <v>35</v>
      </c>
      <c r="AZ89" s="1">
        <f t="shared" si="28"/>
        <v>38</v>
      </c>
      <c r="BA89" s="1">
        <f t="shared" si="28"/>
        <v>38</v>
      </c>
      <c r="BB89" s="1">
        <f t="shared" si="28"/>
        <v>40</v>
      </c>
      <c r="BC89" s="1">
        <f t="shared" si="28"/>
        <v>42</v>
      </c>
      <c r="BD89" s="1">
        <f t="shared" si="28"/>
        <v>42</v>
      </c>
      <c r="BE89" s="1">
        <f t="shared" si="28"/>
        <v>42</v>
      </c>
      <c r="BF89" s="1">
        <f t="shared" si="28"/>
        <v>43</v>
      </c>
      <c r="BG89" s="1">
        <f t="shared" si="28"/>
        <v>44</v>
      </c>
      <c r="BH89" s="1">
        <f t="shared" si="28"/>
        <v>44</v>
      </c>
      <c r="BI89" s="1">
        <f t="shared" si="28"/>
        <v>47</v>
      </c>
      <c r="BJ89" s="1">
        <f t="shared" si="28"/>
        <v>47</v>
      </c>
      <c r="BK89" s="1">
        <f t="shared" si="28"/>
        <v>47</v>
      </c>
      <c r="BL89" s="1">
        <f t="shared" si="28"/>
        <v>48</v>
      </c>
      <c r="BM89" s="1">
        <f t="shared" si="28"/>
        <v>48</v>
      </c>
      <c r="BN89" s="1">
        <f t="shared" si="28"/>
        <v>49</v>
      </c>
      <c r="BO89" s="1">
        <f t="shared" si="28"/>
        <v>50</v>
      </c>
      <c r="BP89" s="1">
        <f t="shared" si="28"/>
        <v>51</v>
      </c>
      <c r="BQ89" s="1">
        <f t="shared" si="28"/>
        <v>50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">
        <v>2.0</v>
      </c>
      <c r="BC90" s="1">
        <v>2.0</v>
      </c>
      <c r="BD90" s="1">
        <v>2.0</v>
      </c>
      <c r="BE90" s="1">
        <v>2.0</v>
      </c>
      <c r="BF90" s="1">
        <v>2.0</v>
      </c>
      <c r="BG90" s="1">
        <v>2.0</v>
      </c>
      <c r="BH90" s="1">
        <v>2.0</v>
      </c>
      <c r="BI90" s="1">
        <v>2.0</v>
      </c>
      <c r="BJ90" s="1">
        <v>2.0</v>
      </c>
      <c r="BK90" s="1">
        <v>2.0</v>
      </c>
      <c r="BL90" s="1">
        <v>2.0</v>
      </c>
      <c r="BM90" s="1">
        <v>2.0</v>
      </c>
      <c r="BN90" s="1">
        <v>2.0</v>
      </c>
      <c r="BO90" s="1">
        <v>3.0</v>
      </c>
      <c r="BP90" s="1">
        <v>3.0</v>
      </c>
      <c r="BQ90" s="1">
        <v>3.0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">
        <v>2.0</v>
      </c>
      <c r="BD91" s="1">
        <v>2.0</v>
      </c>
      <c r="BE91" s="1">
        <v>2.0</v>
      </c>
      <c r="BF91" s="1">
        <v>2.0</v>
      </c>
      <c r="BG91" s="1">
        <v>2.0</v>
      </c>
      <c r="BH91" s="1">
        <v>2.0</v>
      </c>
      <c r="BI91" s="1">
        <v>2.0</v>
      </c>
      <c r="BJ91" s="1">
        <v>2.0</v>
      </c>
      <c r="BK91" s="1">
        <v>2.0</v>
      </c>
      <c r="BL91" s="1">
        <v>2.0</v>
      </c>
      <c r="BM91" s="1">
        <v>2.0</v>
      </c>
      <c r="BN91" s="1">
        <v>2.0</v>
      </c>
      <c r="BO91" s="1">
        <v>2.0</v>
      </c>
      <c r="BP91" s="1">
        <v>2.0</v>
      </c>
      <c r="BQ91" s="1">
        <v>2.0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Q93" si="29">AB90-AB91-AB92</f>
        <v>1</v>
      </c>
      <c r="AC93" s="1">
        <f t="shared" si="29"/>
        <v>1</v>
      </c>
      <c r="AD93" s="1">
        <f t="shared" si="29"/>
        <v>1</v>
      </c>
      <c r="AE93" s="1">
        <f t="shared" si="29"/>
        <v>1</v>
      </c>
      <c r="AF93" s="1">
        <f t="shared" si="29"/>
        <v>1</v>
      </c>
      <c r="AG93" s="1">
        <f t="shared" si="29"/>
        <v>1</v>
      </c>
      <c r="AH93" s="1">
        <f t="shared" si="29"/>
        <v>1</v>
      </c>
      <c r="AI93" s="1">
        <f t="shared" si="29"/>
        <v>1</v>
      </c>
      <c r="AJ93" s="1">
        <f t="shared" si="29"/>
        <v>1</v>
      </c>
      <c r="AK93" s="1">
        <f t="shared" si="29"/>
        <v>1</v>
      </c>
      <c r="AL93" s="1">
        <f t="shared" si="29"/>
        <v>1</v>
      </c>
      <c r="AM93" s="1">
        <f t="shared" si="29"/>
        <v>1</v>
      </c>
      <c r="AN93" s="1">
        <f t="shared" si="29"/>
        <v>1</v>
      </c>
      <c r="AO93" s="1">
        <f t="shared" si="29"/>
        <v>2</v>
      </c>
      <c r="AP93" s="1">
        <f t="shared" si="29"/>
        <v>2</v>
      </c>
      <c r="AQ93" s="1">
        <f t="shared" si="29"/>
        <v>2</v>
      </c>
      <c r="AR93" s="1">
        <f t="shared" si="29"/>
        <v>2</v>
      </c>
      <c r="AS93" s="1">
        <f t="shared" si="29"/>
        <v>2</v>
      </c>
      <c r="AT93" s="1">
        <f t="shared" si="29"/>
        <v>2</v>
      </c>
      <c r="AU93" s="1">
        <f t="shared" si="29"/>
        <v>2</v>
      </c>
      <c r="AV93" s="1">
        <f t="shared" si="29"/>
        <v>2</v>
      </c>
      <c r="AW93" s="1">
        <f t="shared" si="29"/>
        <v>2</v>
      </c>
      <c r="AX93" s="1">
        <f t="shared" si="29"/>
        <v>2</v>
      </c>
      <c r="AY93" s="1">
        <f t="shared" si="29"/>
        <v>2</v>
      </c>
      <c r="AZ93" s="1">
        <f t="shared" si="29"/>
        <v>0</v>
      </c>
      <c r="BA93" s="1">
        <f t="shared" si="29"/>
        <v>0</v>
      </c>
      <c r="BB93" s="1">
        <f t="shared" si="29"/>
        <v>0</v>
      </c>
      <c r="BC93" s="1">
        <f t="shared" si="29"/>
        <v>0</v>
      </c>
      <c r="BD93" s="1">
        <f t="shared" si="29"/>
        <v>0</v>
      </c>
      <c r="BE93" s="1">
        <f t="shared" si="29"/>
        <v>0</v>
      </c>
      <c r="BF93" s="1">
        <f t="shared" si="29"/>
        <v>0</v>
      </c>
      <c r="BG93" s="1">
        <f t="shared" si="29"/>
        <v>0</v>
      </c>
      <c r="BH93" s="1">
        <f t="shared" si="29"/>
        <v>0</v>
      </c>
      <c r="BI93" s="1">
        <f t="shared" si="29"/>
        <v>0</v>
      </c>
      <c r="BJ93" s="1">
        <f t="shared" si="29"/>
        <v>0</v>
      </c>
      <c r="BK93" s="1">
        <f t="shared" si="29"/>
        <v>0</v>
      </c>
      <c r="BL93" s="1">
        <f t="shared" si="29"/>
        <v>0</v>
      </c>
      <c r="BM93" s="1">
        <f t="shared" si="29"/>
        <v>0</v>
      </c>
      <c r="BN93" s="1">
        <f t="shared" si="29"/>
        <v>0</v>
      </c>
      <c r="BO93" s="1">
        <f t="shared" si="29"/>
        <v>1</v>
      </c>
      <c r="BP93" s="1">
        <f t="shared" si="29"/>
        <v>1</v>
      </c>
      <c r="BQ93" s="1">
        <f t="shared" si="29"/>
        <v>1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">
        <v>5.0</v>
      </c>
      <c r="BC94" s="1">
        <v>5.0</v>
      </c>
      <c r="BD94" s="1">
        <v>5.0</v>
      </c>
      <c r="BE94" s="1">
        <v>5.0</v>
      </c>
      <c r="BF94" s="1">
        <v>5.0</v>
      </c>
      <c r="BG94" s="1">
        <v>5.0</v>
      </c>
      <c r="BH94" s="1">
        <v>5.0</v>
      </c>
      <c r="BI94" s="1">
        <v>5.0</v>
      </c>
      <c r="BJ94" s="1">
        <v>5.0</v>
      </c>
      <c r="BK94" s="1">
        <v>5.0</v>
      </c>
      <c r="BL94" s="1">
        <v>5.0</v>
      </c>
      <c r="BM94" s="1">
        <v>5.0</v>
      </c>
      <c r="BN94" s="1">
        <v>5.0</v>
      </c>
      <c r="BO94" s="1">
        <v>5.0</v>
      </c>
      <c r="BP94" s="1">
        <v>5.0</v>
      </c>
      <c r="BQ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5.0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Q97" si="30">W94-W95-W96</f>
        <v>1</v>
      </c>
      <c r="X97" s="1">
        <f t="shared" si="30"/>
        <v>1</v>
      </c>
      <c r="Y97" s="1">
        <f t="shared" si="30"/>
        <v>1</v>
      </c>
      <c r="Z97" s="1">
        <f t="shared" si="30"/>
        <v>1</v>
      </c>
      <c r="AA97" s="1">
        <f t="shared" si="30"/>
        <v>1</v>
      </c>
      <c r="AB97" s="1">
        <f t="shared" si="30"/>
        <v>3</v>
      </c>
      <c r="AC97" s="1">
        <f t="shared" si="30"/>
        <v>3</v>
      </c>
      <c r="AD97" s="1">
        <f t="shared" si="30"/>
        <v>3</v>
      </c>
      <c r="AE97" s="1">
        <f t="shared" si="30"/>
        <v>3</v>
      </c>
      <c r="AF97" s="1">
        <f t="shared" si="30"/>
        <v>3</v>
      </c>
      <c r="AG97" s="1">
        <f t="shared" si="30"/>
        <v>3</v>
      </c>
      <c r="AH97" s="1">
        <f t="shared" si="30"/>
        <v>3</v>
      </c>
      <c r="AI97" s="1">
        <f t="shared" si="30"/>
        <v>3</v>
      </c>
      <c r="AJ97" s="1">
        <f t="shared" si="30"/>
        <v>3</v>
      </c>
      <c r="AK97" s="1">
        <f t="shared" si="30"/>
        <v>3</v>
      </c>
      <c r="AL97" s="1">
        <f t="shared" si="30"/>
        <v>4</v>
      </c>
      <c r="AM97" s="1">
        <f t="shared" si="30"/>
        <v>4</v>
      </c>
      <c r="AN97" s="1">
        <f t="shared" si="30"/>
        <v>5</v>
      </c>
      <c r="AO97" s="1">
        <f t="shared" si="30"/>
        <v>5</v>
      </c>
      <c r="AP97" s="1">
        <f t="shared" si="30"/>
        <v>5</v>
      </c>
      <c r="AQ97" s="1">
        <f t="shared" si="30"/>
        <v>5</v>
      </c>
      <c r="AR97" s="1">
        <f t="shared" si="30"/>
        <v>5</v>
      </c>
      <c r="AS97" s="1">
        <f t="shared" si="30"/>
        <v>5</v>
      </c>
      <c r="AT97" s="1">
        <f t="shared" si="30"/>
        <v>5</v>
      </c>
      <c r="AU97" s="1">
        <f t="shared" si="30"/>
        <v>5</v>
      </c>
      <c r="AV97" s="1">
        <f t="shared" si="30"/>
        <v>5</v>
      </c>
      <c r="AW97" s="1">
        <f t="shared" si="30"/>
        <v>5</v>
      </c>
      <c r="AX97" s="1">
        <f t="shared" si="30"/>
        <v>5</v>
      </c>
      <c r="AY97" s="1">
        <f t="shared" si="30"/>
        <v>5</v>
      </c>
      <c r="AZ97" s="1">
        <f t="shared" si="30"/>
        <v>5</v>
      </c>
      <c r="BA97" s="1">
        <f t="shared" si="30"/>
        <v>5</v>
      </c>
      <c r="BB97" s="1">
        <f t="shared" si="30"/>
        <v>5</v>
      </c>
      <c r="BC97" s="1">
        <f t="shared" si="30"/>
        <v>5</v>
      </c>
      <c r="BD97" s="1">
        <f t="shared" si="30"/>
        <v>5</v>
      </c>
      <c r="BE97" s="1">
        <f t="shared" si="30"/>
        <v>5</v>
      </c>
      <c r="BF97" s="1">
        <f t="shared" si="30"/>
        <v>5</v>
      </c>
      <c r="BG97" s="1">
        <f t="shared" si="30"/>
        <v>5</v>
      </c>
      <c r="BH97" s="1">
        <f t="shared" si="30"/>
        <v>5</v>
      </c>
      <c r="BI97" s="1">
        <f t="shared" si="30"/>
        <v>5</v>
      </c>
      <c r="BJ97" s="1">
        <f t="shared" si="30"/>
        <v>5</v>
      </c>
      <c r="BK97" s="1">
        <f t="shared" si="30"/>
        <v>5</v>
      </c>
      <c r="BL97" s="1">
        <f t="shared" si="30"/>
        <v>5</v>
      </c>
      <c r="BM97" s="1">
        <f t="shared" si="30"/>
        <v>5</v>
      </c>
      <c r="BN97" s="1">
        <f t="shared" si="30"/>
        <v>5</v>
      </c>
      <c r="BO97" s="1">
        <f t="shared" si="30"/>
        <v>5</v>
      </c>
      <c r="BP97" s="1">
        <f t="shared" si="30"/>
        <v>5</v>
      </c>
      <c r="BQ97" s="1">
        <f t="shared" si="30"/>
        <v>0</v>
      </c>
    </row>
    <row r="98">
      <c r="A98" s="2" t="s">
        <v>125</v>
      </c>
      <c r="B98" s="2">
        <f t="shared" ref="B98:BQ98" si="31">B2+B6+B10+B14+B18+B22+B26+B30+B34+B38+B42+B46+B50+B54+B58+B62+B66+B70+B74+B78+B82+B86+B90+B94</f>
        <v>1</v>
      </c>
      <c r="C98" s="2">
        <f t="shared" si="31"/>
        <v>1</v>
      </c>
      <c r="D98" s="2">
        <f t="shared" si="31"/>
        <v>2</v>
      </c>
      <c r="E98" s="2">
        <f t="shared" si="31"/>
        <v>8</v>
      </c>
      <c r="F98" s="2">
        <f t="shared" si="31"/>
        <v>9</v>
      </c>
      <c r="G98" s="2">
        <f t="shared" si="31"/>
        <v>12</v>
      </c>
      <c r="H98" s="2">
        <f t="shared" si="31"/>
        <v>17</v>
      </c>
      <c r="I98" s="2">
        <f t="shared" si="31"/>
        <v>19</v>
      </c>
      <c r="J98" s="2">
        <f t="shared" si="31"/>
        <v>21</v>
      </c>
      <c r="K98" s="2">
        <f t="shared" si="31"/>
        <v>31</v>
      </c>
      <c r="L98" s="2">
        <f t="shared" si="31"/>
        <v>34</v>
      </c>
      <c r="M98" s="2">
        <f t="shared" si="31"/>
        <v>45</v>
      </c>
      <c r="N98" s="2">
        <f t="shared" si="31"/>
        <v>56</v>
      </c>
      <c r="O98" s="2">
        <f t="shared" si="31"/>
        <v>65</v>
      </c>
      <c r="P98" s="2">
        <f t="shared" si="31"/>
        <v>79</v>
      </c>
      <c r="Q98" s="2">
        <f t="shared" si="31"/>
        <v>97</v>
      </c>
      <c r="R98" s="2">
        <f t="shared" si="31"/>
        <v>128</v>
      </c>
      <c r="S98" s="2">
        <f t="shared" si="31"/>
        <v>158</v>
      </c>
      <c r="T98" s="2">
        <f t="shared" si="31"/>
        <v>225</v>
      </c>
      <c r="U98" s="2">
        <f t="shared" si="31"/>
        <v>266</v>
      </c>
      <c r="V98" s="2">
        <f t="shared" si="31"/>
        <v>301</v>
      </c>
      <c r="W98" s="2">
        <f t="shared" si="31"/>
        <v>387</v>
      </c>
      <c r="X98" s="2">
        <f t="shared" si="31"/>
        <v>502</v>
      </c>
      <c r="Y98" s="2">
        <f t="shared" si="31"/>
        <v>589</v>
      </c>
      <c r="Z98" s="2">
        <f t="shared" si="31"/>
        <v>690</v>
      </c>
      <c r="AA98" s="2">
        <f t="shared" si="31"/>
        <v>745</v>
      </c>
      <c r="AB98" s="2">
        <f t="shared" si="31"/>
        <v>820</v>
      </c>
      <c r="AC98" s="2">
        <f t="shared" si="31"/>
        <v>966</v>
      </c>
      <c r="AD98" s="2">
        <f t="shared" si="31"/>
        <v>1054</v>
      </c>
      <c r="AE98" s="2">
        <f t="shared" si="31"/>
        <v>1133</v>
      </c>
      <c r="AF98" s="2">
        <f t="shared" si="31"/>
        <v>1265</v>
      </c>
      <c r="AG98" s="2">
        <f t="shared" si="31"/>
        <v>1353</v>
      </c>
      <c r="AH98" s="2">
        <f t="shared" si="31"/>
        <v>1451</v>
      </c>
      <c r="AI98" s="2">
        <f t="shared" si="31"/>
        <v>1554</v>
      </c>
      <c r="AJ98" s="2">
        <f t="shared" si="31"/>
        <v>1628</v>
      </c>
      <c r="AK98" s="2">
        <f t="shared" si="31"/>
        <v>1715</v>
      </c>
      <c r="AL98" s="2">
        <f t="shared" si="31"/>
        <v>1795</v>
      </c>
      <c r="AM98" s="2">
        <f t="shared" si="31"/>
        <v>1894</v>
      </c>
      <c r="AN98" s="2">
        <f t="shared" si="31"/>
        <v>1975</v>
      </c>
      <c r="AO98" s="2">
        <f t="shared" si="31"/>
        <v>2142</v>
      </c>
      <c r="AP98" s="2">
        <f t="shared" si="31"/>
        <v>2208</v>
      </c>
      <c r="AQ98" s="2">
        <f t="shared" si="31"/>
        <v>2277</v>
      </c>
      <c r="AR98" s="2">
        <f t="shared" si="31"/>
        <v>2443</v>
      </c>
      <c r="AS98" s="2">
        <f t="shared" si="31"/>
        <v>2571</v>
      </c>
      <c r="AT98" s="2">
        <f t="shared" si="31"/>
        <v>2669</v>
      </c>
      <c r="AU98" s="2">
        <f t="shared" si="31"/>
        <v>2758</v>
      </c>
      <c r="AV98" s="2">
        <f t="shared" si="31"/>
        <v>2839</v>
      </c>
      <c r="AW98" s="2">
        <f t="shared" si="31"/>
        <v>2941</v>
      </c>
      <c r="AX98" s="2">
        <f t="shared" si="31"/>
        <v>3031</v>
      </c>
      <c r="AY98" s="2">
        <f t="shared" si="31"/>
        <v>3144</v>
      </c>
      <c r="AZ98" s="2">
        <f t="shared" si="31"/>
        <v>3288</v>
      </c>
      <c r="BA98" s="2">
        <f t="shared" si="31"/>
        <v>3435</v>
      </c>
      <c r="BB98" s="2">
        <f t="shared" si="31"/>
        <v>3607</v>
      </c>
      <c r="BC98" s="2">
        <f t="shared" si="31"/>
        <v>3780</v>
      </c>
      <c r="BD98" s="2">
        <f t="shared" si="31"/>
        <v>3892</v>
      </c>
      <c r="BE98" s="2">
        <f t="shared" si="31"/>
        <v>4003</v>
      </c>
      <c r="BF98" s="2">
        <f t="shared" si="31"/>
        <v>4127</v>
      </c>
      <c r="BG98" s="2">
        <f t="shared" si="31"/>
        <v>4285</v>
      </c>
      <c r="BH98" s="2">
        <f t="shared" si="31"/>
        <v>4428</v>
      </c>
      <c r="BI98" s="2">
        <f t="shared" si="31"/>
        <v>4532</v>
      </c>
      <c r="BJ98" s="2">
        <f t="shared" si="31"/>
        <v>4681</v>
      </c>
      <c r="BK98" s="2">
        <f t="shared" si="31"/>
        <v>4783</v>
      </c>
      <c r="BL98" s="2">
        <f t="shared" si="31"/>
        <v>4887</v>
      </c>
      <c r="BM98" s="2">
        <f t="shared" si="31"/>
        <v>5020</v>
      </c>
      <c r="BN98" s="2">
        <f t="shared" si="31"/>
        <v>5208</v>
      </c>
      <c r="BO98" s="2">
        <f t="shared" si="31"/>
        <v>5371</v>
      </c>
      <c r="BP98" s="2">
        <f t="shared" si="31"/>
        <v>5611</v>
      </c>
      <c r="BQ98" s="2">
        <f t="shared" si="31"/>
        <v>5776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">
        <v>3607.0</v>
      </c>
      <c r="BC99" s="2">
        <v>3780.0</v>
      </c>
      <c r="BD99" s="2">
        <v>3892.0</v>
      </c>
      <c r="BE99" s="2">
        <v>4003.0</v>
      </c>
      <c r="BF99" s="2">
        <v>4127.0</v>
      </c>
      <c r="BG99" s="2">
        <v>4285.0</v>
      </c>
      <c r="BH99" s="2">
        <v>4428.0</v>
      </c>
      <c r="BI99" s="2">
        <v>4532.0</v>
      </c>
      <c r="BJ99" s="2">
        <v>4681.0</v>
      </c>
      <c r="BK99" s="2">
        <v>4783.0</v>
      </c>
      <c r="BL99" s="2">
        <v>4887.0</v>
      </c>
      <c r="BM99" s="2">
        <v>5020.0</v>
      </c>
      <c r="BN99" s="2">
        <v>5208.0</v>
      </c>
      <c r="BO99" s="2">
        <v>5371.0</v>
      </c>
      <c r="BP99" s="2">
        <v>5611.0</v>
      </c>
      <c r="BQ99" s="2">
        <v>5776.0</v>
      </c>
    </row>
    <row r="100">
      <c r="A100" s="1" t="s">
        <v>127</v>
      </c>
      <c r="B100" s="1"/>
      <c r="C100" s="1">
        <f t="shared" ref="C100:BQ100" si="32">C99/B99-1</f>
        <v>0</v>
      </c>
      <c r="D100" s="1">
        <f t="shared" si="32"/>
        <v>1</v>
      </c>
      <c r="E100" s="1">
        <f t="shared" si="32"/>
        <v>3</v>
      </c>
      <c r="F100" s="1">
        <f t="shared" si="32"/>
        <v>0.125</v>
      </c>
      <c r="G100" s="1">
        <f t="shared" si="32"/>
        <v>0.3333333333</v>
      </c>
      <c r="H100" s="1">
        <f t="shared" si="32"/>
        <v>0.4166666667</v>
      </c>
      <c r="I100" s="1">
        <f t="shared" si="32"/>
        <v>0.1176470588</v>
      </c>
      <c r="J100" s="1">
        <f t="shared" si="32"/>
        <v>0.1052631579</v>
      </c>
      <c r="K100" s="1">
        <f t="shared" si="32"/>
        <v>0.4761904762</v>
      </c>
      <c r="L100" s="1">
        <f t="shared" si="32"/>
        <v>0.09677419355</v>
      </c>
      <c r="M100" s="1">
        <f t="shared" si="32"/>
        <v>0.3235294118</v>
      </c>
      <c r="N100" s="1">
        <f t="shared" si="32"/>
        <v>0.2444444444</v>
      </c>
      <c r="O100" s="1">
        <f t="shared" si="32"/>
        <v>0.1607142857</v>
      </c>
      <c r="P100" s="1">
        <f t="shared" si="32"/>
        <v>0.2153846154</v>
      </c>
      <c r="Q100" s="1">
        <f t="shared" si="32"/>
        <v>0.2278481013</v>
      </c>
      <c r="R100" s="1">
        <f t="shared" si="32"/>
        <v>0.3195876289</v>
      </c>
      <c r="S100" s="1">
        <f t="shared" si="32"/>
        <v>0.234375</v>
      </c>
      <c r="T100" s="1">
        <f t="shared" si="32"/>
        <v>0.4240506329</v>
      </c>
      <c r="U100" s="1">
        <f t="shared" si="32"/>
        <v>0.1822222222</v>
      </c>
      <c r="V100" s="1">
        <f t="shared" si="32"/>
        <v>0.1315789474</v>
      </c>
      <c r="W100" s="1">
        <f t="shared" si="32"/>
        <v>0.2857142857</v>
      </c>
      <c r="X100" s="1">
        <f t="shared" si="32"/>
        <v>0.2971576227</v>
      </c>
      <c r="Y100" s="1">
        <f t="shared" si="32"/>
        <v>0.1733067729</v>
      </c>
      <c r="Z100" s="1">
        <f t="shared" si="32"/>
        <v>0.1714770798</v>
      </c>
      <c r="AA100" s="1">
        <f t="shared" si="32"/>
        <v>0.07971014493</v>
      </c>
      <c r="AB100" s="1">
        <f t="shared" si="32"/>
        <v>0.1006711409</v>
      </c>
      <c r="AC100" s="1">
        <f t="shared" si="32"/>
        <v>0.1780487805</v>
      </c>
      <c r="AD100" s="1">
        <f t="shared" si="32"/>
        <v>0.09109730849</v>
      </c>
      <c r="AE100" s="1">
        <f t="shared" si="32"/>
        <v>0.07495256167</v>
      </c>
      <c r="AF100" s="1">
        <f t="shared" si="32"/>
        <v>0.1165048544</v>
      </c>
      <c r="AG100" s="1">
        <f t="shared" si="32"/>
        <v>0.06956521739</v>
      </c>
      <c r="AH100" s="1">
        <f t="shared" si="32"/>
        <v>0.07243163341</v>
      </c>
      <c r="AI100" s="1">
        <f t="shared" si="32"/>
        <v>0.07098552722</v>
      </c>
      <c r="AJ100" s="1">
        <f t="shared" si="32"/>
        <v>0.04761904762</v>
      </c>
      <c r="AK100" s="1">
        <f t="shared" si="32"/>
        <v>0.05343980344</v>
      </c>
      <c r="AL100" s="1">
        <f t="shared" si="32"/>
        <v>0.04664723032</v>
      </c>
      <c r="AM100" s="1">
        <f t="shared" si="32"/>
        <v>0.05515320334</v>
      </c>
      <c r="AN100" s="1">
        <f t="shared" si="32"/>
        <v>0.04276663147</v>
      </c>
      <c r="AO100" s="1">
        <f t="shared" si="32"/>
        <v>0.08455696203</v>
      </c>
      <c r="AP100" s="1">
        <f t="shared" si="32"/>
        <v>0.03081232493</v>
      </c>
      <c r="AQ100" s="1">
        <f t="shared" si="32"/>
        <v>0.03125</v>
      </c>
      <c r="AR100" s="1">
        <f t="shared" si="32"/>
        <v>0.07290294247</v>
      </c>
      <c r="AS100" s="1">
        <f t="shared" si="32"/>
        <v>0.05239459681</v>
      </c>
      <c r="AT100" s="1">
        <f t="shared" si="32"/>
        <v>0.03811746402</v>
      </c>
      <c r="AU100" s="1">
        <f t="shared" si="32"/>
        <v>0.03334582241</v>
      </c>
      <c r="AV100" s="1">
        <f t="shared" si="32"/>
        <v>0.02936910805</v>
      </c>
      <c r="AW100" s="1">
        <f t="shared" si="32"/>
        <v>0.03592814371</v>
      </c>
      <c r="AX100" s="1">
        <f t="shared" si="32"/>
        <v>0.03060183611</v>
      </c>
      <c r="AY100" s="1">
        <f t="shared" si="32"/>
        <v>0.03728142527</v>
      </c>
      <c r="AZ100" s="1">
        <f t="shared" si="32"/>
        <v>0.04580152672</v>
      </c>
      <c r="BA100" s="1">
        <f t="shared" si="32"/>
        <v>0.0447080292</v>
      </c>
      <c r="BB100" s="1">
        <f t="shared" si="32"/>
        <v>0.0500727802</v>
      </c>
      <c r="BC100" s="1">
        <f t="shared" si="32"/>
        <v>0.04796229554</v>
      </c>
      <c r="BD100" s="1">
        <f t="shared" si="32"/>
        <v>0.02962962963</v>
      </c>
      <c r="BE100" s="1">
        <f t="shared" si="32"/>
        <v>0.02852004111</v>
      </c>
      <c r="BF100" s="1">
        <f t="shared" si="32"/>
        <v>0.03097676742</v>
      </c>
      <c r="BG100" s="1">
        <f t="shared" si="32"/>
        <v>0.03828446814</v>
      </c>
      <c r="BH100" s="1">
        <f t="shared" si="32"/>
        <v>0.0333722287</v>
      </c>
      <c r="BI100" s="1">
        <f t="shared" si="32"/>
        <v>0.02348690154</v>
      </c>
      <c r="BJ100" s="1">
        <f t="shared" si="32"/>
        <v>0.03287731686</v>
      </c>
      <c r="BK100" s="1">
        <f t="shared" si="32"/>
        <v>0.02179021577</v>
      </c>
      <c r="BL100" s="1">
        <f t="shared" si="32"/>
        <v>0.02174367552</v>
      </c>
      <c r="BM100" s="1">
        <f t="shared" si="32"/>
        <v>0.02721506036</v>
      </c>
      <c r="BN100" s="1">
        <f t="shared" si="32"/>
        <v>0.0374501992</v>
      </c>
      <c r="BO100" s="1">
        <f t="shared" si="32"/>
        <v>0.03129800307</v>
      </c>
      <c r="BP100" s="1">
        <f t="shared" si="32"/>
        <v>0.04468441631</v>
      </c>
      <c r="BQ100" s="1">
        <f t="shared" si="32"/>
        <v>0.0294065229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 t="s">
        <v>142</v>
      </c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</row>
    <row r="102">
      <c r="A102" s="1" t="s">
        <v>143</v>
      </c>
      <c r="B102" s="1"/>
      <c r="C102" s="26" t="s">
        <v>144</v>
      </c>
      <c r="G102" s="1"/>
      <c r="Q102" s="1"/>
      <c r="Z102" s="27"/>
      <c r="AA102" s="27"/>
      <c r="AB102" s="27"/>
    </row>
    <row r="103">
      <c r="A103" s="1"/>
      <c r="B103" s="1"/>
      <c r="C103" s="1"/>
      <c r="G103" s="1"/>
      <c r="Q103" s="1"/>
      <c r="Z103" s="27"/>
      <c r="AA103" s="27"/>
      <c r="AB103" s="27"/>
    </row>
    <row r="104">
      <c r="A104" s="28" t="s">
        <v>145</v>
      </c>
      <c r="B104" s="28"/>
      <c r="C104" s="28"/>
      <c r="D104" s="29"/>
      <c r="E104" s="29"/>
      <c r="F104" s="29"/>
      <c r="G104" s="29"/>
      <c r="H104" s="29"/>
      <c r="I104" s="29"/>
      <c r="J104" s="29"/>
      <c r="K104" s="28">
        <v>1.0</v>
      </c>
      <c r="L104" s="28">
        <v>4.0</v>
      </c>
      <c r="M104" s="28">
        <v>5.0</v>
      </c>
      <c r="N104" s="28">
        <v>5.0</v>
      </c>
      <c r="O104" s="28">
        <v>12.0</v>
      </c>
      <c r="P104" s="28">
        <v>12.0</v>
      </c>
      <c r="Q104" s="28">
        <v>16.0</v>
      </c>
      <c r="R104" s="28">
        <v>22.0</v>
      </c>
      <c r="S104" s="28">
        <v>27.0</v>
      </c>
      <c r="T104" s="28">
        <v>27.0</v>
      </c>
      <c r="U104" s="28">
        <v>38.0</v>
      </c>
      <c r="V104" s="28">
        <v>51.0</v>
      </c>
      <c r="W104" s="28">
        <v>52.0</v>
      </c>
      <c r="X104" s="28">
        <v>63.0</v>
      </c>
      <c r="Y104" s="28">
        <v>72.0</v>
      </c>
      <c r="Z104" s="28">
        <v>76.0</v>
      </c>
      <c r="AA104" s="28">
        <v>80.0</v>
      </c>
      <c r="AB104" s="28">
        <v>91.0</v>
      </c>
      <c r="AC104" s="28">
        <v>228.0</v>
      </c>
      <c r="AD104" s="28">
        <v>240.0</v>
      </c>
      <c r="AE104" s="28">
        <v>248.0</v>
      </c>
      <c r="AF104" s="28">
        <v>256.0</v>
      </c>
      <c r="AG104" s="28">
        <v>266.0</v>
      </c>
      <c r="AH104" s="28">
        <v>279.0</v>
      </c>
      <c r="AI104" s="28">
        <v>280.0</v>
      </c>
      <c r="AJ104" s="28">
        <v>325.0</v>
      </c>
      <c r="AK104" s="28">
        <v>338.0</v>
      </c>
      <c r="AL104" s="28">
        <v>358.0</v>
      </c>
      <c r="AM104" s="28">
        <v>365.0</v>
      </c>
      <c r="AN104" s="28">
        <v>375.0</v>
      </c>
      <c r="AO104" s="28">
        <v>440.0</v>
      </c>
      <c r="AP104" s="28">
        <v>468.0</v>
      </c>
      <c r="AQ104" s="28">
        <v>515.0</v>
      </c>
      <c r="AR104" s="28">
        <v>559.0</v>
      </c>
      <c r="AS104" s="28">
        <v>596.0</v>
      </c>
      <c r="AT104" s="28">
        <v>631.0</v>
      </c>
      <c r="AU104" s="28">
        <v>666.0</v>
      </c>
      <c r="AV104" s="28">
        <v>685.0</v>
      </c>
      <c r="AW104" s="28">
        <v>709.0</v>
      </c>
      <c r="AX104" s="28">
        <v>737.0</v>
      </c>
      <c r="AY104" s="28">
        <v>840.0</v>
      </c>
      <c r="AZ104" s="28">
        <v>872.0</v>
      </c>
      <c r="BA104" s="28">
        <v>919.0</v>
      </c>
      <c r="BB104" s="28">
        <v>976.0</v>
      </c>
      <c r="BC104" s="28">
        <v>1030.0</v>
      </c>
      <c r="BD104" s="28">
        <v>1107.0</v>
      </c>
      <c r="BE104" s="28">
        <v>1140.0</v>
      </c>
      <c r="BF104" s="28">
        <v>1162.0</v>
      </c>
      <c r="BG104" s="28">
        <v>1192.0</v>
      </c>
      <c r="BH104" s="28">
        <v>1256.0</v>
      </c>
      <c r="BI104" s="28">
        <v>1292.0</v>
      </c>
      <c r="BJ104" s="28">
        <v>1320.0</v>
      </c>
      <c r="BK104" s="28">
        <v>1354.0</v>
      </c>
      <c r="BL104" s="28">
        <v>1442.0</v>
      </c>
      <c r="BM104" s="28">
        <v>1472.0</v>
      </c>
      <c r="BN104" s="28">
        <v>1524.0</v>
      </c>
      <c r="BO104" s="28">
        <v>1601.0</v>
      </c>
      <c r="BP104" s="28">
        <v>1659.0</v>
      </c>
      <c r="BQ104" s="28">
        <v>1728.0</v>
      </c>
    </row>
    <row r="105">
      <c r="A105" s="1" t="s">
        <v>146</v>
      </c>
      <c r="B105" s="1"/>
      <c r="C105" s="1"/>
      <c r="K105" s="1">
        <f t="shared" ref="K105:BQ105" si="33">K104-K95-K91-K87-K83-K79-K75-K67-K63-K59-K51-K55-K47-K43-K39-K71-K3-K7-K11-K15-K19-K23-K27-K31-K35</f>
        <v>0</v>
      </c>
      <c r="L105" s="1">
        <f t="shared" si="33"/>
        <v>1</v>
      </c>
      <c r="M105" s="1">
        <f t="shared" si="33"/>
        <v>2</v>
      </c>
      <c r="N105" s="1">
        <f t="shared" si="33"/>
        <v>2</v>
      </c>
      <c r="O105" s="1">
        <f t="shared" si="33"/>
        <v>1</v>
      </c>
      <c r="P105" s="1">
        <f t="shared" si="33"/>
        <v>1</v>
      </c>
      <c r="Q105" s="1">
        <f t="shared" si="33"/>
        <v>5</v>
      </c>
      <c r="R105" s="1">
        <f t="shared" si="33"/>
        <v>11</v>
      </c>
      <c r="S105" s="1">
        <f t="shared" si="33"/>
        <v>16</v>
      </c>
      <c r="T105" s="1">
        <f t="shared" si="33"/>
        <v>0</v>
      </c>
      <c r="U105" s="1">
        <f t="shared" si="33"/>
        <v>11</v>
      </c>
      <c r="V105" s="1">
        <f t="shared" si="33"/>
        <v>6</v>
      </c>
      <c r="W105" s="1">
        <f t="shared" si="33"/>
        <v>7</v>
      </c>
      <c r="X105" s="1">
        <f t="shared" si="33"/>
        <v>18</v>
      </c>
      <c r="Y105" s="1">
        <f t="shared" si="33"/>
        <v>2</v>
      </c>
      <c r="Z105" s="1">
        <f t="shared" si="33"/>
        <v>2</v>
      </c>
      <c r="AA105" s="1">
        <f t="shared" si="33"/>
        <v>5</v>
      </c>
      <c r="AB105" s="1">
        <f t="shared" si="33"/>
        <v>16</v>
      </c>
      <c r="AC105" s="1">
        <f t="shared" si="33"/>
        <v>109</v>
      </c>
      <c r="AD105" s="1">
        <f t="shared" si="33"/>
        <v>121</v>
      </c>
      <c r="AE105" s="1">
        <f t="shared" si="33"/>
        <v>129</v>
      </c>
      <c r="AF105" s="1">
        <f t="shared" si="33"/>
        <v>136</v>
      </c>
      <c r="AG105" s="1">
        <f t="shared" si="33"/>
        <v>146</v>
      </c>
      <c r="AH105" s="1">
        <f t="shared" si="33"/>
        <v>149</v>
      </c>
      <c r="AI105" s="1">
        <f t="shared" si="33"/>
        <v>138</v>
      </c>
      <c r="AJ105" s="1">
        <f t="shared" si="33"/>
        <v>87</v>
      </c>
      <c r="AK105" s="1">
        <f t="shared" si="33"/>
        <v>79</v>
      </c>
      <c r="AL105" s="1">
        <f t="shared" si="33"/>
        <v>91</v>
      </c>
      <c r="AM105" s="1">
        <f t="shared" si="33"/>
        <v>73</v>
      </c>
      <c r="AN105" s="1">
        <f t="shared" si="33"/>
        <v>76</v>
      </c>
      <c r="AO105" s="1">
        <f t="shared" si="33"/>
        <v>49</v>
      </c>
      <c r="AP105" s="1">
        <f t="shared" si="33"/>
        <v>77</v>
      </c>
      <c r="AQ105" s="1">
        <f t="shared" si="33"/>
        <v>123</v>
      </c>
      <c r="AR105" s="1">
        <f t="shared" si="33"/>
        <v>160</v>
      </c>
      <c r="AS105" s="1">
        <f t="shared" si="33"/>
        <v>196</v>
      </c>
      <c r="AT105" s="1">
        <f t="shared" si="33"/>
        <v>221</v>
      </c>
      <c r="AU105" s="1">
        <f t="shared" si="33"/>
        <v>247</v>
      </c>
      <c r="AV105" s="1">
        <f t="shared" si="33"/>
        <v>259</v>
      </c>
      <c r="AW105" s="1">
        <f t="shared" si="33"/>
        <v>231</v>
      </c>
      <c r="AX105" s="1">
        <f t="shared" si="33"/>
        <v>145</v>
      </c>
      <c r="AY105" s="1">
        <f t="shared" si="33"/>
        <v>223</v>
      </c>
      <c r="AZ105" s="1">
        <f t="shared" si="33"/>
        <v>0</v>
      </c>
      <c r="BA105" s="1">
        <f t="shared" si="33"/>
        <v>0</v>
      </c>
      <c r="BB105" s="1">
        <f t="shared" si="33"/>
        <v>-4</v>
      </c>
      <c r="BC105" s="1">
        <f t="shared" si="33"/>
        <v>-7</v>
      </c>
      <c r="BD105" s="1">
        <f t="shared" si="33"/>
        <v>4</v>
      </c>
      <c r="BE105" s="1">
        <f t="shared" si="33"/>
        <v>18</v>
      </c>
      <c r="BF105" s="1">
        <f t="shared" si="33"/>
        <v>24</v>
      </c>
      <c r="BG105" s="1">
        <f t="shared" si="33"/>
        <v>47</v>
      </c>
      <c r="BH105" s="1">
        <f t="shared" si="33"/>
        <v>83</v>
      </c>
      <c r="BI105" s="1">
        <f t="shared" si="33"/>
        <v>99</v>
      </c>
      <c r="BJ105" s="1">
        <f t="shared" si="33"/>
        <v>22</v>
      </c>
      <c r="BK105" s="1">
        <f t="shared" si="33"/>
        <v>50</v>
      </c>
      <c r="BL105" s="1">
        <f t="shared" si="33"/>
        <v>121</v>
      </c>
      <c r="BM105" s="1">
        <f t="shared" si="33"/>
        <v>139</v>
      </c>
      <c r="BN105" s="1">
        <f t="shared" si="33"/>
        <v>166</v>
      </c>
      <c r="BO105" s="1">
        <f t="shared" si="33"/>
        <v>231</v>
      </c>
      <c r="BP105" s="1">
        <f t="shared" si="33"/>
        <v>135</v>
      </c>
      <c r="BQ105" s="1">
        <f t="shared" si="33"/>
        <v>35</v>
      </c>
    </row>
    <row r="106">
      <c r="A106" s="26" t="s">
        <v>147</v>
      </c>
      <c r="B106" s="1" t="s">
        <v>148</v>
      </c>
      <c r="C106" s="1"/>
      <c r="Q106" s="1"/>
      <c r="Z106" s="27"/>
      <c r="AA106" s="27"/>
      <c r="AB106" s="27"/>
    </row>
    <row r="107">
      <c r="A107" s="1" t="s">
        <v>149</v>
      </c>
      <c r="B107" s="9">
        <f>U99/B99-1</f>
        <v>265</v>
      </c>
      <c r="C107" s="1" t="s">
        <v>150</v>
      </c>
      <c r="Z107" s="27"/>
      <c r="AA107" s="27"/>
      <c r="AB107" s="27"/>
    </row>
    <row r="108">
      <c r="A108" s="1" t="s">
        <v>149</v>
      </c>
      <c r="B108" s="30">
        <f>(1+B107)^(1/20)-1</f>
        <v>0.3220384364</v>
      </c>
      <c r="C108" s="1" t="s">
        <v>151</v>
      </c>
      <c r="Z108" s="27"/>
      <c r="AA108" s="27"/>
      <c r="AB108" s="27"/>
    </row>
    <row r="109">
      <c r="A109" s="1" t="s">
        <v>152</v>
      </c>
      <c r="Z109" s="27"/>
      <c r="AA109" s="27"/>
      <c r="AB109" s="27"/>
    </row>
    <row r="110">
      <c r="A110" s="26" t="s">
        <v>147</v>
      </c>
      <c r="Z110" s="27"/>
      <c r="AA110" s="27"/>
      <c r="AB110" s="27"/>
    </row>
    <row r="111">
      <c r="Z111" s="27"/>
      <c r="AA111" s="27"/>
      <c r="AB111" s="27"/>
    </row>
    <row r="112">
      <c r="A112" s="1" t="s">
        <v>153</v>
      </c>
      <c r="F112" s="26" t="s">
        <v>154</v>
      </c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5">
      <c r="Z125" s="27"/>
      <c r="AA125" s="27"/>
      <c r="AB125" s="27"/>
    </row>
    <row r="126">
      <c r="Z126" s="27"/>
      <c r="AA126" s="27"/>
      <c r="AB126" s="27"/>
    </row>
    <row r="129">
      <c r="A129" s="26" t="s">
        <v>155</v>
      </c>
    </row>
    <row r="130">
      <c r="A130" s="26" t="s">
        <v>156</v>
      </c>
      <c r="AA130" s="27"/>
      <c r="AB130" s="27"/>
    </row>
    <row r="131">
      <c r="A131" s="26" t="s">
        <v>157</v>
      </c>
    </row>
    <row r="132">
      <c r="A132" s="26" t="s">
        <v>158</v>
      </c>
    </row>
    <row r="133">
      <c r="A133" s="26" t="s">
        <v>159</v>
      </c>
    </row>
    <row r="134">
      <c r="A134" s="26" t="s">
        <v>160</v>
      </c>
      <c r="Z134" s="27"/>
      <c r="AA134" s="27"/>
      <c r="AB134" s="27"/>
    </row>
    <row r="135">
      <c r="A135" s="26" t="s">
        <v>161</v>
      </c>
      <c r="Z135" s="27"/>
      <c r="AA135" s="27"/>
      <c r="AB135" s="27"/>
    </row>
    <row r="136">
      <c r="A136" s="26" t="s">
        <v>162</v>
      </c>
      <c r="Z136" s="27"/>
      <c r="AA136" s="27"/>
      <c r="AB136" s="27"/>
    </row>
    <row r="137">
      <c r="A137" s="26" t="s">
        <v>163</v>
      </c>
      <c r="Z137" s="27"/>
      <c r="AA137" s="27"/>
      <c r="AB137" s="27"/>
    </row>
    <row r="138">
      <c r="A138" s="26" t="s">
        <v>164</v>
      </c>
      <c r="Z138" s="27"/>
      <c r="AA138" s="27"/>
      <c r="AB138" s="27"/>
    </row>
    <row r="139">
      <c r="A139" s="26" t="s">
        <v>165</v>
      </c>
      <c r="Z139" s="27"/>
      <c r="AA139" s="27"/>
      <c r="AB139" s="27"/>
    </row>
    <row r="140">
      <c r="A140" s="26" t="s">
        <v>166</v>
      </c>
      <c r="Z140" s="27"/>
      <c r="AA140" s="27"/>
      <c r="AB140" s="27"/>
    </row>
    <row r="141">
      <c r="A141" s="26" t="s">
        <v>167</v>
      </c>
      <c r="Z141" s="27"/>
      <c r="AA141" s="27"/>
      <c r="AB141" s="27"/>
    </row>
    <row r="142">
      <c r="A142" s="26" t="s">
        <v>168</v>
      </c>
      <c r="Z142" s="27"/>
      <c r="AA142" s="27"/>
      <c r="AB142" s="27"/>
    </row>
    <row r="143">
      <c r="A143" s="26" t="s">
        <v>169</v>
      </c>
      <c r="Z143" s="27"/>
      <c r="AA143" s="27"/>
      <c r="AB143" s="27"/>
    </row>
    <row r="144">
      <c r="A144" s="26" t="s">
        <v>170</v>
      </c>
      <c r="Z144" s="27"/>
      <c r="AA144" s="27"/>
      <c r="AB144" s="27"/>
    </row>
    <row r="145">
      <c r="A145" s="26" t="s">
        <v>170</v>
      </c>
      <c r="Z145" s="27"/>
      <c r="AA145" s="27"/>
      <c r="AB145" s="27"/>
    </row>
    <row r="146">
      <c r="A146" s="26" t="s">
        <v>171</v>
      </c>
      <c r="Z146" s="27"/>
      <c r="AA146" s="27"/>
      <c r="AB146" s="27"/>
    </row>
    <row r="147">
      <c r="A147" s="26" t="s">
        <v>172</v>
      </c>
      <c r="Z147" s="27"/>
      <c r="AA147" s="27"/>
      <c r="AB147" s="27"/>
    </row>
    <row r="148">
      <c r="A148" s="26" t="s">
        <v>173</v>
      </c>
      <c r="Z148" s="27"/>
      <c r="AA148" s="27"/>
      <c r="AB148" s="27"/>
    </row>
    <row r="149">
      <c r="A149" s="26" t="s">
        <v>174</v>
      </c>
      <c r="Z149" s="27"/>
      <c r="AA149" s="27"/>
      <c r="AB149" s="27"/>
    </row>
    <row r="150">
      <c r="A150" s="26" t="s">
        <v>175</v>
      </c>
      <c r="Z150" s="27"/>
      <c r="AA150" s="27"/>
      <c r="AB150" s="27"/>
    </row>
    <row r="151">
      <c r="A151" s="26" t="s">
        <v>176</v>
      </c>
      <c r="Z151" s="27"/>
      <c r="AA151" s="27"/>
      <c r="AB151" s="27"/>
    </row>
    <row r="152">
      <c r="A152" s="26" t="s">
        <v>177</v>
      </c>
      <c r="Z152" s="27"/>
      <c r="AA152" s="27"/>
      <c r="AB152" s="27"/>
    </row>
    <row r="153">
      <c r="A153" s="26" t="s">
        <v>178</v>
      </c>
      <c r="Z153" s="27"/>
      <c r="AA153" s="27"/>
      <c r="AB153" s="27"/>
    </row>
    <row r="154">
      <c r="A154" s="26" t="s">
        <v>179</v>
      </c>
      <c r="Z154" s="27"/>
      <c r="AA154" s="27"/>
      <c r="AB154" s="27"/>
    </row>
    <row r="155">
      <c r="A155" s="26" t="s">
        <v>180</v>
      </c>
      <c r="Z155" s="27"/>
      <c r="AA155" s="27"/>
      <c r="AB155" s="27"/>
    </row>
    <row r="156">
      <c r="A156" s="26" t="s">
        <v>180</v>
      </c>
      <c r="Z156" s="27"/>
      <c r="AA156" s="27"/>
      <c r="AB156" s="27"/>
    </row>
    <row r="157">
      <c r="A157" s="26" t="s">
        <v>181</v>
      </c>
      <c r="Z157" s="27"/>
      <c r="AA157" s="27"/>
      <c r="AB157" s="27"/>
    </row>
    <row r="158">
      <c r="A158" s="26" t="s">
        <v>182</v>
      </c>
      <c r="Z158" s="27"/>
      <c r="AA158" s="27"/>
      <c r="AB158" s="27"/>
    </row>
    <row r="159">
      <c r="A159" s="26" t="s">
        <v>183</v>
      </c>
      <c r="Z159" s="27"/>
      <c r="AA159" s="27"/>
      <c r="AB159" s="27"/>
    </row>
    <row r="160">
      <c r="A160" s="26" t="s">
        <v>184</v>
      </c>
      <c r="Z160" s="27"/>
      <c r="AA160" s="27"/>
      <c r="AB160" s="27"/>
    </row>
    <row r="161">
      <c r="A161" s="26" t="s">
        <v>185</v>
      </c>
      <c r="Z161" s="27"/>
      <c r="AA161" s="27"/>
      <c r="AB161" s="27"/>
    </row>
    <row r="162">
      <c r="A162" s="26" t="s">
        <v>186</v>
      </c>
      <c r="Z162" s="27"/>
      <c r="AA162" s="27"/>
      <c r="AB162" s="27"/>
    </row>
    <row r="163">
      <c r="A163" s="26" t="s">
        <v>187</v>
      </c>
      <c r="Z163" s="27"/>
      <c r="AA163" s="27"/>
      <c r="AB163" s="27"/>
    </row>
    <row r="164">
      <c r="A164" s="26" t="s">
        <v>188</v>
      </c>
      <c r="Z164" s="27"/>
      <c r="AA164" s="27"/>
      <c r="AB164" s="27"/>
    </row>
    <row r="165">
      <c r="A165" s="26" t="s">
        <v>189</v>
      </c>
      <c r="Z165" s="27"/>
      <c r="AA165" s="27"/>
      <c r="AB165" s="27"/>
    </row>
    <row r="166">
      <c r="A166" s="26" t="s">
        <v>190</v>
      </c>
      <c r="Z166" s="27"/>
      <c r="AA166" s="27"/>
      <c r="AB166" s="27"/>
    </row>
    <row r="167">
      <c r="A167" s="26" t="s">
        <v>191</v>
      </c>
      <c r="Z167" s="27"/>
      <c r="AA167" s="27"/>
      <c r="AB167" s="27"/>
    </row>
    <row r="168">
      <c r="A168" s="26" t="s">
        <v>192</v>
      </c>
      <c r="Z168" s="27"/>
      <c r="AA168" s="27"/>
      <c r="AB168" s="27"/>
    </row>
    <row r="169">
      <c r="A169" s="26" t="s">
        <v>193</v>
      </c>
      <c r="Z169" s="27"/>
      <c r="AA169" s="27"/>
      <c r="AB169" s="27"/>
    </row>
    <row r="170">
      <c r="A170" s="26" t="s">
        <v>194</v>
      </c>
      <c r="Z170" s="27"/>
      <c r="AA170" s="27"/>
      <c r="AB170" s="27"/>
    </row>
    <row r="171">
      <c r="A171" s="26" t="s">
        <v>195</v>
      </c>
      <c r="Z171" s="27"/>
      <c r="AA171" s="27"/>
      <c r="AB171" s="27"/>
    </row>
    <row r="172">
      <c r="A172" s="26" t="s">
        <v>196</v>
      </c>
      <c r="Z172" s="27"/>
      <c r="AA172" s="27"/>
      <c r="AB172" s="27"/>
    </row>
    <row r="173">
      <c r="A173" s="26" t="s">
        <v>197</v>
      </c>
      <c r="Z173" s="27"/>
      <c r="AA173" s="27"/>
      <c r="AB173" s="27"/>
    </row>
    <row r="174">
      <c r="A174" s="26" t="s">
        <v>198</v>
      </c>
      <c r="Z174" s="27"/>
      <c r="AA174" s="27"/>
      <c r="AB174" s="27"/>
    </row>
    <row r="175">
      <c r="A175" s="26" t="s">
        <v>199</v>
      </c>
      <c r="Z175" s="27"/>
      <c r="AA175" s="27"/>
      <c r="AB175" s="27"/>
    </row>
    <row r="176">
      <c r="A176" s="26" t="s">
        <v>200</v>
      </c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  <row r="1075">
      <c r="Z1075" s="27"/>
      <c r="AA1075" s="27"/>
      <c r="AB1075" s="27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  <hyperlink r:id="rId40" ref="A164"/>
    <hyperlink r:id="rId41" ref="A165"/>
    <hyperlink r:id="rId42" ref="A166"/>
    <hyperlink r:id="rId43" ref="A167"/>
    <hyperlink r:id="rId44" ref="A168"/>
    <hyperlink r:id="rId45" ref="A169"/>
    <hyperlink r:id="rId46" ref="A170"/>
    <hyperlink r:id="rId47" ref="A171"/>
    <hyperlink r:id="rId48" ref="A172"/>
    <hyperlink r:id="rId49" ref="A173"/>
    <hyperlink r:id="rId50" ref="A174"/>
    <hyperlink r:id="rId51" ref="A175"/>
    <hyperlink r:id="rId52" ref="A176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1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7" t="s">
        <v>26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7" t="s">
        <v>27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1">
        <v>75.0</v>
      </c>
      <c r="Q6" s="1">
        <v>175.0</v>
      </c>
    </row>
    <row r="9">
      <c r="A9" s="1" t="s">
        <v>1</v>
      </c>
      <c r="C9" s="17" t="s">
        <v>26</v>
      </c>
      <c r="D9" s="17" t="s">
        <v>27</v>
      </c>
    </row>
    <row r="10">
      <c r="A10" s="15" t="s">
        <v>8</v>
      </c>
      <c r="D10" s="17">
        <v>470.0</v>
      </c>
    </row>
    <row r="11">
      <c r="A11" s="15" t="s">
        <v>9</v>
      </c>
      <c r="C11" s="9">
        <v>59.0</v>
      </c>
      <c r="D11" s="17">
        <v>529.0</v>
      </c>
    </row>
    <row r="12">
      <c r="A12" s="15" t="s">
        <v>10</v>
      </c>
      <c r="C12" s="9">
        <v>45.0</v>
      </c>
      <c r="D12" s="17">
        <v>574.0</v>
      </c>
    </row>
    <row r="13">
      <c r="A13" s="15" t="s">
        <v>11</v>
      </c>
      <c r="B13" s="9">
        <v>0.21176470588235294</v>
      </c>
      <c r="C13" s="9">
        <v>85.0</v>
      </c>
      <c r="D13" s="17">
        <v>659.0</v>
      </c>
      <c r="F13" s="9">
        <v>18.0</v>
      </c>
    </row>
    <row r="14">
      <c r="A14" s="15" t="s">
        <v>12</v>
      </c>
      <c r="B14" s="9">
        <v>0.1781609195402299</v>
      </c>
      <c r="C14" s="9">
        <v>174.0</v>
      </c>
      <c r="D14" s="17">
        <v>833.0</v>
      </c>
      <c r="F14" s="9">
        <v>31.0</v>
      </c>
    </row>
    <row r="15">
      <c r="A15" s="15" t="s">
        <v>13</v>
      </c>
      <c r="B15" s="9">
        <v>0.15228426395939088</v>
      </c>
      <c r="C15" s="9">
        <v>197.0</v>
      </c>
      <c r="D15" s="17">
        <v>1030.0</v>
      </c>
      <c r="F15" s="9">
        <v>30.0</v>
      </c>
    </row>
    <row r="16">
      <c r="A16" s="15" t="s">
        <v>14</v>
      </c>
      <c r="B16" s="9">
        <v>0.3004484304932735</v>
      </c>
      <c r="C16" s="9">
        <v>223.0</v>
      </c>
      <c r="D16" s="17">
        <v>1253.0</v>
      </c>
      <c r="F16" s="9">
        <v>67.0</v>
      </c>
    </row>
    <row r="17">
      <c r="A17" s="15" t="s">
        <v>15</v>
      </c>
      <c r="B17" s="9">
        <v>0.1443661971830986</v>
      </c>
      <c r="C17" s="9">
        <v>284.0</v>
      </c>
      <c r="D17" s="17">
        <v>1537.0</v>
      </c>
      <c r="F17" s="9">
        <v>41.0</v>
      </c>
    </row>
    <row r="18">
      <c r="A18" s="15" t="s">
        <v>16</v>
      </c>
      <c r="B18" s="9">
        <v>0.16129032258064516</v>
      </c>
      <c r="C18" s="9">
        <v>217.0</v>
      </c>
      <c r="D18" s="17">
        <v>1754.0</v>
      </c>
      <c r="F18" s="9">
        <v>35.0</v>
      </c>
    </row>
    <row r="19">
      <c r="A19" s="15" t="s">
        <v>17</v>
      </c>
      <c r="B19" s="9">
        <v>1.0</v>
      </c>
      <c r="C19" s="9">
        <v>86.0</v>
      </c>
      <c r="D19" s="17">
        <v>1840.0</v>
      </c>
      <c r="F19" s="9">
        <v>86.0</v>
      </c>
    </row>
    <row r="20">
      <c r="A20" s="15" t="s">
        <v>18</v>
      </c>
      <c r="B20" s="9">
        <v>0.18914473684210525</v>
      </c>
      <c r="C20" s="9">
        <v>608.0</v>
      </c>
      <c r="D20" s="17">
        <v>2448.0</v>
      </c>
      <c r="F20" s="9">
        <v>115.0</v>
      </c>
    </row>
    <row r="21">
      <c r="A21" s="15" t="s">
        <v>19</v>
      </c>
      <c r="B21" s="9">
        <v>0.21804511278195488</v>
      </c>
      <c r="C21" s="9">
        <v>399.0</v>
      </c>
      <c r="D21" s="17">
        <v>2847.0</v>
      </c>
      <c r="F21" s="9">
        <v>87.0</v>
      </c>
    </row>
    <row r="22">
      <c r="A22" s="15" t="s">
        <v>20</v>
      </c>
      <c r="B22" s="9">
        <f t="shared" ref="B22:B24" si="3">F22/C22</f>
        <v>0.153030303</v>
      </c>
      <c r="C22" s="9">
        <v>660.0</v>
      </c>
      <c r="D22" s="17">
        <v>3507.0</v>
      </c>
      <c r="F22" s="9">
        <v>101.0</v>
      </c>
    </row>
    <row r="23">
      <c r="A23" s="15" t="s">
        <v>21</v>
      </c>
      <c r="B23" s="9">
        <f t="shared" si="3"/>
        <v>0.1214128035</v>
      </c>
      <c r="C23" s="9">
        <f t="shared" ref="C23:C24" si="4">D23-D22</f>
        <v>453</v>
      </c>
      <c r="D23" s="1">
        <v>3960.0</v>
      </c>
      <c r="F23" s="9">
        <v>55.0</v>
      </c>
    </row>
    <row r="24">
      <c r="A24" s="15" t="s">
        <v>22</v>
      </c>
      <c r="B24" s="9">
        <f t="shared" si="3"/>
        <v>0.1704545455</v>
      </c>
      <c r="C24" s="9">
        <f t="shared" si="4"/>
        <v>440</v>
      </c>
      <c r="D24" s="1">
        <v>4400.0</v>
      </c>
      <c r="F24" s="1">
        <v>75.0</v>
      </c>
    </row>
    <row r="25">
      <c r="A25" s="15" t="s">
        <v>23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2</v>
      </c>
      <c r="C1" s="1" t="s">
        <v>3</v>
      </c>
      <c r="D1" s="1" t="s">
        <v>4</v>
      </c>
    </row>
    <row r="2">
      <c r="A2" s="4">
        <v>43903.0</v>
      </c>
      <c r="B2" s="6">
        <v>34.0</v>
      </c>
      <c r="C2" s="8">
        <f>31*C$19</f>
        <v>38.316</v>
      </c>
      <c r="D2" s="9">
        <f t="shared" ref="D2:D14" si="1">(C2-B2)*(C2-B2)</f>
        <v>18.627856</v>
      </c>
    </row>
    <row r="3">
      <c r="A3" s="4">
        <v>43904.0</v>
      </c>
      <c r="B3" s="6">
        <v>45.0</v>
      </c>
      <c r="C3" s="8">
        <f t="shared" ref="C3:C16" si="2">C2*C$19</f>
        <v>47.358576</v>
      </c>
      <c r="D3" s="9">
        <f t="shared" si="1"/>
        <v>5.562880748</v>
      </c>
    </row>
    <row r="4">
      <c r="A4" s="4">
        <v>43905.0</v>
      </c>
      <c r="B4" s="6">
        <v>56.0</v>
      </c>
      <c r="C4" s="8">
        <f t="shared" si="2"/>
        <v>58.53519994</v>
      </c>
      <c r="D4" s="9">
        <f t="shared" si="1"/>
        <v>6.427238715</v>
      </c>
    </row>
    <row r="5">
      <c r="A5" s="4">
        <v>43906.0</v>
      </c>
      <c r="B5" s="6">
        <v>65.0</v>
      </c>
      <c r="C5" s="8">
        <f t="shared" si="2"/>
        <v>72.34950712</v>
      </c>
      <c r="D5" s="9">
        <f t="shared" si="1"/>
        <v>54.01525492</v>
      </c>
    </row>
    <row r="6">
      <c r="A6" s="4">
        <v>43907.0</v>
      </c>
      <c r="B6" s="6">
        <v>79.0</v>
      </c>
      <c r="C6" s="8">
        <f t="shared" si="2"/>
        <v>89.4239908</v>
      </c>
      <c r="D6" s="9">
        <f t="shared" si="1"/>
        <v>108.6595842</v>
      </c>
    </row>
    <row r="7">
      <c r="A7" s="4">
        <v>43908.0</v>
      </c>
      <c r="B7" s="6">
        <v>97.0</v>
      </c>
      <c r="C7" s="8">
        <f t="shared" si="2"/>
        <v>110.5280526</v>
      </c>
      <c r="D7" s="9">
        <f t="shared" si="1"/>
        <v>183.008208</v>
      </c>
    </row>
    <row r="8">
      <c r="A8" s="4">
        <v>43909.0</v>
      </c>
      <c r="B8" s="10">
        <f>97+31</f>
        <v>128</v>
      </c>
      <c r="C8" s="8">
        <f t="shared" si="2"/>
        <v>136.6126731</v>
      </c>
      <c r="D8" s="9">
        <f t="shared" si="1"/>
        <v>74.17813709</v>
      </c>
    </row>
    <row r="9">
      <c r="A9" s="4">
        <v>43910.0</v>
      </c>
      <c r="B9" s="6">
        <v>158.0</v>
      </c>
      <c r="C9" s="8">
        <f t="shared" si="2"/>
        <v>168.8532639</v>
      </c>
      <c r="D9" s="9">
        <f t="shared" si="1"/>
        <v>117.7933371</v>
      </c>
    </row>
    <row r="10">
      <c r="A10" s="4">
        <v>43911.0</v>
      </c>
      <c r="B10" s="6">
        <v>225.0</v>
      </c>
      <c r="C10" s="8">
        <f t="shared" si="2"/>
        <v>208.7026342</v>
      </c>
      <c r="D10" s="9">
        <f t="shared" si="1"/>
        <v>265.604133</v>
      </c>
    </row>
    <row r="11">
      <c r="A11" s="4">
        <v>43912.0</v>
      </c>
      <c r="B11" s="6">
        <v>266.0</v>
      </c>
      <c r="C11" s="8">
        <f t="shared" si="2"/>
        <v>257.9564558</v>
      </c>
      <c r="D11" s="9">
        <f t="shared" si="1"/>
        <v>64.69860275</v>
      </c>
    </row>
    <row r="12">
      <c r="A12" s="4">
        <v>43913.0</v>
      </c>
      <c r="B12" s="6">
        <v>301.0</v>
      </c>
      <c r="C12" s="8">
        <f t="shared" si="2"/>
        <v>318.8341794</v>
      </c>
      <c r="D12" s="9">
        <f t="shared" si="1"/>
        <v>318.0579553</v>
      </c>
    </row>
    <row r="13">
      <c r="A13" s="4">
        <v>43914.0</v>
      </c>
      <c r="B13" s="6">
        <v>387.0</v>
      </c>
      <c r="C13" s="8">
        <f t="shared" si="2"/>
        <v>394.0790458</v>
      </c>
      <c r="D13" s="9">
        <f t="shared" si="1"/>
        <v>50.11288876</v>
      </c>
    </row>
    <row r="14">
      <c r="A14" s="4">
        <v>43915.0</v>
      </c>
      <c r="B14" s="6">
        <v>502.0</v>
      </c>
      <c r="C14" s="8">
        <f t="shared" si="2"/>
        <v>487.0817005</v>
      </c>
      <c r="D14" s="9">
        <f t="shared" si="1"/>
        <v>222.5556585</v>
      </c>
    </row>
    <row r="15">
      <c r="A15" s="4">
        <v>43916.0</v>
      </c>
      <c r="B15" s="6">
        <v>589.0</v>
      </c>
      <c r="C15" s="8">
        <f t="shared" si="2"/>
        <v>602.0329819</v>
      </c>
    </row>
    <row r="16">
      <c r="A16" s="4">
        <v>43917.0</v>
      </c>
      <c r="B16" s="10">
        <v>690.0</v>
      </c>
      <c r="C16" s="8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24</v>
      </c>
      <c r="D1" s="16" t="s">
        <v>25</v>
      </c>
      <c r="J1" s="17">
        <v>1.0</v>
      </c>
    </row>
    <row r="2">
      <c r="A2" s="9" t="str">
        <f>Min(#REF!)</f>
        <v>#REF!</v>
      </c>
    </row>
    <row r="3">
      <c r="A3" s="18">
        <f>MSE!B19</f>
        <v>1489.301735</v>
      </c>
    </row>
    <row r="4">
      <c r="A4" s="16" t="s">
        <v>28</v>
      </c>
    </row>
    <row r="6">
      <c r="A6" s="16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