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6"/>
  </bookViews>
  <sheets>
    <sheet name="data" sheetId="1" r:id="rId1"/>
    <sheet name="cumulative" sheetId="6" r:id="rId2"/>
    <sheet name="intrapolated" sheetId="5" r:id="rId3"/>
    <sheet name="fullgraph" sheetId="8" r:id="rId4"/>
    <sheet name="hints" sheetId="7" r:id="rId5"/>
    <sheet name="colors" sheetId="4" r:id="rId6"/>
    <sheet name="info" sheetId="3" r:id="rId7"/>
  </sheets>
  <calcPr calcId="162913"/>
</workbook>
</file>

<file path=xl/calcChain.xml><?xml version="1.0" encoding="utf-8"?>
<calcChain xmlns="http://schemas.openxmlformats.org/spreadsheetml/2006/main">
  <c r="M26" i="3" l="1"/>
  <c r="M27" i="3" s="1"/>
  <c r="M28" i="3" s="1"/>
  <c r="CF9" i="5" l="1"/>
  <c r="CD9" i="5"/>
  <c r="CB9" i="5"/>
  <c r="BZ9" i="5"/>
  <c r="BX9" i="5"/>
  <c r="BV9" i="5"/>
  <c r="BT9" i="5"/>
  <c r="BR9" i="5"/>
  <c r="BP9" i="5"/>
  <c r="BN9" i="5"/>
  <c r="BL9" i="5"/>
  <c r="BJ9" i="5"/>
  <c r="BH9" i="5"/>
  <c r="BF9" i="5"/>
  <c r="BD9" i="5"/>
  <c r="BB9" i="5"/>
  <c r="AZ9" i="5"/>
  <c r="AX9" i="5"/>
  <c r="AV9" i="5"/>
  <c r="AT9" i="5"/>
  <c r="AR9" i="5"/>
  <c r="AP9" i="5"/>
  <c r="AN9" i="5"/>
  <c r="AL9" i="5"/>
  <c r="AJ9" i="5"/>
  <c r="AH9" i="5"/>
  <c r="AF9" i="5"/>
  <c r="AD9" i="5"/>
  <c r="BE9" i="6"/>
  <c r="BF9" i="6"/>
  <c r="BG9" i="6"/>
  <c r="BH9" i="6"/>
  <c r="BI9" i="6"/>
  <c r="BJ9" i="6"/>
  <c r="BK9" i="6"/>
  <c r="BL9" i="6"/>
  <c r="BM9" i="6"/>
  <c r="BN9" i="6"/>
  <c r="BO9" i="6"/>
  <c r="BP9" i="6"/>
  <c r="BQ9" i="6"/>
  <c r="BR9" i="6"/>
  <c r="BS9" i="6"/>
  <c r="BT9" i="6"/>
  <c r="BU9" i="6"/>
  <c r="BV9" i="6"/>
  <c r="BW9" i="6"/>
  <c r="BX9" i="6"/>
  <c r="BY9" i="6"/>
  <c r="BZ9" i="6"/>
  <c r="CA9" i="6"/>
  <c r="CB9" i="6"/>
  <c r="CC9" i="6"/>
  <c r="CD9" i="6"/>
  <c r="CE9" i="6"/>
  <c r="CF9" i="6"/>
  <c r="CG9" i="6"/>
  <c r="CH9" i="6"/>
  <c r="CI9" i="6"/>
  <c r="AT2" i="6" l="1"/>
  <c r="AT3" i="6"/>
  <c r="AU3" i="6"/>
  <c r="AV3" i="6"/>
  <c r="AW3" i="6"/>
  <c r="AX3" i="6"/>
  <c r="AY3" i="6"/>
  <c r="AZ3" i="6"/>
  <c r="BA3" i="6"/>
  <c r="BB3" i="6"/>
  <c r="BC3" i="6"/>
  <c r="BD3" i="6"/>
  <c r="BE3" i="6"/>
  <c r="BF3" i="6"/>
  <c r="BG3" i="6"/>
  <c r="BH3" i="6"/>
  <c r="BI3" i="6"/>
  <c r="BJ3" i="6"/>
  <c r="BK3" i="6"/>
  <c r="BL3" i="6"/>
  <c r="BM3" i="6"/>
  <c r="BN3" i="6"/>
  <c r="BO3" i="6"/>
  <c r="BP3" i="6"/>
  <c r="BQ3" i="6"/>
  <c r="BR3" i="6"/>
  <c r="BS3" i="6"/>
  <c r="BT3" i="6"/>
  <c r="BU3" i="6"/>
  <c r="BV3" i="6"/>
  <c r="BW3" i="6"/>
  <c r="BX3" i="6"/>
  <c r="BY3" i="6"/>
  <c r="BZ3" i="6"/>
  <c r="CA3" i="6"/>
  <c r="CB3" i="6"/>
  <c r="CC3" i="6"/>
  <c r="CD3" i="6"/>
  <c r="CE3" i="6"/>
  <c r="CF3" i="6"/>
  <c r="CG3" i="6"/>
  <c r="CH3" i="6"/>
  <c r="CI3" i="6"/>
  <c r="AT4" i="6"/>
  <c r="AU4" i="6"/>
  <c r="AV4" i="6"/>
  <c r="AW4" i="6"/>
  <c r="AX4" i="6"/>
  <c r="AY4" i="6"/>
  <c r="AZ4" i="6"/>
  <c r="BA4" i="6"/>
  <c r="BB4" i="6"/>
  <c r="BC4" i="6"/>
  <c r="BD4" i="6"/>
  <c r="BE4" i="6"/>
  <c r="BF4" i="6"/>
  <c r="BG4" i="6"/>
  <c r="BH4" i="6"/>
  <c r="BI4" i="6"/>
  <c r="BJ4" i="6"/>
  <c r="BK4" i="6"/>
  <c r="BL4" i="6"/>
  <c r="BM4" i="6"/>
  <c r="BN4" i="6"/>
  <c r="BO4" i="6"/>
  <c r="BP4" i="6"/>
  <c r="BQ4" i="6"/>
  <c r="BR4" i="6"/>
  <c r="BS4" i="6"/>
  <c r="BT4" i="6"/>
  <c r="BU4" i="6"/>
  <c r="BV4" i="6"/>
  <c r="BW4" i="6"/>
  <c r="BX4" i="6"/>
  <c r="BY4" i="6"/>
  <c r="BZ4" i="6"/>
  <c r="CA4" i="6"/>
  <c r="CB4" i="6"/>
  <c r="CC4" i="6"/>
  <c r="CD4" i="6"/>
  <c r="CE4" i="6"/>
  <c r="CF4" i="6"/>
  <c r="CG4" i="6"/>
  <c r="CH4" i="6"/>
  <c r="CI4" i="6"/>
  <c r="AT5" i="6"/>
  <c r="AU5" i="6"/>
  <c r="AV5" i="6"/>
  <c r="AW5" i="6"/>
  <c r="AX5" i="6"/>
  <c r="AY5" i="6"/>
  <c r="AZ5" i="6"/>
  <c r="BA5" i="6"/>
  <c r="BB5" i="6"/>
  <c r="BC5" i="6"/>
  <c r="BD5" i="6"/>
  <c r="BE5" i="6"/>
  <c r="BF5" i="6"/>
  <c r="BG5" i="6"/>
  <c r="BH5" i="6"/>
  <c r="BI5" i="6"/>
  <c r="BJ5" i="6"/>
  <c r="BK5" i="6"/>
  <c r="BL5" i="6"/>
  <c r="BM5" i="6"/>
  <c r="BN5" i="6"/>
  <c r="BO5" i="6"/>
  <c r="BP5" i="6"/>
  <c r="BQ5" i="6"/>
  <c r="BR5" i="6"/>
  <c r="BS5" i="6"/>
  <c r="BT5" i="6"/>
  <c r="BU5" i="6"/>
  <c r="BV5" i="6"/>
  <c r="BW5" i="6"/>
  <c r="BX5" i="6"/>
  <c r="BY5" i="6"/>
  <c r="BZ5" i="6"/>
  <c r="CA5" i="6"/>
  <c r="CB5" i="6"/>
  <c r="CC5" i="6"/>
  <c r="CD5" i="6"/>
  <c r="CE5" i="6"/>
  <c r="CF5" i="6"/>
  <c r="CG5" i="6"/>
  <c r="CH5" i="6"/>
  <c r="CI5" i="6"/>
  <c r="AT6" i="6"/>
  <c r="AU6" i="6"/>
  <c r="AV6" i="6"/>
  <c r="AW6" i="6"/>
  <c r="AX6" i="6"/>
  <c r="AY6" i="6"/>
  <c r="AZ6" i="6"/>
  <c r="BA6" i="6"/>
  <c r="BB6" i="6"/>
  <c r="BC6" i="6"/>
  <c r="BD6" i="6"/>
  <c r="BE6" i="6"/>
  <c r="BF6" i="6"/>
  <c r="BG6" i="6"/>
  <c r="BH6" i="6"/>
  <c r="BI6" i="6"/>
  <c r="BJ6" i="6"/>
  <c r="BK6" i="6"/>
  <c r="BL6" i="6"/>
  <c r="BM6" i="6"/>
  <c r="BN6" i="6"/>
  <c r="BO6" i="6"/>
  <c r="BP6" i="6"/>
  <c r="BQ6" i="6"/>
  <c r="BR6" i="6"/>
  <c r="BS6" i="6"/>
  <c r="BT6" i="6"/>
  <c r="BU6" i="6"/>
  <c r="BV6" i="6"/>
  <c r="BW6" i="6"/>
  <c r="BX6" i="6"/>
  <c r="BY6" i="6"/>
  <c r="BZ6" i="6"/>
  <c r="CA6" i="6"/>
  <c r="CB6" i="6"/>
  <c r="CC6" i="6"/>
  <c r="CD6" i="6"/>
  <c r="CE6" i="6"/>
  <c r="CF6" i="6"/>
  <c r="CG6" i="6"/>
  <c r="CH6" i="6"/>
  <c r="CI6" i="6"/>
  <c r="AT7" i="6"/>
  <c r="AU7" i="6"/>
  <c r="AV7" i="6"/>
  <c r="AW7" i="6"/>
  <c r="AX7" i="6"/>
  <c r="AY7" i="6"/>
  <c r="AZ7" i="6"/>
  <c r="BA7" i="6"/>
  <c r="BB7" i="6"/>
  <c r="BC7" i="6"/>
  <c r="BD7" i="6"/>
  <c r="BE7" i="6"/>
  <c r="BF7" i="6"/>
  <c r="BG7" i="6"/>
  <c r="BH7" i="6"/>
  <c r="BI7" i="6"/>
  <c r="BJ7" i="6"/>
  <c r="BK7" i="6"/>
  <c r="BL7" i="6"/>
  <c r="BM7" i="6"/>
  <c r="BN7" i="6"/>
  <c r="BO7" i="6"/>
  <c r="BP7" i="6"/>
  <c r="BQ7" i="6"/>
  <c r="BR7" i="6"/>
  <c r="BS7" i="6"/>
  <c r="BT7" i="6"/>
  <c r="BU7" i="6"/>
  <c r="BV7" i="6"/>
  <c r="BW7" i="6"/>
  <c r="BX7" i="6"/>
  <c r="BY7" i="6"/>
  <c r="BZ7" i="6"/>
  <c r="CA7" i="6"/>
  <c r="CB7" i="6"/>
  <c r="CC7" i="6"/>
  <c r="CD7" i="6"/>
  <c r="CE7" i="6"/>
  <c r="CF7" i="6"/>
  <c r="CG7" i="6"/>
  <c r="CH7" i="6"/>
  <c r="CI7" i="6"/>
  <c r="AT8" i="6"/>
  <c r="AU8" i="6"/>
  <c r="AV8" i="6"/>
  <c r="AW8" i="6"/>
  <c r="AX8" i="6"/>
  <c r="AY8" i="6"/>
  <c r="AZ8" i="6"/>
  <c r="BA8" i="6"/>
  <c r="BB8" i="6"/>
  <c r="BC8" i="6"/>
  <c r="BD8" i="6"/>
  <c r="BE8" i="6"/>
  <c r="BF8" i="6"/>
  <c r="BG8" i="6"/>
  <c r="BH8" i="6"/>
  <c r="BI8" i="6"/>
  <c r="BJ8" i="6"/>
  <c r="BK8" i="6"/>
  <c r="BL8" i="6"/>
  <c r="BM8" i="6"/>
  <c r="BN8" i="6"/>
  <c r="BO8" i="6"/>
  <c r="BP8" i="6"/>
  <c r="BQ8" i="6"/>
  <c r="BR8" i="6"/>
  <c r="BS8" i="6"/>
  <c r="BT8" i="6"/>
  <c r="BU8" i="6"/>
  <c r="BV8" i="6"/>
  <c r="BW8" i="6"/>
  <c r="BX8" i="6"/>
  <c r="BY8" i="6"/>
  <c r="BZ8" i="6"/>
  <c r="CA8" i="6"/>
  <c r="CB8" i="6"/>
  <c r="CC8" i="6"/>
  <c r="CD8" i="6"/>
  <c r="CE8" i="6"/>
  <c r="CF8" i="6"/>
  <c r="CG8" i="6"/>
  <c r="CH8" i="6"/>
  <c r="CI8" i="6"/>
  <c r="AT9" i="6"/>
  <c r="AU9" i="6"/>
  <c r="AV9" i="6"/>
  <c r="AW9" i="6"/>
  <c r="AX9" i="6"/>
  <c r="AY9" i="6"/>
  <c r="AZ9" i="6"/>
  <c r="BA9" i="6"/>
  <c r="BB9" i="6"/>
  <c r="BC9" i="6"/>
  <c r="BD9" i="6"/>
  <c r="AT10" i="6"/>
  <c r="AU10" i="6"/>
  <c r="AV10" i="6"/>
  <c r="AW10" i="6"/>
  <c r="AX10" i="6"/>
  <c r="AY10" i="6"/>
  <c r="AZ10" i="6"/>
  <c r="BA10" i="6"/>
  <c r="BB10" i="6"/>
  <c r="BC10" i="6"/>
  <c r="BD10" i="6"/>
  <c r="BE10" i="6"/>
  <c r="BF10" i="6"/>
  <c r="BG10" i="6"/>
  <c r="BH10" i="6"/>
  <c r="BI10" i="6"/>
  <c r="BJ10" i="6"/>
  <c r="BK10" i="6"/>
  <c r="BL10" i="6"/>
  <c r="BM10" i="6"/>
  <c r="BN10" i="6"/>
  <c r="BO10" i="6"/>
  <c r="BP10" i="6"/>
  <c r="BQ10" i="6"/>
  <c r="BR10" i="6"/>
  <c r="BS10" i="6"/>
  <c r="BT10" i="6"/>
  <c r="BU10" i="6"/>
  <c r="BV10" i="6"/>
  <c r="BW10" i="6"/>
  <c r="BX10" i="6"/>
  <c r="BY10" i="6"/>
  <c r="BZ10" i="6"/>
  <c r="CA10" i="6"/>
  <c r="CB10" i="6"/>
  <c r="CC10" i="6"/>
  <c r="CD10" i="6"/>
  <c r="CE10" i="6"/>
  <c r="CF10" i="6"/>
  <c r="CG10" i="6"/>
  <c r="CH10" i="6"/>
  <c r="CI10"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BU11" i="6"/>
  <c r="BV11" i="6"/>
  <c r="BW11" i="6"/>
  <c r="BX11" i="6"/>
  <c r="BY11" i="6"/>
  <c r="BZ11" i="6"/>
  <c r="CA11" i="6"/>
  <c r="CB11" i="6"/>
  <c r="CC11" i="6"/>
  <c r="CD11" i="6"/>
  <c r="CE11" i="6"/>
  <c r="CF11" i="6"/>
  <c r="CG11" i="6"/>
  <c r="CH11" i="6"/>
  <c r="CI11"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AV2" i="6"/>
  <c r="AW2" i="6"/>
  <c r="AX2" i="6"/>
  <c r="AY2" i="6"/>
  <c r="AZ2" i="6"/>
  <c r="BA2" i="6"/>
  <c r="BB2" i="6"/>
  <c r="BC2" i="6"/>
  <c r="BD2" i="6"/>
  <c r="BE2" i="6"/>
  <c r="BF2" i="6"/>
  <c r="BG2" i="6"/>
  <c r="BH2" i="6"/>
  <c r="BI2" i="6"/>
  <c r="BJ2" i="6"/>
  <c r="BK2" i="6"/>
  <c r="BL2" i="6"/>
  <c r="BM2" i="6"/>
  <c r="BN2" i="6"/>
  <c r="BO2" i="6"/>
  <c r="BP2" i="6"/>
  <c r="BQ2" i="6"/>
  <c r="BR2" i="6"/>
  <c r="BS2" i="6"/>
  <c r="BT2" i="6"/>
  <c r="BU2" i="6"/>
  <c r="BV2" i="6"/>
  <c r="BW2" i="6"/>
  <c r="BX2" i="6"/>
  <c r="BY2" i="6"/>
  <c r="BZ2" i="6"/>
  <c r="CA2" i="6"/>
  <c r="CB2" i="6"/>
  <c r="CC2" i="6"/>
  <c r="CD2" i="6"/>
  <c r="CE2" i="6"/>
  <c r="CF2" i="6"/>
  <c r="CG2" i="6"/>
  <c r="CH2" i="6"/>
  <c r="CI2" i="6"/>
  <c r="AU2" i="6"/>
  <c r="AU1" i="6"/>
  <c r="AV1" i="6" s="1"/>
  <c r="AW1" i="6" s="1"/>
  <c r="AX1" i="6" s="1"/>
  <c r="AY1" i="6" s="1"/>
  <c r="AZ1" i="6" s="1"/>
  <c r="BA1" i="6" s="1"/>
  <c r="BB1" i="6" s="1"/>
  <c r="BC1" i="6" s="1"/>
  <c r="BD1" i="6" s="1"/>
  <c r="BE1" i="6" s="1"/>
  <c r="BF1" i="6" s="1"/>
  <c r="BG1" i="6" s="1"/>
  <c r="BH1" i="6" s="1"/>
  <c r="BI1" i="6" s="1"/>
  <c r="BJ1" i="6" s="1"/>
  <c r="BK1" i="6" s="1"/>
  <c r="BL1" i="6" s="1"/>
  <c r="BM1" i="6" s="1"/>
  <c r="BN1" i="6" s="1"/>
  <c r="BO1" i="6" s="1"/>
  <c r="BP1" i="6" s="1"/>
  <c r="BQ1" i="6" s="1"/>
  <c r="BR1" i="6" s="1"/>
  <c r="BS1" i="6" s="1"/>
  <c r="BT1" i="6" s="1"/>
  <c r="BU1" i="6" s="1"/>
  <c r="BV1" i="6" s="1"/>
  <c r="BW1" i="6" s="1"/>
  <c r="BX1" i="6" s="1"/>
  <c r="BY1" i="6" s="1"/>
  <c r="BZ1" i="6" s="1"/>
  <c r="CA1" i="6" s="1"/>
  <c r="CB1" i="6" s="1"/>
  <c r="CC1" i="6" s="1"/>
  <c r="CD1" i="6" s="1"/>
  <c r="CE1" i="6" s="1"/>
  <c r="CF1" i="6" s="1"/>
  <c r="CG1" i="6" s="1"/>
  <c r="CH1" i="6" s="1"/>
  <c r="CI1" i="6" s="1"/>
  <c r="D1" i="6"/>
  <c r="E1" i="6" s="1"/>
  <c r="F1" i="6" s="1"/>
  <c r="G1" i="6" s="1"/>
  <c r="H1" i="6" s="1"/>
  <c r="I1" i="6" s="1"/>
  <c r="J1" i="6" s="1"/>
  <c r="K1" i="6" s="1"/>
  <c r="L1" i="6" s="1"/>
  <c r="M1" i="6" s="1"/>
  <c r="N1" i="6" s="1"/>
  <c r="O1" i="6" s="1"/>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 i="6" s="1"/>
  <c r="AR1" i="6" s="1"/>
  <c r="BV27" i="5"/>
  <c r="CJ30" i="5"/>
  <c r="CH30" i="5"/>
  <c r="CF30" i="5"/>
  <c r="CD30" i="5"/>
  <c r="CB30" i="5"/>
  <c r="BN20" i="5"/>
  <c r="BL20" i="5"/>
  <c r="BJ20" i="5"/>
  <c r="BH20" i="5"/>
  <c r="BF20" i="5"/>
  <c r="BD20" i="5"/>
  <c r="BF10" i="5"/>
  <c r="BD10" i="5"/>
  <c r="BB10" i="5"/>
  <c r="AZ10" i="5"/>
  <c r="AX10" i="5"/>
  <c r="AV10" i="5"/>
  <c r="AT10" i="5"/>
  <c r="AR10" i="5"/>
  <c r="AP10" i="5"/>
  <c r="AN10" i="5"/>
  <c r="AL10" i="5"/>
  <c r="AJ10" i="5"/>
  <c r="AH10" i="5"/>
  <c r="AF10" i="5"/>
  <c r="AL32" i="5"/>
  <c r="AJ32" i="5"/>
  <c r="AH32" i="5"/>
  <c r="AF32" i="5"/>
  <c r="AD32" i="5"/>
  <c r="AB32" i="5"/>
  <c r="Z32" i="5"/>
  <c r="X32" i="5"/>
  <c r="V32" i="5"/>
  <c r="T32" i="5"/>
  <c r="R32" i="5"/>
  <c r="P32" i="5"/>
  <c r="N32" i="5"/>
  <c r="L32" i="5"/>
  <c r="J32" i="5"/>
  <c r="H32" i="5"/>
  <c r="CJ31" i="5"/>
  <c r="CJ29" i="5"/>
  <c r="CJ27" i="5"/>
  <c r="CJ26" i="5"/>
  <c r="CH29" i="5"/>
  <c r="CH28" i="5"/>
  <c r="CH27" i="5"/>
  <c r="CH26" i="5"/>
  <c r="CH23" i="5"/>
  <c r="CF29" i="5"/>
  <c r="CF28" i="5"/>
  <c r="CF27" i="5"/>
  <c r="CF26" i="5"/>
  <c r="CF23" i="5"/>
  <c r="CF22" i="5"/>
  <c r="CD29" i="5"/>
  <c r="CD28" i="5"/>
  <c r="CD27" i="5"/>
  <c r="CD26" i="5"/>
  <c r="CD24" i="5"/>
  <c r="CD23" i="5"/>
  <c r="CD22" i="5"/>
  <c r="CB29" i="5"/>
  <c r="CB28" i="5"/>
  <c r="CB27" i="5"/>
  <c r="CB26" i="5"/>
  <c r="CB25" i="5"/>
  <c r="CB24" i="5"/>
  <c r="CB23" i="5"/>
  <c r="CB22" i="5"/>
  <c r="CB21" i="5"/>
  <c r="BZ28" i="5"/>
  <c r="BZ27" i="5"/>
  <c r="BZ26" i="5"/>
  <c r="BZ25" i="5"/>
  <c r="BZ24" i="5"/>
  <c r="BZ23" i="5"/>
  <c r="BZ22" i="5"/>
  <c r="BZ21" i="5"/>
  <c r="BZ17" i="5"/>
  <c r="BX27" i="5"/>
  <c r="BX26" i="5"/>
  <c r="BX25" i="5"/>
  <c r="BX24" i="5"/>
  <c r="BX23" i="5"/>
  <c r="BX22" i="5"/>
  <c r="BX21" i="5"/>
  <c r="BX17" i="5"/>
  <c r="BV25" i="5"/>
  <c r="BV24" i="5"/>
  <c r="BV23" i="5"/>
  <c r="BV22" i="5"/>
  <c r="BV21" i="5"/>
  <c r="BV17" i="5"/>
  <c r="BT25" i="5"/>
  <c r="BT24" i="5"/>
  <c r="BT23" i="5"/>
  <c r="BT22" i="5"/>
  <c r="BT21" i="5"/>
  <c r="BT17" i="5"/>
  <c r="BR25" i="5"/>
  <c r="BR24" i="5"/>
  <c r="BR23" i="5"/>
  <c r="BR22" i="5"/>
  <c r="BR21" i="5"/>
  <c r="BR18" i="5"/>
  <c r="BR17" i="5"/>
  <c r="BP25" i="5"/>
  <c r="BP24" i="5"/>
  <c r="BP23" i="5"/>
  <c r="BP22" i="5"/>
  <c r="BP21" i="5"/>
  <c r="BP19" i="5"/>
  <c r="BP18" i="5"/>
  <c r="BP17" i="5"/>
  <c r="BN25" i="5"/>
  <c r="BN23" i="5"/>
  <c r="BN22" i="5"/>
  <c r="BN21" i="5"/>
  <c r="BN19" i="5"/>
  <c r="BN18" i="5"/>
  <c r="BN17" i="5"/>
  <c r="BL25" i="5"/>
  <c r="BL22" i="5"/>
  <c r="BL21" i="5"/>
  <c r="BL19" i="5"/>
  <c r="BL18" i="5"/>
  <c r="BL17" i="5"/>
  <c r="BL14" i="5"/>
  <c r="BL7" i="5"/>
  <c r="BJ21" i="5"/>
  <c r="BJ19" i="5"/>
  <c r="BJ18" i="5"/>
  <c r="BJ17" i="5"/>
  <c r="BJ14" i="5"/>
  <c r="BJ7" i="5"/>
  <c r="BH19" i="5"/>
  <c r="BH18" i="5"/>
  <c r="BH17" i="5"/>
  <c r="BH14" i="5"/>
  <c r="BH7" i="5"/>
  <c r="BF19" i="5"/>
  <c r="BF18" i="5"/>
  <c r="BF17" i="5"/>
  <c r="BF16" i="5"/>
  <c r="BF15" i="5"/>
  <c r="BF14" i="5"/>
  <c r="BF7" i="5"/>
  <c r="BD19" i="5"/>
  <c r="BD18" i="5"/>
  <c r="BD17" i="5"/>
  <c r="BD16" i="5"/>
  <c r="BD15" i="5"/>
  <c r="BD14" i="5"/>
  <c r="BD7" i="5"/>
  <c r="BB17" i="5"/>
  <c r="BB16" i="5"/>
  <c r="BB15" i="5"/>
  <c r="BB14" i="5"/>
  <c r="BB12" i="5"/>
  <c r="BB7" i="5"/>
  <c r="AZ16" i="5"/>
  <c r="AZ15" i="5"/>
  <c r="AZ14" i="5"/>
  <c r="AZ12" i="5"/>
  <c r="AZ7" i="5"/>
  <c r="AX16" i="5"/>
  <c r="AX15" i="5"/>
  <c r="AX14" i="5"/>
  <c r="AX13" i="5"/>
  <c r="AX12" i="5"/>
  <c r="AX7" i="5"/>
  <c r="AV15" i="5"/>
  <c r="AV14" i="5"/>
  <c r="AV13" i="5"/>
  <c r="AV12" i="5"/>
  <c r="AV7" i="5"/>
  <c r="AT14" i="5"/>
  <c r="AT13" i="5"/>
  <c r="AT12" i="5"/>
  <c r="AT7" i="5"/>
  <c r="AR13" i="5"/>
  <c r="AR12" i="5"/>
  <c r="AR11" i="5"/>
  <c r="AR7" i="5"/>
  <c r="AP13" i="5"/>
  <c r="AP12" i="5"/>
  <c r="AP11" i="5"/>
  <c r="AP8" i="5"/>
  <c r="AP7" i="5"/>
  <c r="AP6" i="5"/>
  <c r="AN12" i="5"/>
  <c r="AN11" i="5"/>
  <c r="AN8" i="5"/>
  <c r="AN7" i="5"/>
  <c r="AN6" i="5"/>
  <c r="AL12" i="5"/>
  <c r="AL11" i="5"/>
  <c r="AL8" i="5"/>
  <c r="AL7" i="5"/>
  <c r="AL6" i="5"/>
  <c r="AJ12" i="5"/>
  <c r="AJ11" i="5"/>
  <c r="AJ8" i="5"/>
  <c r="AJ7" i="5"/>
  <c r="AJ6" i="5"/>
  <c r="AH12" i="5"/>
  <c r="AH11" i="5"/>
  <c r="AH8" i="5"/>
  <c r="AH7" i="5"/>
  <c r="AH6" i="5"/>
  <c r="AF8" i="5"/>
  <c r="AF7" i="5"/>
  <c r="AF6" i="5"/>
  <c r="AD8" i="5"/>
  <c r="AD7" i="5"/>
  <c r="AD6" i="5"/>
  <c r="AB8" i="5"/>
  <c r="AB7" i="5"/>
  <c r="AB6" i="5"/>
  <c r="Z7" i="5"/>
  <c r="Z6" i="5"/>
  <c r="Z2" i="5"/>
  <c r="X7" i="5"/>
  <c r="X6" i="5"/>
  <c r="X2" i="5"/>
  <c r="V6" i="5"/>
  <c r="V5" i="5"/>
  <c r="V2" i="5"/>
  <c r="T6" i="5"/>
  <c r="T5" i="5"/>
  <c r="T4" i="5"/>
  <c r="T2" i="5"/>
  <c r="R6" i="5"/>
  <c r="R5" i="5"/>
  <c r="R4" i="5"/>
  <c r="R3" i="5"/>
  <c r="R2" i="5"/>
  <c r="P5" i="5"/>
  <c r="P3" i="5"/>
  <c r="P2" i="5"/>
  <c r="N3" i="5"/>
  <c r="N2" i="5"/>
  <c r="L3" i="5"/>
  <c r="L2" i="5"/>
  <c r="J2" i="5"/>
  <c r="H2" i="5"/>
  <c r="CK33" i="5"/>
  <c r="CI33" i="5"/>
  <c r="CG33" i="5"/>
  <c r="CE33" i="5"/>
  <c r="CC33" i="5"/>
  <c r="CA33" i="5"/>
  <c r="BY33" i="5"/>
  <c r="BW33" i="5"/>
  <c r="BU33" i="5"/>
  <c r="BS33" i="5"/>
  <c r="BQ33" i="5"/>
  <c r="BO33" i="5"/>
  <c r="BM33" i="5"/>
  <c r="BK33" i="5"/>
  <c r="BI33" i="5"/>
  <c r="BG33" i="5"/>
  <c r="BE33" i="5"/>
  <c r="BC33" i="5"/>
  <c r="BA33" i="5"/>
  <c r="AY33" i="5"/>
  <c r="AW33" i="5"/>
  <c r="AU33" i="5"/>
  <c r="AS33" i="5"/>
  <c r="AQ33" i="5"/>
  <c r="AO33" i="5"/>
  <c r="AM33" i="5"/>
  <c r="AK33" i="5"/>
  <c r="AI33" i="5"/>
  <c r="AG33" i="5"/>
  <c r="AE33" i="5"/>
  <c r="AC33" i="5"/>
  <c r="AA33" i="5"/>
  <c r="Y33" i="5"/>
  <c r="W33" i="5"/>
  <c r="U33" i="5"/>
  <c r="S33" i="5"/>
  <c r="Q33" i="5"/>
  <c r="O33" i="5"/>
  <c r="M33" i="5"/>
  <c r="K33" i="5"/>
  <c r="I33" i="5"/>
  <c r="G33" i="5"/>
  <c r="I1" i="5"/>
  <c r="K1" i="5" s="1"/>
  <c r="M1" i="5" s="1"/>
  <c r="O1" i="5" s="1"/>
  <c r="Q1" i="5" s="1"/>
  <c r="S1" i="5" s="1"/>
  <c r="U1" i="5" s="1"/>
  <c r="W1" i="5" s="1"/>
  <c r="Y1" i="5" s="1"/>
  <c r="AA1" i="5" s="1"/>
  <c r="AC1" i="5" s="1"/>
  <c r="AE1" i="5" s="1"/>
  <c r="AG1" i="5" s="1"/>
  <c r="AI1" i="5" s="1"/>
  <c r="AK1" i="5" s="1"/>
  <c r="AM1" i="5" s="1"/>
  <c r="AO1" i="5" s="1"/>
  <c r="AQ1" i="5" s="1"/>
  <c r="AS1" i="5" s="1"/>
  <c r="AU1" i="5" s="1"/>
  <c r="AW1" i="5" s="1"/>
  <c r="AY1" i="5" s="1"/>
  <c r="BA1" i="5" s="1"/>
  <c r="BC1" i="5" s="1"/>
  <c r="BE1" i="5" s="1"/>
  <c r="BG1" i="5" s="1"/>
  <c r="BI1" i="5" s="1"/>
  <c r="BK1" i="5" s="1"/>
  <c r="BM1" i="5" s="1"/>
  <c r="BO1" i="5" s="1"/>
  <c r="BQ1" i="5" s="1"/>
  <c r="BS1" i="5" s="1"/>
  <c r="BU1" i="5" s="1"/>
  <c r="BW1" i="5" s="1"/>
  <c r="BY1" i="5" s="1"/>
  <c r="CA1" i="5" s="1"/>
  <c r="CC1" i="5" s="1"/>
  <c r="CE1" i="5" s="1"/>
  <c r="CG1" i="5" s="1"/>
  <c r="CI1" i="5" s="1"/>
  <c r="CK1" i="5" s="1"/>
  <c r="C3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1" i="4"/>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G33" i="1"/>
  <c r="F3" i="5" l="1"/>
  <c r="F11" i="5"/>
  <c r="F30" i="5"/>
  <c r="F26" i="5"/>
  <c r="F22" i="5"/>
  <c r="F18" i="5"/>
  <c r="F14" i="5"/>
  <c r="F10" i="5"/>
  <c r="F6" i="5"/>
  <c r="F25" i="5"/>
  <c r="F17" i="5"/>
  <c r="F28" i="5"/>
  <c r="F24" i="5"/>
  <c r="F12" i="5"/>
  <c r="F8" i="5"/>
  <c r="F5" i="5"/>
  <c r="F29" i="5"/>
  <c r="F13" i="5"/>
  <c r="F9" i="5"/>
  <c r="F19" i="5"/>
  <c r="F27" i="5"/>
  <c r="F23" i="5"/>
  <c r="F7" i="5"/>
  <c r="F21" i="5"/>
  <c r="F2" i="5"/>
  <c r="F4" i="5"/>
  <c r="F16" i="5"/>
  <c r="F20" i="5"/>
  <c r="F15" i="5"/>
  <c r="F31" i="5"/>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2" i="1"/>
  <c r="H1" i="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alcChain>
</file>

<file path=xl/sharedStrings.xml><?xml version="1.0" encoding="utf-8"?>
<sst xmlns="http://schemas.openxmlformats.org/spreadsheetml/2006/main" count="368" uniqueCount="160">
  <si>
    <t>Atari 2600</t>
  </si>
  <si>
    <t>Intellivision</t>
  </si>
  <si>
    <t>ColecoVision</t>
  </si>
  <si>
    <t>Atari 5200</t>
  </si>
  <si>
    <t>https://upload.wikimedia.org/wikipedia/commons/thumb/b/b9/Atari-2600-Wood-4Sw-Set.jpg/120px-Atari-2600-Wood-4Sw-Set.jpg</t>
  </si>
  <si>
    <t>https://upload.wikimedia.org/wikipedia/commons/thumb/6/66/Intellivision-Console-Set.jpg/120px-Intellivision-Console-Set.jpg</t>
  </si>
  <si>
    <t>https://upload.wikimedia.org/wikipedia/commons/thumb/4/4b/ColecoVision-wController-L.jpg/120px-ColecoVision-wController-L.jpg</t>
  </si>
  <si>
    <t>https://upload.wikimedia.org/wikipedia/commons/thumb/a/a0/Atari-5200-4-Port-wController-L.jpg/120px-Atari-5200-4-Port-wController-L.jpg</t>
  </si>
  <si>
    <t>NES</t>
  </si>
  <si>
    <t>Sega Master System</t>
  </si>
  <si>
    <t>https://upload.wikimedia.org/wikipedia/commons/thumb/8/88/Sega-Master-System-Set.jpg/120px-Sega-Master-System-Set.jpg</t>
  </si>
  <si>
    <t>https://upload.wikimedia.org/wikipedia/commons/thumb/8/82/NES-Console-Set.jpg/120px-NES-Console-Set.jpg</t>
  </si>
  <si>
    <t>https://upload.wikimedia.org/wikipedia/commons/thumb/9/90/Sega-Genesis-Mod1-Set.jpg/120px-Sega-Genesis-Mod1-Set.jpg</t>
  </si>
  <si>
    <t>https://upload.wikimedia.org/wikipedia/commons/thumb/d/d0/TurboGrafx16-Console-Set.jpg/120px-TurboGrafx16-Console-Set.jpg</t>
  </si>
  <si>
    <t>TurboGrafx-16</t>
  </si>
  <si>
    <t>Super NES</t>
  </si>
  <si>
    <t>https://upload.wikimedia.org/wikipedia/commons/thumb/e/ee/Nintendo-Super-Famicom-Set-FL.jpg/120px-Nintendo-Super-Famicom-Set-FL.jpg</t>
  </si>
  <si>
    <t>Sega Saturn</t>
  </si>
  <si>
    <t>PlayStation</t>
  </si>
  <si>
    <t>Nintendo 64</t>
  </si>
  <si>
    <t>https://upload.wikimedia.org/wikipedia/commons/thumb/e/e9/Nintendo-64-wController-L.jpg/120px-Nintendo-64-wController-L.jpg</t>
  </si>
  <si>
    <t>https://upload.wikimedia.org/wikipedia/commons/thumb/3/39/PSX-Console-wController.jpg/120px-PSX-Console-wController.jpg</t>
  </si>
  <si>
    <t>https://upload.wikimedia.org/wikipedia/commons/thumb/a/a8/Sega-Saturn-Console-Set-Mk1.jpg/120px-Sega-Saturn-Console-Set-Mk1.jpg</t>
  </si>
  <si>
    <t>Nintendo GameCube</t>
  </si>
  <si>
    <t>Sega Dreamcast</t>
  </si>
  <si>
    <t>https://upload.wikimedia.org/wikipedia/commons/thumb/a/a7/Xbox-Console-wDuke-L.jpg/120px-Xbox-Console-wDuke-L.jpg</t>
  </si>
  <si>
    <t>https://upload.wikimedia.org/wikipedia/commons/thumb/c/c3/Sony-PlayStation-2-30001-wController-L.jpg/120px-Sony-PlayStation-2-30001-wController-L.jpg</t>
  </si>
  <si>
    <t>https://upload.wikimedia.org/wikipedia/commons/thumb/d/d1/GameCube-Set.jpg/120px-GameCube-Set.jpg</t>
  </si>
  <si>
    <t>https://upload.wikimedia.org/wikipedia/commons/thumb/8/81/Dreamcast-Console-Set.jpg/120px-Dreamcast-Console-Set.jpg</t>
  </si>
  <si>
    <t>Xbox 360</t>
  </si>
  <si>
    <t>Xbox</t>
  </si>
  <si>
    <t>Wii</t>
  </si>
  <si>
    <t>PlayStation 3</t>
  </si>
  <si>
    <t>https://upload.wikimedia.org/wikipedia/commons/thumb/4/40/Xbox-360-Pro-wController.jpg/80px-Xbox-360-Pro-wController.jpg</t>
  </si>
  <si>
    <t>https://upload.wikimedia.org/wikipedia/commons/thumb/9/90/Sony-PlayStation-3-CECHA01-wController-L.jpg/120px-Sony-PlayStation-3-CECHA01-wController-L.jpg</t>
  </si>
  <si>
    <t>https://upload.wikimedia.org/wikipedia/commons/thumb/1/14/Wii-console.jpg/120px-Wii-console.jpg</t>
  </si>
  <si>
    <t>Wii U</t>
  </si>
  <si>
    <t>Xbox One</t>
  </si>
  <si>
    <t>Nintendo Switch</t>
  </si>
  <si>
    <t>https://upload.wikimedia.org/wikipedia/commons/thumb/7/76/Nintendo-Switch-Console-Docked-wJoyConRB.jpg/120px-Nintendo-Switch-Console-Docked-wJoyConRB.jpg</t>
  </si>
  <si>
    <t>https://upload.wikimedia.org/wikipedia/commons/thumb/0/05/Microsoft-Xbox-One-Console-Set-wKinect.jpg/120px-Microsoft-Xbox-One-Console-Set-wKinect.jpg</t>
  </si>
  <si>
    <t>https://upload.wikimedia.org/wikipedia/commons/thumb/7/7e/PS4-Console-wDS4.jpg/120px-PS4-Console-wDS4.jpg</t>
  </si>
  <si>
    <t>https://upload.wikimedia.org/wikipedia/commons/thumb/4/4a/Wii_U_Console_and_Gamepad.png/120px-Wii_U_Console_and_Gamepad.png</t>
  </si>
  <si>
    <t>Game Boy Advance</t>
  </si>
  <si>
    <t>PlayStation Portable</t>
  </si>
  <si>
    <t>Nintendo 3DS</t>
  </si>
  <si>
    <t>Game Boy / GB Color</t>
  </si>
  <si>
    <t>Sega Game Gear</t>
  </si>
  <si>
    <t>PlayStation Vita</t>
  </si>
  <si>
    <t>https://upload.wikimedia.org/wikipedia/commons/thumb/0/0a/Nintendo-3DS-AquaOpen.png/300px-Nintendo-3DS-AquaOpen.png</t>
  </si>
  <si>
    <t>https://upload.wikimedia.org/wikipedia/commons/thumb/4/46/Psp-1000.jpg/300px-Psp-1000.jpg</t>
  </si>
  <si>
    <t>https://upload.wikimedia.org/wikipedia/commons/thumb/7/7d/Nintendo-Game-Boy-Advance-Purple-FL.jpg/250px-Nintendo-Game-Boy-Advance-Purple-FL.jpg</t>
  </si>
  <si>
    <t>https://upload.wikimedia.org/wikipedia/commons/thumb/f/f4/Game-Boy-FL.jpg/250px-Game-Boy-FL.jpg</t>
  </si>
  <si>
    <t>https://upload.wikimedia.org/wikipedia/commons/thumb/1/18/Game-Gear-Handheld.jpg/250px-Game-Gear-Handheld.jpg</t>
  </si>
  <si>
    <t>https://upload.wikimedia.org/wikipedia/commons/thumb/b/b4/PlayStation-Vita-1101-FL.jpg/300px-PlayStation-Vita-1101-FL.jpg</t>
  </si>
  <si>
    <t>sources:</t>
  </si>
  <si>
    <t>https://www.statista.com/statistics/276768/global-unit-sales-of-video-game-consoles/</t>
  </si>
  <si>
    <t>total</t>
  </si>
  <si>
    <t>release</t>
  </si>
  <si>
    <t>PlayStation 4</t>
  </si>
  <si>
    <t>PlayStation 2</t>
  </si>
  <si>
    <t>Sega Genesis / Mega Drive</t>
  </si>
  <si>
    <t>Nintendo DS</t>
  </si>
  <si>
    <t>https://upload.wikimedia.org/wikipedia/commons/thumb/4/42/Nintendo-DS-Fat-Blue.jpg/300px-Nintendo-DS-Fat-Blue.jpg</t>
  </si>
  <si>
    <t>sum</t>
  </si>
  <si>
    <t>https://www.nintendo.co.jp/ir/finance/historical_data/xls/consolidated_sales_e1703.xlsx</t>
  </si>
  <si>
    <t>Nintendo</t>
  </si>
  <si>
    <t>other</t>
  </si>
  <si>
    <t>Sega</t>
  </si>
  <si>
    <t>Sony</t>
  </si>
  <si>
    <t>Microsoft</t>
  </si>
  <si>
    <t>"Historical Data: Consolidated Sales Transition by Region" (xlsx). Nintendo. April 27, 2017. Archived from the original on October 26, 2017. Retrieved April 27, 2017.</t>
  </si>
  <si>
    <t>some yearly sales numbers have been intrapolated from incomplete data</t>
  </si>
  <si>
    <t>https://web.archive.org/web/20131101120621/www.scei.co.jp/corporate/data/bizdataps2_sale_e.html</t>
  </si>
  <si>
    <t>https://web.archive.org/web/20120609161654/scei.co.jp/corporate/data/bizdataps2_e.html</t>
  </si>
  <si>
    <t>https://vgsales.fandom.com/wiki/PlayStation</t>
  </si>
  <si>
    <t>vgsales wiki: PlayStation sales figures</t>
  </si>
  <si>
    <t>http://www.segasammy.co.jp/english/ir/library/pdf/printing_archive/2001/e_sega_annual_tuuki_2001.pdf</t>
  </si>
  <si>
    <t>Sega Corporation Annual Report 2001</t>
  </si>
  <si>
    <t>https://vgsales.fandom.com/wiki/Sega_Saturn</t>
  </si>
  <si>
    <t>vgsales wiki: Sega Saturn</t>
  </si>
  <si>
    <t>https://www.nintendo.co.jp/ir/library/historical_data/pdf/consolidated_sales_e1509.pdf</t>
  </si>
  <si>
    <t xml:space="preserve"> Consolidated Sales Transition by Region</t>
  </si>
  <si>
    <t>Nintendo historical shipment data</t>
  </si>
  <si>
    <t>https://www.neogaf.com/threads/nintendo-historical-shipment-data-1983-present.701305/</t>
  </si>
  <si>
    <t>Global unit sales of video game consoles</t>
  </si>
  <si>
    <t xml:space="preserve">reinstellen auf: </t>
  </si>
  <si>
    <t>https://vgsales.fandom.com/wiki/Video_Game_Sales_Wiki</t>
  </si>
  <si>
    <t>"Retroinspection: Sega Game Gear". Retro Gamer Magazine. Imagine Publishing Ltd. (41): 78–85. 2009.</t>
  </si>
  <si>
    <t>lots of data has been taken from respective wikipedia pages</t>
  </si>
  <si>
    <t xml:space="preserve"> Halfhill, Tom R. "A Turning Point for Atari? Report from the Winter Consumer Electronics Show". Archived from the original on April 9, 2016.</t>
  </si>
  <si>
    <t>https://www.gamasutra.com/blogs/MattMatthews/20090526/84050/Atari_7800_Sales_Figures_1986__1990.php</t>
  </si>
  <si>
    <t>max</t>
  </si>
  <si>
    <t>FireBrick</t>
  </si>
  <si>
    <t>DarkTurquoise</t>
  </si>
  <si>
    <t>SteelBlue</t>
  </si>
  <si>
    <t>CornflowerBlue</t>
  </si>
  <si>
    <t>DodgerBlue</t>
  </si>
  <si>
    <t>MediumBlue</t>
  </si>
  <si>
    <t>GreenYellow</t>
  </si>
  <si>
    <t>Chartreuse</t>
  </si>
  <si>
    <t>LawnGreen</t>
  </si>
  <si>
    <t>Gainsboro</t>
  </si>
  <si>
    <t>max:black</t>
  </si>
  <si>
    <t>Silver</t>
  </si>
  <si>
    <t>DarkGray</t>
  </si>
  <si>
    <t>DarkMagenta</t>
  </si>
  <si>
    <t>DarkViolet</t>
  </si>
  <si>
    <t>Yellow</t>
  </si>
  <si>
    <t>#FFDD00</t>
  </si>
  <si>
    <t>red</t>
  </si>
  <si>
    <t>crimson</t>
  </si>
  <si>
    <t>indianred</t>
  </si>
  <si>
    <t>#AB0000</t>
  </si>
  <si>
    <t>#9B0000</t>
  </si>
  <si>
    <t>#FF2000</t>
  </si>
  <si>
    <t>#FF3000</t>
  </si>
  <si>
    <t>#FF4000</t>
  </si>
  <si>
    <t>#FF5000</t>
  </si>
  <si>
    <t>#FF6000</t>
  </si>
  <si>
    <t>#FFFF11</t>
  </si>
  <si>
    <t>#FFFF22</t>
  </si>
  <si>
    <t>#FFFF33</t>
  </si>
  <si>
    <t>#FFDD22</t>
  </si>
  <si>
    <t>https://blockchainwelt.de/wp-content/uploads/2018/12/atari-logo-620x428.png</t>
  </si>
  <si>
    <t>http://geekstronomy.com/wp-content/uploads/2017/03/mattel-logo.jpg</t>
  </si>
  <si>
    <t>https://upload.wikimedia.org/wikipedia/en/thumb/9/9a/COLECO_VISION_LOGO.svg/1280px-COLECO_VISION_LOGO.svg.png</t>
  </si>
  <si>
    <t>https://cdn.worldvectorlogo.com/logos/nec-5.svg</t>
  </si>
  <si>
    <t>https://banner2.kisspng.com/20180607/rqp/kisspng-xbox-360-xbox-one-microsoft-logo-5b19a955e4f071.9122822015284084059377.jpg</t>
  </si>
  <si>
    <t>https://i.pinimg.com/originals/87/84/6e/87846e0e04143fa46155945da28ac5f8.jpg</t>
  </si>
  <si>
    <t>https://i.ytimg.com/vi/_DHq_NxEq8Q/maxresdefault.jpg</t>
  </si>
  <si>
    <t>http://lofrev.net/wp-content/photos/2016/06/nintendo-logo-1-640x480.jpg</t>
  </si>
  <si>
    <t>tags</t>
  </si>
  <si>
    <t>music:</t>
  </si>
  <si>
    <t>Credits: Songs From An Unmade World 2 by Visager (http://freemusicarchive.org/)</t>
  </si>
  <si>
    <t>This video shows yearly and total sales for the best-selling video game consoles of all time. From the beginnings with Atari 2600 as the first widespread home console, over the console wars era where Nintendo and SEGA battled for dominance, to the eventual rise of the Sony Playstation and Microsoft XBox.</t>
  </si>
  <si>
    <t>Data has been taken from a wide variety of sources, and intrapolated where no specific data existed. Scroll down for a list of data sources, and feel free to contact me if you want my collected dataset.</t>
  </si>
  <si>
    <t>best selling consoles of all time, best selling video game consoles, video game consoles, history of video games, history of video game consoles, console sales, xbox sales, playstation sales, wii sales, Konsolen Verkaufszahlen, Videospiel Verkaufszahlen, nintendo sales, sega sales, console wars, SNES sales, master system brazil</t>
  </si>
  <si>
    <t>An sum-up on why Sega Master System is still being sold in Brazil can be found here: https://www.atlasobscura.com/articles/brazil-is-a-video-game-alternate-universe-where-sega-beat-nintendo</t>
  </si>
  <si>
    <t>when</t>
  </si>
  <si>
    <t>pic</t>
  </si>
  <si>
    <t>Info</t>
  </si>
  <si>
    <t>Atari 2600 launched in North America in September 1977</t>
  </si>
  <si>
    <t>1983 crash</t>
  </si>
  <si>
    <t>protip</t>
  </si>
  <si>
    <t>gameboy</t>
  </si>
  <si>
    <t>1989: The original gameboy launches in Japan and North America</t>
  </si>
  <si>
    <t>snes/megadrive</t>
  </si>
  <si>
    <t>playstation</t>
  </si>
  <si>
    <t>pokemon</t>
  </si>
  <si>
    <t>master system</t>
  </si>
  <si>
    <t>Sega quits the console hardware market, while Microsoft enters with the Xbox</t>
  </si>
  <si>
    <t>Sega Master System and Genesis still being manufactured and sold in Brazil by Tectoy</t>
  </si>
  <si>
    <t>Video game crash of 1983 shakes the market, unsellable cartridges are buried in landfills</t>
  </si>
  <si>
    <t>"Console wars" - Sega and Nintendo battle for dominance in the early 90ies</t>
  </si>
  <si>
    <t>Sony enters the console market, launching the PlayStation in 1994/1995</t>
  </si>
  <si>
    <t>Nintendo releases Pokemon Gold/Silver, the best selling GameBoy game of all time, in 1999</t>
  </si>
  <si>
    <t>Nintendo tries a new concept and launches the Wii</t>
  </si>
  <si>
    <t>Nintendo DS sells a record of over 31 million units in a single year in 2009</t>
  </si>
  <si>
    <t>sony cumulative production shipments of hardware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</si>
</sst>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i/>
      <sz val="11"/>
      <color theme="1"/>
      <name val="Calibri"/>
      <family val="2"/>
      <scheme val="minor"/>
    </font>
    <font>
      <b/>
      <sz val="12"/>
      <color theme="1"/>
      <name val="Calibri"/>
      <family val="2"/>
      <scheme val="minor"/>
    </font>
  </fonts>
  <fills count="1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99"/>
        <bgColor indexed="64"/>
      </patternFill>
    </fill>
    <fill>
      <patternFill patternType="solid">
        <fgColor rgb="FF92D050"/>
        <bgColor indexed="64"/>
      </patternFill>
    </fill>
    <fill>
      <patternFill patternType="solid">
        <fgColor theme="1" tint="0.499984740745262"/>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xf numFmtId="0" fontId="0" fillId="2" borderId="0" xfId="0" applyFill="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2" fillId="4" borderId="0" xfId="0" applyFont="1" applyFill="1"/>
    <xf numFmtId="0" fontId="2" fillId="2" borderId="0" xfId="0" applyFont="1" applyFill="1"/>
    <xf numFmtId="0" fontId="0" fillId="8" borderId="0" xfId="0" applyFill="1"/>
    <xf numFmtId="0" fontId="0" fillId="9" borderId="0" xfId="0" applyFill="1"/>
    <xf numFmtId="0" fontId="0" fillId="10" borderId="0" xfId="0" applyFill="1"/>
    <xf numFmtId="0" fontId="2" fillId="6" borderId="0" xfId="0" applyFont="1" applyFill="1"/>
    <xf numFmtId="0" fontId="2" fillId="7" borderId="0" xfId="0" applyFont="1" applyFill="1"/>
    <xf numFmtId="0" fontId="2" fillId="3" borderId="0" xfId="0" applyFont="1" applyFill="1"/>
    <xf numFmtId="0" fontId="2" fillId="10" borderId="0" xfId="0" applyFont="1" applyFill="1"/>
    <xf numFmtId="0" fontId="1" fillId="10" borderId="0" xfId="1" applyFill="1"/>
    <xf numFmtId="0" fontId="2" fillId="0" borderId="0" xfId="0" applyFont="1" applyFill="1"/>
    <xf numFmtId="0" fontId="2" fillId="5" borderId="0" xfId="0" applyFont="1" applyFill="1"/>
    <xf numFmtId="0" fontId="2" fillId="11" borderId="0" xfId="0" applyFont="1" applyFill="1"/>
    <xf numFmtId="0" fontId="0" fillId="11" borderId="0" xfId="0" applyFill="1"/>
    <xf numFmtId="0" fontId="0" fillId="8" borderId="0" xfId="0" applyFont="1" applyFill="1"/>
    <xf numFmtId="0" fontId="2" fillId="12" borderId="0" xfId="0" applyFont="1" applyFill="1"/>
    <xf numFmtId="0" fontId="0" fillId="12" borderId="0" xfId="0" applyFill="1"/>
    <xf numFmtId="0" fontId="3" fillId="0" borderId="0" xfId="0" applyFont="1" applyAlignment="1">
      <alignment vertical="center"/>
    </xf>
    <xf numFmtId="1" fontId="0" fillId="0" borderId="1" xfId="0" applyNumberFormat="1" applyBorder="1"/>
    <xf numFmtId="1" fontId="0" fillId="0" borderId="2" xfId="0" applyNumberFormat="1" applyBorder="1"/>
    <xf numFmtId="1" fontId="0" fillId="0" borderId="3" xfId="0" applyNumberFormat="1" applyBorder="1"/>
    <xf numFmtId="1" fontId="0" fillId="8" borderId="4" xfId="0" applyNumberFormat="1" applyFill="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0" xfId="0" applyNumberFormat="1"/>
    <xf numFmtId="0" fontId="0" fillId="13" borderId="0" xfId="0" applyFill="1"/>
  </cellXfs>
  <cellStyles count="2">
    <cellStyle name="Link" xfId="1" builtinId="8"/>
    <cellStyle name="Standard"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intrapolated!$A$2</c:f>
              <c:strCache>
                <c:ptCount val="1"/>
                <c:pt idx="0">
                  <c:v>Atari 2600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intrapolated!$G$2:$CK$2</c:f>
              <c:numCache>
                <c:formatCode>General</c:formatCode>
                <c:ptCount val="83"/>
                <c:pt idx="0">
                  <c:v>0.8</c:v>
                </c:pt>
                <c:pt idx="1">
                  <c:v>1.9333333333333333</c:v>
                </c:pt>
                <c:pt idx="2">
                  <c:v>2.5</c:v>
                </c:pt>
                <c:pt idx="3">
                  <c:v>2.8333333333333335</c:v>
                </c:pt>
                <c:pt idx="4">
                  <c:v>3</c:v>
                </c:pt>
                <c:pt idx="5">
                  <c:v>4.333333333333333</c:v>
                </c:pt>
                <c:pt idx="6">
                  <c:v>5</c:v>
                </c:pt>
                <c:pt idx="7">
                  <c:v>5.666666666666667</c:v>
                </c:pt>
                <c:pt idx="8">
                  <c:v>6</c:v>
                </c:pt>
                <c:pt idx="9">
                  <c:v>7</c:v>
                </c:pt>
                <c:pt idx="10">
                  <c:v>7.5</c:v>
                </c:pt>
                <c:pt idx="11">
                  <c:v>5.5</c:v>
                </c:pt>
                <c:pt idx="12">
                  <c:v>1.5</c:v>
                </c:pt>
                <c:pt idx="13">
                  <c:v>1.25</c:v>
                </c:pt>
                <c:pt idx="14">
                  <c:v>0.75</c:v>
                </c:pt>
                <c:pt idx="15">
                  <c:v>0.91666666666666663</c:v>
                </c:pt>
                <c:pt idx="16">
                  <c:v>1</c:v>
                </c:pt>
                <c:pt idx="17">
                  <c:v>0.91666666666666663</c:v>
                </c:pt>
                <c:pt idx="18">
                  <c:v>0.75</c:v>
                </c:pt>
                <c:pt idx="19">
                  <c:v>0.66666666666666663</c:v>
                </c:pt>
                <c:pt idx="20">
                  <c:v>0.5</c:v>
                </c:pt>
                <c:pt idx="21">
                  <c:v>-1</c:v>
                </c:pt>
              </c:numCache>
            </c:numRef>
          </c:val>
          <c:smooth val="0"/>
          <c:extLst>
            <c:ext xmlns:c16="http://schemas.microsoft.com/office/drawing/2014/chart" uri="{C3380CC4-5D6E-409C-BE32-E72D297353CC}">
              <c16:uniqueId val="{00000000-3D57-4A96-9EDD-DA6C2879D32E}"/>
            </c:ext>
          </c:extLst>
        </c:ser>
        <c:ser>
          <c:idx val="1"/>
          <c:order val="1"/>
          <c:tx>
            <c:strRef>
              <c:f>intrapolated!$A$3</c:f>
              <c:strCache>
                <c:ptCount val="1"/>
                <c:pt idx="0">
                  <c:v>Intellivision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intrapolated!$G$3:$CK$3</c:f>
              <c:numCache>
                <c:formatCode>General</c:formatCode>
                <c:ptCount val="83"/>
                <c:pt idx="4">
                  <c:v>0</c:v>
                </c:pt>
                <c:pt idx="5">
                  <c:v>0.46666666666666662</c:v>
                </c:pt>
                <c:pt idx="6">
                  <c:v>0.7</c:v>
                </c:pt>
                <c:pt idx="7">
                  <c:v>1.0999999999999999</c:v>
                </c:pt>
                <c:pt idx="8">
                  <c:v>1.3</c:v>
                </c:pt>
                <c:pt idx="9">
                  <c:v>1.0999999999999999</c:v>
                </c:pt>
                <c:pt idx="10">
                  <c:v>0.7</c:v>
                </c:pt>
                <c:pt idx="11">
                  <c:v>0.56666666666666665</c:v>
                </c:pt>
                <c:pt idx="12">
                  <c:v>0.3</c:v>
                </c:pt>
                <c:pt idx="13">
                  <c:v>-1</c:v>
                </c:pt>
              </c:numCache>
            </c:numRef>
          </c:val>
          <c:smooth val="0"/>
          <c:extLst>
            <c:ext xmlns:c16="http://schemas.microsoft.com/office/drawing/2014/chart" uri="{C3380CC4-5D6E-409C-BE32-E72D297353CC}">
              <c16:uniqueId val="{00000001-3D57-4A96-9EDD-DA6C2879D32E}"/>
            </c:ext>
          </c:extLst>
        </c:ser>
        <c:ser>
          <c:idx val="2"/>
          <c:order val="2"/>
          <c:tx>
            <c:strRef>
              <c:f>intrapolated!$A$4</c:f>
              <c:strCache>
                <c:ptCount val="1"/>
                <c:pt idx="0">
                  <c:v>Atari 5200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intrapolated!$G$4:$CK$4</c:f>
              <c:numCache>
                <c:formatCode>General</c:formatCode>
                <c:ptCount val="83"/>
                <c:pt idx="9">
                  <c:v>0</c:v>
                </c:pt>
                <c:pt idx="10">
                  <c:v>0.3</c:v>
                </c:pt>
                <c:pt idx="11">
                  <c:v>0.56666666666666665</c:v>
                </c:pt>
                <c:pt idx="12">
                  <c:v>0.7</c:v>
                </c:pt>
                <c:pt idx="13">
                  <c:v>0.6</c:v>
                </c:pt>
                <c:pt idx="14">
                  <c:v>0.4</c:v>
                </c:pt>
                <c:pt idx="15">
                  <c:v>-1</c:v>
                </c:pt>
              </c:numCache>
            </c:numRef>
          </c:val>
          <c:smooth val="0"/>
          <c:extLst>
            <c:ext xmlns:c16="http://schemas.microsoft.com/office/drawing/2014/chart" uri="{C3380CC4-5D6E-409C-BE32-E72D297353CC}">
              <c16:uniqueId val="{00000002-3D57-4A96-9EDD-DA6C2879D32E}"/>
            </c:ext>
          </c:extLst>
        </c:ser>
        <c:ser>
          <c:idx val="3"/>
          <c:order val="3"/>
          <c:tx>
            <c:strRef>
              <c:f>intrapolated!$A$5</c:f>
              <c:strCache>
                <c:ptCount val="1"/>
                <c:pt idx="0">
                  <c:v>ColecoVision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intrapolated!$G$5:$CK$5</c:f>
              <c:numCache>
                <c:formatCode>General</c:formatCode>
                <c:ptCount val="83"/>
                <c:pt idx="8">
                  <c:v>0</c:v>
                </c:pt>
                <c:pt idx="9">
                  <c:v>0.66666666666666663</c:v>
                </c:pt>
                <c:pt idx="10">
                  <c:v>1</c:v>
                </c:pt>
                <c:pt idx="11">
                  <c:v>1.3333333333333333</c:v>
                </c:pt>
                <c:pt idx="12">
                  <c:v>1.5</c:v>
                </c:pt>
                <c:pt idx="13">
                  <c:v>1.1666666666666667</c:v>
                </c:pt>
                <c:pt idx="14">
                  <c:v>0.5</c:v>
                </c:pt>
                <c:pt idx="15">
                  <c:v>0</c:v>
                </c:pt>
                <c:pt idx="16">
                  <c:v>-1</c:v>
                </c:pt>
              </c:numCache>
            </c:numRef>
          </c:val>
          <c:smooth val="0"/>
          <c:extLst>
            <c:ext xmlns:c16="http://schemas.microsoft.com/office/drawing/2014/chart" uri="{C3380CC4-5D6E-409C-BE32-E72D297353CC}">
              <c16:uniqueId val="{00000003-3D57-4A96-9EDD-DA6C2879D32E}"/>
            </c:ext>
          </c:extLst>
        </c:ser>
        <c:ser>
          <c:idx val="4"/>
          <c:order val="4"/>
          <c:tx>
            <c:strRef>
              <c:f>intrapolated!$A$6</c:f>
              <c:strCache>
                <c:ptCount val="1"/>
                <c:pt idx="0">
                  <c:v>NES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intrapolated!$G$6:$CK$6</c:f>
              <c:numCache>
                <c:formatCode>General</c:formatCode>
                <c:ptCount val="83"/>
                <c:pt idx="9">
                  <c:v>0</c:v>
                </c:pt>
                <c:pt idx="10">
                  <c:v>0.5</c:v>
                </c:pt>
                <c:pt idx="11">
                  <c:v>1.1666666666666667</c:v>
                </c:pt>
                <c:pt idx="12">
                  <c:v>1.5</c:v>
                </c:pt>
                <c:pt idx="13">
                  <c:v>2.0333333333333332</c:v>
                </c:pt>
                <c:pt idx="14">
                  <c:v>2.2999999999999998</c:v>
                </c:pt>
                <c:pt idx="15">
                  <c:v>2.1333333333333333</c:v>
                </c:pt>
                <c:pt idx="16">
                  <c:v>1.8</c:v>
                </c:pt>
                <c:pt idx="17">
                  <c:v>3.4</c:v>
                </c:pt>
                <c:pt idx="18">
                  <c:v>4.2</c:v>
                </c:pt>
                <c:pt idx="19">
                  <c:v>4.3999999999999995</c:v>
                </c:pt>
                <c:pt idx="20">
                  <c:v>4.5</c:v>
                </c:pt>
                <c:pt idx="21">
                  <c:v>6.5</c:v>
                </c:pt>
                <c:pt idx="22">
                  <c:v>7.5000000000000009</c:v>
                </c:pt>
                <c:pt idx="23">
                  <c:v>9.7666666666666675</c:v>
                </c:pt>
                <c:pt idx="24">
                  <c:v>10.9</c:v>
                </c:pt>
                <c:pt idx="25">
                  <c:v>9.4</c:v>
                </c:pt>
                <c:pt idx="26">
                  <c:v>6.3999999999999995</c:v>
                </c:pt>
                <c:pt idx="27">
                  <c:v>9.0666666666666682</c:v>
                </c:pt>
                <c:pt idx="28">
                  <c:v>10.4</c:v>
                </c:pt>
                <c:pt idx="29">
                  <c:v>9.4666666666666668</c:v>
                </c:pt>
                <c:pt idx="30">
                  <c:v>7.6000000000000005</c:v>
                </c:pt>
                <c:pt idx="31">
                  <c:v>6.2</c:v>
                </c:pt>
                <c:pt idx="32">
                  <c:v>3.4</c:v>
                </c:pt>
                <c:pt idx="33">
                  <c:v>2.6333333333333333</c:v>
                </c:pt>
                <c:pt idx="34">
                  <c:v>1.1000000000000001</c:v>
                </c:pt>
                <c:pt idx="35">
                  <c:v>0.8666666666666667</c:v>
                </c:pt>
                <c:pt idx="36">
                  <c:v>0.4</c:v>
                </c:pt>
                <c:pt idx="37">
                  <c:v>-1</c:v>
                </c:pt>
              </c:numCache>
            </c:numRef>
          </c:val>
          <c:smooth val="0"/>
          <c:extLst>
            <c:ext xmlns:c16="http://schemas.microsoft.com/office/drawing/2014/chart" uri="{C3380CC4-5D6E-409C-BE32-E72D297353CC}">
              <c16:uniqueId val="{00000004-3D57-4A96-9EDD-DA6C2879D32E}"/>
            </c:ext>
          </c:extLst>
        </c:ser>
        <c:ser>
          <c:idx val="5"/>
          <c:order val="5"/>
          <c:tx>
            <c:strRef>
              <c:f>intrapolated!$A$7</c:f>
              <c:strCache>
                <c:ptCount val="1"/>
                <c:pt idx="0">
                  <c:v>Sega Master System</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intrapolated!$G$7:$CK$7</c:f>
              <c:numCache>
                <c:formatCode>General</c:formatCode>
                <c:ptCount val="83"/>
                <c:pt idx="15">
                  <c:v>0</c:v>
                </c:pt>
                <c:pt idx="16">
                  <c:v>0.1</c:v>
                </c:pt>
                <c:pt idx="17">
                  <c:v>0.16666666666666666</c:v>
                </c:pt>
                <c:pt idx="18">
                  <c:v>0.2</c:v>
                </c:pt>
                <c:pt idx="19">
                  <c:v>0.39999999999999997</c:v>
                </c:pt>
                <c:pt idx="20">
                  <c:v>0.5</c:v>
                </c:pt>
                <c:pt idx="21">
                  <c:v>0.66666666666666663</c:v>
                </c:pt>
                <c:pt idx="22">
                  <c:v>0.75</c:v>
                </c:pt>
                <c:pt idx="23">
                  <c:v>0.91666666666666663</c:v>
                </c:pt>
                <c:pt idx="24">
                  <c:v>1</c:v>
                </c:pt>
                <c:pt idx="25">
                  <c:v>1.3333333333333333</c:v>
                </c:pt>
                <c:pt idx="26">
                  <c:v>1.5</c:v>
                </c:pt>
                <c:pt idx="27">
                  <c:v>1.5</c:v>
                </c:pt>
                <c:pt idx="28">
                  <c:v>1.5</c:v>
                </c:pt>
                <c:pt idx="29">
                  <c:v>1.5</c:v>
                </c:pt>
                <c:pt idx="30">
                  <c:v>1.5</c:v>
                </c:pt>
                <c:pt idx="31">
                  <c:v>1.3333333333333333</c:v>
                </c:pt>
                <c:pt idx="32">
                  <c:v>1</c:v>
                </c:pt>
                <c:pt idx="33">
                  <c:v>0.91666666666666663</c:v>
                </c:pt>
                <c:pt idx="34">
                  <c:v>0.75</c:v>
                </c:pt>
                <c:pt idx="35">
                  <c:v>0.66666666666666663</c:v>
                </c:pt>
                <c:pt idx="36">
                  <c:v>0.5</c:v>
                </c:pt>
                <c:pt idx="37">
                  <c:v>0.45</c:v>
                </c:pt>
                <c:pt idx="38">
                  <c:v>0.35</c:v>
                </c:pt>
                <c:pt idx="39">
                  <c:v>0.3133333333333333</c:v>
                </c:pt>
                <c:pt idx="40">
                  <c:v>0.24</c:v>
                </c:pt>
                <c:pt idx="41">
                  <c:v>0.24666666666666667</c:v>
                </c:pt>
                <c:pt idx="42">
                  <c:v>0.25</c:v>
                </c:pt>
                <c:pt idx="43">
                  <c:v>0.24333333333333332</c:v>
                </c:pt>
                <c:pt idx="44">
                  <c:v>0.23</c:v>
                </c:pt>
                <c:pt idx="45">
                  <c:v>0.22</c:v>
                </c:pt>
                <c:pt idx="46">
                  <c:v>0.2</c:v>
                </c:pt>
                <c:pt idx="47">
                  <c:v>0.20666666666666667</c:v>
                </c:pt>
                <c:pt idx="48">
                  <c:v>0.21</c:v>
                </c:pt>
                <c:pt idx="49">
                  <c:v>0.20666666666666667</c:v>
                </c:pt>
                <c:pt idx="50">
                  <c:v>0.2</c:v>
                </c:pt>
                <c:pt idx="51">
                  <c:v>0.19333333333333336</c:v>
                </c:pt>
                <c:pt idx="52">
                  <c:v>0.18</c:v>
                </c:pt>
                <c:pt idx="53">
                  <c:v>0.17</c:v>
                </c:pt>
                <c:pt idx="54">
                  <c:v>0.15</c:v>
                </c:pt>
                <c:pt idx="55">
                  <c:v>0.15</c:v>
                </c:pt>
                <c:pt idx="56">
                  <c:v>0.15</c:v>
                </c:pt>
                <c:pt idx="57">
                  <c:v>-0.23333333333333331</c:v>
                </c:pt>
                <c:pt idx="58">
                  <c:v>-1</c:v>
                </c:pt>
              </c:numCache>
            </c:numRef>
          </c:val>
          <c:smooth val="0"/>
          <c:extLst>
            <c:ext xmlns:c16="http://schemas.microsoft.com/office/drawing/2014/chart" uri="{C3380CC4-5D6E-409C-BE32-E72D297353CC}">
              <c16:uniqueId val="{00000005-3D57-4A96-9EDD-DA6C2879D32E}"/>
            </c:ext>
          </c:extLst>
        </c:ser>
        <c:ser>
          <c:idx val="6"/>
          <c:order val="6"/>
          <c:tx>
            <c:strRef>
              <c:f>intrapolated!$A$8</c:f>
              <c:strCache>
                <c:ptCount val="1"/>
                <c:pt idx="0">
                  <c:v>TurboGrafx-16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intrapolated!$G$8:$CK$8</c:f>
              <c:numCache>
                <c:formatCode>General</c:formatCode>
                <c:ptCount val="83"/>
                <c:pt idx="19">
                  <c:v>0</c:v>
                </c:pt>
                <c:pt idx="20">
                  <c:v>0.2</c:v>
                </c:pt>
                <c:pt idx="21">
                  <c:v>0.73333333333333339</c:v>
                </c:pt>
                <c:pt idx="22">
                  <c:v>1</c:v>
                </c:pt>
                <c:pt idx="23">
                  <c:v>1.3333333333333333</c:v>
                </c:pt>
                <c:pt idx="24">
                  <c:v>1.5</c:v>
                </c:pt>
                <c:pt idx="25">
                  <c:v>1.8333333333333333</c:v>
                </c:pt>
                <c:pt idx="26">
                  <c:v>2</c:v>
                </c:pt>
                <c:pt idx="27">
                  <c:v>2.6666666666666665</c:v>
                </c:pt>
                <c:pt idx="28">
                  <c:v>3</c:v>
                </c:pt>
                <c:pt idx="29">
                  <c:v>2.5</c:v>
                </c:pt>
                <c:pt idx="30">
                  <c:v>1.5</c:v>
                </c:pt>
                <c:pt idx="31">
                  <c:v>1.2</c:v>
                </c:pt>
                <c:pt idx="32">
                  <c:v>0.6</c:v>
                </c:pt>
                <c:pt idx="33">
                  <c:v>0.46666666666666662</c:v>
                </c:pt>
                <c:pt idx="34">
                  <c:v>0.2</c:v>
                </c:pt>
                <c:pt idx="35">
                  <c:v>-0.20000000000000004</c:v>
                </c:pt>
                <c:pt idx="36">
                  <c:v>-1</c:v>
                </c:pt>
              </c:numCache>
            </c:numRef>
          </c:val>
          <c:smooth val="0"/>
          <c:extLst>
            <c:ext xmlns:c16="http://schemas.microsoft.com/office/drawing/2014/chart" uri="{C3380CC4-5D6E-409C-BE32-E72D297353CC}">
              <c16:uniqueId val="{00000006-3D57-4A96-9EDD-DA6C2879D32E}"/>
            </c:ext>
          </c:extLst>
        </c:ser>
        <c:ser>
          <c:idx val="7"/>
          <c:order val="7"/>
          <c:tx>
            <c:strRef>
              <c:f>intrapolated!$A$9</c:f>
              <c:strCache>
                <c:ptCount val="1"/>
                <c:pt idx="0">
                  <c:v>Sega Genesis / Mega Drive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intrapolated!$G$9:$CK$9</c:f>
              <c:numCache>
                <c:formatCode>General</c:formatCode>
                <c:ptCount val="83"/>
                <c:pt idx="21">
                  <c:v>0</c:v>
                </c:pt>
                <c:pt idx="22">
                  <c:v>0.4</c:v>
                </c:pt>
                <c:pt idx="23">
                  <c:v>0.46666666666666662</c:v>
                </c:pt>
                <c:pt idx="24">
                  <c:v>0.5</c:v>
                </c:pt>
                <c:pt idx="25">
                  <c:v>0.9</c:v>
                </c:pt>
                <c:pt idx="26">
                  <c:v>1.1000000000000001</c:v>
                </c:pt>
                <c:pt idx="27">
                  <c:v>1.7</c:v>
                </c:pt>
                <c:pt idx="28">
                  <c:v>2</c:v>
                </c:pt>
                <c:pt idx="29">
                  <c:v>2.6666666666666665</c:v>
                </c:pt>
                <c:pt idx="30">
                  <c:v>3</c:v>
                </c:pt>
                <c:pt idx="31">
                  <c:v>7</c:v>
                </c:pt>
                <c:pt idx="32">
                  <c:v>9</c:v>
                </c:pt>
                <c:pt idx="33">
                  <c:v>10.333333333333334</c:v>
                </c:pt>
                <c:pt idx="34">
                  <c:v>11</c:v>
                </c:pt>
                <c:pt idx="35">
                  <c:v>8</c:v>
                </c:pt>
                <c:pt idx="36">
                  <c:v>2</c:v>
                </c:pt>
                <c:pt idx="37">
                  <c:v>1.8333333333333333</c:v>
                </c:pt>
                <c:pt idx="38">
                  <c:v>1.5</c:v>
                </c:pt>
                <c:pt idx="39">
                  <c:v>1.1666666666666667</c:v>
                </c:pt>
                <c:pt idx="40">
                  <c:v>0.5</c:v>
                </c:pt>
                <c:pt idx="41">
                  <c:v>0.41666666666666669</c:v>
                </c:pt>
                <c:pt idx="42">
                  <c:v>0.25</c:v>
                </c:pt>
                <c:pt idx="43">
                  <c:v>0.23333333333333331</c:v>
                </c:pt>
                <c:pt idx="44">
                  <c:v>0.2</c:v>
                </c:pt>
                <c:pt idx="45">
                  <c:v>0.16666666666666666</c:v>
                </c:pt>
                <c:pt idx="46">
                  <c:v>0.1</c:v>
                </c:pt>
                <c:pt idx="47">
                  <c:v>0.10000000000000002</c:v>
                </c:pt>
                <c:pt idx="48">
                  <c:v>0.1</c:v>
                </c:pt>
                <c:pt idx="49">
                  <c:v>0.16666666666666666</c:v>
                </c:pt>
                <c:pt idx="50">
                  <c:v>0.2</c:v>
                </c:pt>
                <c:pt idx="51">
                  <c:v>0.26666666666666666</c:v>
                </c:pt>
                <c:pt idx="52">
                  <c:v>0.3</c:v>
                </c:pt>
                <c:pt idx="53">
                  <c:v>0.3666666666666667</c:v>
                </c:pt>
                <c:pt idx="54">
                  <c:v>0.4</c:v>
                </c:pt>
                <c:pt idx="55">
                  <c:v>0.46666666666666662</c:v>
                </c:pt>
                <c:pt idx="56">
                  <c:v>0.5</c:v>
                </c:pt>
                <c:pt idx="57">
                  <c:v>0.46666666666666662</c:v>
                </c:pt>
                <c:pt idx="58">
                  <c:v>0.4</c:v>
                </c:pt>
                <c:pt idx="59">
                  <c:v>0.3833333333333333</c:v>
                </c:pt>
                <c:pt idx="60">
                  <c:v>0.35</c:v>
                </c:pt>
                <c:pt idx="61">
                  <c:v>0.33333333333333331</c:v>
                </c:pt>
                <c:pt idx="62">
                  <c:v>0.3</c:v>
                </c:pt>
                <c:pt idx="63">
                  <c:v>0.28333333333333338</c:v>
                </c:pt>
                <c:pt idx="64">
                  <c:v>0.25</c:v>
                </c:pt>
                <c:pt idx="65">
                  <c:v>0.23333333333333331</c:v>
                </c:pt>
                <c:pt idx="66">
                  <c:v>0.2</c:v>
                </c:pt>
                <c:pt idx="67">
                  <c:v>0.18333333333333335</c:v>
                </c:pt>
                <c:pt idx="68">
                  <c:v>0.15</c:v>
                </c:pt>
                <c:pt idx="69">
                  <c:v>0.13333333333333333</c:v>
                </c:pt>
                <c:pt idx="70">
                  <c:v>0.1</c:v>
                </c:pt>
                <c:pt idx="71">
                  <c:v>0.10000000000000002</c:v>
                </c:pt>
                <c:pt idx="72">
                  <c:v>0.1</c:v>
                </c:pt>
                <c:pt idx="73">
                  <c:v>0.10000000000000002</c:v>
                </c:pt>
                <c:pt idx="74">
                  <c:v>0.1</c:v>
                </c:pt>
                <c:pt idx="75">
                  <c:v>0.10000000000000002</c:v>
                </c:pt>
                <c:pt idx="76">
                  <c:v>0.1</c:v>
                </c:pt>
                <c:pt idx="77">
                  <c:v>0.10000000000000002</c:v>
                </c:pt>
                <c:pt idx="78">
                  <c:v>0.1</c:v>
                </c:pt>
                <c:pt idx="79">
                  <c:v>0.1</c:v>
                </c:pt>
                <c:pt idx="80">
                  <c:v>0.1</c:v>
                </c:pt>
                <c:pt idx="81">
                  <c:v>0.1</c:v>
                </c:pt>
              </c:numCache>
            </c:numRef>
          </c:val>
          <c:smooth val="0"/>
          <c:extLst>
            <c:ext xmlns:c16="http://schemas.microsoft.com/office/drawing/2014/chart" uri="{C3380CC4-5D6E-409C-BE32-E72D297353CC}">
              <c16:uniqueId val="{00000007-3D57-4A96-9EDD-DA6C2879D32E}"/>
            </c:ext>
          </c:extLst>
        </c:ser>
        <c:ser>
          <c:idx val="8"/>
          <c:order val="8"/>
          <c:tx>
            <c:strRef>
              <c:f>intrapolated!$A$10</c:f>
              <c:strCache>
                <c:ptCount val="1"/>
                <c:pt idx="0">
                  <c:v>Game Boy / GB Color</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intrapolated!$G$10:$CK$10</c:f>
              <c:numCache>
                <c:formatCode>General</c:formatCode>
                <c:ptCount val="83"/>
                <c:pt idx="23">
                  <c:v>0</c:v>
                </c:pt>
                <c:pt idx="24">
                  <c:v>1.1000000000000001</c:v>
                </c:pt>
                <c:pt idx="25">
                  <c:v>2.2333333333333329</c:v>
                </c:pt>
                <c:pt idx="26">
                  <c:v>2.8</c:v>
                </c:pt>
                <c:pt idx="27">
                  <c:v>6.333333333333333</c:v>
                </c:pt>
                <c:pt idx="28">
                  <c:v>8.1</c:v>
                </c:pt>
                <c:pt idx="29">
                  <c:v>9.8333333333333339</c:v>
                </c:pt>
                <c:pt idx="30">
                  <c:v>10.700000000000001</c:v>
                </c:pt>
                <c:pt idx="31">
                  <c:v>9.7333333333333343</c:v>
                </c:pt>
                <c:pt idx="32">
                  <c:v>7.8</c:v>
                </c:pt>
                <c:pt idx="33">
                  <c:v>7.7</c:v>
                </c:pt>
                <c:pt idx="34">
                  <c:v>7.5000000000000009</c:v>
                </c:pt>
                <c:pt idx="35">
                  <c:v>6.833333333333333</c:v>
                </c:pt>
                <c:pt idx="36">
                  <c:v>5.5</c:v>
                </c:pt>
                <c:pt idx="37">
                  <c:v>5.0666666666666664</c:v>
                </c:pt>
                <c:pt idx="38">
                  <c:v>4.2</c:v>
                </c:pt>
                <c:pt idx="39">
                  <c:v>6.1333333333333329</c:v>
                </c:pt>
                <c:pt idx="40">
                  <c:v>7.1</c:v>
                </c:pt>
                <c:pt idx="41">
                  <c:v>9.2999999999999989</c:v>
                </c:pt>
                <c:pt idx="42">
                  <c:v>10.4</c:v>
                </c:pt>
                <c:pt idx="43">
                  <c:v>12.133333333333333</c:v>
                </c:pt>
                <c:pt idx="44">
                  <c:v>13</c:v>
                </c:pt>
                <c:pt idx="45">
                  <c:v>16</c:v>
                </c:pt>
                <c:pt idx="46">
                  <c:v>17.5</c:v>
                </c:pt>
                <c:pt idx="47">
                  <c:v>18.433333333333334</c:v>
                </c:pt>
                <c:pt idx="48">
                  <c:v>18.899999999999999</c:v>
                </c:pt>
                <c:pt idx="49">
                  <c:v>14.166666666666666</c:v>
                </c:pt>
                <c:pt idx="50">
                  <c:v>4.7</c:v>
                </c:pt>
                <c:pt idx="51">
                  <c:v>3.2333333333333329</c:v>
                </c:pt>
                <c:pt idx="52">
                  <c:v>0.3</c:v>
                </c:pt>
                <c:pt idx="53">
                  <c:v>-1</c:v>
                </c:pt>
              </c:numCache>
            </c:numRef>
          </c:val>
          <c:smooth val="0"/>
          <c:extLst>
            <c:ext xmlns:c16="http://schemas.microsoft.com/office/drawing/2014/chart" uri="{C3380CC4-5D6E-409C-BE32-E72D297353CC}">
              <c16:uniqueId val="{00000008-3D57-4A96-9EDD-DA6C2879D32E}"/>
            </c:ext>
          </c:extLst>
        </c:ser>
        <c:ser>
          <c:idx val="9"/>
          <c:order val="9"/>
          <c:tx>
            <c:strRef>
              <c:f>intrapolated!$A$11</c:f>
              <c:strCache>
                <c:ptCount val="1"/>
                <c:pt idx="0">
                  <c:v>Sega Game Gear</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intrapolated!$G$11:$CK$11</c:f>
              <c:numCache>
                <c:formatCode>General</c:formatCode>
                <c:ptCount val="83"/>
                <c:pt idx="25">
                  <c:v>0</c:v>
                </c:pt>
                <c:pt idx="26">
                  <c:v>0.7</c:v>
                </c:pt>
                <c:pt idx="27">
                  <c:v>1.5666666666666667</c:v>
                </c:pt>
                <c:pt idx="28">
                  <c:v>2</c:v>
                </c:pt>
                <c:pt idx="29">
                  <c:v>2.3333333333333335</c:v>
                </c:pt>
                <c:pt idx="30">
                  <c:v>2.5</c:v>
                </c:pt>
                <c:pt idx="31">
                  <c:v>2.8333333333333335</c:v>
                </c:pt>
                <c:pt idx="32">
                  <c:v>3</c:v>
                </c:pt>
                <c:pt idx="33">
                  <c:v>2.6666666666666665</c:v>
                </c:pt>
                <c:pt idx="34">
                  <c:v>2</c:v>
                </c:pt>
                <c:pt idx="35">
                  <c:v>1.5</c:v>
                </c:pt>
                <c:pt idx="36">
                  <c:v>0.5</c:v>
                </c:pt>
                <c:pt idx="37">
                  <c:v>0</c:v>
                </c:pt>
                <c:pt idx="38">
                  <c:v>-1</c:v>
                </c:pt>
              </c:numCache>
            </c:numRef>
          </c:val>
          <c:smooth val="0"/>
          <c:extLst>
            <c:ext xmlns:c16="http://schemas.microsoft.com/office/drawing/2014/chart" uri="{C3380CC4-5D6E-409C-BE32-E72D297353CC}">
              <c16:uniqueId val="{00000009-3D57-4A96-9EDD-DA6C2879D32E}"/>
            </c:ext>
          </c:extLst>
        </c:ser>
        <c:ser>
          <c:idx val="10"/>
          <c:order val="10"/>
          <c:tx>
            <c:strRef>
              <c:f>intrapolated!$A$12</c:f>
              <c:strCache>
                <c:ptCount val="1"/>
                <c:pt idx="0">
                  <c:v>Super NES</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intrapolated!$G$12:$CK$12</c:f>
              <c:numCache>
                <c:formatCode>General</c:formatCode>
                <c:ptCount val="83"/>
                <c:pt idx="25">
                  <c:v>0</c:v>
                </c:pt>
                <c:pt idx="26">
                  <c:v>0.4</c:v>
                </c:pt>
                <c:pt idx="27">
                  <c:v>1.6000000000000003</c:v>
                </c:pt>
                <c:pt idx="28">
                  <c:v>2.2000000000000002</c:v>
                </c:pt>
                <c:pt idx="29">
                  <c:v>5.3999999999999995</c:v>
                </c:pt>
                <c:pt idx="30">
                  <c:v>7</c:v>
                </c:pt>
                <c:pt idx="31">
                  <c:v>10.066666666666668</c:v>
                </c:pt>
                <c:pt idx="32">
                  <c:v>11.600000000000001</c:v>
                </c:pt>
                <c:pt idx="33">
                  <c:v>11.433333333333335</c:v>
                </c:pt>
                <c:pt idx="34">
                  <c:v>11.1</c:v>
                </c:pt>
                <c:pt idx="35">
                  <c:v>8.9</c:v>
                </c:pt>
                <c:pt idx="36">
                  <c:v>4.5</c:v>
                </c:pt>
                <c:pt idx="37">
                  <c:v>5.3666666666666671</c:v>
                </c:pt>
                <c:pt idx="38">
                  <c:v>5.8000000000000007</c:v>
                </c:pt>
                <c:pt idx="39">
                  <c:v>4.9666666666666677</c:v>
                </c:pt>
                <c:pt idx="40">
                  <c:v>3.3</c:v>
                </c:pt>
                <c:pt idx="41">
                  <c:v>2.8666666666666667</c:v>
                </c:pt>
                <c:pt idx="42">
                  <c:v>2</c:v>
                </c:pt>
                <c:pt idx="43">
                  <c:v>1.8</c:v>
                </c:pt>
                <c:pt idx="44">
                  <c:v>1.4</c:v>
                </c:pt>
                <c:pt idx="45">
                  <c:v>1.0333333333333332</c:v>
                </c:pt>
                <c:pt idx="46">
                  <c:v>0.3</c:v>
                </c:pt>
                <c:pt idx="47">
                  <c:v>0.23333333333333331</c:v>
                </c:pt>
                <c:pt idx="48">
                  <c:v>0.1</c:v>
                </c:pt>
                <c:pt idx="49">
                  <c:v>-1</c:v>
                </c:pt>
              </c:numCache>
            </c:numRef>
          </c:val>
          <c:smooth val="0"/>
          <c:extLst>
            <c:ext xmlns:c16="http://schemas.microsoft.com/office/drawing/2014/chart" uri="{C3380CC4-5D6E-409C-BE32-E72D297353CC}">
              <c16:uniqueId val="{0000000A-3D57-4A96-9EDD-DA6C2879D32E}"/>
            </c:ext>
          </c:extLst>
        </c:ser>
        <c:ser>
          <c:idx val="11"/>
          <c:order val="11"/>
          <c:tx>
            <c:strRef>
              <c:f>intrapolated!$A$13</c:f>
              <c:strCache>
                <c:ptCount val="1"/>
                <c:pt idx="0">
                  <c:v>Sega Saturn</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intrapolated!$G$13:$CK$13</c:f>
              <c:numCache>
                <c:formatCode>General</c:formatCode>
                <c:ptCount val="83"/>
                <c:pt idx="33">
                  <c:v>0</c:v>
                </c:pt>
                <c:pt idx="34">
                  <c:v>1</c:v>
                </c:pt>
                <c:pt idx="35">
                  <c:v>3</c:v>
                </c:pt>
                <c:pt idx="36">
                  <c:v>4</c:v>
                </c:pt>
                <c:pt idx="37">
                  <c:v>4.333333333333333</c:v>
                </c:pt>
                <c:pt idx="38">
                  <c:v>4.5</c:v>
                </c:pt>
                <c:pt idx="39">
                  <c:v>3.8333333333333335</c:v>
                </c:pt>
                <c:pt idx="40">
                  <c:v>2.5</c:v>
                </c:pt>
                <c:pt idx="41">
                  <c:v>2</c:v>
                </c:pt>
                <c:pt idx="42">
                  <c:v>1</c:v>
                </c:pt>
                <c:pt idx="43">
                  <c:v>0.33333333333333331</c:v>
                </c:pt>
                <c:pt idx="44">
                  <c:v>-1</c:v>
                </c:pt>
              </c:numCache>
            </c:numRef>
          </c:val>
          <c:smooth val="0"/>
          <c:extLst>
            <c:ext xmlns:c16="http://schemas.microsoft.com/office/drawing/2014/chart" uri="{C3380CC4-5D6E-409C-BE32-E72D297353CC}">
              <c16:uniqueId val="{0000000B-3D57-4A96-9EDD-DA6C2879D32E}"/>
            </c:ext>
          </c:extLst>
        </c:ser>
        <c:ser>
          <c:idx val="12"/>
          <c:order val="12"/>
          <c:tx>
            <c:strRef>
              <c:f>intrapolated!$A$14</c:f>
              <c:strCache>
                <c:ptCount val="1"/>
                <c:pt idx="0">
                  <c:v>PlayStation</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intrapolated!$G$14:$CK$14</c:f>
              <c:numCache>
                <c:formatCode>General</c:formatCode>
                <c:ptCount val="83"/>
                <c:pt idx="37">
                  <c:v>0</c:v>
                </c:pt>
                <c:pt idx="38">
                  <c:v>4.3</c:v>
                </c:pt>
                <c:pt idx="39">
                  <c:v>7.5666666666666664</c:v>
                </c:pt>
                <c:pt idx="40">
                  <c:v>9.1999999999999993</c:v>
                </c:pt>
                <c:pt idx="41">
                  <c:v>16</c:v>
                </c:pt>
                <c:pt idx="42">
                  <c:v>19.399999999999999</c:v>
                </c:pt>
                <c:pt idx="43">
                  <c:v>20.866666666666667</c:v>
                </c:pt>
                <c:pt idx="44">
                  <c:v>21.6</c:v>
                </c:pt>
                <c:pt idx="45">
                  <c:v>20.566666666666666</c:v>
                </c:pt>
                <c:pt idx="46">
                  <c:v>18.5</c:v>
                </c:pt>
                <c:pt idx="47">
                  <c:v>15.433333333333332</c:v>
                </c:pt>
                <c:pt idx="48">
                  <c:v>9.3000000000000007</c:v>
                </c:pt>
                <c:pt idx="49">
                  <c:v>8.6666666666666679</c:v>
                </c:pt>
                <c:pt idx="50">
                  <c:v>7.4</c:v>
                </c:pt>
                <c:pt idx="51">
                  <c:v>7.2</c:v>
                </c:pt>
                <c:pt idx="52">
                  <c:v>6.8</c:v>
                </c:pt>
                <c:pt idx="53">
                  <c:v>5.6333333333333329</c:v>
                </c:pt>
                <c:pt idx="54">
                  <c:v>3.3</c:v>
                </c:pt>
                <c:pt idx="55">
                  <c:v>3.1</c:v>
                </c:pt>
                <c:pt idx="56">
                  <c:v>2.7</c:v>
                </c:pt>
                <c:pt idx="57">
                  <c:v>1.4666666666666668</c:v>
                </c:pt>
                <c:pt idx="58">
                  <c:v>-1</c:v>
                </c:pt>
              </c:numCache>
            </c:numRef>
          </c:val>
          <c:smooth val="0"/>
          <c:extLst>
            <c:ext xmlns:c16="http://schemas.microsoft.com/office/drawing/2014/chart" uri="{C3380CC4-5D6E-409C-BE32-E72D297353CC}">
              <c16:uniqueId val="{0000000C-3D57-4A96-9EDD-DA6C2879D32E}"/>
            </c:ext>
          </c:extLst>
        </c:ser>
        <c:ser>
          <c:idx val="13"/>
          <c:order val="13"/>
          <c:tx>
            <c:strRef>
              <c:f>intrapolated!$A$15</c:f>
              <c:strCache>
                <c:ptCount val="1"/>
                <c:pt idx="0">
                  <c:v>Nintendo 64</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intrapolated!$G$15:$CK$15</c:f>
              <c:numCache>
                <c:formatCode>General</c:formatCode>
                <c:ptCount val="83"/>
                <c:pt idx="39">
                  <c:v>0</c:v>
                </c:pt>
                <c:pt idx="40">
                  <c:v>2</c:v>
                </c:pt>
                <c:pt idx="41">
                  <c:v>6.9333333333333336</c:v>
                </c:pt>
                <c:pt idx="42">
                  <c:v>9.4</c:v>
                </c:pt>
                <c:pt idx="43">
                  <c:v>8.9</c:v>
                </c:pt>
                <c:pt idx="44">
                  <c:v>7.9</c:v>
                </c:pt>
                <c:pt idx="45">
                  <c:v>7.4333333333333336</c:v>
                </c:pt>
                <c:pt idx="46">
                  <c:v>6.5</c:v>
                </c:pt>
                <c:pt idx="47">
                  <c:v>5.3</c:v>
                </c:pt>
                <c:pt idx="48">
                  <c:v>2.9</c:v>
                </c:pt>
                <c:pt idx="49">
                  <c:v>4.3</c:v>
                </c:pt>
                <c:pt idx="50">
                  <c:v>5</c:v>
                </c:pt>
                <c:pt idx="51">
                  <c:v>3</c:v>
                </c:pt>
                <c:pt idx="52">
                  <c:v>-1</c:v>
                </c:pt>
              </c:numCache>
            </c:numRef>
          </c:val>
          <c:smooth val="0"/>
          <c:extLst>
            <c:ext xmlns:c16="http://schemas.microsoft.com/office/drawing/2014/chart" uri="{C3380CC4-5D6E-409C-BE32-E72D297353CC}">
              <c16:uniqueId val="{0000000D-3D57-4A96-9EDD-DA6C2879D32E}"/>
            </c:ext>
          </c:extLst>
        </c:ser>
        <c:ser>
          <c:idx val="14"/>
          <c:order val="14"/>
          <c:tx>
            <c:strRef>
              <c:f>intrapolated!$A$16</c:f>
              <c:strCache>
                <c:ptCount val="1"/>
                <c:pt idx="0">
                  <c:v>Sega Dreamcast</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intrapolated!$G$16:$CK$16</c:f>
              <c:numCache>
                <c:formatCode>General</c:formatCode>
                <c:ptCount val="83"/>
                <c:pt idx="41">
                  <c:v>0</c:v>
                </c:pt>
                <c:pt idx="42">
                  <c:v>0.5</c:v>
                </c:pt>
                <c:pt idx="43">
                  <c:v>1.5</c:v>
                </c:pt>
                <c:pt idx="44">
                  <c:v>2</c:v>
                </c:pt>
                <c:pt idx="45">
                  <c:v>2.6666666666666665</c:v>
                </c:pt>
                <c:pt idx="46">
                  <c:v>3</c:v>
                </c:pt>
                <c:pt idx="47">
                  <c:v>3.2666666666666671</c:v>
                </c:pt>
                <c:pt idx="48">
                  <c:v>3.4</c:v>
                </c:pt>
                <c:pt idx="49">
                  <c:v>2.6999999999999997</c:v>
                </c:pt>
                <c:pt idx="50">
                  <c:v>1.3</c:v>
                </c:pt>
                <c:pt idx="51">
                  <c:v>0.53333333333333333</c:v>
                </c:pt>
                <c:pt idx="52">
                  <c:v>-1</c:v>
                </c:pt>
              </c:numCache>
            </c:numRef>
          </c:val>
          <c:smooth val="0"/>
          <c:extLst>
            <c:ext xmlns:c16="http://schemas.microsoft.com/office/drawing/2014/chart" uri="{C3380CC4-5D6E-409C-BE32-E72D297353CC}">
              <c16:uniqueId val="{0000000E-3D57-4A96-9EDD-DA6C2879D32E}"/>
            </c:ext>
          </c:extLst>
        </c:ser>
        <c:ser>
          <c:idx val="15"/>
          <c:order val="15"/>
          <c:tx>
            <c:strRef>
              <c:f>intrapolated!$A$17</c:f>
              <c:strCache>
                <c:ptCount val="1"/>
                <c:pt idx="0">
                  <c:v>PlayStation 2</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intrapolated!$G$17:$CK$17</c:f>
              <c:numCache>
                <c:formatCode>General</c:formatCode>
                <c:ptCount val="83"/>
                <c:pt idx="45">
                  <c:v>0</c:v>
                </c:pt>
                <c:pt idx="46">
                  <c:v>1.4</c:v>
                </c:pt>
                <c:pt idx="47">
                  <c:v>6.5999999999999988</c:v>
                </c:pt>
                <c:pt idx="48">
                  <c:v>9.1999999999999993</c:v>
                </c:pt>
                <c:pt idx="49">
                  <c:v>15.133333333333335</c:v>
                </c:pt>
                <c:pt idx="50">
                  <c:v>18.100000000000001</c:v>
                </c:pt>
                <c:pt idx="51">
                  <c:v>21.033333333333335</c:v>
                </c:pt>
                <c:pt idx="52">
                  <c:v>22.5</c:v>
                </c:pt>
                <c:pt idx="53">
                  <c:v>21.7</c:v>
                </c:pt>
                <c:pt idx="54">
                  <c:v>20.100000000000001</c:v>
                </c:pt>
                <c:pt idx="55">
                  <c:v>18.8</c:v>
                </c:pt>
                <c:pt idx="56">
                  <c:v>16.2</c:v>
                </c:pt>
                <c:pt idx="57">
                  <c:v>16.2</c:v>
                </c:pt>
                <c:pt idx="58">
                  <c:v>16.2</c:v>
                </c:pt>
                <c:pt idx="59">
                  <c:v>15.533333333333331</c:v>
                </c:pt>
                <c:pt idx="60">
                  <c:v>14.2</c:v>
                </c:pt>
                <c:pt idx="61">
                  <c:v>14.033333333333331</c:v>
                </c:pt>
                <c:pt idx="62">
                  <c:v>13.7</c:v>
                </c:pt>
                <c:pt idx="63">
                  <c:v>11.766666666666666</c:v>
                </c:pt>
                <c:pt idx="64">
                  <c:v>7.9</c:v>
                </c:pt>
                <c:pt idx="65">
                  <c:v>7.7</c:v>
                </c:pt>
                <c:pt idx="66">
                  <c:v>7.3</c:v>
                </c:pt>
                <c:pt idx="67">
                  <c:v>7</c:v>
                </c:pt>
                <c:pt idx="68">
                  <c:v>6.4</c:v>
                </c:pt>
                <c:pt idx="69">
                  <c:v>4.9333333333333336</c:v>
                </c:pt>
                <c:pt idx="70">
                  <c:v>2</c:v>
                </c:pt>
                <c:pt idx="71">
                  <c:v>1</c:v>
                </c:pt>
                <c:pt idx="72">
                  <c:v>-1</c:v>
                </c:pt>
              </c:numCache>
            </c:numRef>
          </c:val>
          <c:smooth val="0"/>
          <c:extLst>
            <c:ext xmlns:c16="http://schemas.microsoft.com/office/drawing/2014/chart" uri="{C3380CC4-5D6E-409C-BE32-E72D297353CC}">
              <c16:uniqueId val="{0000000F-3D57-4A96-9EDD-DA6C2879D32E}"/>
            </c:ext>
          </c:extLst>
        </c:ser>
        <c:ser>
          <c:idx val="16"/>
          <c:order val="16"/>
          <c:tx>
            <c:strRef>
              <c:f>intrapolated!$A$18</c:f>
              <c:strCache>
                <c:ptCount val="1"/>
                <c:pt idx="0">
                  <c:v>Game Boy Advance</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intrapolated!$G$18:$CK$18</c:f>
              <c:numCache>
                <c:formatCode>General</c:formatCode>
                <c:ptCount val="83"/>
                <c:pt idx="47">
                  <c:v>0</c:v>
                </c:pt>
                <c:pt idx="48">
                  <c:v>1</c:v>
                </c:pt>
                <c:pt idx="49">
                  <c:v>11.666666666666666</c:v>
                </c:pt>
                <c:pt idx="50">
                  <c:v>17</c:v>
                </c:pt>
                <c:pt idx="51">
                  <c:v>16.566666666666666</c:v>
                </c:pt>
                <c:pt idx="52">
                  <c:v>15.7</c:v>
                </c:pt>
                <c:pt idx="53">
                  <c:v>16.966666666666665</c:v>
                </c:pt>
                <c:pt idx="54">
                  <c:v>17.600000000000001</c:v>
                </c:pt>
                <c:pt idx="55">
                  <c:v>16.866666666666667</c:v>
                </c:pt>
                <c:pt idx="56">
                  <c:v>15.4</c:v>
                </c:pt>
                <c:pt idx="57">
                  <c:v>13.033333333333333</c:v>
                </c:pt>
                <c:pt idx="58">
                  <c:v>8.3000000000000007</c:v>
                </c:pt>
                <c:pt idx="59">
                  <c:v>6.9666666666666677</c:v>
                </c:pt>
                <c:pt idx="60">
                  <c:v>4.3</c:v>
                </c:pt>
                <c:pt idx="61">
                  <c:v>3.4</c:v>
                </c:pt>
                <c:pt idx="62">
                  <c:v>1.6</c:v>
                </c:pt>
                <c:pt idx="63">
                  <c:v>1.2</c:v>
                </c:pt>
                <c:pt idx="64">
                  <c:v>0.4</c:v>
                </c:pt>
                <c:pt idx="65">
                  <c:v>-1</c:v>
                </c:pt>
              </c:numCache>
            </c:numRef>
          </c:val>
          <c:smooth val="0"/>
          <c:extLst>
            <c:ext xmlns:c16="http://schemas.microsoft.com/office/drawing/2014/chart" uri="{C3380CC4-5D6E-409C-BE32-E72D297353CC}">
              <c16:uniqueId val="{00000010-3D57-4A96-9EDD-DA6C2879D32E}"/>
            </c:ext>
          </c:extLst>
        </c:ser>
        <c:ser>
          <c:idx val="17"/>
          <c:order val="17"/>
          <c:tx>
            <c:strRef>
              <c:f>intrapolated!$A$19</c:f>
              <c:strCache>
                <c:ptCount val="1"/>
                <c:pt idx="0">
                  <c:v>Nintendo GameCube</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intrapolated!$G$19:$CK$19</c:f>
              <c:numCache>
                <c:formatCode>General</c:formatCode>
                <c:ptCount val="83"/>
                <c:pt idx="48">
                  <c:v>0</c:v>
                </c:pt>
                <c:pt idx="49">
                  <c:v>2.5333333333333332</c:v>
                </c:pt>
                <c:pt idx="50">
                  <c:v>3.8</c:v>
                </c:pt>
                <c:pt idx="51">
                  <c:v>5.1333333333333329</c:v>
                </c:pt>
                <c:pt idx="52">
                  <c:v>5.8</c:v>
                </c:pt>
                <c:pt idx="53">
                  <c:v>5.5333333333333341</c:v>
                </c:pt>
                <c:pt idx="54">
                  <c:v>5</c:v>
                </c:pt>
                <c:pt idx="55">
                  <c:v>4.6333333333333337</c:v>
                </c:pt>
                <c:pt idx="56">
                  <c:v>3.9</c:v>
                </c:pt>
                <c:pt idx="57">
                  <c:v>3.4</c:v>
                </c:pt>
                <c:pt idx="58">
                  <c:v>2.4</c:v>
                </c:pt>
                <c:pt idx="59">
                  <c:v>1.8333333333333333</c:v>
                </c:pt>
                <c:pt idx="60">
                  <c:v>0.7</c:v>
                </c:pt>
                <c:pt idx="61">
                  <c:v>0.53333333333333333</c:v>
                </c:pt>
                <c:pt idx="62">
                  <c:v>0.2</c:v>
                </c:pt>
                <c:pt idx="63">
                  <c:v>-1</c:v>
                </c:pt>
              </c:numCache>
            </c:numRef>
          </c:val>
          <c:smooth val="0"/>
          <c:extLst>
            <c:ext xmlns:c16="http://schemas.microsoft.com/office/drawing/2014/chart" uri="{C3380CC4-5D6E-409C-BE32-E72D297353CC}">
              <c16:uniqueId val="{00000011-3D57-4A96-9EDD-DA6C2879D32E}"/>
            </c:ext>
          </c:extLst>
        </c:ser>
        <c:ser>
          <c:idx val="18"/>
          <c:order val="18"/>
          <c:tx>
            <c:strRef>
              <c:f>intrapolated!$A$20</c:f>
              <c:strCache>
                <c:ptCount val="1"/>
                <c:pt idx="0">
                  <c:v>Xbox</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intrapolated!$G$20:$CK$20</c:f>
              <c:numCache>
                <c:formatCode>General</c:formatCode>
                <c:ptCount val="83"/>
                <c:pt idx="47">
                  <c:v>0</c:v>
                </c:pt>
                <c:pt idx="48">
                  <c:v>1</c:v>
                </c:pt>
                <c:pt idx="49">
                  <c:v>5.666666666666667</c:v>
                </c:pt>
                <c:pt idx="50">
                  <c:v>8</c:v>
                </c:pt>
                <c:pt idx="51">
                  <c:v>7.5</c:v>
                </c:pt>
                <c:pt idx="52">
                  <c:v>6.5</c:v>
                </c:pt>
                <c:pt idx="53">
                  <c:v>6.166666666666667</c:v>
                </c:pt>
                <c:pt idx="54">
                  <c:v>5.5</c:v>
                </c:pt>
                <c:pt idx="55">
                  <c:v>4.666666666666667</c:v>
                </c:pt>
                <c:pt idx="56">
                  <c:v>3</c:v>
                </c:pt>
                <c:pt idx="57">
                  <c:v>2.3333333333333335</c:v>
                </c:pt>
                <c:pt idx="58">
                  <c:v>1</c:v>
                </c:pt>
                <c:pt idx="59">
                  <c:v>0.33333333333333331</c:v>
                </c:pt>
                <c:pt idx="60">
                  <c:v>-1</c:v>
                </c:pt>
              </c:numCache>
            </c:numRef>
          </c:val>
          <c:smooth val="0"/>
          <c:extLst>
            <c:ext xmlns:c16="http://schemas.microsoft.com/office/drawing/2014/chart" uri="{C3380CC4-5D6E-409C-BE32-E72D297353CC}">
              <c16:uniqueId val="{00000012-3D57-4A96-9EDD-DA6C2879D32E}"/>
            </c:ext>
          </c:extLst>
        </c:ser>
        <c:ser>
          <c:idx val="19"/>
          <c:order val="19"/>
          <c:tx>
            <c:strRef>
              <c:f>intrapolated!$A$21</c:f>
              <c:strCache>
                <c:ptCount val="1"/>
                <c:pt idx="0">
                  <c:v>PlayStation Portable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intrapolated!$G$21:$CK$21</c:f>
              <c:numCache>
                <c:formatCode>General</c:formatCode>
                <c:ptCount val="83"/>
                <c:pt idx="53">
                  <c:v>0</c:v>
                </c:pt>
                <c:pt idx="54">
                  <c:v>3</c:v>
                </c:pt>
                <c:pt idx="55">
                  <c:v>5.666666666666667</c:v>
                </c:pt>
                <c:pt idx="56">
                  <c:v>7</c:v>
                </c:pt>
                <c:pt idx="57">
                  <c:v>8.3333333333333339</c:v>
                </c:pt>
                <c:pt idx="58">
                  <c:v>9</c:v>
                </c:pt>
                <c:pt idx="59">
                  <c:v>13</c:v>
                </c:pt>
                <c:pt idx="60">
                  <c:v>15</c:v>
                </c:pt>
                <c:pt idx="61">
                  <c:v>14.683333333333332</c:v>
                </c:pt>
                <c:pt idx="62">
                  <c:v>14.05</c:v>
                </c:pt>
                <c:pt idx="63">
                  <c:v>12.673333333333332</c:v>
                </c:pt>
                <c:pt idx="64">
                  <c:v>9.92</c:v>
                </c:pt>
                <c:pt idx="65">
                  <c:v>9.7333333333333343</c:v>
                </c:pt>
                <c:pt idx="66">
                  <c:v>9.36</c:v>
                </c:pt>
                <c:pt idx="67">
                  <c:v>8.6999999999999993</c:v>
                </c:pt>
                <c:pt idx="68">
                  <c:v>7.38</c:v>
                </c:pt>
                <c:pt idx="69">
                  <c:v>6.3266666666666671</c:v>
                </c:pt>
                <c:pt idx="70">
                  <c:v>4.22</c:v>
                </c:pt>
                <c:pt idx="71">
                  <c:v>3.8033333333333332</c:v>
                </c:pt>
                <c:pt idx="72">
                  <c:v>2.97</c:v>
                </c:pt>
                <c:pt idx="73">
                  <c:v>2.11</c:v>
                </c:pt>
                <c:pt idx="74">
                  <c:v>0.39</c:v>
                </c:pt>
                <c:pt idx="75">
                  <c:v>-1</c:v>
                </c:pt>
              </c:numCache>
            </c:numRef>
          </c:val>
          <c:smooth val="0"/>
          <c:extLst>
            <c:ext xmlns:c16="http://schemas.microsoft.com/office/drawing/2014/chart" uri="{C3380CC4-5D6E-409C-BE32-E72D297353CC}">
              <c16:uniqueId val="{00000013-3D57-4A96-9EDD-DA6C2879D32E}"/>
            </c:ext>
          </c:extLst>
        </c:ser>
        <c:ser>
          <c:idx val="20"/>
          <c:order val="20"/>
          <c:tx>
            <c:strRef>
              <c:f>intrapolated!$A$22</c:f>
              <c:strCache>
                <c:ptCount val="1"/>
                <c:pt idx="0">
                  <c:v>Xbox 360</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intrapolated!$G$22:$CK$22</c:f>
              <c:numCache>
                <c:formatCode>General</c:formatCode>
                <c:ptCount val="83"/>
                <c:pt idx="55">
                  <c:v>0</c:v>
                </c:pt>
                <c:pt idx="56">
                  <c:v>2</c:v>
                </c:pt>
                <c:pt idx="57">
                  <c:v>4.666666666666667</c:v>
                </c:pt>
                <c:pt idx="58">
                  <c:v>6</c:v>
                </c:pt>
                <c:pt idx="59">
                  <c:v>6</c:v>
                </c:pt>
                <c:pt idx="60">
                  <c:v>6</c:v>
                </c:pt>
                <c:pt idx="61">
                  <c:v>9.44</c:v>
                </c:pt>
                <c:pt idx="62">
                  <c:v>11.16</c:v>
                </c:pt>
                <c:pt idx="63">
                  <c:v>10.893333333333333</c:v>
                </c:pt>
                <c:pt idx="64">
                  <c:v>10.36</c:v>
                </c:pt>
                <c:pt idx="65">
                  <c:v>12.473333333333334</c:v>
                </c:pt>
                <c:pt idx="66">
                  <c:v>13.53</c:v>
                </c:pt>
                <c:pt idx="67">
                  <c:v>13.809999999999997</c:v>
                </c:pt>
                <c:pt idx="68">
                  <c:v>13.95</c:v>
                </c:pt>
                <c:pt idx="69">
                  <c:v>12.863333333333335</c:v>
                </c:pt>
                <c:pt idx="70">
                  <c:v>10.69</c:v>
                </c:pt>
                <c:pt idx="71">
                  <c:v>9.2066666666666652</c:v>
                </c:pt>
                <c:pt idx="72">
                  <c:v>6.24</c:v>
                </c:pt>
                <c:pt idx="73">
                  <c:v>5.0266666666666664</c:v>
                </c:pt>
                <c:pt idx="74">
                  <c:v>2.6</c:v>
                </c:pt>
                <c:pt idx="75">
                  <c:v>2.0433333333333334</c:v>
                </c:pt>
                <c:pt idx="76">
                  <c:v>0.93</c:v>
                </c:pt>
                <c:pt idx="77">
                  <c:v>0.75</c:v>
                </c:pt>
                <c:pt idx="78">
                  <c:v>0.39</c:v>
                </c:pt>
                <c:pt idx="79">
                  <c:v>-1</c:v>
                </c:pt>
              </c:numCache>
            </c:numRef>
          </c:val>
          <c:smooth val="0"/>
          <c:extLst>
            <c:ext xmlns:c16="http://schemas.microsoft.com/office/drawing/2014/chart" uri="{C3380CC4-5D6E-409C-BE32-E72D297353CC}">
              <c16:uniqueId val="{00000014-3D57-4A96-9EDD-DA6C2879D32E}"/>
            </c:ext>
          </c:extLst>
        </c:ser>
        <c:ser>
          <c:idx val="21"/>
          <c:order val="21"/>
          <c:tx>
            <c:strRef>
              <c:f>intrapolated!$A$23</c:f>
              <c:strCache>
                <c:ptCount val="1"/>
                <c:pt idx="0">
                  <c:v>PlayStation 3</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intrapolated!$G$23:$CK$23</c:f>
              <c:numCache>
                <c:formatCode>General</c:formatCode>
                <c:ptCount val="83"/>
                <c:pt idx="57">
                  <c:v>0</c:v>
                </c:pt>
                <c:pt idx="58">
                  <c:v>2</c:v>
                </c:pt>
                <c:pt idx="59">
                  <c:v>6</c:v>
                </c:pt>
                <c:pt idx="60">
                  <c:v>8</c:v>
                </c:pt>
                <c:pt idx="61">
                  <c:v>9.64</c:v>
                </c:pt>
                <c:pt idx="62">
                  <c:v>10.46</c:v>
                </c:pt>
                <c:pt idx="63">
                  <c:v>12.326666666666666</c:v>
                </c:pt>
                <c:pt idx="64">
                  <c:v>13.26</c:v>
                </c:pt>
                <c:pt idx="65">
                  <c:v>13.64</c:v>
                </c:pt>
                <c:pt idx="66">
                  <c:v>13.83</c:v>
                </c:pt>
                <c:pt idx="67">
                  <c:v>14.223333333333334</c:v>
                </c:pt>
                <c:pt idx="68">
                  <c:v>14.42</c:v>
                </c:pt>
                <c:pt idx="69">
                  <c:v>13.603333333333333</c:v>
                </c:pt>
                <c:pt idx="70">
                  <c:v>11.97</c:v>
                </c:pt>
                <c:pt idx="71">
                  <c:v>10.733333333333334</c:v>
                </c:pt>
                <c:pt idx="72">
                  <c:v>8.26</c:v>
                </c:pt>
                <c:pt idx="73">
                  <c:v>6.6933333333333325</c:v>
                </c:pt>
                <c:pt idx="74">
                  <c:v>3.56</c:v>
                </c:pt>
                <c:pt idx="75">
                  <c:v>2.8200000000000003</c:v>
                </c:pt>
                <c:pt idx="76">
                  <c:v>1.34</c:v>
                </c:pt>
                <c:pt idx="77">
                  <c:v>1.0666666666666667</c:v>
                </c:pt>
                <c:pt idx="78">
                  <c:v>0.52</c:v>
                </c:pt>
                <c:pt idx="79">
                  <c:v>0.3833333333333333</c:v>
                </c:pt>
                <c:pt idx="80">
                  <c:v>0.11</c:v>
                </c:pt>
                <c:pt idx="81">
                  <c:v>-1</c:v>
                </c:pt>
              </c:numCache>
            </c:numRef>
          </c:val>
          <c:smooth val="0"/>
          <c:extLst>
            <c:ext xmlns:c16="http://schemas.microsoft.com/office/drawing/2014/chart" uri="{C3380CC4-5D6E-409C-BE32-E72D297353CC}">
              <c16:uniqueId val="{00000015-3D57-4A96-9EDD-DA6C2879D32E}"/>
            </c:ext>
          </c:extLst>
        </c:ser>
        <c:ser>
          <c:idx val="22"/>
          <c:order val="22"/>
          <c:tx>
            <c:strRef>
              <c:f>intrapolated!$A$24</c:f>
              <c:strCache>
                <c:ptCount val="1"/>
                <c:pt idx="0">
                  <c:v>Wii</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intrapolated!$G$24:$CK$24</c:f>
              <c:numCache>
                <c:formatCode>General</c:formatCode>
                <c:ptCount val="83"/>
                <c:pt idx="59">
                  <c:v>0</c:v>
                </c:pt>
                <c:pt idx="60">
                  <c:v>5.8</c:v>
                </c:pt>
                <c:pt idx="61">
                  <c:v>14.333333333333334</c:v>
                </c:pt>
                <c:pt idx="62">
                  <c:v>18.600000000000001</c:v>
                </c:pt>
                <c:pt idx="63">
                  <c:v>23.533333333333331</c:v>
                </c:pt>
                <c:pt idx="64">
                  <c:v>26</c:v>
                </c:pt>
                <c:pt idx="65">
                  <c:v>24.166666666666668</c:v>
                </c:pt>
                <c:pt idx="66">
                  <c:v>20.5</c:v>
                </c:pt>
                <c:pt idx="67">
                  <c:v>18.7</c:v>
                </c:pt>
                <c:pt idx="68">
                  <c:v>15.1</c:v>
                </c:pt>
                <c:pt idx="69">
                  <c:v>13.333333333333334</c:v>
                </c:pt>
                <c:pt idx="70">
                  <c:v>9.8000000000000007</c:v>
                </c:pt>
                <c:pt idx="71">
                  <c:v>7.8666666666666671</c:v>
                </c:pt>
                <c:pt idx="72">
                  <c:v>4</c:v>
                </c:pt>
                <c:pt idx="73">
                  <c:v>3.0666666666666664</c:v>
                </c:pt>
                <c:pt idx="74">
                  <c:v>1.2</c:v>
                </c:pt>
                <c:pt idx="75">
                  <c:v>0.96666666666666667</c:v>
                </c:pt>
                <c:pt idx="76">
                  <c:v>0.5</c:v>
                </c:pt>
                <c:pt idx="77">
                  <c:v>-1</c:v>
                </c:pt>
              </c:numCache>
            </c:numRef>
          </c:val>
          <c:smooth val="0"/>
          <c:extLst>
            <c:ext xmlns:c16="http://schemas.microsoft.com/office/drawing/2014/chart" uri="{C3380CC4-5D6E-409C-BE32-E72D297353CC}">
              <c16:uniqueId val="{00000016-3D57-4A96-9EDD-DA6C2879D32E}"/>
            </c:ext>
          </c:extLst>
        </c:ser>
        <c:ser>
          <c:idx val="23"/>
          <c:order val="23"/>
          <c:tx>
            <c:strRef>
              <c:f>intrapolated!$A$25</c:f>
              <c:strCache>
                <c:ptCount val="1"/>
                <c:pt idx="0">
                  <c:v>Nintendo DS</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intrapolated!$G$25:$CK$25</c:f>
              <c:numCache>
                <c:formatCode>General</c:formatCode>
                <c:ptCount val="83"/>
                <c:pt idx="55">
                  <c:v>0</c:v>
                </c:pt>
                <c:pt idx="56">
                  <c:v>5.3</c:v>
                </c:pt>
                <c:pt idx="57">
                  <c:v>9.4333333333333336</c:v>
                </c:pt>
                <c:pt idx="58">
                  <c:v>11.5</c:v>
                </c:pt>
                <c:pt idx="59">
                  <c:v>19.566666666666666</c:v>
                </c:pt>
                <c:pt idx="60">
                  <c:v>23.6</c:v>
                </c:pt>
                <c:pt idx="61">
                  <c:v>28.066666666666666</c:v>
                </c:pt>
                <c:pt idx="62">
                  <c:v>30.3</c:v>
                </c:pt>
                <c:pt idx="63">
                  <c:v>30.900000000000002</c:v>
                </c:pt>
                <c:pt idx="64">
                  <c:v>31.2</c:v>
                </c:pt>
                <c:pt idx="65">
                  <c:v>29.833333333333332</c:v>
                </c:pt>
                <c:pt idx="66">
                  <c:v>27.1</c:v>
                </c:pt>
                <c:pt idx="67">
                  <c:v>23.900000000000002</c:v>
                </c:pt>
                <c:pt idx="68">
                  <c:v>17.5</c:v>
                </c:pt>
                <c:pt idx="69">
                  <c:v>13.366666666666667</c:v>
                </c:pt>
                <c:pt idx="70">
                  <c:v>5.0999999999999996</c:v>
                </c:pt>
                <c:pt idx="71">
                  <c:v>4.2</c:v>
                </c:pt>
                <c:pt idx="72">
                  <c:v>2.4</c:v>
                </c:pt>
                <c:pt idx="73">
                  <c:v>1.6333333333333335</c:v>
                </c:pt>
                <c:pt idx="74">
                  <c:v>0.1</c:v>
                </c:pt>
                <c:pt idx="75">
                  <c:v>-1</c:v>
                </c:pt>
              </c:numCache>
            </c:numRef>
          </c:val>
          <c:smooth val="0"/>
          <c:extLst>
            <c:ext xmlns:c16="http://schemas.microsoft.com/office/drawing/2014/chart" uri="{C3380CC4-5D6E-409C-BE32-E72D297353CC}">
              <c16:uniqueId val="{00000017-3D57-4A96-9EDD-DA6C2879D32E}"/>
            </c:ext>
          </c:extLst>
        </c:ser>
        <c:ser>
          <c:idx val="24"/>
          <c:order val="24"/>
          <c:tx>
            <c:strRef>
              <c:f>intrapolated!$A$26</c:f>
              <c:strCache>
                <c:ptCount val="1"/>
                <c:pt idx="0">
                  <c:v>Nintendo 3DS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intrapolated!$G$26:$CK$26</c:f>
              <c:numCache>
                <c:formatCode>General</c:formatCode>
                <c:ptCount val="83"/>
                <c:pt idx="67">
                  <c:v>0</c:v>
                </c:pt>
                <c:pt idx="68">
                  <c:v>3.6</c:v>
                </c:pt>
                <c:pt idx="69">
                  <c:v>10.200000000000001</c:v>
                </c:pt>
                <c:pt idx="70">
                  <c:v>13.5</c:v>
                </c:pt>
                <c:pt idx="71">
                  <c:v>13.833333333333334</c:v>
                </c:pt>
                <c:pt idx="72">
                  <c:v>14</c:v>
                </c:pt>
                <c:pt idx="73">
                  <c:v>13.4</c:v>
                </c:pt>
                <c:pt idx="74">
                  <c:v>12.2</c:v>
                </c:pt>
                <c:pt idx="75">
                  <c:v>11.033333333333331</c:v>
                </c:pt>
                <c:pt idx="76">
                  <c:v>8.6999999999999993</c:v>
                </c:pt>
                <c:pt idx="77">
                  <c:v>8.0666666666666664</c:v>
                </c:pt>
                <c:pt idx="78">
                  <c:v>6.8</c:v>
                </c:pt>
                <c:pt idx="79">
                  <c:v>7.1333333333333329</c:v>
                </c:pt>
                <c:pt idx="80">
                  <c:v>7.3</c:v>
                </c:pt>
                <c:pt idx="81">
                  <c:v>7.2</c:v>
                </c:pt>
                <c:pt idx="82">
                  <c:v>7</c:v>
                </c:pt>
              </c:numCache>
            </c:numRef>
          </c:val>
          <c:smooth val="0"/>
          <c:extLst>
            <c:ext xmlns:c16="http://schemas.microsoft.com/office/drawing/2014/chart" uri="{C3380CC4-5D6E-409C-BE32-E72D297353CC}">
              <c16:uniqueId val="{00000018-3D57-4A96-9EDD-DA6C2879D32E}"/>
            </c:ext>
          </c:extLst>
        </c:ser>
        <c:ser>
          <c:idx val="25"/>
          <c:order val="25"/>
          <c:tx>
            <c:strRef>
              <c:f>intrapolated!$A$27</c:f>
              <c:strCache>
                <c:ptCount val="1"/>
                <c:pt idx="0">
                  <c:v>PlayStation Vita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intrapolated!$G$27:$CK$27</c:f>
              <c:numCache>
                <c:formatCode>General</c:formatCode>
                <c:ptCount val="83"/>
                <c:pt idx="67">
                  <c:v>0.48</c:v>
                </c:pt>
                <c:pt idx="68">
                  <c:v>0.48</c:v>
                </c:pt>
                <c:pt idx="69">
                  <c:v>2.6199999999999997</c:v>
                </c:pt>
                <c:pt idx="70">
                  <c:v>3.69</c:v>
                </c:pt>
                <c:pt idx="71">
                  <c:v>3.5933333333333333</c:v>
                </c:pt>
                <c:pt idx="72">
                  <c:v>3.4</c:v>
                </c:pt>
                <c:pt idx="73">
                  <c:v>3.0333333333333332</c:v>
                </c:pt>
                <c:pt idx="74">
                  <c:v>2.2999999999999998</c:v>
                </c:pt>
                <c:pt idx="75">
                  <c:v>2.5533333333333332</c:v>
                </c:pt>
                <c:pt idx="76">
                  <c:v>2.68</c:v>
                </c:pt>
                <c:pt idx="77">
                  <c:v>2.4666666666666668</c:v>
                </c:pt>
                <c:pt idx="78">
                  <c:v>2.04</c:v>
                </c:pt>
                <c:pt idx="79">
                  <c:v>1.5999999999999999</c:v>
                </c:pt>
                <c:pt idx="80">
                  <c:v>0.72</c:v>
                </c:pt>
                <c:pt idx="81">
                  <c:v>0.55333333333333334</c:v>
                </c:pt>
                <c:pt idx="82">
                  <c:v>0.22</c:v>
                </c:pt>
              </c:numCache>
            </c:numRef>
          </c:val>
          <c:smooth val="0"/>
          <c:extLst>
            <c:ext xmlns:c16="http://schemas.microsoft.com/office/drawing/2014/chart" uri="{C3380CC4-5D6E-409C-BE32-E72D297353CC}">
              <c16:uniqueId val="{00000019-3D57-4A96-9EDD-DA6C2879D32E}"/>
            </c:ext>
          </c:extLst>
        </c:ser>
        <c:ser>
          <c:idx val="26"/>
          <c:order val="26"/>
          <c:tx>
            <c:strRef>
              <c:f>intrapolated!$A$28</c:f>
              <c:strCache>
                <c:ptCount val="1"/>
                <c:pt idx="0">
                  <c:v>Wii U</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intrapolated!$G$28:$CK$28</c:f>
              <c:numCache>
                <c:formatCode>General</c:formatCode>
                <c:ptCount val="83"/>
                <c:pt idx="69">
                  <c:v>0</c:v>
                </c:pt>
                <c:pt idx="70">
                  <c:v>2.17</c:v>
                </c:pt>
                <c:pt idx="71">
                  <c:v>2.7899999999999996</c:v>
                </c:pt>
                <c:pt idx="72">
                  <c:v>3.1</c:v>
                </c:pt>
                <c:pt idx="73">
                  <c:v>3.4600000000000004</c:v>
                </c:pt>
                <c:pt idx="74">
                  <c:v>3.64</c:v>
                </c:pt>
                <c:pt idx="75">
                  <c:v>3.58</c:v>
                </c:pt>
                <c:pt idx="76">
                  <c:v>3.46</c:v>
                </c:pt>
                <c:pt idx="77">
                  <c:v>2.6933333333333334</c:v>
                </c:pt>
                <c:pt idx="78">
                  <c:v>1.1599999999999999</c:v>
                </c:pt>
                <c:pt idx="79">
                  <c:v>0.80666666666666664</c:v>
                </c:pt>
                <c:pt idx="80">
                  <c:v>0.1</c:v>
                </c:pt>
                <c:pt idx="81">
                  <c:v>-1</c:v>
                </c:pt>
              </c:numCache>
            </c:numRef>
          </c:val>
          <c:smooth val="0"/>
          <c:extLst>
            <c:ext xmlns:c16="http://schemas.microsoft.com/office/drawing/2014/chart" uri="{C3380CC4-5D6E-409C-BE32-E72D297353CC}">
              <c16:uniqueId val="{0000001A-3D57-4A96-9EDD-DA6C2879D32E}"/>
            </c:ext>
          </c:extLst>
        </c:ser>
        <c:ser>
          <c:idx val="27"/>
          <c:order val="27"/>
          <c:tx>
            <c:strRef>
              <c:f>intrapolated!$A$29</c:f>
              <c:strCache>
                <c:ptCount val="1"/>
                <c:pt idx="0">
                  <c:v>PlayStation 4</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intrapolated!$G$29:$CK$29</c:f>
              <c:numCache>
                <c:formatCode>General</c:formatCode>
                <c:ptCount val="83"/>
                <c:pt idx="71">
                  <c:v>0</c:v>
                </c:pt>
                <c:pt idx="72">
                  <c:v>4.49</c:v>
                </c:pt>
                <c:pt idx="73">
                  <c:v>11.223333333333334</c:v>
                </c:pt>
                <c:pt idx="74">
                  <c:v>14.59</c:v>
                </c:pt>
                <c:pt idx="75">
                  <c:v>16.536666666666665</c:v>
                </c:pt>
                <c:pt idx="76">
                  <c:v>17.510000000000002</c:v>
                </c:pt>
                <c:pt idx="77">
                  <c:v>17.563333333333333</c:v>
                </c:pt>
                <c:pt idx="78">
                  <c:v>17.59</c:v>
                </c:pt>
                <c:pt idx="79">
                  <c:v>18.956666666666667</c:v>
                </c:pt>
                <c:pt idx="80">
                  <c:v>19.64</c:v>
                </c:pt>
                <c:pt idx="81">
                  <c:v>19.093333333333334</c:v>
                </c:pt>
                <c:pt idx="82">
                  <c:v>18</c:v>
                </c:pt>
              </c:numCache>
            </c:numRef>
          </c:val>
          <c:smooth val="0"/>
          <c:extLst>
            <c:ext xmlns:c16="http://schemas.microsoft.com/office/drawing/2014/chart" uri="{C3380CC4-5D6E-409C-BE32-E72D297353CC}">
              <c16:uniqueId val="{0000001B-3D57-4A96-9EDD-DA6C2879D32E}"/>
            </c:ext>
          </c:extLst>
        </c:ser>
        <c:ser>
          <c:idx val="28"/>
          <c:order val="28"/>
          <c:tx>
            <c:strRef>
              <c:f>intrapolated!$A$30</c:f>
              <c:strCache>
                <c:ptCount val="1"/>
                <c:pt idx="0">
                  <c:v>Xbox One</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intrapolated!$G$30:$CK$30</c:f>
              <c:numCache>
                <c:formatCode>General</c:formatCode>
                <c:ptCount val="83"/>
                <c:pt idx="71">
                  <c:v>0</c:v>
                </c:pt>
                <c:pt idx="72">
                  <c:v>3.08</c:v>
                </c:pt>
                <c:pt idx="73">
                  <c:v>6.3</c:v>
                </c:pt>
                <c:pt idx="74">
                  <c:v>7.91</c:v>
                </c:pt>
                <c:pt idx="75">
                  <c:v>8.39</c:v>
                </c:pt>
                <c:pt idx="76">
                  <c:v>8.6300000000000008</c:v>
                </c:pt>
                <c:pt idx="77">
                  <c:v>8.5433333333333348</c:v>
                </c:pt>
                <c:pt idx="78">
                  <c:v>8.3699999999999992</c:v>
                </c:pt>
                <c:pt idx="79">
                  <c:v>8.3166666666666647</c:v>
                </c:pt>
                <c:pt idx="80">
                  <c:v>8.2100000000000009</c:v>
                </c:pt>
                <c:pt idx="81">
                  <c:v>7.7933333333333339</c:v>
                </c:pt>
                <c:pt idx="82">
                  <c:v>6.96</c:v>
                </c:pt>
              </c:numCache>
            </c:numRef>
          </c:val>
          <c:smooth val="0"/>
          <c:extLst>
            <c:ext xmlns:c16="http://schemas.microsoft.com/office/drawing/2014/chart" uri="{C3380CC4-5D6E-409C-BE32-E72D297353CC}">
              <c16:uniqueId val="{0000001C-3D57-4A96-9EDD-DA6C2879D32E}"/>
            </c:ext>
          </c:extLst>
        </c:ser>
        <c:ser>
          <c:idx val="29"/>
          <c:order val="29"/>
          <c:tx>
            <c:strRef>
              <c:f>intrapolated!$A$31</c:f>
              <c:strCache>
                <c:ptCount val="1"/>
                <c:pt idx="0">
                  <c:v>Nintendo Switch</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intrapolated!$G$1:$CK$1</c:f>
              <c:numCache>
                <c:formatCode>General</c:formatCode>
                <c:ptCount val="83"/>
                <c:pt idx="0">
                  <c:v>1977</c:v>
                </c:pt>
                <c:pt idx="2">
                  <c:v>1978</c:v>
                </c:pt>
                <c:pt idx="4">
                  <c:v>1979</c:v>
                </c:pt>
                <c:pt idx="6">
                  <c:v>1980</c:v>
                </c:pt>
                <c:pt idx="8">
                  <c:v>1981</c:v>
                </c:pt>
                <c:pt idx="10">
                  <c:v>1982</c:v>
                </c:pt>
                <c:pt idx="12">
                  <c:v>1983</c:v>
                </c:pt>
                <c:pt idx="14">
                  <c:v>1984</c:v>
                </c:pt>
                <c:pt idx="16">
                  <c:v>1985</c:v>
                </c:pt>
                <c:pt idx="18">
                  <c:v>1986</c:v>
                </c:pt>
                <c:pt idx="20">
                  <c:v>1987</c:v>
                </c:pt>
                <c:pt idx="22">
                  <c:v>1988</c:v>
                </c:pt>
                <c:pt idx="24">
                  <c:v>1989</c:v>
                </c:pt>
                <c:pt idx="26">
                  <c:v>1990</c:v>
                </c:pt>
                <c:pt idx="28">
                  <c:v>1991</c:v>
                </c:pt>
                <c:pt idx="30">
                  <c:v>1992</c:v>
                </c:pt>
                <c:pt idx="32">
                  <c:v>1993</c:v>
                </c:pt>
                <c:pt idx="34">
                  <c:v>1994</c:v>
                </c:pt>
                <c:pt idx="36">
                  <c:v>1995</c:v>
                </c:pt>
                <c:pt idx="38">
                  <c:v>1996</c:v>
                </c:pt>
                <c:pt idx="40">
                  <c:v>1997</c:v>
                </c:pt>
                <c:pt idx="42">
                  <c:v>1998</c:v>
                </c:pt>
                <c:pt idx="44">
                  <c:v>1999</c:v>
                </c:pt>
                <c:pt idx="46">
                  <c:v>2000</c:v>
                </c:pt>
                <c:pt idx="48">
                  <c:v>2001</c:v>
                </c:pt>
                <c:pt idx="50">
                  <c:v>2002</c:v>
                </c:pt>
                <c:pt idx="52">
                  <c:v>2003</c:v>
                </c:pt>
                <c:pt idx="54">
                  <c:v>2004</c:v>
                </c:pt>
                <c:pt idx="56">
                  <c:v>2005</c:v>
                </c:pt>
                <c:pt idx="58">
                  <c:v>2006</c:v>
                </c:pt>
                <c:pt idx="60">
                  <c:v>2007</c:v>
                </c:pt>
                <c:pt idx="62">
                  <c:v>2008</c:v>
                </c:pt>
                <c:pt idx="64">
                  <c:v>2009</c:v>
                </c:pt>
                <c:pt idx="66">
                  <c:v>2010</c:v>
                </c:pt>
                <c:pt idx="68">
                  <c:v>2011</c:v>
                </c:pt>
                <c:pt idx="70">
                  <c:v>2012</c:v>
                </c:pt>
                <c:pt idx="72">
                  <c:v>2013</c:v>
                </c:pt>
                <c:pt idx="74">
                  <c:v>2014</c:v>
                </c:pt>
                <c:pt idx="76">
                  <c:v>2015</c:v>
                </c:pt>
                <c:pt idx="78">
                  <c:v>2016</c:v>
                </c:pt>
                <c:pt idx="80">
                  <c:v>2017</c:v>
                </c:pt>
                <c:pt idx="82">
                  <c:v>2018</c:v>
                </c:pt>
              </c:numCache>
            </c:numRef>
          </c:cat>
          <c:val>
            <c:numRef>
              <c:f>intrapolated!$G$31:$CK$31</c:f>
              <c:numCache>
                <c:formatCode>General</c:formatCode>
                <c:ptCount val="83"/>
                <c:pt idx="79">
                  <c:v>0</c:v>
                </c:pt>
                <c:pt idx="80">
                  <c:v>11.85</c:v>
                </c:pt>
                <c:pt idx="81">
                  <c:v>15.316666666666668</c:v>
                </c:pt>
                <c:pt idx="82">
                  <c:v>17.05</c:v>
                </c:pt>
              </c:numCache>
            </c:numRef>
          </c:val>
          <c:smooth val="0"/>
          <c:extLst>
            <c:ext xmlns:c16="http://schemas.microsoft.com/office/drawing/2014/chart" uri="{C3380CC4-5D6E-409C-BE32-E72D297353CC}">
              <c16:uniqueId val="{0000001D-3D57-4A96-9EDD-DA6C2879D32E}"/>
            </c:ext>
          </c:extLst>
        </c:ser>
        <c:dLbls>
          <c:showLegendKey val="0"/>
          <c:showVal val="0"/>
          <c:showCatName val="0"/>
          <c:showSerName val="0"/>
          <c:showPercent val="0"/>
          <c:showBubbleSize val="0"/>
        </c:dLbls>
        <c:marker val="1"/>
        <c:smooth val="0"/>
        <c:axId val="532476848"/>
        <c:axId val="532484392"/>
      </c:lineChart>
      <c:catAx>
        <c:axId val="5324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2484392"/>
        <c:crosses val="autoZero"/>
        <c:auto val="1"/>
        <c:lblAlgn val="ctr"/>
        <c:lblOffset val="100"/>
        <c:noMultiLvlLbl val="0"/>
      </c:catAx>
      <c:valAx>
        <c:axId val="53248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32476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0</xdr:row>
      <xdr:rowOff>76198</xdr:rowOff>
    </xdr:from>
    <xdr:to>
      <xdr:col>30</xdr:col>
      <xdr:colOff>342900</xdr:colOff>
      <xdr:row>48</xdr:row>
      <xdr:rowOff>133349</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web.archive.org/web/20131101120621/www.scei.co.jp/corporate/data/bizdataps2_sale_e.html" TargetMode="External"/><Relationship Id="rId7" Type="http://schemas.openxmlformats.org/officeDocument/2006/relationships/hyperlink" Target="https://vgsales.fandom.com/wiki/Video_Game_Sales_Wiki" TargetMode="External"/><Relationship Id="rId2" Type="http://schemas.openxmlformats.org/officeDocument/2006/relationships/hyperlink" Target="https://www.nintendo.co.jp/ir/finance/historical_data/xls/consolidated_sales_e1703.xlsx" TargetMode="External"/><Relationship Id="rId1" Type="http://schemas.openxmlformats.org/officeDocument/2006/relationships/hyperlink" Target="https://www.statista.com/statistics/276768/global-unit-sales-of-video-game-consoles/" TargetMode="External"/><Relationship Id="rId6" Type="http://schemas.openxmlformats.org/officeDocument/2006/relationships/hyperlink" Target="https://www.nintendo.co.jp/ir/library/historical_data/pdf/consolidated_sales_e1509.pdf" TargetMode="External"/><Relationship Id="rId5" Type="http://schemas.openxmlformats.org/officeDocument/2006/relationships/hyperlink" Target="https://vgsales.fandom.com/wiki/PlayStation" TargetMode="External"/><Relationship Id="rId4" Type="http://schemas.openxmlformats.org/officeDocument/2006/relationships/hyperlink" Target="https://web.archive.org/web/20120609161654/scei.co.jp/corporate/data/bizdataps2_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
  <sheetViews>
    <sheetView workbookViewId="0">
      <selection activeCell="AV9" sqref="R9:AV9"/>
    </sheetView>
  </sheetViews>
  <sheetFormatPr baseColWidth="10" defaultColWidth="9.140625" defaultRowHeight="15" x14ac:dyDescent="0.25"/>
  <cols>
    <col min="1" max="1" width="19.85546875" customWidth="1"/>
    <col min="2" max="2" width="9.42578125" style="6" bestFit="1" customWidth="1"/>
    <col min="3" max="3" width="18.140625" style="6" customWidth="1"/>
    <col min="4" max="4" width="7.5703125" style="6" bestFit="1" customWidth="1"/>
    <col min="5" max="5" width="5.140625" style="6" bestFit="1" customWidth="1"/>
    <col min="6" max="6" width="5.140625" style="6" customWidth="1"/>
    <col min="7" max="7" width="8.42578125" bestFit="1" customWidth="1"/>
    <col min="8" max="48" width="5" bestFit="1" customWidth="1"/>
  </cols>
  <sheetData>
    <row r="1" spans="1:48" x14ac:dyDescent="0.25">
      <c r="D1" s="6" t="s">
        <v>58</v>
      </c>
      <c r="E1" s="6" t="s">
        <v>57</v>
      </c>
      <c r="F1" s="6" t="s">
        <v>64</v>
      </c>
      <c r="G1">
        <v>1977</v>
      </c>
      <c r="H1">
        <f>G1+1</f>
        <v>1978</v>
      </c>
      <c r="I1">
        <f t="shared" ref="I1:AV1" si="0">H1+1</f>
        <v>1979</v>
      </c>
      <c r="J1">
        <f t="shared" si="0"/>
        <v>1980</v>
      </c>
      <c r="K1">
        <f t="shared" si="0"/>
        <v>1981</v>
      </c>
      <c r="L1">
        <f t="shared" si="0"/>
        <v>1982</v>
      </c>
      <c r="M1">
        <f t="shared" si="0"/>
        <v>1983</v>
      </c>
      <c r="N1">
        <f t="shared" si="0"/>
        <v>1984</v>
      </c>
      <c r="O1">
        <f t="shared" si="0"/>
        <v>1985</v>
      </c>
      <c r="P1">
        <f t="shared" si="0"/>
        <v>1986</v>
      </c>
      <c r="Q1">
        <f t="shared" si="0"/>
        <v>1987</v>
      </c>
      <c r="R1">
        <f t="shared" si="0"/>
        <v>1988</v>
      </c>
      <c r="S1">
        <f t="shared" si="0"/>
        <v>1989</v>
      </c>
      <c r="T1">
        <f t="shared" si="0"/>
        <v>1990</v>
      </c>
      <c r="U1">
        <f t="shared" si="0"/>
        <v>1991</v>
      </c>
      <c r="V1">
        <f t="shared" si="0"/>
        <v>1992</v>
      </c>
      <c r="W1">
        <f t="shared" si="0"/>
        <v>1993</v>
      </c>
      <c r="X1">
        <f t="shared" si="0"/>
        <v>1994</v>
      </c>
      <c r="Y1">
        <f t="shared" si="0"/>
        <v>1995</v>
      </c>
      <c r="Z1">
        <f t="shared" si="0"/>
        <v>1996</v>
      </c>
      <c r="AA1">
        <f t="shared" si="0"/>
        <v>1997</v>
      </c>
      <c r="AB1">
        <f t="shared" si="0"/>
        <v>1998</v>
      </c>
      <c r="AC1">
        <f t="shared" si="0"/>
        <v>1999</v>
      </c>
      <c r="AD1">
        <f t="shared" si="0"/>
        <v>2000</v>
      </c>
      <c r="AE1">
        <f t="shared" si="0"/>
        <v>2001</v>
      </c>
      <c r="AF1">
        <f t="shared" si="0"/>
        <v>2002</v>
      </c>
      <c r="AG1">
        <f t="shared" si="0"/>
        <v>2003</v>
      </c>
      <c r="AH1">
        <f t="shared" si="0"/>
        <v>2004</v>
      </c>
      <c r="AI1">
        <f t="shared" si="0"/>
        <v>2005</v>
      </c>
      <c r="AJ1">
        <f t="shared" si="0"/>
        <v>2006</v>
      </c>
      <c r="AK1">
        <f>AJ1+1</f>
        <v>2007</v>
      </c>
      <c r="AL1">
        <f t="shared" si="0"/>
        <v>2008</v>
      </c>
      <c r="AM1">
        <f t="shared" si="0"/>
        <v>2009</v>
      </c>
      <c r="AN1">
        <f t="shared" si="0"/>
        <v>2010</v>
      </c>
      <c r="AO1">
        <f t="shared" si="0"/>
        <v>2011</v>
      </c>
      <c r="AP1">
        <f t="shared" si="0"/>
        <v>2012</v>
      </c>
      <c r="AQ1">
        <f t="shared" si="0"/>
        <v>2013</v>
      </c>
      <c r="AR1">
        <f t="shared" si="0"/>
        <v>2014</v>
      </c>
      <c r="AS1">
        <f t="shared" si="0"/>
        <v>2015</v>
      </c>
      <c r="AT1">
        <f t="shared" si="0"/>
        <v>2016</v>
      </c>
      <c r="AU1">
        <f t="shared" si="0"/>
        <v>2017</v>
      </c>
      <c r="AV1">
        <f t="shared" si="0"/>
        <v>2018</v>
      </c>
    </row>
    <row r="2" spans="1:48" x14ac:dyDescent="0.25">
      <c r="A2" s="3" t="s">
        <v>0</v>
      </c>
      <c r="B2" s="6" t="s">
        <v>67</v>
      </c>
      <c r="C2" s="6" t="s">
        <v>4</v>
      </c>
      <c r="D2" s="6">
        <v>1977</v>
      </c>
      <c r="E2" s="6">
        <v>30</v>
      </c>
      <c r="F2" s="6">
        <f>SUM(G2:AV2)</f>
        <v>30.000000000000004</v>
      </c>
      <c r="G2" s="11">
        <v>0.8</v>
      </c>
      <c r="H2" s="11">
        <v>2.5</v>
      </c>
      <c r="I2" s="11">
        <v>3</v>
      </c>
      <c r="J2" s="11">
        <v>5</v>
      </c>
      <c r="K2" s="11">
        <v>6</v>
      </c>
      <c r="L2" s="25">
        <v>7.5</v>
      </c>
      <c r="M2" s="11">
        <v>1.5</v>
      </c>
      <c r="N2" s="11">
        <v>0.75</v>
      </c>
      <c r="O2" s="25">
        <v>1</v>
      </c>
      <c r="P2" s="11">
        <v>0.75</v>
      </c>
      <c r="Q2" s="11">
        <v>0.5</v>
      </c>
      <c r="R2" s="11">
        <v>0.3</v>
      </c>
      <c r="S2" s="11">
        <v>0.2</v>
      </c>
      <c r="T2" s="11">
        <v>0.1</v>
      </c>
      <c r="U2" s="11">
        <v>0.1</v>
      </c>
    </row>
    <row r="3" spans="1:48" x14ac:dyDescent="0.25">
      <c r="A3" s="3" t="s">
        <v>1</v>
      </c>
      <c r="B3" s="6" t="s">
        <v>67</v>
      </c>
      <c r="C3" s="6" t="s">
        <v>5</v>
      </c>
      <c r="D3" s="6">
        <v>1980</v>
      </c>
      <c r="E3" s="6">
        <v>3</v>
      </c>
      <c r="F3" s="6">
        <f t="shared" ref="F3:F31" si="1">SUM(G3:AV3)</f>
        <v>3.2</v>
      </c>
      <c r="I3" s="11">
        <v>0.2</v>
      </c>
      <c r="J3" s="11">
        <v>0.7</v>
      </c>
      <c r="K3" s="11">
        <v>1.3</v>
      </c>
      <c r="L3" s="11">
        <v>0.7</v>
      </c>
      <c r="M3" s="11">
        <v>0.3</v>
      </c>
    </row>
    <row r="4" spans="1:48" x14ac:dyDescent="0.25">
      <c r="A4" s="3" t="s">
        <v>3</v>
      </c>
      <c r="B4" s="6" t="s">
        <v>67</v>
      </c>
      <c r="C4" s="6" t="s">
        <v>7</v>
      </c>
      <c r="D4" s="6">
        <v>1982</v>
      </c>
      <c r="E4" s="6">
        <v>1</v>
      </c>
      <c r="F4" s="6">
        <f t="shared" si="1"/>
        <v>1.4</v>
      </c>
      <c r="L4" s="11">
        <v>0.3</v>
      </c>
      <c r="M4" s="11">
        <v>0.7</v>
      </c>
      <c r="N4" s="11">
        <v>0.4</v>
      </c>
    </row>
    <row r="5" spans="1:48" x14ac:dyDescent="0.25">
      <c r="A5" s="3" t="s">
        <v>2</v>
      </c>
      <c r="B5" s="6" t="s">
        <v>67</v>
      </c>
      <c r="C5" s="6" t="s">
        <v>6</v>
      </c>
      <c r="D5" s="6">
        <v>1982</v>
      </c>
      <c r="E5" s="6">
        <v>2</v>
      </c>
      <c r="F5" s="6">
        <f t="shared" si="1"/>
        <v>3</v>
      </c>
      <c r="L5" s="11">
        <v>1</v>
      </c>
      <c r="M5" s="11">
        <v>1.5</v>
      </c>
      <c r="N5" s="11">
        <v>0.5</v>
      </c>
    </row>
    <row r="6" spans="1:48" x14ac:dyDescent="0.25">
      <c r="A6" s="2" t="s">
        <v>8</v>
      </c>
      <c r="B6" s="6" t="s">
        <v>66</v>
      </c>
      <c r="C6" s="6" t="s">
        <v>11</v>
      </c>
      <c r="D6" s="6">
        <v>1983</v>
      </c>
      <c r="E6" s="6">
        <v>62</v>
      </c>
      <c r="F6" s="6">
        <f t="shared" si="1"/>
        <v>62.4</v>
      </c>
      <c r="L6" s="5">
        <v>0.5</v>
      </c>
      <c r="M6" s="5">
        <v>1.5</v>
      </c>
      <c r="N6" s="5">
        <v>2.2999999999999998</v>
      </c>
      <c r="O6" s="5">
        <v>1.8</v>
      </c>
      <c r="P6" s="5">
        <v>4.3</v>
      </c>
      <c r="Q6" s="5">
        <v>4.3</v>
      </c>
      <c r="R6" s="5">
        <v>7.5000000000000009</v>
      </c>
      <c r="S6" s="5">
        <v>10.9</v>
      </c>
      <c r="T6" s="5">
        <v>6.3999999999999995</v>
      </c>
      <c r="U6" s="5">
        <v>10.4</v>
      </c>
      <c r="V6" s="5">
        <v>7.6000000000000005</v>
      </c>
      <c r="W6" s="5">
        <v>3.4</v>
      </c>
      <c r="X6" s="5">
        <v>1.1000000000000001</v>
      </c>
      <c r="Y6" s="5">
        <v>0.4</v>
      </c>
    </row>
    <row r="7" spans="1:48" x14ac:dyDescent="0.25">
      <c r="A7" s="11" t="s">
        <v>9</v>
      </c>
      <c r="B7" s="6" t="s">
        <v>68</v>
      </c>
      <c r="C7" s="6" t="s">
        <v>10</v>
      </c>
      <c r="D7" s="6">
        <v>1986</v>
      </c>
      <c r="E7" s="6">
        <v>13</v>
      </c>
      <c r="F7" s="6">
        <f t="shared" si="1"/>
        <v>12.950000000000001</v>
      </c>
      <c r="O7" s="11">
        <v>0.1</v>
      </c>
      <c r="P7" s="11">
        <v>0.2</v>
      </c>
      <c r="Q7" s="11">
        <v>0.5</v>
      </c>
      <c r="R7" s="11">
        <v>0.75</v>
      </c>
      <c r="S7" s="11">
        <v>1</v>
      </c>
      <c r="T7" s="11">
        <v>1.5</v>
      </c>
      <c r="U7" s="11">
        <v>1.5</v>
      </c>
      <c r="V7" s="11">
        <v>1.5</v>
      </c>
      <c r="W7" s="11">
        <v>1</v>
      </c>
      <c r="X7" s="11">
        <v>0.75</v>
      </c>
      <c r="Y7" s="11">
        <v>0.5</v>
      </c>
      <c r="Z7" s="11">
        <v>0.4</v>
      </c>
      <c r="AA7" s="11">
        <v>0.25</v>
      </c>
      <c r="AB7" s="11">
        <v>0.2</v>
      </c>
      <c r="AC7" s="11">
        <v>0.2</v>
      </c>
      <c r="AD7" s="11">
        <v>0.2</v>
      </c>
      <c r="AE7" s="11">
        <v>0.2</v>
      </c>
      <c r="AF7" s="11">
        <v>0.2</v>
      </c>
      <c r="AG7" s="11">
        <v>0.2</v>
      </c>
      <c r="AH7" s="11">
        <v>0.15</v>
      </c>
      <c r="AI7" s="11">
        <v>0.15</v>
      </c>
      <c r="AJ7" s="11">
        <v>0.15</v>
      </c>
      <c r="AK7" s="11">
        <v>0.15</v>
      </c>
      <c r="AL7" s="11">
        <v>0.15</v>
      </c>
      <c r="AM7" s="11">
        <v>0.15</v>
      </c>
      <c r="AN7" s="11">
        <v>0.15</v>
      </c>
      <c r="AO7" s="11">
        <v>0.15</v>
      </c>
      <c r="AP7" s="11">
        <v>0.15</v>
      </c>
      <c r="AQ7" s="11">
        <v>0.15</v>
      </c>
      <c r="AR7" s="11">
        <v>0.15</v>
      </c>
      <c r="AS7" s="11">
        <v>0.15</v>
      </c>
    </row>
    <row r="8" spans="1:48" x14ac:dyDescent="0.25">
      <c r="A8" s="3" t="s">
        <v>14</v>
      </c>
      <c r="B8" s="6" t="s">
        <v>67</v>
      </c>
      <c r="C8" s="6" t="s">
        <v>13</v>
      </c>
      <c r="D8" s="6">
        <v>1987</v>
      </c>
      <c r="E8" s="6">
        <v>10</v>
      </c>
      <c r="F8" s="6">
        <f t="shared" si="1"/>
        <v>9.9999999999999982</v>
      </c>
      <c r="Q8" s="11">
        <v>0.2</v>
      </c>
      <c r="R8" s="11">
        <v>1</v>
      </c>
      <c r="S8" s="11">
        <v>1.5</v>
      </c>
      <c r="T8" s="11">
        <v>2</v>
      </c>
      <c r="U8" s="11">
        <v>3</v>
      </c>
      <c r="V8" s="11">
        <v>1.5</v>
      </c>
      <c r="W8" s="11">
        <v>0.6</v>
      </c>
      <c r="X8" s="11">
        <v>0.2</v>
      </c>
    </row>
    <row r="9" spans="1:48" x14ac:dyDescent="0.25">
      <c r="A9" s="11" t="s">
        <v>61</v>
      </c>
      <c r="B9" s="6" t="s">
        <v>68</v>
      </c>
      <c r="C9" s="6" t="s">
        <v>12</v>
      </c>
      <c r="D9" s="6">
        <v>1988</v>
      </c>
      <c r="E9" s="6">
        <v>35</v>
      </c>
      <c r="F9" s="6">
        <f t="shared" si="1"/>
        <v>35.400000000000006</v>
      </c>
      <c r="R9" s="11">
        <v>0.4</v>
      </c>
      <c r="S9" s="11">
        <v>0.5</v>
      </c>
      <c r="T9" s="11">
        <v>1.1000000000000001</v>
      </c>
      <c r="U9" s="11">
        <v>2</v>
      </c>
      <c r="V9" s="11">
        <v>3</v>
      </c>
      <c r="W9" s="11">
        <v>9</v>
      </c>
      <c r="X9" s="11">
        <v>11</v>
      </c>
      <c r="Y9" s="11">
        <v>2</v>
      </c>
      <c r="Z9" s="11">
        <v>1.5</v>
      </c>
      <c r="AA9" s="11">
        <v>0.5</v>
      </c>
      <c r="AB9" s="11">
        <v>0.25</v>
      </c>
      <c r="AC9" s="11">
        <v>0.2</v>
      </c>
      <c r="AD9" s="11">
        <v>0.1</v>
      </c>
      <c r="AE9" s="11">
        <v>0.1</v>
      </c>
      <c r="AF9" s="11">
        <v>0.2</v>
      </c>
      <c r="AG9" s="11">
        <v>0.3</v>
      </c>
      <c r="AH9" s="11">
        <v>0.4</v>
      </c>
      <c r="AI9" s="11">
        <v>0.5</v>
      </c>
      <c r="AJ9" s="11">
        <v>0.4</v>
      </c>
      <c r="AK9" s="11">
        <v>0.35</v>
      </c>
      <c r="AL9" s="11">
        <v>0.3</v>
      </c>
      <c r="AM9" s="11">
        <v>0.25</v>
      </c>
      <c r="AN9" s="11">
        <v>0.2</v>
      </c>
      <c r="AO9" s="11">
        <v>0.15</v>
      </c>
      <c r="AP9" s="11">
        <v>0.1</v>
      </c>
      <c r="AQ9" s="11">
        <v>0.1</v>
      </c>
      <c r="AR9" s="11">
        <v>0.1</v>
      </c>
      <c r="AS9" s="11">
        <v>0.1</v>
      </c>
      <c r="AT9" s="11">
        <v>0.1</v>
      </c>
      <c r="AU9" s="11">
        <v>0.1</v>
      </c>
      <c r="AV9" s="11">
        <v>0.1</v>
      </c>
    </row>
    <row r="10" spans="1:48" x14ac:dyDescent="0.25">
      <c r="A10" s="2" t="s">
        <v>46</v>
      </c>
      <c r="B10" s="6" t="s">
        <v>66</v>
      </c>
      <c r="C10" s="6" t="s">
        <v>52</v>
      </c>
      <c r="D10" s="6">
        <v>1989</v>
      </c>
      <c r="E10" s="6">
        <v>119</v>
      </c>
      <c r="F10" s="6">
        <f t="shared" si="1"/>
        <v>119.60000000000002</v>
      </c>
      <c r="S10" s="5">
        <v>1.1000000000000001</v>
      </c>
      <c r="T10" s="5">
        <v>2.8</v>
      </c>
      <c r="U10" s="5">
        <v>8.1</v>
      </c>
      <c r="V10" s="5">
        <v>10.700000000000001</v>
      </c>
      <c r="W10" s="5">
        <v>7.8</v>
      </c>
      <c r="X10" s="5">
        <v>7.5000000000000009</v>
      </c>
      <c r="Y10" s="5">
        <v>5.5</v>
      </c>
      <c r="Z10" s="5">
        <v>4.2</v>
      </c>
      <c r="AA10" s="5">
        <v>7.1</v>
      </c>
      <c r="AB10" s="7">
        <v>10.4</v>
      </c>
      <c r="AC10" s="7">
        <v>13</v>
      </c>
      <c r="AD10" s="7">
        <v>17.5</v>
      </c>
      <c r="AE10" s="7">
        <v>18.899999999999999</v>
      </c>
      <c r="AF10" s="7">
        <v>4.7</v>
      </c>
      <c r="AG10" s="7">
        <v>0.3</v>
      </c>
    </row>
    <row r="11" spans="1:48" x14ac:dyDescent="0.25">
      <c r="A11" s="11" t="s">
        <v>47</v>
      </c>
      <c r="B11" s="6" t="s">
        <v>68</v>
      </c>
      <c r="C11" s="6" t="s">
        <v>53</v>
      </c>
      <c r="D11" s="6">
        <v>1990</v>
      </c>
      <c r="E11" s="6">
        <v>11</v>
      </c>
      <c r="F11" s="6">
        <f t="shared" si="1"/>
        <v>10.7</v>
      </c>
      <c r="T11" s="22">
        <v>0.7</v>
      </c>
      <c r="U11" s="11">
        <v>2</v>
      </c>
      <c r="V11" s="11">
        <v>2.5</v>
      </c>
      <c r="W11" s="11">
        <v>3</v>
      </c>
      <c r="X11" s="11">
        <v>2</v>
      </c>
      <c r="Y11" s="11">
        <v>0.5</v>
      </c>
    </row>
    <row r="12" spans="1:48" x14ac:dyDescent="0.25">
      <c r="A12" s="2" t="s">
        <v>15</v>
      </c>
      <c r="B12" s="6" t="s">
        <v>66</v>
      </c>
      <c r="C12" s="6" t="s">
        <v>16</v>
      </c>
      <c r="D12" s="6">
        <v>1990</v>
      </c>
      <c r="E12" s="6">
        <v>49</v>
      </c>
      <c r="F12" s="6">
        <f t="shared" si="1"/>
        <v>49.7</v>
      </c>
      <c r="T12" s="5">
        <v>0.4</v>
      </c>
      <c r="U12" s="5">
        <v>2.2000000000000002</v>
      </c>
      <c r="V12" s="5">
        <v>7</v>
      </c>
      <c r="W12" s="5">
        <v>11.600000000000001</v>
      </c>
      <c r="X12" s="5">
        <v>11.1</v>
      </c>
      <c r="Y12" s="5">
        <v>4.5</v>
      </c>
      <c r="Z12" s="5">
        <v>5.8000000000000007</v>
      </c>
      <c r="AA12" s="5">
        <v>3.3</v>
      </c>
      <c r="AB12" s="7">
        <v>2</v>
      </c>
      <c r="AC12" s="7">
        <v>1.4</v>
      </c>
      <c r="AD12" s="7">
        <v>0.3</v>
      </c>
      <c r="AE12" s="7">
        <v>0.1</v>
      </c>
    </row>
    <row r="13" spans="1:48" x14ac:dyDescent="0.25">
      <c r="A13" s="11" t="s">
        <v>17</v>
      </c>
      <c r="B13" s="6" t="s">
        <v>68</v>
      </c>
      <c r="C13" s="6" t="s">
        <v>22</v>
      </c>
      <c r="D13" s="6">
        <v>1994</v>
      </c>
      <c r="E13" s="6">
        <v>13</v>
      </c>
      <c r="F13" s="6">
        <f t="shared" si="1"/>
        <v>13</v>
      </c>
      <c r="X13" s="4">
        <v>1</v>
      </c>
      <c r="Y13" s="4">
        <v>4</v>
      </c>
      <c r="Z13" s="4">
        <v>4.5</v>
      </c>
      <c r="AA13" s="11">
        <v>2.5</v>
      </c>
      <c r="AB13" s="11">
        <v>1</v>
      </c>
    </row>
    <row r="14" spans="1:48" x14ac:dyDescent="0.25">
      <c r="A14" s="13" t="s">
        <v>18</v>
      </c>
      <c r="B14" s="6" t="s">
        <v>69</v>
      </c>
      <c r="C14" s="6" t="s">
        <v>21</v>
      </c>
      <c r="D14" s="6">
        <v>1994</v>
      </c>
      <c r="E14" s="6">
        <v>102</v>
      </c>
      <c r="F14" s="6">
        <f t="shared" si="1"/>
        <v>102.5</v>
      </c>
      <c r="Z14" s="4">
        <v>4.3</v>
      </c>
      <c r="AA14" s="4">
        <v>9.1999999999999993</v>
      </c>
      <c r="AB14" s="4">
        <v>19.399999999999999</v>
      </c>
      <c r="AC14" s="4">
        <v>21.6</v>
      </c>
      <c r="AD14" s="4">
        <v>18.5</v>
      </c>
      <c r="AE14" s="4">
        <v>9.3000000000000007</v>
      </c>
      <c r="AF14" s="4">
        <v>7.4</v>
      </c>
      <c r="AG14" s="4">
        <v>6.8</v>
      </c>
      <c r="AH14" s="4">
        <v>3.3</v>
      </c>
      <c r="AI14" s="4">
        <v>2.7</v>
      </c>
    </row>
    <row r="15" spans="1:48" x14ac:dyDescent="0.25">
      <c r="A15" s="2" t="s">
        <v>19</v>
      </c>
      <c r="B15" s="6" t="s">
        <v>66</v>
      </c>
      <c r="C15" s="6" t="s">
        <v>20</v>
      </c>
      <c r="D15" s="6">
        <v>1996</v>
      </c>
      <c r="E15" s="6">
        <v>33</v>
      </c>
      <c r="F15" s="6">
        <f t="shared" si="1"/>
        <v>33.700000000000003</v>
      </c>
      <c r="AA15" s="2">
        <v>2</v>
      </c>
      <c r="AB15" s="2">
        <v>9.4</v>
      </c>
      <c r="AC15" s="2">
        <v>7.9</v>
      </c>
      <c r="AD15" s="2">
        <v>6.5</v>
      </c>
      <c r="AE15" s="2">
        <v>2.9</v>
      </c>
      <c r="AF15" s="2">
        <v>5</v>
      </c>
    </row>
    <row r="16" spans="1:48" x14ac:dyDescent="0.25">
      <c r="A16" s="11" t="s">
        <v>24</v>
      </c>
      <c r="B16" s="6" t="s">
        <v>68</v>
      </c>
      <c r="C16" s="6" t="s">
        <v>28</v>
      </c>
      <c r="D16" s="6">
        <v>1998</v>
      </c>
      <c r="E16" s="6">
        <v>10.6</v>
      </c>
      <c r="F16" s="6">
        <f t="shared" si="1"/>
        <v>10.500000000000002</v>
      </c>
      <c r="AB16" s="11">
        <v>0.5</v>
      </c>
      <c r="AC16" s="11">
        <v>2</v>
      </c>
      <c r="AD16" s="11">
        <v>3</v>
      </c>
      <c r="AE16" s="3">
        <v>3.4</v>
      </c>
      <c r="AF16" s="3">
        <v>1.3</v>
      </c>
      <c r="AG16" s="11">
        <v>0.3</v>
      </c>
    </row>
    <row r="17" spans="1:48" x14ac:dyDescent="0.25">
      <c r="A17" s="13" t="s">
        <v>60</v>
      </c>
      <c r="B17" s="6" t="s">
        <v>69</v>
      </c>
      <c r="C17" s="6" t="s">
        <v>26</v>
      </c>
      <c r="D17" s="6">
        <v>2000</v>
      </c>
      <c r="E17" s="6">
        <v>155</v>
      </c>
      <c r="F17" s="6">
        <f t="shared" si="1"/>
        <v>155.20000000000005</v>
      </c>
      <c r="AD17" s="13">
        <v>1.4</v>
      </c>
      <c r="AE17" s="13">
        <v>9.1999999999999993</v>
      </c>
      <c r="AF17" s="13">
        <v>18.100000000000001</v>
      </c>
      <c r="AG17" s="13">
        <v>22.5</v>
      </c>
      <c r="AH17" s="13">
        <v>20.100000000000001</v>
      </c>
      <c r="AI17" s="13">
        <v>16.2</v>
      </c>
      <c r="AJ17" s="13">
        <v>16.2</v>
      </c>
      <c r="AK17" s="13">
        <v>14.2</v>
      </c>
      <c r="AL17" s="13">
        <v>13.7</v>
      </c>
      <c r="AM17" s="13">
        <v>7.9</v>
      </c>
      <c r="AN17" s="13">
        <v>7.3</v>
      </c>
      <c r="AO17" s="13">
        <v>6.4</v>
      </c>
      <c r="AP17" s="11">
        <v>2</v>
      </c>
    </row>
    <row r="18" spans="1:48" x14ac:dyDescent="0.25">
      <c r="A18" s="2" t="s">
        <v>43</v>
      </c>
      <c r="B18" s="6" t="s">
        <v>66</v>
      </c>
      <c r="C18" s="6" t="s">
        <v>51</v>
      </c>
      <c r="D18" s="6">
        <v>2001</v>
      </c>
      <c r="E18" s="6">
        <v>81</v>
      </c>
      <c r="F18" s="6">
        <f t="shared" si="1"/>
        <v>81.3</v>
      </c>
      <c r="AE18" s="2">
        <v>1</v>
      </c>
      <c r="AF18" s="2">
        <v>17</v>
      </c>
      <c r="AG18" s="2">
        <v>15.7</v>
      </c>
      <c r="AH18" s="2">
        <v>17.600000000000001</v>
      </c>
      <c r="AI18" s="2">
        <v>15.4</v>
      </c>
      <c r="AJ18" s="2">
        <v>8.3000000000000007</v>
      </c>
      <c r="AK18" s="2">
        <v>4.3</v>
      </c>
      <c r="AL18" s="2">
        <v>1.6</v>
      </c>
      <c r="AM18" s="2">
        <v>0.4</v>
      </c>
    </row>
    <row r="19" spans="1:48" x14ac:dyDescent="0.25">
      <c r="A19" s="2" t="s">
        <v>23</v>
      </c>
      <c r="B19" s="6" t="s">
        <v>66</v>
      </c>
      <c r="C19" s="6" t="s">
        <v>27</v>
      </c>
      <c r="D19" s="6">
        <v>2001</v>
      </c>
      <c r="E19" s="6">
        <v>22</v>
      </c>
      <c r="F19" s="6">
        <f t="shared" si="1"/>
        <v>21.799999999999997</v>
      </c>
      <c r="AF19" s="2">
        <v>3.8</v>
      </c>
      <c r="AG19" s="2">
        <v>5.8</v>
      </c>
      <c r="AH19" s="2">
        <v>5</v>
      </c>
      <c r="AI19" s="2">
        <v>3.9</v>
      </c>
      <c r="AJ19" s="2">
        <v>2.4</v>
      </c>
      <c r="AK19" s="2">
        <v>0.7</v>
      </c>
      <c r="AL19" s="2">
        <v>0.2</v>
      </c>
    </row>
    <row r="20" spans="1:48" x14ac:dyDescent="0.25">
      <c r="A20" s="12" t="s">
        <v>30</v>
      </c>
      <c r="B20" s="6" t="s">
        <v>70</v>
      </c>
      <c r="C20" s="6" t="s">
        <v>25</v>
      </c>
      <c r="D20" s="6">
        <v>2001</v>
      </c>
      <c r="E20" s="6">
        <v>24</v>
      </c>
      <c r="F20" s="6">
        <f t="shared" si="1"/>
        <v>25</v>
      </c>
      <c r="AE20" s="11">
        <v>1</v>
      </c>
      <c r="AF20" s="11">
        <v>8</v>
      </c>
      <c r="AG20" s="11">
        <v>6.5</v>
      </c>
      <c r="AH20" s="11">
        <v>5.5</v>
      </c>
      <c r="AI20" s="11">
        <v>3</v>
      </c>
      <c r="AJ20" s="11">
        <v>1</v>
      </c>
    </row>
    <row r="21" spans="1:48" x14ac:dyDescent="0.25">
      <c r="A21" s="13" t="s">
        <v>44</v>
      </c>
      <c r="B21" s="6" t="s">
        <v>69</v>
      </c>
      <c r="C21" s="6" t="s">
        <v>50</v>
      </c>
      <c r="D21" s="6">
        <v>2004</v>
      </c>
      <c r="E21" s="6">
        <v>82</v>
      </c>
      <c r="F21" s="6">
        <f t="shared" si="1"/>
        <v>82.289999999999992</v>
      </c>
      <c r="AH21" s="11">
        <v>3</v>
      </c>
      <c r="AI21" s="11">
        <v>7</v>
      </c>
      <c r="AJ21" s="11">
        <v>9</v>
      </c>
      <c r="AK21" s="11">
        <v>15</v>
      </c>
      <c r="AL21" s="8">
        <v>14.05</v>
      </c>
      <c r="AM21" s="8">
        <v>9.92</v>
      </c>
      <c r="AN21" s="8">
        <v>9.36</v>
      </c>
      <c r="AO21" s="8">
        <v>7.38</v>
      </c>
      <c r="AP21" s="8">
        <v>4.22</v>
      </c>
      <c r="AQ21" s="8">
        <v>2.97</v>
      </c>
      <c r="AR21" s="8">
        <v>0.39</v>
      </c>
    </row>
    <row r="22" spans="1:48" x14ac:dyDescent="0.25">
      <c r="A22" s="12" t="s">
        <v>29</v>
      </c>
      <c r="B22" s="6" t="s">
        <v>70</v>
      </c>
      <c r="C22" s="6" t="s">
        <v>33</v>
      </c>
      <c r="D22" s="6">
        <v>2005</v>
      </c>
      <c r="E22" s="6">
        <v>84</v>
      </c>
      <c r="F22" s="6">
        <f t="shared" si="1"/>
        <v>83.91</v>
      </c>
      <c r="AI22" s="11">
        <v>2</v>
      </c>
      <c r="AJ22" s="11">
        <v>6</v>
      </c>
      <c r="AK22" s="11">
        <v>6</v>
      </c>
      <c r="AL22" s="8">
        <v>11.16</v>
      </c>
      <c r="AM22" s="8">
        <v>10.36</v>
      </c>
      <c r="AN22" s="8">
        <v>13.53</v>
      </c>
      <c r="AO22" s="8">
        <v>13.95</v>
      </c>
      <c r="AP22" s="8">
        <v>10.69</v>
      </c>
      <c r="AQ22" s="8">
        <v>6.24</v>
      </c>
      <c r="AR22" s="8">
        <v>2.6</v>
      </c>
      <c r="AS22" s="8">
        <v>0.93</v>
      </c>
      <c r="AT22" s="8">
        <v>0.39</v>
      </c>
      <c r="AU22" s="8">
        <v>0.06</v>
      </c>
    </row>
    <row r="23" spans="1:48" x14ac:dyDescent="0.25">
      <c r="A23" s="13" t="s">
        <v>32</v>
      </c>
      <c r="B23" s="6" t="s">
        <v>69</v>
      </c>
      <c r="C23" s="6" t="s">
        <v>34</v>
      </c>
      <c r="D23" s="6">
        <v>2006</v>
      </c>
      <c r="E23" s="6">
        <v>87</v>
      </c>
      <c r="F23" s="6">
        <f t="shared" si="1"/>
        <v>87.73</v>
      </c>
      <c r="AJ23" s="11">
        <v>2</v>
      </c>
      <c r="AK23" s="11">
        <v>8</v>
      </c>
      <c r="AL23" s="8">
        <v>10.46</v>
      </c>
      <c r="AM23" s="8">
        <v>13.26</v>
      </c>
      <c r="AN23" s="8">
        <v>13.83</v>
      </c>
      <c r="AO23" s="8">
        <v>14.42</v>
      </c>
      <c r="AP23" s="8">
        <v>11.97</v>
      </c>
      <c r="AQ23" s="8">
        <v>8.26</v>
      </c>
      <c r="AR23" s="8">
        <v>3.56</v>
      </c>
      <c r="AS23" s="8">
        <v>1.34</v>
      </c>
      <c r="AT23" s="8">
        <v>0.52</v>
      </c>
      <c r="AU23" s="8">
        <v>0.11</v>
      </c>
    </row>
    <row r="24" spans="1:48" x14ac:dyDescent="0.25">
      <c r="A24" s="2" t="s">
        <v>31</v>
      </c>
      <c r="B24" s="6" t="s">
        <v>66</v>
      </c>
      <c r="C24" s="6" t="s">
        <v>35</v>
      </c>
      <c r="D24" s="6">
        <v>2006</v>
      </c>
      <c r="E24" s="6">
        <v>102</v>
      </c>
      <c r="F24" s="6">
        <f t="shared" si="1"/>
        <v>101.51</v>
      </c>
      <c r="AK24" s="2">
        <v>5.8</v>
      </c>
      <c r="AL24" s="2">
        <v>18.600000000000001</v>
      </c>
      <c r="AM24" s="2">
        <v>26</v>
      </c>
      <c r="AN24" s="2">
        <v>20.5</v>
      </c>
      <c r="AO24" s="2">
        <v>15.1</v>
      </c>
      <c r="AP24" s="2">
        <v>9.8000000000000007</v>
      </c>
      <c r="AQ24" s="2">
        <v>4</v>
      </c>
      <c r="AR24" s="2">
        <v>1.2</v>
      </c>
      <c r="AS24" s="2">
        <v>0.5</v>
      </c>
      <c r="AT24" s="2">
        <v>0.01</v>
      </c>
    </row>
    <row r="25" spans="1:48" x14ac:dyDescent="0.25">
      <c r="A25" s="2" t="s">
        <v>62</v>
      </c>
      <c r="B25" s="6" t="s">
        <v>66</v>
      </c>
      <c r="C25" s="6" t="s">
        <v>63</v>
      </c>
      <c r="D25" s="6">
        <v>2004</v>
      </c>
      <c r="E25" s="6">
        <v>154</v>
      </c>
      <c r="F25" s="6">
        <f t="shared" si="1"/>
        <v>154.1</v>
      </c>
      <c r="AI25" s="2">
        <v>5.3</v>
      </c>
      <c r="AJ25" s="2">
        <v>11.5</v>
      </c>
      <c r="AK25" s="2">
        <v>23.6</v>
      </c>
      <c r="AL25" s="2">
        <v>30.3</v>
      </c>
      <c r="AM25" s="2">
        <v>31.2</v>
      </c>
      <c r="AN25" s="2">
        <v>27.1</v>
      </c>
      <c r="AO25" s="2">
        <v>17.5</v>
      </c>
      <c r="AP25" s="2">
        <v>5.0999999999999996</v>
      </c>
      <c r="AQ25" s="2">
        <v>2.4</v>
      </c>
      <c r="AR25" s="2">
        <v>0.1</v>
      </c>
    </row>
    <row r="26" spans="1:48" x14ac:dyDescent="0.25">
      <c r="A26" s="2" t="s">
        <v>45</v>
      </c>
      <c r="B26" s="6" t="s">
        <v>66</v>
      </c>
      <c r="C26" s="6" t="s">
        <v>49</v>
      </c>
      <c r="D26" s="6">
        <v>2011</v>
      </c>
      <c r="E26" s="6">
        <v>75</v>
      </c>
      <c r="F26" s="6">
        <f t="shared" si="1"/>
        <v>73.099999999999994</v>
      </c>
      <c r="AO26" s="2">
        <v>3.6</v>
      </c>
      <c r="AP26" s="2">
        <v>13.5</v>
      </c>
      <c r="AQ26" s="2">
        <v>14</v>
      </c>
      <c r="AR26" s="2">
        <v>12.2</v>
      </c>
      <c r="AS26" s="2">
        <v>8.6999999999999993</v>
      </c>
      <c r="AT26" s="2">
        <v>6.8</v>
      </c>
      <c r="AU26" s="2">
        <v>7.3</v>
      </c>
      <c r="AV26" s="2">
        <v>7</v>
      </c>
    </row>
    <row r="27" spans="1:48" x14ac:dyDescent="0.25">
      <c r="A27" s="13" t="s">
        <v>48</v>
      </c>
      <c r="B27" s="6" t="s">
        <v>69</v>
      </c>
      <c r="C27" s="6" t="s">
        <v>54</v>
      </c>
      <c r="D27" s="6">
        <v>2011</v>
      </c>
      <c r="E27" s="6">
        <v>15</v>
      </c>
      <c r="F27" s="6">
        <f t="shared" si="1"/>
        <v>15.530000000000001</v>
      </c>
      <c r="AO27" s="8">
        <v>0.48</v>
      </c>
      <c r="AP27" s="8">
        <v>3.69</v>
      </c>
      <c r="AQ27" s="8">
        <v>3.4</v>
      </c>
      <c r="AR27" s="8">
        <v>2.2999999999999998</v>
      </c>
      <c r="AS27" s="8">
        <v>2.68</v>
      </c>
      <c r="AT27" s="8">
        <v>2.04</v>
      </c>
      <c r="AU27" s="8">
        <v>0.72</v>
      </c>
      <c r="AV27" s="8">
        <v>0.22</v>
      </c>
    </row>
    <row r="28" spans="1:48" x14ac:dyDescent="0.25">
      <c r="A28" s="2" t="s">
        <v>36</v>
      </c>
      <c r="B28" s="6" t="s">
        <v>66</v>
      </c>
      <c r="C28" s="6" t="s">
        <v>42</v>
      </c>
      <c r="D28" s="6">
        <v>2012</v>
      </c>
      <c r="E28" s="6">
        <v>13.5</v>
      </c>
      <c r="F28" s="6">
        <f t="shared" si="1"/>
        <v>13.63</v>
      </c>
      <c r="AP28" s="2">
        <v>2.17</v>
      </c>
      <c r="AQ28" s="2">
        <v>3.1</v>
      </c>
      <c r="AR28" s="2">
        <v>3.64</v>
      </c>
      <c r="AS28" s="2">
        <v>3.46</v>
      </c>
      <c r="AT28" s="2">
        <v>1.1599999999999999</v>
      </c>
      <c r="AU28" s="2">
        <v>0.1</v>
      </c>
    </row>
    <row r="29" spans="1:48" x14ac:dyDescent="0.25">
      <c r="A29" s="13" t="s">
        <v>59</v>
      </c>
      <c r="B29" s="6" t="s">
        <v>69</v>
      </c>
      <c r="C29" s="6" t="s">
        <v>41</v>
      </c>
      <c r="D29" s="6">
        <v>2013</v>
      </c>
      <c r="E29" s="6">
        <v>97</v>
      </c>
      <c r="F29" s="6">
        <f t="shared" si="1"/>
        <v>91.820000000000007</v>
      </c>
      <c r="AQ29" s="8">
        <v>4.49</v>
      </c>
      <c r="AR29" s="8">
        <v>14.59</v>
      </c>
      <c r="AS29" s="8">
        <v>17.510000000000002</v>
      </c>
      <c r="AT29" s="8">
        <v>17.59</v>
      </c>
      <c r="AU29" s="8">
        <v>19.64</v>
      </c>
      <c r="AV29" s="8">
        <v>18</v>
      </c>
    </row>
    <row r="30" spans="1:48" x14ac:dyDescent="0.25">
      <c r="A30" s="12" t="s">
        <v>37</v>
      </c>
      <c r="B30" s="6" t="s">
        <v>70</v>
      </c>
      <c r="C30" s="6" t="s">
        <v>40</v>
      </c>
      <c r="D30" s="6">
        <v>2013</v>
      </c>
      <c r="E30" s="6">
        <v>41</v>
      </c>
      <c r="F30" s="6">
        <f t="shared" si="1"/>
        <v>43.160000000000004</v>
      </c>
      <c r="AQ30" s="8">
        <v>3.08</v>
      </c>
      <c r="AR30" s="8">
        <v>7.91</v>
      </c>
      <c r="AS30" s="8">
        <v>8.6300000000000008</v>
      </c>
      <c r="AT30" s="8">
        <v>8.3699999999999992</v>
      </c>
      <c r="AU30" s="8">
        <v>8.2100000000000009</v>
      </c>
      <c r="AV30" s="8">
        <v>6.96</v>
      </c>
    </row>
    <row r="31" spans="1:48" x14ac:dyDescent="0.25">
      <c r="A31" s="2" t="s">
        <v>38</v>
      </c>
      <c r="B31" s="6" t="s">
        <v>66</v>
      </c>
      <c r="C31" s="6" t="s">
        <v>39</v>
      </c>
      <c r="D31" s="6">
        <v>2017</v>
      </c>
      <c r="E31" s="6">
        <v>35</v>
      </c>
      <c r="F31" s="6">
        <f t="shared" si="1"/>
        <v>28.9</v>
      </c>
      <c r="AU31" s="8">
        <v>11.85</v>
      </c>
      <c r="AV31" s="8">
        <v>17.05</v>
      </c>
    </row>
    <row r="32" spans="1:48" x14ac:dyDescent="0.25">
      <c r="A32" s="2" t="s">
        <v>92</v>
      </c>
      <c r="G32">
        <v>4</v>
      </c>
      <c r="H32">
        <v>5</v>
      </c>
      <c r="I32">
        <v>6</v>
      </c>
      <c r="J32">
        <v>7</v>
      </c>
      <c r="K32">
        <v>8</v>
      </c>
      <c r="L32">
        <v>9</v>
      </c>
      <c r="M32">
        <v>10</v>
      </c>
      <c r="N32">
        <v>10</v>
      </c>
      <c r="O32">
        <v>10</v>
      </c>
      <c r="P32">
        <v>10</v>
      </c>
      <c r="Q32">
        <v>10</v>
      </c>
      <c r="R32">
        <v>10</v>
      </c>
      <c r="S32">
        <v>15</v>
      </c>
      <c r="T32">
        <v>15</v>
      </c>
      <c r="U32">
        <v>15</v>
      </c>
      <c r="V32">
        <v>15</v>
      </c>
      <c r="W32">
        <v>15</v>
      </c>
      <c r="X32">
        <v>15</v>
      </c>
      <c r="Y32">
        <v>15</v>
      </c>
      <c r="Z32">
        <v>15</v>
      </c>
      <c r="AA32">
        <v>20</v>
      </c>
      <c r="AB32">
        <v>25</v>
      </c>
      <c r="AC32">
        <v>30</v>
      </c>
      <c r="AD32">
        <v>30</v>
      </c>
      <c r="AE32">
        <v>30</v>
      </c>
      <c r="AF32">
        <v>30</v>
      </c>
      <c r="AG32">
        <v>30</v>
      </c>
      <c r="AH32">
        <v>30</v>
      </c>
      <c r="AI32">
        <v>30</v>
      </c>
      <c r="AJ32">
        <v>30</v>
      </c>
      <c r="AK32">
        <v>35</v>
      </c>
      <c r="AL32">
        <v>40</v>
      </c>
      <c r="AM32">
        <v>40</v>
      </c>
      <c r="AN32">
        <v>35</v>
      </c>
      <c r="AO32">
        <v>30</v>
      </c>
      <c r="AP32">
        <v>25</v>
      </c>
      <c r="AQ32">
        <v>25</v>
      </c>
      <c r="AR32">
        <v>25</v>
      </c>
      <c r="AS32">
        <v>25</v>
      </c>
      <c r="AT32">
        <v>25</v>
      </c>
      <c r="AU32">
        <v>25</v>
      </c>
      <c r="AV32">
        <v>25</v>
      </c>
    </row>
    <row r="33" spans="1:48" x14ac:dyDescent="0.25">
      <c r="A33" t="s">
        <v>92</v>
      </c>
      <c r="G33">
        <f>MAX(G2:G31)*1.25</f>
        <v>1</v>
      </c>
      <c r="H33">
        <f t="shared" ref="H33:AV33" si="2">MAX(H2:H31)*1.25</f>
        <v>3.125</v>
      </c>
      <c r="I33">
        <f t="shared" si="2"/>
        <v>3.75</v>
      </c>
      <c r="J33">
        <f t="shared" si="2"/>
        <v>6.25</v>
      </c>
      <c r="K33">
        <f t="shared" si="2"/>
        <v>7.5</v>
      </c>
      <c r="L33">
        <f t="shared" si="2"/>
        <v>9.375</v>
      </c>
      <c r="M33">
        <f t="shared" si="2"/>
        <v>1.875</v>
      </c>
      <c r="N33">
        <f t="shared" si="2"/>
        <v>2.875</v>
      </c>
      <c r="O33">
        <f t="shared" si="2"/>
        <v>2.25</v>
      </c>
      <c r="P33">
        <f t="shared" si="2"/>
        <v>5.375</v>
      </c>
      <c r="Q33">
        <f t="shared" si="2"/>
        <v>5.375</v>
      </c>
      <c r="R33">
        <f t="shared" si="2"/>
        <v>9.3750000000000018</v>
      </c>
      <c r="S33">
        <f t="shared" si="2"/>
        <v>13.625</v>
      </c>
      <c r="T33">
        <f t="shared" si="2"/>
        <v>7.9999999999999991</v>
      </c>
      <c r="U33">
        <f t="shared" si="2"/>
        <v>13</v>
      </c>
      <c r="V33">
        <f t="shared" si="2"/>
        <v>13.375000000000002</v>
      </c>
      <c r="W33">
        <f t="shared" si="2"/>
        <v>14.500000000000002</v>
      </c>
      <c r="X33">
        <f t="shared" si="2"/>
        <v>13.875</v>
      </c>
      <c r="Y33">
        <f t="shared" si="2"/>
        <v>6.875</v>
      </c>
      <c r="Z33">
        <f t="shared" si="2"/>
        <v>7.2500000000000009</v>
      </c>
      <c r="AA33">
        <f t="shared" si="2"/>
        <v>11.5</v>
      </c>
      <c r="AB33">
        <f t="shared" si="2"/>
        <v>24.25</v>
      </c>
      <c r="AC33">
        <f t="shared" si="2"/>
        <v>27</v>
      </c>
      <c r="AD33">
        <f t="shared" si="2"/>
        <v>23.125</v>
      </c>
      <c r="AE33">
        <f t="shared" si="2"/>
        <v>23.625</v>
      </c>
      <c r="AF33">
        <f t="shared" si="2"/>
        <v>22.625</v>
      </c>
      <c r="AG33">
        <f t="shared" si="2"/>
        <v>28.125</v>
      </c>
      <c r="AH33">
        <f t="shared" si="2"/>
        <v>25.125</v>
      </c>
      <c r="AI33">
        <f t="shared" si="2"/>
        <v>20.25</v>
      </c>
      <c r="AJ33">
        <f t="shared" si="2"/>
        <v>20.25</v>
      </c>
      <c r="AK33">
        <f t="shared" si="2"/>
        <v>29.5</v>
      </c>
      <c r="AL33">
        <f t="shared" si="2"/>
        <v>37.875</v>
      </c>
      <c r="AM33">
        <f t="shared" si="2"/>
        <v>39</v>
      </c>
      <c r="AN33">
        <f t="shared" si="2"/>
        <v>33.875</v>
      </c>
      <c r="AO33">
        <f t="shared" si="2"/>
        <v>21.875</v>
      </c>
      <c r="AP33">
        <f t="shared" si="2"/>
        <v>16.875</v>
      </c>
      <c r="AQ33">
        <f t="shared" si="2"/>
        <v>17.5</v>
      </c>
      <c r="AR33">
        <f t="shared" si="2"/>
        <v>18.237500000000001</v>
      </c>
      <c r="AS33">
        <f t="shared" si="2"/>
        <v>21.887500000000003</v>
      </c>
      <c r="AT33">
        <f t="shared" si="2"/>
        <v>21.987500000000001</v>
      </c>
      <c r="AU33">
        <f t="shared" si="2"/>
        <v>24.55</v>
      </c>
      <c r="AV33">
        <f t="shared" si="2"/>
        <v>22.5</v>
      </c>
    </row>
  </sheetData>
  <sortState ref="A2:E33">
    <sortCondition ref="D2:D3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1"/>
  <sheetViews>
    <sheetView workbookViewId="0">
      <selection activeCell="A25" sqref="A25"/>
    </sheetView>
  </sheetViews>
  <sheetFormatPr baseColWidth="10" defaultColWidth="9.140625" defaultRowHeight="15" x14ac:dyDescent="0.25"/>
  <cols>
    <col min="1" max="1" width="24.5703125" bestFit="1" customWidth="1"/>
    <col min="2" max="2" width="18.140625" style="6" customWidth="1"/>
    <col min="3" max="45" width="1.140625" customWidth="1"/>
    <col min="46" max="46" width="5.42578125" style="31" customWidth="1"/>
    <col min="47" max="86" width="5.42578125" style="32" customWidth="1"/>
    <col min="87" max="87" width="10" style="33" bestFit="1" customWidth="1"/>
  </cols>
  <sheetData>
    <row r="1" spans="1:88" x14ac:dyDescent="0.25">
      <c r="C1">
        <v>1977</v>
      </c>
      <c r="D1">
        <f>C1+1</f>
        <v>1978</v>
      </c>
      <c r="E1">
        <f t="shared" ref="E1:AR1" si="0">D1+1</f>
        <v>1979</v>
      </c>
      <c r="F1">
        <f t="shared" si="0"/>
        <v>1980</v>
      </c>
      <c r="G1">
        <f t="shared" si="0"/>
        <v>1981</v>
      </c>
      <c r="H1">
        <f t="shared" si="0"/>
        <v>1982</v>
      </c>
      <c r="I1">
        <f t="shared" si="0"/>
        <v>1983</v>
      </c>
      <c r="J1">
        <f t="shared" si="0"/>
        <v>1984</v>
      </c>
      <c r="K1">
        <f t="shared" si="0"/>
        <v>1985</v>
      </c>
      <c r="L1">
        <f t="shared" si="0"/>
        <v>1986</v>
      </c>
      <c r="M1">
        <f t="shared" si="0"/>
        <v>1987</v>
      </c>
      <c r="N1">
        <f t="shared" si="0"/>
        <v>1988</v>
      </c>
      <c r="O1">
        <f t="shared" si="0"/>
        <v>1989</v>
      </c>
      <c r="P1">
        <f t="shared" si="0"/>
        <v>1990</v>
      </c>
      <c r="Q1">
        <f t="shared" si="0"/>
        <v>1991</v>
      </c>
      <c r="R1">
        <f t="shared" si="0"/>
        <v>1992</v>
      </c>
      <c r="S1">
        <f t="shared" si="0"/>
        <v>1993</v>
      </c>
      <c r="T1">
        <f t="shared" si="0"/>
        <v>1994</v>
      </c>
      <c r="U1">
        <f t="shared" si="0"/>
        <v>1995</v>
      </c>
      <c r="V1">
        <f t="shared" si="0"/>
        <v>1996</v>
      </c>
      <c r="W1">
        <f t="shared" si="0"/>
        <v>1997</v>
      </c>
      <c r="X1">
        <f t="shared" si="0"/>
        <v>1998</v>
      </c>
      <c r="Y1">
        <f t="shared" si="0"/>
        <v>1999</v>
      </c>
      <c r="Z1">
        <f t="shared" si="0"/>
        <v>2000</v>
      </c>
      <c r="AA1">
        <f t="shared" si="0"/>
        <v>2001</v>
      </c>
      <c r="AB1">
        <f t="shared" si="0"/>
        <v>2002</v>
      </c>
      <c r="AC1">
        <f t="shared" si="0"/>
        <v>2003</v>
      </c>
      <c r="AD1">
        <f t="shared" si="0"/>
        <v>2004</v>
      </c>
      <c r="AE1">
        <f t="shared" si="0"/>
        <v>2005</v>
      </c>
      <c r="AF1">
        <f t="shared" si="0"/>
        <v>2006</v>
      </c>
      <c r="AG1">
        <f>AF1+1</f>
        <v>2007</v>
      </c>
      <c r="AH1">
        <f t="shared" si="0"/>
        <v>2008</v>
      </c>
      <c r="AI1">
        <f t="shared" si="0"/>
        <v>2009</v>
      </c>
      <c r="AJ1">
        <f t="shared" si="0"/>
        <v>2010</v>
      </c>
      <c r="AK1">
        <f t="shared" si="0"/>
        <v>2011</v>
      </c>
      <c r="AL1">
        <f t="shared" si="0"/>
        <v>2012</v>
      </c>
      <c r="AM1">
        <f t="shared" si="0"/>
        <v>2013</v>
      </c>
      <c r="AN1">
        <f t="shared" si="0"/>
        <v>2014</v>
      </c>
      <c r="AO1">
        <f t="shared" si="0"/>
        <v>2015</v>
      </c>
      <c r="AP1">
        <f t="shared" si="0"/>
        <v>2016</v>
      </c>
      <c r="AQ1">
        <f t="shared" si="0"/>
        <v>2017</v>
      </c>
      <c r="AR1">
        <f t="shared" si="0"/>
        <v>2018</v>
      </c>
      <c r="AT1" s="27">
        <v>1977</v>
      </c>
      <c r="AU1" s="28">
        <f>AT1+1</f>
        <v>1978</v>
      </c>
      <c r="AV1" s="28">
        <f t="shared" ref="AV1" si="1">AU1+1</f>
        <v>1979</v>
      </c>
      <c r="AW1" s="28">
        <f t="shared" ref="AW1" si="2">AV1+1</f>
        <v>1980</v>
      </c>
      <c r="AX1" s="28">
        <f t="shared" ref="AX1" si="3">AW1+1</f>
        <v>1981</v>
      </c>
      <c r="AY1" s="28">
        <f t="shared" ref="AY1" si="4">AX1+1</f>
        <v>1982</v>
      </c>
      <c r="AZ1" s="28">
        <f t="shared" ref="AZ1" si="5">AY1+1</f>
        <v>1983</v>
      </c>
      <c r="BA1" s="28">
        <f t="shared" ref="BA1" si="6">AZ1+1</f>
        <v>1984</v>
      </c>
      <c r="BB1" s="28">
        <f t="shared" ref="BB1" si="7">BA1+1</f>
        <v>1985</v>
      </c>
      <c r="BC1" s="28">
        <f t="shared" ref="BC1" si="8">BB1+1</f>
        <v>1986</v>
      </c>
      <c r="BD1" s="28">
        <f t="shared" ref="BD1" si="9">BC1+1</f>
        <v>1987</v>
      </c>
      <c r="BE1" s="28">
        <f t="shared" ref="BE1" si="10">BD1+1</f>
        <v>1988</v>
      </c>
      <c r="BF1" s="28">
        <f t="shared" ref="BF1" si="11">BE1+1</f>
        <v>1989</v>
      </c>
      <c r="BG1" s="28">
        <f t="shared" ref="BG1" si="12">BF1+1</f>
        <v>1990</v>
      </c>
      <c r="BH1" s="28">
        <f t="shared" ref="BH1" si="13">BG1+1</f>
        <v>1991</v>
      </c>
      <c r="BI1" s="28">
        <f t="shared" ref="BI1" si="14">BH1+1</f>
        <v>1992</v>
      </c>
      <c r="BJ1" s="28">
        <f t="shared" ref="BJ1" si="15">BI1+1</f>
        <v>1993</v>
      </c>
      <c r="BK1" s="28">
        <f t="shared" ref="BK1" si="16">BJ1+1</f>
        <v>1994</v>
      </c>
      <c r="BL1" s="28">
        <f t="shared" ref="BL1" si="17">BK1+1</f>
        <v>1995</v>
      </c>
      <c r="BM1" s="28">
        <f t="shared" ref="BM1" si="18">BL1+1</f>
        <v>1996</v>
      </c>
      <c r="BN1" s="28">
        <f t="shared" ref="BN1" si="19">BM1+1</f>
        <v>1997</v>
      </c>
      <c r="BO1" s="28">
        <f t="shared" ref="BO1" si="20">BN1+1</f>
        <v>1998</v>
      </c>
      <c r="BP1" s="28">
        <f t="shared" ref="BP1" si="21">BO1+1</f>
        <v>1999</v>
      </c>
      <c r="BQ1" s="28">
        <f t="shared" ref="BQ1" si="22">BP1+1</f>
        <v>2000</v>
      </c>
      <c r="BR1" s="28">
        <f t="shared" ref="BR1" si="23">BQ1+1</f>
        <v>2001</v>
      </c>
      <c r="BS1" s="28">
        <f t="shared" ref="BS1" si="24">BR1+1</f>
        <v>2002</v>
      </c>
      <c r="BT1" s="28">
        <f t="shared" ref="BT1" si="25">BS1+1</f>
        <v>2003</v>
      </c>
      <c r="BU1" s="28">
        <f t="shared" ref="BU1" si="26">BT1+1</f>
        <v>2004</v>
      </c>
      <c r="BV1" s="28">
        <f t="shared" ref="BV1" si="27">BU1+1</f>
        <v>2005</v>
      </c>
      <c r="BW1" s="28">
        <f t="shared" ref="BW1" si="28">BV1+1</f>
        <v>2006</v>
      </c>
      <c r="BX1" s="28">
        <f>BW1+1</f>
        <v>2007</v>
      </c>
      <c r="BY1" s="28">
        <f t="shared" ref="BY1" si="29">BX1+1</f>
        <v>2008</v>
      </c>
      <c r="BZ1" s="28">
        <f t="shared" ref="BZ1" si="30">BY1+1</f>
        <v>2009</v>
      </c>
      <c r="CA1" s="28">
        <f t="shared" ref="CA1" si="31">BZ1+1</f>
        <v>2010</v>
      </c>
      <c r="CB1" s="28">
        <f t="shared" ref="CB1" si="32">CA1+1</f>
        <v>2011</v>
      </c>
      <c r="CC1" s="28">
        <f t="shared" ref="CC1" si="33">CB1+1</f>
        <v>2012</v>
      </c>
      <c r="CD1" s="28">
        <f t="shared" ref="CD1" si="34">CC1+1</f>
        <v>2013</v>
      </c>
      <c r="CE1" s="28">
        <f t="shared" ref="CE1" si="35">CD1+1</f>
        <v>2014</v>
      </c>
      <c r="CF1" s="28">
        <f t="shared" ref="CF1" si="36">CE1+1</f>
        <v>2015</v>
      </c>
      <c r="CG1" s="28">
        <f t="shared" ref="CG1" si="37">CF1+1</f>
        <v>2016</v>
      </c>
      <c r="CH1" s="28">
        <f t="shared" ref="CH1" si="38">CG1+1</f>
        <v>2017</v>
      </c>
      <c r="CI1" s="29">
        <f t="shared" ref="CI1" si="39">CH1+1</f>
        <v>2018</v>
      </c>
    </row>
    <row r="2" spans="1:88" x14ac:dyDescent="0.25">
      <c r="A2" s="3" t="s">
        <v>0</v>
      </c>
      <c r="B2" s="6" t="s">
        <v>124</v>
      </c>
      <c r="C2" s="11">
        <v>0.8</v>
      </c>
      <c r="D2" s="11">
        <v>2.5</v>
      </c>
      <c r="E2" s="11">
        <v>3</v>
      </c>
      <c r="F2" s="11">
        <v>5</v>
      </c>
      <c r="G2" s="11">
        <v>6</v>
      </c>
      <c r="H2" s="25">
        <v>7.5</v>
      </c>
      <c r="I2" s="11">
        <v>1.5</v>
      </c>
      <c r="J2" s="11">
        <v>0.75</v>
      </c>
      <c r="K2" s="25">
        <v>1</v>
      </c>
      <c r="L2" s="11">
        <v>0.75</v>
      </c>
      <c r="M2" s="11">
        <v>0.5</v>
      </c>
      <c r="N2" s="11">
        <v>0.3</v>
      </c>
      <c r="O2" s="11">
        <v>0.2</v>
      </c>
      <c r="P2" s="11">
        <v>0.1</v>
      </c>
      <c r="Q2" s="11">
        <v>0.1</v>
      </c>
      <c r="AS2">
        <v>0</v>
      </c>
      <c r="AT2" s="30">
        <f>SUM($B2:C2)*1000000</f>
        <v>800000</v>
      </c>
      <c r="AU2" s="30">
        <f>SUM($B2:D2)*1000000</f>
        <v>3300000</v>
      </c>
      <c r="AV2" s="30">
        <f>SUM($B2:E2)*1000000</f>
        <v>6300000</v>
      </c>
      <c r="AW2" s="30">
        <f>SUM($B2:F2)*1000000</f>
        <v>11300000</v>
      </c>
      <c r="AX2" s="30">
        <f>SUM($B2:G2)*1000000</f>
        <v>17300000</v>
      </c>
      <c r="AY2" s="30">
        <f>SUM($B2:H2)*1000000</f>
        <v>24800000</v>
      </c>
      <c r="AZ2" s="30">
        <f>SUM($B2:I2)*1000000</f>
        <v>26300000</v>
      </c>
      <c r="BA2" s="30">
        <f>SUM($B2:J2)*1000000</f>
        <v>27050000</v>
      </c>
      <c r="BB2" s="30">
        <f>SUM($B2:K2)*1000000</f>
        <v>28050000</v>
      </c>
      <c r="BC2" s="30">
        <f>SUM($B2:L2)*1000000</f>
        <v>28800000</v>
      </c>
      <c r="BD2" s="30">
        <f>SUM($B2:M2)*1000000</f>
        <v>29300000</v>
      </c>
      <c r="BE2" s="30">
        <f>SUM($B2:N2)*1000000</f>
        <v>29600000</v>
      </c>
      <c r="BF2" s="30">
        <f>SUM($B2:O2)*1000000</f>
        <v>29800000</v>
      </c>
      <c r="BG2" s="30">
        <f>SUM($B2:P2)*1000000</f>
        <v>29900000.000000004</v>
      </c>
      <c r="BH2" s="30">
        <f>SUM($B2:Q2)*1000000</f>
        <v>30000000.000000004</v>
      </c>
      <c r="BI2" s="30">
        <f>SUM($B2:R2)*1000000</f>
        <v>30000000.000000004</v>
      </c>
      <c r="BJ2" s="30">
        <f>SUM($B2:S2)*1000000</f>
        <v>30000000.000000004</v>
      </c>
      <c r="BK2" s="30">
        <f>SUM($B2:T2)*1000000</f>
        <v>30000000.000000004</v>
      </c>
      <c r="BL2" s="30">
        <f>SUM($B2:U2)*1000000</f>
        <v>30000000.000000004</v>
      </c>
      <c r="BM2" s="30">
        <f>SUM($B2:V2)*1000000</f>
        <v>30000000.000000004</v>
      </c>
      <c r="BN2" s="30">
        <f>SUM($B2:W2)*1000000</f>
        <v>30000000.000000004</v>
      </c>
      <c r="BO2" s="30">
        <f>SUM($B2:X2)*1000000</f>
        <v>30000000.000000004</v>
      </c>
      <c r="BP2" s="30">
        <f>SUM($B2:Y2)*1000000</f>
        <v>30000000.000000004</v>
      </c>
      <c r="BQ2" s="30">
        <f>SUM($B2:Z2)*1000000</f>
        <v>30000000.000000004</v>
      </c>
      <c r="BR2" s="30">
        <f>SUM($B2:AA2)*1000000</f>
        <v>30000000.000000004</v>
      </c>
      <c r="BS2" s="30">
        <f>SUM($B2:AB2)*1000000</f>
        <v>30000000.000000004</v>
      </c>
      <c r="BT2" s="30">
        <f>SUM($B2:AC2)*1000000</f>
        <v>30000000.000000004</v>
      </c>
      <c r="BU2" s="30">
        <f>SUM($B2:AD2)*1000000</f>
        <v>30000000.000000004</v>
      </c>
      <c r="BV2" s="30">
        <f>SUM($B2:AE2)*1000000</f>
        <v>30000000.000000004</v>
      </c>
      <c r="BW2" s="30">
        <f>SUM($B2:AF2)*1000000</f>
        <v>30000000.000000004</v>
      </c>
      <c r="BX2" s="30">
        <f>SUM($B2:AG2)*1000000</f>
        <v>30000000.000000004</v>
      </c>
      <c r="BY2" s="30">
        <f>SUM($B2:AH2)*1000000</f>
        <v>30000000.000000004</v>
      </c>
      <c r="BZ2" s="30">
        <f>SUM($B2:AI2)*1000000</f>
        <v>30000000.000000004</v>
      </c>
      <c r="CA2" s="30">
        <f>SUM($B2:AJ2)*1000000</f>
        <v>30000000.000000004</v>
      </c>
      <c r="CB2" s="30">
        <f>SUM($B2:AK2)*1000000</f>
        <v>30000000.000000004</v>
      </c>
      <c r="CC2" s="30">
        <f>SUM($B2:AL2)*1000000</f>
        <v>30000000.000000004</v>
      </c>
      <c r="CD2" s="30">
        <f>SUM($B2:AM2)*1000000</f>
        <v>30000000.000000004</v>
      </c>
      <c r="CE2" s="30">
        <f>SUM($B2:AN2)*1000000</f>
        <v>30000000.000000004</v>
      </c>
      <c r="CF2" s="30">
        <f>SUM($B2:AO2)*1000000</f>
        <v>30000000.000000004</v>
      </c>
      <c r="CG2" s="30">
        <f>SUM($B2:AP2)*1000000</f>
        <v>30000000.000000004</v>
      </c>
      <c r="CH2" s="30">
        <f>SUM($B2:AQ2)*1000000</f>
        <v>30000000.000000004</v>
      </c>
      <c r="CI2" s="30">
        <f>SUM($B2:AR2)*1000000</f>
        <v>30000000.000000004</v>
      </c>
      <c r="CJ2" s="34"/>
    </row>
    <row r="3" spans="1:88" x14ac:dyDescent="0.25">
      <c r="A3" s="3" t="s">
        <v>1</v>
      </c>
      <c r="B3" s="6" t="s">
        <v>125</v>
      </c>
      <c r="E3" s="11">
        <v>0.2</v>
      </c>
      <c r="F3" s="11">
        <v>0.7</v>
      </c>
      <c r="G3" s="11">
        <v>1.3</v>
      </c>
      <c r="H3" s="11">
        <v>0.7</v>
      </c>
      <c r="I3" s="11">
        <v>0.3</v>
      </c>
      <c r="AT3" s="30">
        <f>SUM($B3:C3)*1000000</f>
        <v>0</v>
      </c>
      <c r="AU3" s="30">
        <f>SUM($B3:D3)*1000000</f>
        <v>0</v>
      </c>
      <c r="AV3" s="30">
        <f>SUM($B3:E3)*1000000</f>
        <v>200000</v>
      </c>
      <c r="AW3" s="30">
        <f>SUM($B3:F3)*1000000</f>
        <v>899999.99999999988</v>
      </c>
      <c r="AX3" s="30">
        <f>SUM($B3:G3)*1000000</f>
        <v>2200000</v>
      </c>
      <c r="AY3" s="30">
        <f>SUM($B3:H3)*1000000</f>
        <v>2900000.0000000005</v>
      </c>
      <c r="AZ3" s="30">
        <f>SUM($B3:I3)*1000000</f>
        <v>3200000</v>
      </c>
      <c r="BA3" s="30">
        <f>SUM($B3:J3)*1000000</f>
        <v>3200000</v>
      </c>
      <c r="BB3" s="30">
        <f>SUM($B3:K3)*1000000</f>
        <v>3200000</v>
      </c>
      <c r="BC3" s="30">
        <f>SUM($B3:L3)*1000000</f>
        <v>3200000</v>
      </c>
      <c r="BD3" s="30">
        <f>SUM($B3:M3)*1000000</f>
        <v>3200000</v>
      </c>
      <c r="BE3" s="30">
        <f>SUM($B3:N3)*1000000</f>
        <v>3200000</v>
      </c>
      <c r="BF3" s="30">
        <f>SUM($B3:O3)*1000000</f>
        <v>3200000</v>
      </c>
      <c r="BG3" s="30">
        <f>SUM($B3:P3)*1000000</f>
        <v>3200000</v>
      </c>
      <c r="BH3" s="30">
        <f>SUM($B3:Q3)*1000000</f>
        <v>3200000</v>
      </c>
      <c r="BI3" s="30">
        <f>SUM($B3:R3)*1000000</f>
        <v>3200000</v>
      </c>
      <c r="BJ3" s="30">
        <f>SUM($B3:S3)*1000000</f>
        <v>3200000</v>
      </c>
      <c r="BK3" s="30">
        <f>SUM($B3:T3)*1000000</f>
        <v>3200000</v>
      </c>
      <c r="BL3" s="30">
        <f>SUM($B3:U3)*1000000</f>
        <v>3200000</v>
      </c>
      <c r="BM3" s="30">
        <f>SUM($B3:V3)*1000000</f>
        <v>3200000</v>
      </c>
      <c r="BN3" s="30">
        <f>SUM($B3:W3)*1000000</f>
        <v>3200000</v>
      </c>
      <c r="BO3" s="30">
        <f>SUM($B3:X3)*1000000</f>
        <v>3200000</v>
      </c>
      <c r="BP3" s="30">
        <f>SUM($B3:Y3)*1000000</f>
        <v>3200000</v>
      </c>
      <c r="BQ3" s="30">
        <f>SUM($B3:Z3)*1000000</f>
        <v>3200000</v>
      </c>
      <c r="BR3" s="30">
        <f>SUM($B3:AA3)*1000000</f>
        <v>3200000</v>
      </c>
      <c r="BS3" s="30">
        <f>SUM($B3:AB3)*1000000</f>
        <v>3200000</v>
      </c>
      <c r="BT3" s="30">
        <f>SUM($B3:AC3)*1000000</f>
        <v>3200000</v>
      </c>
      <c r="BU3" s="30">
        <f>SUM($B3:AD3)*1000000</f>
        <v>3200000</v>
      </c>
      <c r="BV3" s="30">
        <f>SUM($B3:AE3)*1000000</f>
        <v>3200000</v>
      </c>
      <c r="BW3" s="30">
        <f>SUM($B3:AF3)*1000000</f>
        <v>3200000</v>
      </c>
      <c r="BX3" s="30">
        <f>SUM($B3:AG3)*1000000</f>
        <v>3200000</v>
      </c>
      <c r="BY3" s="30">
        <f>SUM($B3:AH3)*1000000</f>
        <v>3200000</v>
      </c>
      <c r="BZ3" s="30">
        <f>SUM($B3:AI3)*1000000</f>
        <v>3200000</v>
      </c>
      <c r="CA3" s="30">
        <f>SUM($B3:AJ3)*1000000</f>
        <v>3200000</v>
      </c>
      <c r="CB3" s="30">
        <f>SUM($B3:AK3)*1000000</f>
        <v>3200000</v>
      </c>
      <c r="CC3" s="30">
        <f>SUM($B3:AL3)*1000000</f>
        <v>3200000</v>
      </c>
      <c r="CD3" s="30">
        <f>SUM($B3:AM3)*1000000</f>
        <v>3200000</v>
      </c>
      <c r="CE3" s="30">
        <f>SUM($B3:AN3)*1000000</f>
        <v>3200000</v>
      </c>
      <c r="CF3" s="30">
        <f>SUM($B3:AO3)*1000000</f>
        <v>3200000</v>
      </c>
      <c r="CG3" s="30">
        <f>SUM($B3:AP3)*1000000</f>
        <v>3200000</v>
      </c>
      <c r="CH3" s="30">
        <f>SUM($B3:AQ3)*1000000</f>
        <v>3200000</v>
      </c>
      <c r="CI3" s="30">
        <f>SUM($B3:AR3)*1000000</f>
        <v>3200000</v>
      </c>
    </row>
    <row r="4" spans="1:88" x14ac:dyDescent="0.25">
      <c r="A4" s="3" t="s">
        <v>3</v>
      </c>
      <c r="B4" s="6" t="s">
        <v>124</v>
      </c>
      <c r="H4" s="11">
        <v>0.3</v>
      </c>
      <c r="I4" s="11">
        <v>0.7</v>
      </c>
      <c r="J4" s="11">
        <v>0.4</v>
      </c>
      <c r="AT4" s="30">
        <f>SUM($B4:C4)*1000000</f>
        <v>0</v>
      </c>
      <c r="AU4" s="30">
        <f>SUM($B4:D4)*1000000</f>
        <v>0</v>
      </c>
      <c r="AV4" s="30">
        <f>SUM($B4:E4)*1000000</f>
        <v>0</v>
      </c>
      <c r="AW4" s="30">
        <f>SUM($B4:F4)*1000000</f>
        <v>0</v>
      </c>
      <c r="AX4" s="30">
        <f>SUM($B4:G4)*1000000</f>
        <v>0</v>
      </c>
      <c r="AY4" s="30">
        <f>SUM($B4:H4)*1000000</f>
        <v>300000</v>
      </c>
      <c r="AZ4" s="30">
        <f>SUM($B4:I4)*1000000</f>
        <v>1000000</v>
      </c>
      <c r="BA4" s="30">
        <f>SUM($B4:J4)*1000000</f>
        <v>1400000</v>
      </c>
      <c r="BB4" s="30">
        <f>SUM($B4:K4)*1000000</f>
        <v>1400000</v>
      </c>
      <c r="BC4" s="30">
        <f>SUM($B4:L4)*1000000</f>
        <v>1400000</v>
      </c>
      <c r="BD4" s="30">
        <f>SUM($B4:M4)*1000000</f>
        <v>1400000</v>
      </c>
      <c r="BE4" s="30">
        <f>SUM($B4:N4)*1000000</f>
        <v>1400000</v>
      </c>
      <c r="BF4" s="30">
        <f>SUM($B4:O4)*1000000</f>
        <v>1400000</v>
      </c>
      <c r="BG4" s="30">
        <f>SUM($B4:P4)*1000000</f>
        <v>1400000</v>
      </c>
      <c r="BH4" s="30">
        <f>SUM($B4:Q4)*1000000</f>
        <v>1400000</v>
      </c>
      <c r="BI4" s="30">
        <f>SUM($B4:R4)*1000000</f>
        <v>1400000</v>
      </c>
      <c r="BJ4" s="30">
        <f>SUM($B4:S4)*1000000</f>
        <v>1400000</v>
      </c>
      <c r="BK4" s="30">
        <f>SUM($B4:T4)*1000000</f>
        <v>1400000</v>
      </c>
      <c r="BL4" s="30">
        <f>SUM($B4:U4)*1000000</f>
        <v>1400000</v>
      </c>
      <c r="BM4" s="30">
        <f>SUM($B4:V4)*1000000</f>
        <v>1400000</v>
      </c>
      <c r="BN4" s="30">
        <f>SUM($B4:W4)*1000000</f>
        <v>1400000</v>
      </c>
      <c r="BO4" s="30">
        <f>SUM($B4:X4)*1000000</f>
        <v>1400000</v>
      </c>
      <c r="BP4" s="30">
        <f>SUM($B4:Y4)*1000000</f>
        <v>1400000</v>
      </c>
      <c r="BQ4" s="30">
        <f>SUM($B4:Z4)*1000000</f>
        <v>1400000</v>
      </c>
      <c r="BR4" s="30">
        <f>SUM($B4:AA4)*1000000</f>
        <v>1400000</v>
      </c>
      <c r="BS4" s="30">
        <f>SUM($B4:AB4)*1000000</f>
        <v>1400000</v>
      </c>
      <c r="BT4" s="30">
        <f>SUM($B4:AC4)*1000000</f>
        <v>1400000</v>
      </c>
      <c r="BU4" s="30">
        <f>SUM($B4:AD4)*1000000</f>
        <v>1400000</v>
      </c>
      <c r="BV4" s="30">
        <f>SUM($B4:AE4)*1000000</f>
        <v>1400000</v>
      </c>
      <c r="BW4" s="30">
        <f>SUM($B4:AF4)*1000000</f>
        <v>1400000</v>
      </c>
      <c r="BX4" s="30">
        <f>SUM($B4:AG4)*1000000</f>
        <v>1400000</v>
      </c>
      <c r="BY4" s="30">
        <f>SUM($B4:AH4)*1000000</f>
        <v>1400000</v>
      </c>
      <c r="BZ4" s="30">
        <f>SUM($B4:AI4)*1000000</f>
        <v>1400000</v>
      </c>
      <c r="CA4" s="30">
        <f>SUM($B4:AJ4)*1000000</f>
        <v>1400000</v>
      </c>
      <c r="CB4" s="30">
        <f>SUM($B4:AK4)*1000000</f>
        <v>1400000</v>
      </c>
      <c r="CC4" s="30">
        <f>SUM($B4:AL4)*1000000</f>
        <v>1400000</v>
      </c>
      <c r="CD4" s="30">
        <f>SUM($B4:AM4)*1000000</f>
        <v>1400000</v>
      </c>
      <c r="CE4" s="30">
        <f>SUM($B4:AN4)*1000000</f>
        <v>1400000</v>
      </c>
      <c r="CF4" s="30">
        <f>SUM($B4:AO4)*1000000</f>
        <v>1400000</v>
      </c>
      <c r="CG4" s="30">
        <f>SUM($B4:AP4)*1000000</f>
        <v>1400000</v>
      </c>
      <c r="CH4" s="30">
        <f>SUM($B4:AQ4)*1000000</f>
        <v>1400000</v>
      </c>
      <c r="CI4" s="30">
        <f>SUM($B4:AR4)*1000000</f>
        <v>1400000</v>
      </c>
    </row>
    <row r="5" spans="1:88" x14ac:dyDescent="0.25">
      <c r="A5" s="3" t="s">
        <v>2</v>
      </c>
      <c r="B5" s="6" t="s">
        <v>126</v>
      </c>
      <c r="H5" s="11">
        <v>1</v>
      </c>
      <c r="I5" s="11">
        <v>1.5</v>
      </c>
      <c r="J5" s="11">
        <v>0.5</v>
      </c>
      <c r="AT5" s="30">
        <f>SUM($B5:C5)*1000000</f>
        <v>0</v>
      </c>
      <c r="AU5" s="30">
        <f>SUM($B5:D5)*1000000</f>
        <v>0</v>
      </c>
      <c r="AV5" s="30">
        <f>SUM($B5:E5)*1000000</f>
        <v>0</v>
      </c>
      <c r="AW5" s="30">
        <f>SUM($B5:F5)*1000000</f>
        <v>0</v>
      </c>
      <c r="AX5" s="30">
        <f>SUM($B5:G5)*1000000</f>
        <v>0</v>
      </c>
      <c r="AY5" s="30">
        <f>SUM($B5:H5)*1000000</f>
        <v>1000000</v>
      </c>
      <c r="AZ5" s="30">
        <f>SUM($B5:I5)*1000000</f>
        <v>2500000</v>
      </c>
      <c r="BA5" s="30">
        <f>SUM($B5:J5)*1000000</f>
        <v>3000000</v>
      </c>
      <c r="BB5" s="30">
        <f>SUM($B5:K5)*1000000</f>
        <v>3000000</v>
      </c>
      <c r="BC5" s="30">
        <f>SUM($B5:L5)*1000000</f>
        <v>3000000</v>
      </c>
      <c r="BD5" s="30">
        <f>SUM($B5:M5)*1000000</f>
        <v>3000000</v>
      </c>
      <c r="BE5" s="30">
        <f>SUM($B5:N5)*1000000</f>
        <v>3000000</v>
      </c>
      <c r="BF5" s="30">
        <f>SUM($B5:O5)*1000000</f>
        <v>3000000</v>
      </c>
      <c r="BG5" s="30">
        <f>SUM($B5:P5)*1000000</f>
        <v>3000000</v>
      </c>
      <c r="BH5" s="30">
        <f>SUM($B5:Q5)*1000000</f>
        <v>3000000</v>
      </c>
      <c r="BI5" s="30">
        <f>SUM($B5:R5)*1000000</f>
        <v>3000000</v>
      </c>
      <c r="BJ5" s="30">
        <f>SUM($B5:S5)*1000000</f>
        <v>3000000</v>
      </c>
      <c r="BK5" s="30">
        <f>SUM($B5:T5)*1000000</f>
        <v>3000000</v>
      </c>
      <c r="BL5" s="30">
        <f>SUM($B5:U5)*1000000</f>
        <v>3000000</v>
      </c>
      <c r="BM5" s="30">
        <f>SUM($B5:V5)*1000000</f>
        <v>3000000</v>
      </c>
      <c r="BN5" s="30">
        <f>SUM($B5:W5)*1000000</f>
        <v>3000000</v>
      </c>
      <c r="BO5" s="30">
        <f>SUM($B5:X5)*1000000</f>
        <v>3000000</v>
      </c>
      <c r="BP5" s="30">
        <f>SUM($B5:Y5)*1000000</f>
        <v>3000000</v>
      </c>
      <c r="BQ5" s="30">
        <f>SUM($B5:Z5)*1000000</f>
        <v>3000000</v>
      </c>
      <c r="BR5" s="30">
        <f>SUM($B5:AA5)*1000000</f>
        <v>3000000</v>
      </c>
      <c r="BS5" s="30">
        <f>SUM($B5:AB5)*1000000</f>
        <v>3000000</v>
      </c>
      <c r="BT5" s="30">
        <f>SUM($B5:AC5)*1000000</f>
        <v>3000000</v>
      </c>
      <c r="BU5" s="30">
        <f>SUM($B5:AD5)*1000000</f>
        <v>3000000</v>
      </c>
      <c r="BV5" s="30">
        <f>SUM($B5:AE5)*1000000</f>
        <v>3000000</v>
      </c>
      <c r="BW5" s="30">
        <f>SUM($B5:AF5)*1000000</f>
        <v>3000000</v>
      </c>
      <c r="BX5" s="30">
        <f>SUM($B5:AG5)*1000000</f>
        <v>3000000</v>
      </c>
      <c r="BY5" s="30">
        <f>SUM($B5:AH5)*1000000</f>
        <v>3000000</v>
      </c>
      <c r="BZ5" s="30">
        <f>SUM($B5:AI5)*1000000</f>
        <v>3000000</v>
      </c>
      <c r="CA5" s="30">
        <f>SUM($B5:AJ5)*1000000</f>
        <v>3000000</v>
      </c>
      <c r="CB5" s="30">
        <f>SUM($B5:AK5)*1000000</f>
        <v>3000000</v>
      </c>
      <c r="CC5" s="30">
        <f>SUM($B5:AL5)*1000000</f>
        <v>3000000</v>
      </c>
      <c r="CD5" s="30">
        <f>SUM($B5:AM5)*1000000</f>
        <v>3000000</v>
      </c>
      <c r="CE5" s="30">
        <f>SUM($B5:AN5)*1000000</f>
        <v>3000000</v>
      </c>
      <c r="CF5" s="30">
        <f>SUM($B5:AO5)*1000000</f>
        <v>3000000</v>
      </c>
      <c r="CG5" s="30">
        <f>SUM($B5:AP5)*1000000</f>
        <v>3000000</v>
      </c>
      <c r="CH5" s="30">
        <f>SUM($B5:AQ5)*1000000</f>
        <v>3000000</v>
      </c>
      <c r="CI5" s="30">
        <f>SUM($B5:AR5)*1000000</f>
        <v>3000000</v>
      </c>
    </row>
    <row r="6" spans="1:88" x14ac:dyDescent="0.25">
      <c r="A6" s="2" t="s">
        <v>8</v>
      </c>
      <c r="B6" s="6" t="s">
        <v>131</v>
      </c>
      <c r="H6" s="5">
        <v>0.5</v>
      </c>
      <c r="I6" s="5">
        <v>1.5</v>
      </c>
      <c r="J6" s="5">
        <v>2.2999999999999998</v>
      </c>
      <c r="K6" s="5">
        <v>1.8</v>
      </c>
      <c r="L6" s="5">
        <v>4.3</v>
      </c>
      <c r="M6" s="5">
        <v>4.3</v>
      </c>
      <c r="N6" s="5">
        <v>7.5000000000000009</v>
      </c>
      <c r="O6" s="5">
        <v>10.9</v>
      </c>
      <c r="P6" s="5">
        <v>6.3999999999999995</v>
      </c>
      <c r="Q6" s="5">
        <v>10.4</v>
      </c>
      <c r="R6" s="5">
        <v>7.6000000000000005</v>
      </c>
      <c r="S6" s="5">
        <v>3.4</v>
      </c>
      <c r="T6" s="5">
        <v>1.1000000000000001</v>
      </c>
      <c r="U6" s="5">
        <v>0.4</v>
      </c>
      <c r="AT6" s="30">
        <f>SUM($B6:C6)*1000000</f>
        <v>0</v>
      </c>
      <c r="AU6" s="30">
        <f>SUM($B6:D6)*1000000</f>
        <v>0</v>
      </c>
      <c r="AV6" s="30">
        <f>SUM($B6:E6)*1000000</f>
        <v>0</v>
      </c>
      <c r="AW6" s="30">
        <f>SUM($B6:F6)*1000000</f>
        <v>0</v>
      </c>
      <c r="AX6" s="30">
        <f>SUM($B6:G6)*1000000</f>
        <v>0</v>
      </c>
      <c r="AY6" s="30">
        <f>SUM($B6:H6)*1000000</f>
        <v>500000</v>
      </c>
      <c r="AZ6" s="30">
        <f>SUM($B6:I6)*1000000</f>
        <v>2000000</v>
      </c>
      <c r="BA6" s="30">
        <f>SUM($B6:J6)*1000000</f>
        <v>4300000</v>
      </c>
      <c r="BB6" s="30">
        <f>SUM($B6:K6)*1000000</f>
        <v>6100000</v>
      </c>
      <c r="BC6" s="30">
        <f>SUM($B6:L6)*1000000</f>
        <v>10399999.999999998</v>
      </c>
      <c r="BD6" s="30">
        <f>SUM($B6:M6)*1000000</f>
        <v>14700000</v>
      </c>
      <c r="BE6" s="30">
        <f>SUM($B6:N6)*1000000</f>
        <v>22200000</v>
      </c>
      <c r="BF6" s="30">
        <f>SUM($B6:O6)*1000000</f>
        <v>33100000</v>
      </c>
      <c r="BG6" s="30">
        <f>SUM($B6:P6)*1000000</f>
        <v>39500000</v>
      </c>
      <c r="BH6" s="30">
        <f>SUM($B6:Q6)*1000000</f>
        <v>49900000</v>
      </c>
      <c r="BI6" s="30">
        <f>SUM($B6:R6)*1000000</f>
        <v>57500000</v>
      </c>
      <c r="BJ6" s="30">
        <f>SUM($B6:S6)*1000000</f>
        <v>60900000</v>
      </c>
      <c r="BK6" s="30">
        <f>SUM($B6:T6)*1000000</f>
        <v>62000000</v>
      </c>
      <c r="BL6" s="30">
        <f>SUM($B6:U6)*1000000</f>
        <v>62400000</v>
      </c>
      <c r="BM6" s="30">
        <f>SUM($B6:V6)*1000000</f>
        <v>62400000</v>
      </c>
      <c r="BN6" s="30">
        <f>SUM($B6:W6)*1000000</f>
        <v>62400000</v>
      </c>
      <c r="BO6" s="30">
        <f>SUM($B6:X6)*1000000</f>
        <v>62400000</v>
      </c>
      <c r="BP6" s="30">
        <f>SUM($B6:Y6)*1000000</f>
        <v>62400000</v>
      </c>
      <c r="BQ6" s="30">
        <f>SUM($B6:Z6)*1000000</f>
        <v>62400000</v>
      </c>
      <c r="BR6" s="30">
        <f>SUM($B6:AA6)*1000000</f>
        <v>62400000</v>
      </c>
      <c r="BS6" s="30">
        <f>SUM($B6:AB6)*1000000</f>
        <v>62400000</v>
      </c>
      <c r="BT6" s="30">
        <f>SUM($B6:AC6)*1000000</f>
        <v>62400000</v>
      </c>
      <c r="BU6" s="30">
        <f>SUM($B6:AD6)*1000000</f>
        <v>62400000</v>
      </c>
      <c r="BV6" s="30">
        <f>SUM($B6:AE6)*1000000</f>
        <v>62400000</v>
      </c>
      <c r="BW6" s="30">
        <f>SUM($B6:AF6)*1000000</f>
        <v>62400000</v>
      </c>
      <c r="BX6" s="30">
        <f>SUM($B6:AG6)*1000000</f>
        <v>62400000</v>
      </c>
      <c r="BY6" s="30">
        <f>SUM($B6:AH6)*1000000</f>
        <v>62400000</v>
      </c>
      <c r="BZ6" s="30">
        <f>SUM($B6:AI6)*1000000</f>
        <v>62400000</v>
      </c>
      <c r="CA6" s="30">
        <f>SUM($B6:AJ6)*1000000</f>
        <v>62400000</v>
      </c>
      <c r="CB6" s="30">
        <f>SUM($B6:AK6)*1000000</f>
        <v>62400000</v>
      </c>
      <c r="CC6" s="30">
        <f>SUM($B6:AL6)*1000000</f>
        <v>62400000</v>
      </c>
      <c r="CD6" s="30">
        <f>SUM($B6:AM6)*1000000</f>
        <v>62400000</v>
      </c>
      <c r="CE6" s="30">
        <f>SUM($B6:AN6)*1000000</f>
        <v>62400000</v>
      </c>
      <c r="CF6" s="30">
        <f>SUM($B6:AO6)*1000000</f>
        <v>62400000</v>
      </c>
      <c r="CG6" s="30">
        <f>SUM($B6:AP6)*1000000</f>
        <v>62400000</v>
      </c>
      <c r="CH6" s="30">
        <f>SUM($B6:AQ6)*1000000</f>
        <v>62400000</v>
      </c>
      <c r="CI6" s="30">
        <f>SUM($B6:AR6)*1000000</f>
        <v>62400000</v>
      </c>
    </row>
    <row r="7" spans="1:88" x14ac:dyDescent="0.25">
      <c r="A7" s="11" t="s">
        <v>9</v>
      </c>
      <c r="B7" s="6" t="s">
        <v>130</v>
      </c>
      <c r="K7" s="11">
        <v>0.1</v>
      </c>
      <c r="L7" s="11">
        <v>0.2</v>
      </c>
      <c r="M7" s="11">
        <v>0.5</v>
      </c>
      <c r="N7" s="11">
        <v>0.75</v>
      </c>
      <c r="O7" s="11">
        <v>1</v>
      </c>
      <c r="P7" s="11">
        <v>1.5</v>
      </c>
      <c r="Q7" s="11">
        <v>1.5</v>
      </c>
      <c r="R7" s="11">
        <v>1.5</v>
      </c>
      <c r="S7" s="11">
        <v>1</v>
      </c>
      <c r="T7" s="11">
        <v>0.75</v>
      </c>
      <c r="U7" s="11">
        <v>0.5</v>
      </c>
      <c r="V7" s="11">
        <v>0.4</v>
      </c>
      <c r="W7" s="11">
        <v>0.25</v>
      </c>
      <c r="X7" s="11">
        <v>0.2</v>
      </c>
      <c r="Y7" s="11">
        <v>0.2</v>
      </c>
      <c r="Z7" s="11">
        <v>0.2</v>
      </c>
      <c r="AA7" s="11">
        <v>0.2</v>
      </c>
      <c r="AB7" s="11">
        <v>0.2</v>
      </c>
      <c r="AC7" s="11">
        <v>0.2</v>
      </c>
      <c r="AD7" s="11">
        <v>0.15</v>
      </c>
      <c r="AE7" s="11">
        <v>0.15</v>
      </c>
      <c r="AF7" s="11">
        <v>0.15</v>
      </c>
      <c r="AG7" s="11">
        <v>0.15</v>
      </c>
      <c r="AH7" s="11">
        <v>0.15</v>
      </c>
      <c r="AI7" s="11">
        <v>0.15</v>
      </c>
      <c r="AJ7" s="11">
        <v>0.15</v>
      </c>
      <c r="AK7" s="11">
        <v>0.15</v>
      </c>
      <c r="AL7" s="11">
        <v>0.15</v>
      </c>
      <c r="AM7" s="11">
        <v>0.15</v>
      </c>
      <c r="AN7" s="11">
        <v>0.15</v>
      </c>
      <c r="AO7" s="11">
        <v>0.15</v>
      </c>
      <c r="AT7" s="30">
        <f>SUM($B7:C7)*1000000</f>
        <v>0</v>
      </c>
      <c r="AU7" s="30">
        <f>SUM($B7:D7)*1000000</f>
        <v>0</v>
      </c>
      <c r="AV7" s="30">
        <f>SUM($B7:E7)*1000000</f>
        <v>0</v>
      </c>
      <c r="AW7" s="30">
        <f>SUM($B7:F7)*1000000</f>
        <v>0</v>
      </c>
      <c r="AX7" s="30">
        <f>SUM($B7:G7)*1000000</f>
        <v>0</v>
      </c>
      <c r="AY7" s="30">
        <f>SUM($B7:H7)*1000000</f>
        <v>0</v>
      </c>
      <c r="AZ7" s="30">
        <f>SUM($B7:I7)*1000000</f>
        <v>0</v>
      </c>
      <c r="BA7" s="30">
        <f>SUM($B7:J7)*1000000</f>
        <v>0</v>
      </c>
      <c r="BB7" s="30">
        <f>SUM($B7:K7)*1000000</f>
        <v>100000</v>
      </c>
      <c r="BC7" s="30">
        <f>SUM($B7:L7)*1000000</f>
        <v>300000.00000000006</v>
      </c>
      <c r="BD7" s="30">
        <f>SUM($B7:M7)*1000000</f>
        <v>800000</v>
      </c>
      <c r="BE7" s="30">
        <f>SUM($B7:N7)*1000000</f>
        <v>1550000</v>
      </c>
      <c r="BF7" s="30">
        <f>SUM($B7:O7)*1000000</f>
        <v>2550000</v>
      </c>
      <c r="BG7" s="30">
        <f>SUM($B7:P7)*1000000</f>
        <v>4050000</v>
      </c>
      <c r="BH7" s="30">
        <f>SUM($B7:Q7)*1000000</f>
        <v>5550000</v>
      </c>
      <c r="BI7" s="30">
        <f>SUM($B7:R7)*1000000</f>
        <v>7050000</v>
      </c>
      <c r="BJ7" s="30">
        <f>SUM($B7:S7)*1000000</f>
        <v>8050000.0000000009</v>
      </c>
      <c r="BK7" s="30">
        <f>SUM($B7:T7)*1000000</f>
        <v>8800000</v>
      </c>
      <c r="BL7" s="30">
        <f>SUM($B7:U7)*1000000</f>
        <v>9300000</v>
      </c>
      <c r="BM7" s="30">
        <f>SUM($B7:V7)*1000000</f>
        <v>9700000.0000000019</v>
      </c>
      <c r="BN7" s="30">
        <f>SUM($B7:W7)*1000000</f>
        <v>9950000.0000000019</v>
      </c>
      <c r="BO7" s="30">
        <f>SUM($B7:X7)*1000000</f>
        <v>10150000</v>
      </c>
      <c r="BP7" s="30">
        <f>SUM($B7:Y7)*1000000</f>
        <v>10350000</v>
      </c>
      <c r="BQ7" s="30">
        <f>SUM($B7:Z7)*1000000</f>
        <v>10549999.999999998</v>
      </c>
      <c r="BR7" s="30">
        <f>SUM($B7:AA7)*1000000</f>
        <v>10749999.999999998</v>
      </c>
      <c r="BS7" s="30">
        <f>SUM($B7:AB7)*1000000</f>
        <v>10949999.999999998</v>
      </c>
      <c r="BT7" s="30">
        <f>SUM($B7:AC7)*1000000</f>
        <v>11149999.999999996</v>
      </c>
      <c r="BU7" s="30">
        <f>SUM($B7:AD7)*1000000</f>
        <v>11299999.999999996</v>
      </c>
      <c r="BV7" s="30">
        <f>SUM($B7:AE7)*1000000</f>
        <v>11449999.999999998</v>
      </c>
      <c r="BW7" s="30">
        <f>SUM($B7:AF7)*1000000</f>
        <v>11599999.999999998</v>
      </c>
      <c r="BX7" s="30">
        <f>SUM($B7:AG7)*1000000</f>
        <v>11749999.999999998</v>
      </c>
      <c r="BY7" s="30">
        <f>SUM($B7:AH7)*1000000</f>
        <v>11899999.999999998</v>
      </c>
      <c r="BZ7" s="30">
        <f>SUM($B7:AI7)*1000000</f>
        <v>12049999.999999998</v>
      </c>
      <c r="CA7" s="30">
        <f>SUM($B7:AJ7)*1000000</f>
        <v>12200000</v>
      </c>
      <c r="CB7" s="30">
        <f>SUM($B7:AK7)*1000000</f>
        <v>12350000</v>
      </c>
      <c r="CC7" s="30">
        <f>SUM($B7:AL7)*1000000</f>
        <v>12500000</v>
      </c>
      <c r="CD7" s="30">
        <f>SUM($B7:AM7)*1000000</f>
        <v>12650000</v>
      </c>
      <c r="CE7" s="30">
        <f>SUM($B7:AN7)*1000000</f>
        <v>12800000</v>
      </c>
      <c r="CF7" s="30">
        <f>SUM($B7:AO7)*1000000</f>
        <v>12950000.000000002</v>
      </c>
      <c r="CG7" s="30">
        <f>SUM($B7:AP7)*1000000</f>
        <v>12950000.000000002</v>
      </c>
      <c r="CH7" s="30">
        <f>SUM($B7:AQ7)*1000000</f>
        <v>12950000.000000002</v>
      </c>
      <c r="CI7" s="30">
        <f>SUM($B7:AR7)*1000000</f>
        <v>12950000.000000002</v>
      </c>
    </row>
    <row r="8" spans="1:88" x14ac:dyDescent="0.25">
      <c r="A8" s="3" t="s">
        <v>14</v>
      </c>
      <c r="B8" s="6" t="s">
        <v>127</v>
      </c>
      <c r="M8" s="11">
        <v>0.2</v>
      </c>
      <c r="N8" s="11">
        <v>1</v>
      </c>
      <c r="O8" s="11">
        <v>1.5</v>
      </c>
      <c r="P8" s="11">
        <v>2</v>
      </c>
      <c r="Q8" s="11">
        <v>3</v>
      </c>
      <c r="R8" s="11">
        <v>1.5</v>
      </c>
      <c r="S8" s="11">
        <v>0.6</v>
      </c>
      <c r="T8" s="11">
        <v>0.2</v>
      </c>
      <c r="AT8" s="30">
        <f>SUM($B8:C8)*1000000</f>
        <v>0</v>
      </c>
      <c r="AU8" s="30">
        <f>SUM($B8:D8)*1000000</f>
        <v>0</v>
      </c>
      <c r="AV8" s="30">
        <f>SUM($B8:E8)*1000000</f>
        <v>0</v>
      </c>
      <c r="AW8" s="30">
        <f>SUM($B8:F8)*1000000</f>
        <v>0</v>
      </c>
      <c r="AX8" s="30">
        <f>SUM($B8:G8)*1000000</f>
        <v>0</v>
      </c>
      <c r="AY8" s="30">
        <f>SUM($B8:H8)*1000000</f>
        <v>0</v>
      </c>
      <c r="AZ8" s="30">
        <f>SUM($B8:I8)*1000000</f>
        <v>0</v>
      </c>
      <c r="BA8" s="30">
        <f>SUM($B8:J8)*1000000</f>
        <v>0</v>
      </c>
      <c r="BB8" s="30">
        <f>SUM($B8:K8)*1000000</f>
        <v>0</v>
      </c>
      <c r="BC8" s="30">
        <f>SUM($B8:L8)*1000000</f>
        <v>0</v>
      </c>
      <c r="BD8" s="30">
        <f>SUM($B8:M8)*1000000</f>
        <v>200000</v>
      </c>
      <c r="BE8" s="30">
        <f>SUM($B8:N8)*1000000</f>
        <v>1200000</v>
      </c>
      <c r="BF8" s="30">
        <f>SUM($B8:O8)*1000000</f>
        <v>2700000</v>
      </c>
      <c r="BG8" s="30">
        <f>SUM($B8:P8)*1000000</f>
        <v>4700000</v>
      </c>
      <c r="BH8" s="30">
        <f>SUM($B8:Q8)*1000000</f>
        <v>7700000</v>
      </c>
      <c r="BI8" s="30">
        <f>SUM($B8:R8)*1000000</f>
        <v>9200000</v>
      </c>
      <c r="BJ8" s="30">
        <f>SUM($B8:S8)*1000000</f>
        <v>9799999.9999999981</v>
      </c>
      <c r="BK8" s="30">
        <f>SUM($B8:T8)*1000000</f>
        <v>9999999.9999999981</v>
      </c>
      <c r="BL8" s="30">
        <f>SUM($B8:U8)*1000000</f>
        <v>9999999.9999999981</v>
      </c>
      <c r="BM8" s="30">
        <f>SUM($B8:V8)*1000000</f>
        <v>9999999.9999999981</v>
      </c>
      <c r="BN8" s="30">
        <f>SUM($B8:W8)*1000000</f>
        <v>9999999.9999999981</v>
      </c>
      <c r="BO8" s="30">
        <f>SUM($B8:X8)*1000000</f>
        <v>9999999.9999999981</v>
      </c>
      <c r="BP8" s="30">
        <f>SUM($B8:Y8)*1000000</f>
        <v>9999999.9999999981</v>
      </c>
      <c r="BQ8" s="30">
        <f>SUM($B8:Z8)*1000000</f>
        <v>9999999.9999999981</v>
      </c>
      <c r="BR8" s="30">
        <f>SUM($B8:AA8)*1000000</f>
        <v>9999999.9999999981</v>
      </c>
      <c r="BS8" s="30">
        <f>SUM($B8:AB8)*1000000</f>
        <v>9999999.9999999981</v>
      </c>
      <c r="BT8" s="30">
        <f>SUM($B8:AC8)*1000000</f>
        <v>9999999.9999999981</v>
      </c>
      <c r="BU8" s="30">
        <f>SUM($B8:AD8)*1000000</f>
        <v>9999999.9999999981</v>
      </c>
      <c r="BV8" s="30">
        <f>SUM($B8:AE8)*1000000</f>
        <v>9999999.9999999981</v>
      </c>
      <c r="BW8" s="30">
        <f>SUM($B8:AF8)*1000000</f>
        <v>9999999.9999999981</v>
      </c>
      <c r="BX8" s="30">
        <f>SUM($B8:AG8)*1000000</f>
        <v>9999999.9999999981</v>
      </c>
      <c r="BY8" s="30">
        <f>SUM($B8:AH8)*1000000</f>
        <v>9999999.9999999981</v>
      </c>
      <c r="BZ8" s="30">
        <f>SUM($B8:AI8)*1000000</f>
        <v>9999999.9999999981</v>
      </c>
      <c r="CA8" s="30">
        <f>SUM($B8:AJ8)*1000000</f>
        <v>9999999.9999999981</v>
      </c>
      <c r="CB8" s="30">
        <f>SUM($B8:AK8)*1000000</f>
        <v>9999999.9999999981</v>
      </c>
      <c r="CC8" s="30">
        <f>SUM($B8:AL8)*1000000</f>
        <v>9999999.9999999981</v>
      </c>
      <c r="CD8" s="30">
        <f>SUM($B8:AM8)*1000000</f>
        <v>9999999.9999999981</v>
      </c>
      <c r="CE8" s="30">
        <f>SUM($B8:AN8)*1000000</f>
        <v>9999999.9999999981</v>
      </c>
      <c r="CF8" s="30">
        <f>SUM($B8:AO8)*1000000</f>
        <v>9999999.9999999981</v>
      </c>
      <c r="CG8" s="30">
        <f>SUM($B8:AP8)*1000000</f>
        <v>9999999.9999999981</v>
      </c>
      <c r="CH8" s="30">
        <f>SUM($B8:AQ8)*1000000</f>
        <v>9999999.9999999981</v>
      </c>
      <c r="CI8" s="30">
        <f>SUM($B8:AR8)*1000000</f>
        <v>9999999.9999999981</v>
      </c>
    </row>
    <row r="9" spans="1:88" x14ac:dyDescent="0.25">
      <c r="A9" s="11" t="s">
        <v>61</v>
      </c>
      <c r="B9" s="6" t="s">
        <v>130</v>
      </c>
      <c r="N9" s="11">
        <v>0.4</v>
      </c>
      <c r="O9" s="11">
        <v>0.5</v>
      </c>
      <c r="P9" s="11">
        <v>1.1000000000000001</v>
      </c>
      <c r="Q9" s="11">
        <v>2</v>
      </c>
      <c r="R9" s="11">
        <v>3</v>
      </c>
      <c r="S9" s="11">
        <v>9</v>
      </c>
      <c r="T9" s="11">
        <v>11</v>
      </c>
      <c r="U9" s="11">
        <v>2</v>
      </c>
      <c r="V9" s="11">
        <v>1.5</v>
      </c>
      <c r="W9" s="11">
        <v>0.5</v>
      </c>
      <c r="X9" s="11">
        <v>0.25</v>
      </c>
      <c r="Y9" s="11">
        <v>0.2</v>
      </c>
      <c r="Z9" s="11">
        <v>0.1</v>
      </c>
      <c r="AA9" s="11">
        <v>0.1</v>
      </c>
      <c r="AB9" s="11">
        <v>0.2</v>
      </c>
      <c r="AC9" s="11">
        <v>0.3</v>
      </c>
      <c r="AD9" s="11">
        <v>0.4</v>
      </c>
      <c r="AE9" s="11">
        <v>0.5</v>
      </c>
      <c r="AF9" s="11">
        <v>0.4</v>
      </c>
      <c r="AG9" s="11">
        <v>0.35</v>
      </c>
      <c r="AH9" s="11">
        <v>0.3</v>
      </c>
      <c r="AI9" s="11">
        <v>0.25</v>
      </c>
      <c r="AJ9" s="11">
        <v>0.2</v>
      </c>
      <c r="AK9" s="11">
        <v>0.15</v>
      </c>
      <c r="AL9" s="11">
        <v>0.1</v>
      </c>
      <c r="AM9" s="11">
        <v>0.1</v>
      </c>
      <c r="AN9" s="11">
        <v>0.1</v>
      </c>
      <c r="AO9" s="11">
        <v>0.1</v>
      </c>
      <c r="AP9" s="11">
        <v>0.1</v>
      </c>
      <c r="AQ9" s="11">
        <v>0.1</v>
      </c>
      <c r="AR9" s="11">
        <v>0.1</v>
      </c>
      <c r="AT9" s="30">
        <f>SUM($B9:C9)*1000000</f>
        <v>0</v>
      </c>
      <c r="AU9" s="30">
        <f>SUM($B9:D9)*1000000</f>
        <v>0</v>
      </c>
      <c r="AV9" s="30">
        <f>SUM($B9:E9)*1000000</f>
        <v>0</v>
      </c>
      <c r="AW9" s="30">
        <f>SUM($B9:F9)*1000000</f>
        <v>0</v>
      </c>
      <c r="AX9" s="30">
        <f>SUM($B9:G9)*1000000</f>
        <v>0</v>
      </c>
      <c r="AY9" s="30">
        <f>SUM($B9:H9)*1000000</f>
        <v>0</v>
      </c>
      <c r="AZ9" s="30">
        <f>SUM($B9:I9)*1000000</f>
        <v>0</v>
      </c>
      <c r="BA9" s="30">
        <f>SUM($B9:J9)*1000000</f>
        <v>0</v>
      </c>
      <c r="BB9" s="30">
        <f>SUM($B9:K9)*1000000</f>
        <v>0</v>
      </c>
      <c r="BC9" s="30">
        <f>SUM($B9:L9)*1000000</f>
        <v>0</v>
      </c>
      <c r="BD9" s="30">
        <f>SUM($B9:M9)*1000000</f>
        <v>0</v>
      </c>
      <c r="BE9" s="30">
        <f>SUM($B9:N9)*1000000</f>
        <v>400000</v>
      </c>
      <c r="BF9" s="30">
        <f>SUM($B9:O9)*1000000</f>
        <v>900000</v>
      </c>
      <c r="BG9" s="30">
        <f>SUM($B9:P9)*1000000</f>
        <v>2000000</v>
      </c>
      <c r="BH9" s="30">
        <f>SUM($B9:Q9)*1000000</f>
        <v>4000000</v>
      </c>
      <c r="BI9" s="30">
        <f>SUM($B9:R9)*1000000</f>
        <v>7000000</v>
      </c>
      <c r="BJ9" s="30">
        <f>SUM($B9:S9)*1000000</f>
        <v>16000000</v>
      </c>
      <c r="BK9" s="30">
        <f>SUM($B9:T9)*1000000</f>
        <v>27000000</v>
      </c>
      <c r="BL9" s="30">
        <f>SUM($B9:U9)*1000000</f>
        <v>29000000</v>
      </c>
      <c r="BM9" s="30">
        <f>SUM($B9:V9)*1000000</f>
        <v>30500000</v>
      </c>
      <c r="BN9" s="30">
        <f>SUM($B9:W9)*1000000</f>
        <v>31000000</v>
      </c>
      <c r="BO9" s="30">
        <f>SUM($B9:X9)*1000000</f>
        <v>31250000</v>
      </c>
      <c r="BP9" s="30">
        <f>SUM($B9:Y9)*1000000</f>
        <v>31450000</v>
      </c>
      <c r="BQ9" s="30">
        <f>SUM($B9:Z9)*1000000</f>
        <v>31550000</v>
      </c>
      <c r="BR9" s="30">
        <f>SUM($B9:AA9)*1000000</f>
        <v>31650000.000000004</v>
      </c>
      <c r="BS9" s="30">
        <f>SUM($B9:AB9)*1000000</f>
        <v>31850000</v>
      </c>
      <c r="BT9" s="30">
        <f>SUM($B9:AC9)*1000000</f>
        <v>32150000</v>
      </c>
      <c r="BU9" s="30">
        <f>SUM($B9:AD9)*1000000</f>
        <v>32549999.999999996</v>
      </c>
      <c r="BV9" s="30">
        <f>SUM($B9:AE9)*1000000</f>
        <v>33049999.999999996</v>
      </c>
      <c r="BW9" s="30">
        <f>SUM($B9:AF9)*1000000</f>
        <v>33449999.999999996</v>
      </c>
      <c r="BX9" s="30">
        <f>SUM($B9:AG9)*1000000</f>
        <v>33800000</v>
      </c>
      <c r="BY9" s="30">
        <f>SUM($B9:AH9)*1000000</f>
        <v>34099999.999999993</v>
      </c>
      <c r="BZ9" s="30">
        <f>SUM($B9:AI9)*1000000</f>
        <v>34349999.999999993</v>
      </c>
      <c r="CA9" s="30">
        <f>SUM($B9:AJ9)*1000000</f>
        <v>34550000</v>
      </c>
      <c r="CB9" s="30">
        <f>SUM($B9:AK9)*1000000</f>
        <v>34699999.999999993</v>
      </c>
      <c r="CC9" s="30">
        <f>SUM($B9:AL9)*1000000</f>
        <v>34800000</v>
      </c>
      <c r="CD9" s="30">
        <f>SUM($B9:AM9)*1000000</f>
        <v>34900000</v>
      </c>
      <c r="CE9" s="30">
        <f>SUM($B9:AN9)*1000000</f>
        <v>35000000</v>
      </c>
      <c r="CF9" s="30">
        <f>SUM($B9:AO9)*1000000</f>
        <v>35100000</v>
      </c>
      <c r="CG9" s="30">
        <f>SUM($B9:AP9)*1000000</f>
        <v>35200000</v>
      </c>
      <c r="CH9" s="30">
        <f>SUM($B9:AQ9)*1000000</f>
        <v>35300000.000000007</v>
      </c>
      <c r="CI9" s="30">
        <f>SUM($B9:AR9)*1000000</f>
        <v>35400000.000000007</v>
      </c>
    </row>
    <row r="10" spans="1:88" x14ac:dyDescent="0.25">
      <c r="A10" s="2" t="s">
        <v>46</v>
      </c>
      <c r="B10" s="6" t="s">
        <v>131</v>
      </c>
      <c r="O10" s="5">
        <v>1.1000000000000001</v>
      </c>
      <c r="P10" s="5">
        <v>2.8</v>
      </c>
      <c r="Q10" s="5">
        <v>8.1</v>
      </c>
      <c r="R10" s="5">
        <v>10.700000000000001</v>
      </c>
      <c r="S10" s="5">
        <v>7.8</v>
      </c>
      <c r="T10" s="5">
        <v>7.5000000000000009</v>
      </c>
      <c r="U10" s="5">
        <v>5.5</v>
      </c>
      <c r="V10" s="5">
        <v>4.2</v>
      </c>
      <c r="W10" s="5">
        <v>7.1</v>
      </c>
      <c r="X10" s="7">
        <v>10.4</v>
      </c>
      <c r="Y10" s="7">
        <v>13</v>
      </c>
      <c r="Z10" s="7">
        <v>17.5</v>
      </c>
      <c r="AA10" s="7">
        <v>18.899999999999999</v>
      </c>
      <c r="AB10" s="7">
        <v>4.7</v>
      </c>
      <c r="AC10" s="7">
        <v>0.3</v>
      </c>
      <c r="AT10" s="30">
        <f>SUM($B10:C10)*1000000</f>
        <v>0</v>
      </c>
      <c r="AU10" s="30">
        <f>SUM($B10:D10)*1000000</f>
        <v>0</v>
      </c>
      <c r="AV10" s="30">
        <f>SUM($B10:E10)*1000000</f>
        <v>0</v>
      </c>
      <c r="AW10" s="30">
        <f>SUM($B10:F10)*1000000</f>
        <v>0</v>
      </c>
      <c r="AX10" s="30">
        <f>SUM($B10:G10)*1000000</f>
        <v>0</v>
      </c>
      <c r="AY10" s="30">
        <f>SUM($B10:H10)*1000000</f>
        <v>0</v>
      </c>
      <c r="AZ10" s="30">
        <f>SUM($B10:I10)*1000000</f>
        <v>0</v>
      </c>
      <c r="BA10" s="30">
        <f>SUM($B10:J10)*1000000</f>
        <v>0</v>
      </c>
      <c r="BB10" s="30">
        <f>SUM($B10:K10)*1000000</f>
        <v>0</v>
      </c>
      <c r="BC10" s="30">
        <f>SUM($B10:L10)*1000000</f>
        <v>0</v>
      </c>
      <c r="BD10" s="30">
        <f>SUM($B10:M10)*1000000</f>
        <v>0</v>
      </c>
      <c r="BE10" s="30">
        <f>SUM($B10:N10)*1000000</f>
        <v>0</v>
      </c>
      <c r="BF10" s="30">
        <f>SUM($B10:O10)*1000000</f>
        <v>1100000</v>
      </c>
      <c r="BG10" s="30">
        <f>SUM($B10:P10)*1000000</f>
        <v>3900000</v>
      </c>
      <c r="BH10" s="30">
        <f>SUM($B10:Q10)*1000000</f>
        <v>12000000</v>
      </c>
      <c r="BI10" s="30">
        <f>SUM($B10:R10)*1000000</f>
        <v>22700000.000000004</v>
      </c>
      <c r="BJ10" s="30">
        <f>SUM($B10:S10)*1000000</f>
        <v>30500000.000000004</v>
      </c>
      <c r="BK10" s="30">
        <f>SUM($B10:T10)*1000000</f>
        <v>38000000.000000007</v>
      </c>
      <c r="BL10" s="30">
        <f>SUM($B10:U10)*1000000</f>
        <v>43500000.000000007</v>
      </c>
      <c r="BM10" s="30">
        <f>SUM($B10:V10)*1000000</f>
        <v>47700000.000000007</v>
      </c>
      <c r="BN10" s="30">
        <f>SUM($B10:W10)*1000000</f>
        <v>54800000.000000015</v>
      </c>
      <c r="BO10" s="30">
        <f>SUM($B10:X10)*1000000</f>
        <v>65200000.000000015</v>
      </c>
      <c r="BP10" s="30">
        <f>SUM($B10:Y10)*1000000</f>
        <v>78200000.000000015</v>
      </c>
      <c r="BQ10" s="30">
        <f>SUM($B10:Z10)*1000000</f>
        <v>95700000.000000015</v>
      </c>
      <c r="BR10" s="30">
        <f>SUM($B10:AA10)*1000000</f>
        <v>114600000.00000003</v>
      </c>
      <c r="BS10" s="30">
        <f>SUM($B10:AB10)*1000000</f>
        <v>119300000.00000003</v>
      </c>
      <c r="BT10" s="30">
        <f>SUM($B10:AC10)*1000000</f>
        <v>119600000.00000003</v>
      </c>
      <c r="BU10" s="30">
        <f>SUM($B10:AD10)*1000000</f>
        <v>119600000.00000003</v>
      </c>
      <c r="BV10" s="30">
        <f>SUM($B10:AE10)*1000000</f>
        <v>119600000.00000003</v>
      </c>
      <c r="BW10" s="30">
        <f>SUM($B10:AF10)*1000000</f>
        <v>119600000.00000003</v>
      </c>
      <c r="BX10" s="30">
        <f>SUM($B10:AG10)*1000000</f>
        <v>119600000.00000003</v>
      </c>
      <c r="BY10" s="30">
        <f>SUM($B10:AH10)*1000000</f>
        <v>119600000.00000003</v>
      </c>
      <c r="BZ10" s="30">
        <f>SUM($B10:AI10)*1000000</f>
        <v>119600000.00000003</v>
      </c>
      <c r="CA10" s="30">
        <f>SUM($B10:AJ10)*1000000</f>
        <v>119600000.00000003</v>
      </c>
      <c r="CB10" s="30">
        <f>SUM($B10:AK10)*1000000</f>
        <v>119600000.00000003</v>
      </c>
      <c r="CC10" s="30">
        <f>SUM($B10:AL10)*1000000</f>
        <v>119600000.00000003</v>
      </c>
      <c r="CD10" s="30">
        <f>SUM($B10:AM10)*1000000</f>
        <v>119600000.00000003</v>
      </c>
      <c r="CE10" s="30">
        <f>SUM($B10:AN10)*1000000</f>
        <v>119600000.00000003</v>
      </c>
      <c r="CF10" s="30">
        <f>SUM($B10:AO10)*1000000</f>
        <v>119600000.00000003</v>
      </c>
      <c r="CG10" s="30">
        <f>SUM($B10:AP10)*1000000</f>
        <v>119600000.00000003</v>
      </c>
      <c r="CH10" s="30">
        <f>SUM($B10:AQ10)*1000000</f>
        <v>119600000.00000003</v>
      </c>
      <c r="CI10" s="30">
        <f>SUM($B10:AR10)*1000000</f>
        <v>119600000.00000003</v>
      </c>
    </row>
    <row r="11" spans="1:88" x14ac:dyDescent="0.25">
      <c r="A11" s="11" t="s">
        <v>47</v>
      </c>
      <c r="B11" s="6" t="s">
        <v>130</v>
      </c>
      <c r="P11" s="22">
        <v>0.7</v>
      </c>
      <c r="Q11" s="11">
        <v>2</v>
      </c>
      <c r="R11" s="11">
        <v>2.5</v>
      </c>
      <c r="S11" s="11">
        <v>3</v>
      </c>
      <c r="T11" s="11">
        <v>2</v>
      </c>
      <c r="U11" s="11">
        <v>0.5</v>
      </c>
      <c r="AT11" s="30">
        <f>SUM($B11:C11)*1000000</f>
        <v>0</v>
      </c>
      <c r="AU11" s="30">
        <f>SUM($B11:D11)*1000000</f>
        <v>0</v>
      </c>
      <c r="AV11" s="30">
        <f>SUM($B11:E11)*1000000</f>
        <v>0</v>
      </c>
      <c r="AW11" s="30">
        <f>SUM($B11:F11)*1000000</f>
        <v>0</v>
      </c>
      <c r="AX11" s="30">
        <f>SUM($B11:G11)*1000000</f>
        <v>0</v>
      </c>
      <c r="AY11" s="30">
        <f>SUM($B11:H11)*1000000</f>
        <v>0</v>
      </c>
      <c r="AZ11" s="30">
        <f>SUM($B11:I11)*1000000</f>
        <v>0</v>
      </c>
      <c r="BA11" s="30">
        <f>SUM($B11:J11)*1000000</f>
        <v>0</v>
      </c>
      <c r="BB11" s="30">
        <f>SUM($B11:K11)*1000000</f>
        <v>0</v>
      </c>
      <c r="BC11" s="30">
        <f>SUM($B11:L11)*1000000</f>
        <v>0</v>
      </c>
      <c r="BD11" s="30">
        <f>SUM($B11:M11)*1000000</f>
        <v>0</v>
      </c>
      <c r="BE11" s="30">
        <f>SUM($B11:N11)*1000000</f>
        <v>0</v>
      </c>
      <c r="BF11" s="30">
        <f>SUM($B11:O11)*1000000</f>
        <v>0</v>
      </c>
      <c r="BG11" s="30">
        <f>SUM($B11:P11)*1000000</f>
        <v>700000</v>
      </c>
      <c r="BH11" s="30">
        <f>SUM($B11:Q11)*1000000</f>
        <v>2700000</v>
      </c>
      <c r="BI11" s="30">
        <f>SUM($B11:R11)*1000000</f>
        <v>5200000</v>
      </c>
      <c r="BJ11" s="30">
        <f>SUM($B11:S11)*1000000</f>
        <v>8199999.9999999991</v>
      </c>
      <c r="BK11" s="30">
        <f>SUM($B11:T11)*1000000</f>
        <v>10200000</v>
      </c>
      <c r="BL11" s="30">
        <f>SUM($B11:U11)*1000000</f>
        <v>10700000</v>
      </c>
      <c r="BM11" s="30">
        <f>SUM($B11:V11)*1000000</f>
        <v>10700000</v>
      </c>
      <c r="BN11" s="30">
        <f>SUM($B11:W11)*1000000</f>
        <v>10700000</v>
      </c>
      <c r="BO11" s="30">
        <f>SUM($B11:X11)*1000000</f>
        <v>10700000</v>
      </c>
      <c r="BP11" s="30">
        <f>SUM($B11:Y11)*1000000</f>
        <v>10700000</v>
      </c>
      <c r="BQ11" s="30">
        <f>SUM($B11:Z11)*1000000</f>
        <v>10700000</v>
      </c>
      <c r="BR11" s="30">
        <f>SUM($B11:AA11)*1000000</f>
        <v>10700000</v>
      </c>
      <c r="BS11" s="30">
        <f>SUM($B11:AB11)*1000000</f>
        <v>10700000</v>
      </c>
      <c r="BT11" s="30">
        <f>SUM($B11:AC11)*1000000</f>
        <v>10700000</v>
      </c>
      <c r="BU11" s="30">
        <f>SUM($B11:AD11)*1000000</f>
        <v>10700000</v>
      </c>
      <c r="BV11" s="30">
        <f>SUM($B11:AE11)*1000000</f>
        <v>10700000</v>
      </c>
      <c r="BW11" s="30">
        <f>SUM($B11:AF11)*1000000</f>
        <v>10700000</v>
      </c>
      <c r="BX11" s="30">
        <f>SUM($B11:AG11)*1000000</f>
        <v>10700000</v>
      </c>
      <c r="BY11" s="30">
        <f>SUM($B11:AH11)*1000000</f>
        <v>10700000</v>
      </c>
      <c r="BZ11" s="30">
        <f>SUM($B11:AI11)*1000000</f>
        <v>10700000</v>
      </c>
      <c r="CA11" s="30">
        <f>SUM($B11:AJ11)*1000000</f>
        <v>10700000</v>
      </c>
      <c r="CB11" s="30">
        <f>SUM($B11:AK11)*1000000</f>
        <v>10700000</v>
      </c>
      <c r="CC11" s="30">
        <f>SUM($B11:AL11)*1000000</f>
        <v>10700000</v>
      </c>
      <c r="CD11" s="30">
        <f>SUM($B11:AM11)*1000000</f>
        <v>10700000</v>
      </c>
      <c r="CE11" s="30">
        <f>SUM($B11:AN11)*1000000</f>
        <v>10700000</v>
      </c>
      <c r="CF11" s="30">
        <f>SUM($B11:AO11)*1000000</f>
        <v>10700000</v>
      </c>
      <c r="CG11" s="30">
        <f>SUM($B11:AP11)*1000000</f>
        <v>10700000</v>
      </c>
      <c r="CH11" s="30">
        <f>SUM($B11:AQ11)*1000000</f>
        <v>10700000</v>
      </c>
      <c r="CI11" s="30">
        <f>SUM($B11:AR11)*1000000</f>
        <v>10700000</v>
      </c>
    </row>
    <row r="12" spans="1:88" x14ac:dyDescent="0.25">
      <c r="A12" s="2" t="s">
        <v>15</v>
      </c>
      <c r="B12" s="6" t="s">
        <v>131</v>
      </c>
      <c r="P12" s="5">
        <v>0.4</v>
      </c>
      <c r="Q12" s="5">
        <v>2.2000000000000002</v>
      </c>
      <c r="R12" s="5">
        <v>7</v>
      </c>
      <c r="S12" s="5">
        <v>11.600000000000001</v>
      </c>
      <c r="T12" s="5">
        <v>11.1</v>
      </c>
      <c r="U12" s="5">
        <v>4.5</v>
      </c>
      <c r="V12" s="5">
        <v>5.8000000000000007</v>
      </c>
      <c r="W12" s="5">
        <v>3.3</v>
      </c>
      <c r="X12" s="7">
        <v>2</v>
      </c>
      <c r="Y12" s="7">
        <v>1.4</v>
      </c>
      <c r="Z12" s="7">
        <v>0.3</v>
      </c>
      <c r="AA12" s="7">
        <v>0.1</v>
      </c>
      <c r="AT12" s="30">
        <f>SUM($B12:C12)*1000000</f>
        <v>0</v>
      </c>
      <c r="AU12" s="30">
        <f>SUM($B12:D12)*1000000</f>
        <v>0</v>
      </c>
      <c r="AV12" s="30">
        <f>SUM($B12:E12)*1000000</f>
        <v>0</v>
      </c>
      <c r="AW12" s="30">
        <f>SUM($B12:F12)*1000000</f>
        <v>0</v>
      </c>
      <c r="AX12" s="30">
        <f>SUM($B12:G12)*1000000</f>
        <v>0</v>
      </c>
      <c r="AY12" s="30">
        <f>SUM($B12:H12)*1000000</f>
        <v>0</v>
      </c>
      <c r="AZ12" s="30">
        <f>SUM($B12:I12)*1000000</f>
        <v>0</v>
      </c>
      <c r="BA12" s="30">
        <f>SUM($B12:J12)*1000000</f>
        <v>0</v>
      </c>
      <c r="BB12" s="30">
        <f>SUM($B12:K12)*1000000</f>
        <v>0</v>
      </c>
      <c r="BC12" s="30">
        <f>SUM($B12:L12)*1000000</f>
        <v>0</v>
      </c>
      <c r="BD12" s="30">
        <f>SUM($B12:M12)*1000000</f>
        <v>0</v>
      </c>
      <c r="BE12" s="30">
        <f>SUM($B12:N12)*1000000</f>
        <v>0</v>
      </c>
      <c r="BF12" s="30">
        <f>SUM($B12:O12)*1000000</f>
        <v>0</v>
      </c>
      <c r="BG12" s="30">
        <f>SUM($B12:P12)*1000000</f>
        <v>400000</v>
      </c>
      <c r="BH12" s="30">
        <f>SUM($B12:Q12)*1000000</f>
        <v>2600000</v>
      </c>
      <c r="BI12" s="30">
        <f>SUM($B12:R12)*1000000</f>
        <v>9600000</v>
      </c>
      <c r="BJ12" s="30">
        <f>SUM($B12:S12)*1000000</f>
        <v>21200000.000000004</v>
      </c>
      <c r="BK12" s="30">
        <f>SUM($B12:T12)*1000000</f>
        <v>32300000.000000004</v>
      </c>
      <c r="BL12" s="30">
        <f>SUM($B12:U12)*1000000</f>
        <v>36800000.000000007</v>
      </c>
      <c r="BM12" s="30">
        <f>SUM($B12:V12)*1000000</f>
        <v>42600000.000000007</v>
      </c>
      <c r="BN12" s="30">
        <f>SUM($B12:W12)*1000000</f>
        <v>45900000.000000007</v>
      </c>
      <c r="BO12" s="30">
        <f>SUM($B12:X12)*1000000</f>
        <v>47900000.000000007</v>
      </c>
      <c r="BP12" s="30">
        <f>SUM($B12:Y12)*1000000</f>
        <v>49300000.000000007</v>
      </c>
      <c r="BQ12" s="30">
        <f>SUM($B12:Z12)*1000000</f>
        <v>49600000</v>
      </c>
      <c r="BR12" s="30">
        <f>SUM($B12:AA12)*1000000</f>
        <v>49700000</v>
      </c>
      <c r="BS12" s="30">
        <f>SUM($B12:AB12)*1000000</f>
        <v>49700000</v>
      </c>
      <c r="BT12" s="30">
        <f>SUM($B12:AC12)*1000000</f>
        <v>49700000</v>
      </c>
      <c r="BU12" s="30">
        <f>SUM($B12:AD12)*1000000</f>
        <v>49700000</v>
      </c>
      <c r="BV12" s="30">
        <f>SUM($B12:AE12)*1000000</f>
        <v>49700000</v>
      </c>
      <c r="BW12" s="30">
        <f>SUM($B12:AF12)*1000000</f>
        <v>49700000</v>
      </c>
      <c r="BX12" s="30">
        <f>SUM($B12:AG12)*1000000</f>
        <v>49700000</v>
      </c>
      <c r="BY12" s="30">
        <f>SUM($B12:AH12)*1000000</f>
        <v>49700000</v>
      </c>
      <c r="BZ12" s="30">
        <f>SUM($B12:AI12)*1000000</f>
        <v>49700000</v>
      </c>
      <c r="CA12" s="30">
        <f>SUM($B12:AJ12)*1000000</f>
        <v>49700000</v>
      </c>
      <c r="CB12" s="30">
        <f>SUM($B12:AK12)*1000000</f>
        <v>49700000</v>
      </c>
      <c r="CC12" s="30">
        <f>SUM($B12:AL12)*1000000</f>
        <v>49700000</v>
      </c>
      <c r="CD12" s="30">
        <f>SUM($B12:AM12)*1000000</f>
        <v>49700000</v>
      </c>
      <c r="CE12" s="30">
        <f>SUM($B12:AN12)*1000000</f>
        <v>49700000</v>
      </c>
      <c r="CF12" s="30">
        <f>SUM($B12:AO12)*1000000</f>
        <v>49700000</v>
      </c>
      <c r="CG12" s="30">
        <f>SUM($B12:AP12)*1000000</f>
        <v>49700000</v>
      </c>
      <c r="CH12" s="30">
        <f>SUM($B12:AQ12)*1000000</f>
        <v>49700000</v>
      </c>
      <c r="CI12" s="30">
        <f>SUM($B12:AR12)*1000000</f>
        <v>49700000</v>
      </c>
    </row>
    <row r="13" spans="1:88" x14ac:dyDescent="0.25">
      <c r="A13" s="11" t="s">
        <v>17</v>
      </c>
      <c r="B13" s="6" t="s">
        <v>130</v>
      </c>
      <c r="T13" s="4">
        <v>1</v>
      </c>
      <c r="U13" s="4">
        <v>4</v>
      </c>
      <c r="V13" s="4">
        <v>4.5</v>
      </c>
      <c r="W13" s="11">
        <v>2.5</v>
      </c>
      <c r="X13" s="11">
        <v>1</v>
      </c>
      <c r="AT13" s="30">
        <f>SUM($B13:C13)*1000000</f>
        <v>0</v>
      </c>
      <c r="AU13" s="30">
        <f>SUM($B13:D13)*1000000</f>
        <v>0</v>
      </c>
      <c r="AV13" s="30">
        <f>SUM($B13:E13)*1000000</f>
        <v>0</v>
      </c>
      <c r="AW13" s="30">
        <f>SUM($B13:F13)*1000000</f>
        <v>0</v>
      </c>
      <c r="AX13" s="30">
        <f>SUM($B13:G13)*1000000</f>
        <v>0</v>
      </c>
      <c r="AY13" s="30">
        <f>SUM($B13:H13)*1000000</f>
        <v>0</v>
      </c>
      <c r="AZ13" s="30">
        <f>SUM($B13:I13)*1000000</f>
        <v>0</v>
      </c>
      <c r="BA13" s="30">
        <f>SUM($B13:J13)*1000000</f>
        <v>0</v>
      </c>
      <c r="BB13" s="30">
        <f>SUM($B13:K13)*1000000</f>
        <v>0</v>
      </c>
      <c r="BC13" s="30">
        <f>SUM($B13:L13)*1000000</f>
        <v>0</v>
      </c>
      <c r="BD13" s="30">
        <f>SUM($B13:M13)*1000000</f>
        <v>0</v>
      </c>
      <c r="BE13" s="30">
        <f>SUM($B13:N13)*1000000</f>
        <v>0</v>
      </c>
      <c r="BF13" s="30">
        <f>SUM($B13:O13)*1000000</f>
        <v>0</v>
      </c>
      <c r="BG13" s="30">
        <f>SUM($B13:P13)*1000000</f>
        <v>0</v>
      </c>
      <c r="BH13" s="30">
        <f>SUM($B13:Q13)*1000000</f>
        <v>0</v>
      </c>
      <c r="BI13" s="30">
        <f>SUM($B13:R13)*1000000</f>
        <v>0</v>
      </c>
      <c r="BJ13" s="30">
        <f>SUM($B13:S13)*1000000</f>
        <v>0</v>
      </c>
      <c r="BK13" s="30">
        <f>SUM($B13:T13)*1000000</f>
        <v>1000000</v>
      </c>
      <c r="BL13" s="30">
        <f>SUM($B13:U13)*1000000</f>
        <v>5000000</v>
      </c>
      <c r="BM13" s="30">
        <f>SUM($B13:V13)*1000000</f>
        <v>9500000</v>
      </c>
      <c r="BN13" s="30">
        <f>SUM($B13:W13)*1000000</f>
        <v>12000000</v>
      </c>
      <c r="BO13" s="30">
        <f>SUM($B13:X13)*1000000</f>
        <v>13000000</v>
      </c>
      <c r="BP13" s="30">
        <f>SUM($B13:Y13)*1000000</f>
        <v>13000000</v>
      </c>
      <c r="BQ13" s="30">
        <f>SUM($B13:Z13)*1000000</f>
        <v>13000000</v>
      </c>
      <c r="BR13" s="30">
        <f>SUM($B13:AA13)*1000000</f>
        <v>13000000</v>
      </c>
      <c r="BS13" s="30">
        <f>SUM($B13:AB13)*1000000</f>
        <v>13000000</v>
      </c>
      <c r="BT13" s="30">
        <f>SUM($B13:AC13)*1000000</f>
        <v>13000000</v>
      </c>
      <c r="BU13" s="30">
        <f>SUM($B13:AD13)*1000000</f>
        <v>13000000</v>
      </c>
      <c r="BV13" s="30">
        <f>SUM($B13:AE13)*1000000</f>
        <v>13000000</v>
      </c>
      <c r="BW13" s="30">
        <f>SUM($B13:AF13)*1000000</f>
        <v>13000000</v>
      </c>
      <c r="BX13" s="30">
        <f>SUM($B13:AG13)*1000000</f>
        <v>13000000</v>
      </c>
      <c r="BY13" s="30">
        <f>SUM($B13:AH13)*1000000</f>
        <v>13000000</v>
      </c>
      <c r="BZ13" s="30">
        <f>SUM($B13:AI13)*1000000</f>
        <v>13000000</v>
      </c>
      <c r="CA13" s="30">
        <f>SUM($B13:AJ13)*1000000</f>
        <v>13000000</v>
      </c>
      <c r="CB13" s="30">
        <f>SUM($B13:AK13)*1000000</f>
        <v>13000000</v>
      </c>
      <c r="CC13" s="30">
        <f>SUM($B13:AL13)*1000000</f>
        <v>13000000</v>
      </c>
      <c r="CD13" s="30">
        <f>SUM($B13:AM13)*1000000</f>
        <v>13000000</v>
      </c>
      <c r="CE13" s="30">
        <f>SUM($B13:AN13)*1000000</f>
        <v>13000000</v>
      </c>
      <c r="CF13" s="30">
        <f>SUM($B13:AO13)*1000000</f>
        <v>13000000</v>
      </c>
      <c r="CG13" s="30">
        <f>SUM($B13:AP13)*1000000</f>
        <v>13000000</v>
      </c>
      <c r="CH13" s="30">
        <f>SUM($B13:AQ13)*1000000</f>
        <v>13000000</v>
      </c>
      <c r="CI13" s="30">
        <f>SUM($B13:AR13)*1000000</f>
        <v>13000000</v>
      </c>
    </row>
    <row r="14" spans="1:88" x14ac:dyDescent="0.25">
      <c r="A14" s="13" t="s">
        <v>18</v>
      </c>
      <c r="B14" s="6" t="s">
        <v>129</v>
      </c>
      <c r="V14" s="4">
        <v>4.3</v>
      </c>
      <c r="W14" s="4">
        <v>9.1999999999999993</v>
      </c>
      <c r="X14" s="4">
        <v>19.399999999999999</v>
      </c>
      <c r="Y14" s="4">
        <v>21.6</v>
      </c>
      <c r="Z14" s="4">
        <v>18.5</v>
      </c>
      <c r="AA14" s="4">
        <v>9.3000000000000007</v>
      </c>
      <c r="AB14" s="4">
        <v>7.4</v>
      </c>
      <c r="AC14" s="4">
        <v>6.8</v>
      </c>
      <c r="AD14" s="4">
        <v>3.3</v>
      </c>
      <c r="AE14" s="4">
        <v>2.7</v>
      </c>
      <c r="AT14" s="30">
        <f>SUM($B14:C14)*1000000</f>
        <v>0</v>
      </c>
      <c r="AU14" s="30">
        <f>SUM($B14:D14)*1000000</f>
        <v>0</v>
      </c>
      <c r="AV14" s="30">
        <f>SUM($B14:E14)*1000000</f>
        <v>0</v>
      </c>
      <c r="AW14" s="30">
        <f>SUM($B14:F14)*1000000</f>
        <v>0</v>
      </c>
      <c r="AX14" s="30">
        <f>SUM($B14:G14)*1000000</f>
        <v>0</v>
      </c>
      <c r="AY14" s="30">
        <f>SUM($B14:H14)*1000000</f>
        <v>0</v>
      </c>
      <c r="AZ14" s="30">
        <f>SUM($B14:I14)*1000000</f>
        <v>0</v>
      </c>
      <c r="BA14" s="30">
        <f>SUM($B14:J14)*1000000</f>
        <v>0</v>
      </c>
      <c r="BB14" s="30">
        <f>SUM($B14:K14)*1000000</f>
        <v>0</v>
      </c>
      <c r="BC14" s="30">
        <f>SUM($B14:L14)*1000000</f>
        <v>0</v>
      </c>
      <c r="BD14" s="30">
        <f>SUM($B14:M14)*1000000</f>
        <v>0</v>
      </c>
      <c r="BE14" s="30">
        <f>SUM($B14:N14)*1000000</f>
        <v>0</v>
      </c>
      <c r="BF14" s="30">
        <f>SUM($B14:O14)*1000000</f>
        <v>0</v>
      </c>
      <c r="BG14" s="30">
        <f>SUM($B14:P14)*1000000</f>
        <v>0</v>
      </c>
      <c r="BH14" s="30">
        <f>SUM($B14:Q14)*1000000</f>
        <v>0</v>
      </c>
      <c r="BI14" s="30">
        <f>SUM($B14:R14)*1000000</f>
        <v>0</v>
      </c>
      <c r="BJ14" s="30">
        <f>SUM($B14:S14)*1000000</f>
        <v>0</v>
      </c>
      <c r="BK14" s="30">
        <f>SUM($B14:T14)*1000000</f>
        <v>0</v>
      </c>
      <c r="BL14" s="30">
        <f>SUM($B14:U14)*1000000</f>
        <v>0</v>
      </c>
      <c r="BM14" s="30">
        <f>SUM($B14:V14)*1000000</f>
        <v>4300000</v>
      </c>
      <c r="BN14" s="30">
        <f>SUM($B14:W14)*1000000</f>
        <v>13500000</v>
      </c>
      <c r="BO14" s="30">
        <f>SUM($B14:X14)*1000000</f>
        <v>32900000</v>
      </c>
      <c r="BP14" s="30">
        <f>SUM($B14:Y14)*1000000</f>
        <v>54500000</v>
      </c>
      <c r="BQ14" s="30">
        <f>SUM($B14:Z14)*1000000</f>
        <v>73000000</v>
      </c>
      <c r="BR14" s="30">
        <f>SUM($B14:AA14)*1000000</f>
        <v>82300000</v>
      </c>
      <c r="BS14" s="30">
        <f>SUM($B14:AB14)*1000000</f>
        <v>89700000</v>
      </c>
      <c r="BT14" s="30">
        <f>SUM($B14:AC14)*1000000</f>
        <v>96500000</v>
      </c>
      <c r="BU14" s="30">
        <f>SUM($B14:AD14)*1000000</f>
        <v>99800000</v>
      </c>
      <c r="BV14" s="30">
        <f>SUM($B14:AE14)*1000000</f>
        <v>102500000</v>
      </c>
      <c r="BW14" s="30">
        <f>SUM($B14:AF14)*1000000</f>
        <v>102500000</v>
      </c>
      <c r="BX14" s="30">
        <f>SUM($B14:AG14)*1000000</f>
        <v>102500000</v>
      </c>
      <c r="BY14" s="30">
        <f>SUM($B14:AH14)*1000000</f>
        <v>102500000</v>
      </c>
      <c r="BZ14" s="30">
        <f>SUM($B14:AI14)*1000000</f>
        <v>102500000</v>
      </c>
      <c r="CA14" s="30">
        <f>SUM($B14:AJ14)*1000000</f>
        <v>102500000</v>
      </c>
      <c r="CB14" s="30">
        <f>SUM($B14:AK14)*1000000</f>
        <v>102500000</v>
      </c>
      <c r="CC14" s="30">
        <f>SUM($B14:AL14)*1000000</f>
        <v>102500000</v>
      </c>
      <c r="CD14" s="30">
        <f>SUM($B14:AM14)*1000000</f>
        <v>102500000</v>
      </c>
      <c r="CE14" s="30">
        <f>SUM($B14:AN14)*1000000</f>
        <v>102500000</v>
      </c>
      <c r="CF14" s="30">
        <f>SUM($B14:AO14)*1000000</f>
        <v>102500000</v>
      </c>
      <c r="CG14" s="30">
        <f>SUM($B14:AP14)*1000000</f>
        <v>102500000</v>
      </c>
      <c r="CH14" s="30">
        <f>SUM($B14:AQ14)*1000000</f>
        <v>102500000</v>
      </c>
      <c r="CI14" s="30">
        <f>SUM($B14:AR14)*1000000</f>
        <v>102500000</v>
      </c>
    </row>
    <row r="15" spans="1:88" x14ac:dyDescent="0.25">
      <c r="A15" s="2" t="s">
        <v>19</v>
      </c>
      <c r="B15" s="6" t="s">
        <v>131</v>
      </c>
      <c r="W15" s="2">
        <v>2</v>
      </c>
      <c r="X15" s="2">
        <v>9.4</v>
      </c>
      <c r="Y15" s="2">
        <v>7.9</v>
      </c>
      <c r="Z15" s="2">
        <v>6.5</v>
      </c>
      <c r="AA15" s="2">
        <v>2.9</v>
      </c>
      <c r="AB15" s="2">
        <v>5</v>
      </c>
      <c r="AT15" s="30">
        <f>SUM($B15:C15)*1000000</f>
        <v>0</v>
      </c>
      <c r="AU15" s="30">
        <f>SUM($B15:D15)*1000000</f>
        <v>0</v>
      </c>
      <c r="AV15" s="30">
        <f>SUM($B15:E15)*1000000</f>
        <v>0</v>
      </c>
      <c r="AW15" s="30">
        <f>SUM($B15:F15)*1000000</f>
        <v>0</v>
      </c>
      <c r="AX15" s="30">
        <f>SUM($B15:G15)*1000000</f>
        <v>0</v>
      </c>
      <c r="AY15" s="30">
        <f>SUM($B15:H15)*1000000</f>
        <v>0</v>
      </c>
      <c r="AZ15" s="30">
        <f>SUM($B15:I15)*1000000</f>
        <v>0</v>
      </c>
      <c r="BA15" s="30">
        <f>SUM($B15:J15)*1000000</f>
        <v>0</v>
      </c>
      <c r="BB15" s="30">
        <f>SUM($B15:K15)*1000000</f>
        <v>0</v>
      </c>
      <c r="BC15" s="30">
        <f>SUM($B15:L15)*1000000</f>
        <v>0</v>
      </c>
      <c r="BD15" s="30">
        <f>SUM($B15:M15)*1000000</f>
        <v>0</v>
      </c>
      <c r="BE15" s="30">
        <f>SUM($B15:N15)*1000000</f>
        <v>0</v>
      </c>
      <c r="BF15" s="30">
        <f>SUM($B15:O15)*1000000</f>
        <v>0</v>
      </c>
      <c r="BG15" s="30">
        <f>SUM($B15:P15)*1000000</f>
        <v>0</v>
      </c>
      <c r="BH15" s="30">
        <f>SUM($B15:Q15)*1000000</f>
        <v>0</v>
      </c>
      <c r="BI15" s="30">
        <f>SUM($B15:R15)*1000000</f>
        <v>0</v>
      </c>
      <c r="BJ15" s="30">
        <f>SUM($B15:S15)*1000000</f>
        <v>0</v>
      </c>
      <c r="BK15" s="30">
        <f>SUM($B15:T15)*1000000</f>
        <v>0</v>
      </c>
      <c r="BL15" s="30">
        <f>SUM($B15:U15)*1000000</f>
        <v>0</v>
      </c>
      <c r="BM15" s="30">
        <f>SUM($B15:V15)*1000000</f>
        <v>0</v>
      </c>
      <c r="BN15" s="30">
        <f>SUM($B15:W15)*1000000</f>
        <v>2000000</v>
      </c>
      <c r="BO15" s="30">
        <f>SUM($B15:X15)*1000000</f>
        <v>11400000</v>
      </c>
      <c r="BP15" s="30">
        <f>SUM($B15:Y15)*1000000</f>
        <v>19300000</v>
      </c>
      <c r="BQ15" s="30">
        <f>SUM($B15:Z15)*1000000</f>
        <v>25800000</v>
      </c>
      <c r="BR15" s="30">
        <f>SUM($B15:AA15)*1000000</f>
        <v>28700000</v>
      </c>
      <c r="BS15" s="30">
        <f>SUM($B15:AB15)*1000000</f>
        <v>33700000</v>
      </c>
      <c r="BT15" s="30">
        <f>SUM($B15:AC15)*1000000</f>
        <v>33700000</v>
      </c>
      <c r="BU15" s="30">
        <f>SUM($B15:AD15)*1000000</f>
        <v>33700000</v>
      </c>
      <c r="BV15" s="30">
        <f>SUM($B15:AE15)*1000000</f>
        <v>33700000</v>
      </c>
      <c r="BW15" s="30">
        <f>SUM($B15:AF15)*1000000</f>
        <v>33700000</v>
      </c>
      <c r="BX15" s="30">
        <f>SUM($B15:AG15)*1000000</f>
        <v>33700000</v>
      </c>
      <c r="BY15" s="30">
        <f>SUM($B15:AH15)*1000000</f>
        <v>33700000</v>
      </c>
      <c r="BZ15" s="30">
        <f>SUM($B15:AI15)*1000000</f>
        <v>33700000</v>
      </c>
      <c r="CA15" s="30">
        <f>SUM($B15:AJ15)*1000000</f>
        <v>33700000</v>
      </c>
      <c r="CB15" s="30">
        <f>SUM($B15:AK15)*1000000</f>
        <v>33700000</v>
      </c>
      <c r="CC15" s="30">
        <f>SUM($B15:AL15)*1000000</f>
        <v>33700000</v>
      </c>
      <c r="CD15" s="30">
        <f>SUM($B15:AM15)*1000000</f>
        <v>33700000</v>
      </c>
      <c r="CE15" s="30">
        <f>SUM($B15:AN15)*1000000</f>
        <v>33700000</v>
      </c>
      <c r="CF15" s="30">
        <f>SUM($B15:AO15)*1000000</f>
        <v>33700000</v>
      </c>
      <c r="CG15" s="30">
        <f>SUM($B15:AP15)*1000000</f>
        <v>33700000</v>
      </c>
      <c r="CH15" s="30">
        <f>SUM($B15:AQ15)*1000000</f>
        <v>33700000</v>
      </c>
      <c r="CI15" s="30">
        <f>SUM($B15:AR15)*1000000</f>
        <v>33700000</v>
      </c>
    </row>
    <row r="16" spans="1:88" x14ac:dyDescent="0.25">
      <c r="A16" s="11" t="s">
        <v>24</v>
      </c>
      <c r="B16" s="6" t="s">
        <v>130</v>
      </c>
      <c r="X16" s="11">
        <v>0.5</v>
      </c>
      <c r="Y16" s="11">
        <v>2</v>
      </c>
      <c r="Z16" s="11">
        <v>3</v>
      </c>
      <c r="AA16" s="3">
        <v>3.4</v>
      </c>
      <c r="AB16" s="3">
        <v>1.3</v>
      </c>
      <c r="AC16" s="11">
        <v>0.3</v>
      </c>
      <c r="AT16" s="30">
        <f>SUM($B16:C16)*1000000</f>
        <v>0</v>
      </c>
      <c r="AU16" s="30">
        <f>SUM($B16:D16)*1000000</f>
        <v>0</v>
      </c>
      <c r="AV16" s="30">
        <f>SUM($B16:E16)*1000000</f>
        <v>0</v>
      </c>
      <c r="AW16" s="30">
        <f>SUM($B16:F16)*1000000</f>
        <v>0</v>
      </c>
      <c r="AX16" s="30">
        <f>SUM($B16:G16)*1000000</f>
        <v>0</v>
      </c>
      <c r="AY16" s="30">
        <f>SUM($B16:H16)*1000000</f>
        <v>0</v>
      </c>
      <c r="AZ16" s="30">
        <f>SUM($B16:I16)*1000000</f>
        <v>0</v>
      </c>
      <c r="BA16" s="30">
        <f>SUM($B16:J16)*1000000</f>
        <v>0</v>
      </c>
      <c r="BB16" s="30">
        <f>SUM($B16:K16)*1000000</f>
        <v>0</v>
      </c>
      <c r="BC16" s="30">
        <f>SUM($B16:L16)*1000000</f>
        <v>0</v>
      </c>
      <c r="BD16" s="30">
        <f>SUM($B16:M16)*1000000</f>
        <v>0</v>
      </c>
      <c r="BE16" s="30">
        <f>SUM($B16:N16)*1000000</f>
        <v>0</v>
      </c>
      <c r="BF16" s="30">
        <f>SUM($B16:O16)*1000000</f>
        <v>0</v>
      </c>
      <c r="BG16" s="30">
        <f>SUM($B16:P16)*1000000</f>
        <v>0</v>
      </c>
      <c r="BH16" s="30">
        <f>SUM($B16:Q16)*1000000</f>
        <v>0</v>
      </c>
      <c r="BI16" s="30">
        <f>SUM($B16:R16)*1000000</f>
        <v>0</v>
      </c>
      <c r="BJ16" s="30">
        <f>SUM($B16:S16)*1000000</f>
        <v>0</v>
      </c>
      <c r="BK16" s="30">
        <f>SUM($B16:T16)*1000000</f>
        <v>0</v>
      </c>
      <c r="BL16" s="30">
        <f>SUM($B16:U16)*1000000</f>
        <v>0</v>
      </c>
      <c r="BM16" s="30">
        <f>SUM($B16:V16)*1000000</f>
        <v>0</v>
      </c>
      <c r="BN16" s="30">
        <f>SUM($B16:W16)*1000000</f>
        <v>0</v>
      </c>
      <c r="BO16" s="30">
        <f>SUM($B16:X16)*1000000</f>
        <v>500000</v>
      </c>
      <c r="BP16" s="30">
        <f>SUM($B16:Y16)*1000000</f>
        <v>2500000</v>
      </c>
      <c r="BQ16" s="30">
        <f>SUM($B16:Z16)*1000000</f>
        <v>5500000</v>
      </c>
      <c r="BR16" s="30">
        <f>SUM($B16:AA16)*1000000</f>
        <v>8900000</v>
      </c>
      <c r="BS16" s="30">
        <f>SUM($B16:AB16)*1000000</f>
        <v>10200000.000000002</v>
      </c>
      <c r="BT16" s="30">
        <f>SUM($B16:AC16)*1000000</f>
        <v>10500000.000000002</v>
      </c>
      <c r="BU16" s="30">
        <f>SUM($B16:AD16)*1000000</f>
        <v>10500000.000000002</v>
      </c>
      <c r="BV16" s="30">
        <f>SUM($B16:AE16)*1000000</f>
        <v>10500000.000000002</v>
      </c>
      <c r="BW16" s="30">
        <f>SUM($B16:AF16)*1000000</f>
        <v>10500000.000000002</v>
      </c>
      <c r="BX16" s="30">
        <f>SUM($B16:AG16)*1000000</f>
        <v>10500000.000000002</v>
      </c>
      <c r="BY16" s="30">
        <f>SUM($B16:AH16)*1000000</f>
        <v>10500000.000000002</v>
      </c>
      <c r="BZ16" s="30">
        <f>SUM($B16:AI16)*1000000</f>
        <v>10500000.000000002</v>
      </c>
      <c r="CA16" s="30">
        <f>SUM($B16:AJ16)*1000000</f>
        <v>10500000.000000002</v>
      </c>
      <c r="CB16" s="30">
        <f>SUM($B16:AK16)*1000000</f>
        <v>10500000.000000002</v>
      </c>
      <c r="CC16" s="30">
        <f>SUM($B16:AL16)*1000000</f>
        <v>10500000.000000002</v>
      </c>
      <c r="CD16" s="30">
        <f>SUM($B16:AM16)*1000000</f>
        <v>10500000.000000002</v>
      </c>
      <c r="CE16" s="30">
        <f>SUM($B16:AN16)*1000000</f>
        <v>10500000.000000002</v>
      </c>
      <c r="CF16" s="30">
        <f>SUM($B16:AO16)*1000000</f>
        <v>10500000.000000002</v>
      </c>
      <c r="CG16" s="30">
        <f>SUM($B16:AP16)*1000000</f>
        <v>10500000.000000002</v>
      </c>
      <c r="CH16" s="30">
        <f>SUM($B16:AQ16)*1000000</f>
        <v>10500000.000000002</v>
      </c>
      <c r="CI16" s="30">
        <f>SUM($B16:AR16)*1000000</f>
        <v>10500000.000000002</v>
      </c>
    </row>
    <row r="17" spans="1:87" x14ac:dyDescent="0.25">
      <c r="A17" s="13" t="s">
        <v>60</v>
      </c>
      <c r="B17" s="6" t="s">
        <v>129</v>
      </c>
      <c r="Z17" s="13">
        <v>1.4</v>
      </c>
      <c r="AA17" s="13">
        <v>9.1999999999999993</v>
      </c>
      <c r="AB17" s="13">
        <v>18.100000000000001</v>
      </c>
      <c r="AC17" s="13">
        <v>22.5</v>
      </c>
      <c r="AD17" s="13">
        <v>20.100000000000001</v>
      </c>
      <c r="AE17" s="13">
        <v>16.2</v>
      </c>
      <c r="AF17" s="13">
        <v>16.2</v>
      </c>
      <c r="AG17" s="13">
        <v>14.2</v>
      </c>
      <c r="AH17" s="13">
        <v>13.7</v>
      </c>
      <c r="AI17" s="13">
        <v>7.9</v>
      </c>
      <c r="AJ17" s="13">
        <v>7.3</v>
      </c>
      <c r="AK17" s="13">
        <v>6.4</v>
      </c>
      <c r="AL17" s="11">
        <v>2</v>
      </c>
      <c r="AT17" s="30">
        <f>SUM($B17:C17)*1000000</f>
        <v>0</v>
      </c>
      <c r="AU17" s="30">
        <f>SUM($B17:D17)*1000000</f>
        <v>0</v>
      </c>
      <c r="AV17" s="30">
        <f>SUM($B17:E17)*1000000</f>
        <v>0</v>
      </c>
      <c r="AW17" s="30">
        <f>SUM($B17:F17)*1000000</f>
        <v>0</v>
      </c>
      <c r="AX17" s="30">
        <f>SUM($B17:G17)*1000000</f>
        <v>0</v>
      </c>
      <c r="AY17" s="30">
        <f>SUM($B17:H17)*1000000</f>
        <v>0</v>
      </c>
      <c r="AZ17" s="30">
        <f>SUM($B17:I17)*1000000</f>
        <v>0</v>
      </c>
      <c r="BA17" s="30">
        <f>SUM($B17:J17)*1000000</f>
        <v>0</v>
      </c>
      <c r="BB17" s="30">
        <f>SUM($B17:K17)*1000000</f>
        <v>0</v>
      </c>
      <c r="BC17" s="30">
        <f>SUM($B17:L17)*1000000</f>
        <v>0</v>
      </c>
      <c r="BD17" s="30">
        <f>SUM($B17:M17)*1000000</f>
        <v>0</v>
      </c>
      <c r="BE17" s="30">
        <f>SUM($B17:N17)*1000000</f>
        <v>0</v>
      </c>
      <c r="BF17" s="30">
        <f>SUM($B17:O17)*1000000</f>
        <v>0</v>
      </c>
      <c r="BG17" s="30">
        <f>SUM($B17:P17)*1000000</f>
        <v>0</v>
      </c>
      <c r="BH17" s="30">
        <f>SUM($B17:Q17)*1000000</f>
        <v>0</v>
      </c>
      <c r="BI17" s="30">
        <f>SUM($B17:R17)*1000000</f>
        <v>0</v>
      </c>
      <c r="BJ17" s="30">
        <f>SUM($B17:S17)*1000000</f>
        <v>0</v>
      </c>
      <c r="BK17" s="30">
        <f>SUM($B17:T17)*1000000</f>
        <v>0</v>
      </c>
      <c r="BL17" s="30">
        <f>SUM($B17:U17)*1000000</f>
        <v>0</v>
      </c>
      <c r="BM17" s="30">
        <f>SUM($B17:V17)*1000000</f>
        <v>0</v>
      </c>
      <c r="BN17" s="30">
        <f>SUM($B17:W17)*1000000</f>
        <v>0</v>
      </c>
      <c r="BO17" s="30">
        <f>SUM($B17:X17)*1000000</f>
        <v>0</v>
      </c>
      <c r="BP17" s="30">
        <f>SUM($B17:Y17)*1000000</f>
        <v>0</v>
      </c>
      <c r="BQ17" s="30">
        <f>SUM($B17:Z17)*1000000</f>
        <v>1400000</v>
      </c>
      <c r="BR17" s="30">
        <f>SUM($B17:AA17)*1000000</f>
        <v>10600000</v>
      </c>
      <c r="BS17" s="30">
        <f>SUM($B17:AB17)*1000000</f>
        <v>28700000.000000004</v>
      </c>
      <c r="BT17" s="30">
        <f>SUM($B17:AC17)*1000000</f>
        <v>51200000</v>
      </c>
      <c r="BU17" s="30">
        <f>SUM($B17:AD17)*1000000</f>
        <v>71300000.000000015</v>
      </c>
      <c r="BV17" s="30">
        <f>SUM($B17:AE17)*1000000</f>
        <v>87500000.000000015</v>
      </c>
      <c r="BW17" s="30">
        <f>SUM($B17:AF17)*1000000</f>
        <v>103700000.00000001</v>
      </c>
      <c r="BX17" s="30">
        <f>SUM($B17:AG17)*1000000</f>
        <v>117900000.00000001</v>
      </c>
      <c r="BY17" s="30">
        <f>SUM($B17:AH17)*1000000</f>
        <v>131600000.00000003</v>
      </c>
      <c r="BZ17" s="30">
        <f>SUM($B17:AI17)*1000000</f>
        <v>139500000.00000003</v>
      </c>
      <c r="CA17" s="30">
        <f>SUM($B17:AJ17)*1000000</f>
        <v>146800000.00000003</v>
      </c>
      <c r="CB17" s="30">
        <f>SUM($B17:AK17)*1000000</f>
        <v>153200000.00000006</v>
      </c>
      <c r="CC17" s="30">
        <f>SUM($B17:AL17)*1000000</f>
        <v>155200000.00000006</v>
      </c>
      <c r="CD17" s="30">
        <f>SUM($B17:AM17)*1000000</f>
        <v>155200000.00000006</v>
      </c>
      <c r="CE17" s="30">
        <f>SUM($B17:AN17)*1000000</f>
        <v>155200000.00000006</v>
      </c>
      <c r="CF17" s="30">
        <f>SUM($B17:AO17)*1000000</f>
        <v>155200000.00000006</v>
      </c>
      <c r="CG17" s="30">
        <f>SUM($B17:AP17)*1000000</f>
        <v>155200000.00000006</v>
      </c>
      <c r="CH17" s="30">
        <f>SUM($B17:AQ17)*1000000</f>
        <v>155200000.00000006</v>
      </c>
      <c r="CI17" s="30">
        <f>SUM($B17:AR17)*1000000</f>
        <v>155200000.00000006</v>
      </c>
    </row>
    <row r="18" spans="1:87" x14ac:dyDescent="0.25">
      <c r="A18" s="2" t="s">
        <v>43</v>
      </c>
      <c r="B18" s="6" t="s">
        <v>131</v>
      </c>
      <c r="AA18" s="2">
        <v>1</v>
      </c>
      <c r="AB18" s="2">
        <v>17</v>
      </c>
      <c r="AC18" s="2">
        <v>15.7</v>
      </c>
      <c r="AD18" s="2">
        <v>17.600000000000001</v>
      </c>
      <c r="AE18" s="2">
        <v>15.4</v>
      </c>
      <c r="AF18" s="2">
        <v>8.3000000000000007</v>
      </c>
      <c r="AG18" s="2">
        <v>4.3</v>
      </c>
      <c r="AH18" s="2">
        <v>1.6</v>
      </c>
      <c r="AI18" s="2">
        <v>0.4</v>
      </c>
      <c r="AT18" s="30">
        <f>SUM($B18:C18)*1000000</f>
        <v>0</v>
      </c>
      <c r="AU18" s="30">
        <f>SUM($B18:D18)*1000000</f>
        <v>0</v>
      </c>
      <c r="AV18" s="30">
        <f>SUM($B18:E18)*1000000</f>
        <v>0</v>
      </c>
      <c r="AW18" s="30">
        <f>SUM($B18:F18)*1000000</f>
        <v>0</v>
      </c>
      <c r="AX18" s="30">
        <f>SUM($B18:G18)*1000000</f>
        <v>0</v>
      </c>
      <c r="AY18" s="30">
        <f>SUM($B18:H18)*1000000</f>
        <v>0</v>
      </c>
      <c r="AZ18" s="30">
        <f>SUM($B18:I18)*1000000</f>
        <v>0</v>
      </c>
      <c r="BA18" s="30">
        <f>SUM($B18:J18)*1000000</f>
        <v>0</v>
      </c>
      <c r="BB18" s="30">
        <f>SUM($B18:K18)*1000000</f>
        <v>0</v>
      </c>
      <c r="BC18" s="30">
        <f>SUM($B18:L18)*1000000</f>
        <v>0</v>
      </c>
      <c r="BD18" s="30">
        <f>SUM($B18:M18)*1000000</f>
        <v>0</v>
      </c>
      <c r="BE18" s="30">
        <f>SUM($B18:N18)*1000000</f>
        <v>0</v>
      </c>
      <c r="BF18" s="30">
        <f>SUM($B18:O18)*1000000</f>
        <v>0</v>
      </c>
      <c r="BG18" s="30">
        <f>SUM($B18:P18)*1000000</f>
        <v>0</v>
      </c>
      <c r="BH18" s="30">
        <f>SUM($B18:Q18)*1000000</f>
        <v>0</v>
      </c>
      <c r="BI18" s="30">
        <f>SUM($B18:R18)*1000000</f>
        <v>0</v>
      </c>
      <c r="BJ18" s="30">
        <f>SUM($B18:S18)*1000000</f>
        <v>0</v>
      </c>
      <c r="BK18" s="30">
        <f>SUM($B18:T18)*1000000</f>
        <v>0</v>
      </c>
      <c r="BL18" s="30">
        <f>SUM($B18:U18)*1000000</f>
        <v>0</v>
      </c>
      <c r="BM18" s="30">
        <f>SUM($B18:V18)*1000000</f>
        <v>0</v>
      </c>
      <c r="BN18" s="30">
        <f>SUM($B18:W18)*1000000</f>
        <v>0</v>
      </c>
      <c r="BO18" s="30">
        <f>SUM($B18:X18)*1000000</f>
        <v>0</v>
      </c>
      <c r="BP18" s="30">
        <f>SUM($B18:Y18)*1000000</f>
        <v>0</v>
      </c>
      <c r="BQ18" s="30">
        <f>SUM($B18:Z18)*1000000</f>
        <v>0</v>
      </c>
      <c r="BR18" s="30">
        <f>SUM($B18:AA18)*1000000</f>
        <v>1000000</v>
      </c>
      <c r="BS18" s="30">
        <f>SUM($B18:AB18)*1000000</f>
        <v>18000000</v>
      </c>
      <c r="BT18" s="30">
        <f>SUM($B18:AC18)*1000000</f>
        <v>33700000</v>
      </c>
      <c r="BU18" s="30">
        <f>SUM($B18:AD18)*1000000</f>
        <v>51300000.000000007</v>
      </c>
      <c r="BV18" s="30">
        <f>SUM($B18:AE18)*1000000</f>
        <v>66700000</v>
      </c>
      <c r="BW18" s="30">
        <f>SUM($B18:AF18)*1000000</f>
        <v>75000000</v>
      </c>
      <c r="BX18" s="30">
        <f>SUM($B18:AG18)*1000000</f>
        <v>79300000</v>
      </c>
      <c r="BY18" s="30">
        <f>SUM($B18:AH18)*1000000</f>
        <v>80899999.999999985</v>
      </c>
      <c r="BZ18" s="30">
        <f>SUM($B18:AI18)*1000000</f>
        <v>81300000</v>
      </c>
      <c r="CA18" s="30">
        <f>SUM($B18:AJ18)*1000000</f>
        <v>81300000</v>
      </c>
      <c r="CB18" s="30">
        <f>SUM($B18:AK18)*1000000</f>
        <v>81300000</v>
      </c>
      <c r="CC18" s="30">
        <f>SUM($B18:AL18)*1000000</f>
        <v>81300000</v>
      </c>
      <c r="CD18" s="30">
        <f>SUM($B18:AM18)*1000000</f>
        <v>81300000</v>
      </c>
      <c r="CE18" s="30">
        <f>SUM($B18:AN18)*1000000</f>
        <v>81300000</v>
      </c>
      <c r="CF18" s="30">
        <f>SUM($B18:AO18)*1000000</f>
        <v>81300000</v>
      </c>
      <c r="CG18" s="30">
        <f>SUM($B18:AP18)*1000000</f>
        <v>81300000</v>
      </c>
      <c r="CH18" s="30">
        <f>SUM($B18:AQ18)*1000000</f>
        <v>81300000</v>
      </c>
      <c r="CI18" s="30">
        <f>SUM($B18:AR18)*1000000</f>
        <v>81300000</v>
      </c>
    </row>
    <row r="19" spans="1:87" x14ac:dyDescent="0.25">
      <c r="A19" s="2" t="s">
        <v>23</v>
      </c>
      <c r="B19" s="6" t="s">
        <v>131</v>
      </c>
      <c r="AB19" s="2">
        <v>3.8</v>
      </c>
      <c r="AC19" s="2">
        <v>5.8</v>
      </c>
      <c r="AD19" s="2">
        <v>5</v>
      </c>
      <c r="AE19" s="2">
        <v>3.9</v>
      </c>
      <c r="AF19" s="2">
        <v>2.4</v>
      </c>
      <c r="AG19" s="2">
        <v>0.7</v>
      </c>
      <c r="AH19" s="2">
        <v>0.2</v>
      </c>
      <c r="AT19" s="30">
        <f>SUM($B19:C19)*1000000</f>
        <v>0</v>
      </c>
      <c r="AU19" s="30">
        <f>SUM($B19:D19)*1000000</f>
        <v>0</v>
      </c>
      <c r="AV19" s="30">
        <f>SUM($B19:E19)*1000000</f>
        <v>0</v>
      </c>
      <c r="AW19" s="30">
        <f>SUM($B19:F19)*1000000</f>
        <v>0</v>
      </c>
      <c r="AX19" s="30">
        <f>SUM($B19:G19)*1000000</f>
        <v>0</v>
      </c>
      <c r="AY19" s="30">
        <f>SUM($B19:H19)*1000000</f>
        <v>0</v>
      </c>
      <c r="AZ19" s="30">
        <f>SUM($B19:I19)*1000000</f>
        <v>0</v>
      </c>
      <c r="BA19" s="30">
        <f>SUM($B19:J19)*1000000</f>
        <v>0</v>
      </c>
      <c r="BB19" s="30">
        <f>SUM($B19:K19)*1000000</f>
        <v>0</v>
      </c>
      <c r="BC19" s="30">
        <f>SUM($B19:L19)*1000000</f>
        <v>0</v>
      </c>
      <c r="BD19" s="30">
        <f>SUM($B19:M19)*1000000</f>
        <v>0</v>
      </c>
      <c r="BE19" s="30">
        <f>SUM($B19:N19)*1000000</f>
        <v>0</v>
      </c>
      <c r="BF19" s="30">
        <f>SUM($B19:O19)*1000000</f>
        <v>0</v>
      </c>
      <c r="BG19" s="30">
        <f>SUM($B19:P19)*1000000</f>
        <v>0</v>
      </c>
      <c r="BH19" s="30">
        <f>SUM($B19:Q19)*1000000</f>
        <v>0</v>
      </c>
      <c r="BI19" s="30">
        <f>SUM($B19:R19)*1000000</f>
        <v>0</v>
      </c>
      <c r="BJ19" s="30">
        <f>SUM($B19:S19)*1000000</f>
        <v>0</v>
      </c>
      <c r="BK19" s="30">
        <f>SUM($B19:T19)*1000000</f>
        <v>0</v>
      </c>
      <c r="BL19" s="30">
        <f>SUM($B19:U19)*1000000</f>
        <v>0</v>
      </c>
      <c r="BM19" s="30">
        <f>SUM($B19:V19)*1000000</f>
        <v>0</v>
      </c>
      <c r="BN19" s="30">
        <f>SUM($B19:W19)*1000000</f>
        <v>0</v>
      </c>
      <c r="BO19" s="30">
        <f>SUM($B19:X19)*1000000</f>
        <v>0</v>
      </c>
      <c r="BP19" s="30">
        <f>SUM($B19:Y19)*1000000</f>
        <v>0</v>
      </c>
      <c r="BQ19" s="30">
        <f>SUM($B19:Z19)*1000000</f>
        <v>0</v>
      </c>
      <c r="BR19" s="30">
        <f>SUM($B19:AA19)*1000000</f>
        <v>0</v>
      </c>
      <c r="BS19" s="30">
        <f>SUM($B19:AB19)*1000000</f>
        <v>3800000</v>
      </c>
      <c r="BT19" s="30">
        <f>SUM($B19:AC19)*1000000</f>
        <v>9600000</v>
      </c>
      <c r="BU19" s="30">
        <f>SUM($B19:AD19)*1000000</f>
        <v>14600000</v>
      </c>
      <c r="BV19" s="30">
        <f>SUM($B19:AE19)*1000000</f>
        <v>18500000</v>
      </c>
      <c r="BW19" s="30">
        <f>SUM($B19:AF19)*1000000</f>
        <v>20900000</v>
      </c>
      <c r="BX19" s="30">
        <f>SUM($B19:AG19)*1000000</f>
        <v>21599999.999999996</v>
      </c>
      <c r="BY19" s="30">
        <f>SUM($B19:AH19)*1000000</f>
        <v>21799999.999999996</v>
      </c>
      <c r="BZ19" s="30">
        <f>SUM($B19:AI19)*1000000</f>
        <v>21799999.999999996</v>
      </c>
      <c r="CA19" s="30">
        <f>SUM($B19:AJ19)*1000000</f>
        <v>21799999.999999996</v>
      </c>
      <c r="CB19" s="30">
        <f>SUM($B19:AK19)*1000000</f>
        <v>21799999.999999996</v>
      </c>
      <c r="CC19" s="30">
        <f>SUM($B19:AL19)*1000000</f>
        <v>21799999.999999996</v>
      </c>
      <c r="CD19" s="30">
        <f>SUM($B19:AM19)*1000000</f>
        <v>21799999.999999996</v>
      </c>
      <c r="CE19" s="30">
        <f>SUM($B19:AN19)*1000000</f>
        <v>21799999.999999996</v>
      </c>
      <c r="CF19" s="30">
        <f>SUM($B19:AO19)*1000000</f>
        <v>21799999.999999996</v>
      </c>
      <c r="CG19" s="30">
        <f>SUM($B19:AP19)*1000000</f>
        <v>21799999.999999996</v>
      </c>
      <c r="CH19" s="30">
        <f>SUM($B19:AQ19)*1000000</f>
        <v>21799999.999999996</v>
      </c>
      <c r="CI19" s="30">
        <f>SUM($B19:AR19)*1000000</f>
        <v>21799999.999999996</v>
      </c>
    </row>
    <row r="20" spans="1:87" x14ac:dyDescent="0.25">
      <c r="A20" s="12" t="s">
        <v>30</v>
      </c>
      <c r="B20" s="6" t="s">
        <v>128</v>
      </c>
      <c r="AA20" s="11">
        <v>1</v>
      </c>
      <c r="AB20" s="11">
        <v>8</v>
      </c>
      <c r="AC20" s="11">
        <v>6.5</v>
      </c>
      <c r="AD20" s="11">
        <v>5.5</v>
      </c>
      <c r="AE20" s="11">
        <v>3</v>
      </c>
      <c r="AF20" s="11">
        <v>1</v>
      </c>
      <c r="AT20" s="30">
        <f>SUM($B20:C20)*1000000</f>
        <v>0</v>
      </c>
      <c r="AU20" s="30">
        <f>SUM($B20:D20)*1000000</f>
        <v>0</v>
      </c>
      <c r="AV20" s="30">
        <f>SUM($B20:E20)*1000000</f>
        <v>0</v>
      </c>
      <c r="AW20" s="30">
        <f>SUM($B20:F20)*1000000</f>
        <v>0</v>
      </c>
      <c r="AX20" s="30">
        <f>SUM($B20:G20)*1000000</f>
        <v>0</v>
      </c>
      <c r="AY20" s="30">
        <f>SUM($B20:H20)*1000000</f>
        <v>0</v>
      </c>
      <c r="AZ20" s="30">
        <f>SUM($B20:I20)*1000000</f>
        <v>0</v>
      </c>
      <c r="BA20" s="30">
        <f>SUM($B20:J20)*1000000</f>
        <v>0</v>
      </c>
      <c r="BB20" s="30">
        <f>SUM($B20:K20)*1000000</f>
        <v>0</v>
      </c>
      <c r="BC20" s="30">
        <f>SUM($B20:L20)*1000000</f>
        <v>0</v>
      </c>
      <c r="BD20" s="30">
        <f>SUM($B20:M20)*1000000</f>
        <v>0</v>
      </c>
      <c r="BE20" s="30">
        <f>SUM($B20:N20)*1000000</f>
        <v>0</v>
      </c>
      <c r="BF20" s="30">
        <f>SUM($B20:O20)*1000000</f>
        <v>0</v>
      </c>
      <c r="BG20" s="30">
        <f>SUM($B20:P20)*1000000</f>
        <v>0</v>
      </c>
      <c r="BH20" s="30">
        <f>SUM($B20:Q20)*1000000</f>
        <v>0</v>
      </c>
      <c r="BI20" s="30">
        <f>SUM($B20:R20)*1000000</f>
        <v>0</v>
      </c>
      <c r="BJ20" s="30">
        <f>SUM($B20:S20)*1000000</f>
        <v>0</v>
      </c>
      <c r="BK20" s="30">
        <f>SUM($B20:T20)*1000000</f>
        <v>0</v>
      </c>
      <c r="BL20" s="30">
        <f>SUM($B20:U20)*1000000</f>
        <v>0</v>
      </c>
      <c r="BM20" s="30">
        <f>SUM($B20:V20)*1000000</f>
        <v>0</v>
      </c>
      <c r="BN20" s="30">
        <f>SUM($B20:W20)*1000000</f>
        <v>0</v>
      </c>
      <c r="BO20" s="30">
        <f>SUM($B20:X20)*1000000</f>
        <v>0</v>
      </c>
      <c r="BP20" s="30">
        <f>SUM($B20:Y20)*1000000</f>
        <v>0</v>
      </c>
      <c r="BQ20" s="30">
        <f>SUM($B20:Z20)*1000000</f>
        <v>0</v>
      </c>
      <c r="BR20" s="30">
        <f>SUM($B20:AA20)*1000000</f>
        <v>1000000</v>
      </c>
      <c r="BS20" s="30">
        <f>SUM($B20:AB20)*1000000</f>
        <v>9000000</v>
      </c>
      <c r="BT20" s="30">
        <f>SUM($B20:AC20)*1000000</f>
        <v>15500000</v>
      </c>
      <c r="BU20" s="30">
        <f>SUM($B20:AD20)*1000000</f>
        <v>21000000</v>
      </c>
      <c r="BV20" s="30">
        <f>SUM($B20:AE20)*1000000</f>
        <v>24000000</v>
      </c>
      <c r="BW20" s="30">
        <f>SUM($B20:AF20)*1000000</f>
        <v>25000000</v>
      </c>
      <c r="BX20" s="30">
        <f>SUM($B20:AG20)*1000000</f>
        <v>25000000</v>
      </c>
      <c r="BY20" s="30">
        <f>SUM($B20:AH20)*1000000</f>
        <v>25000000</v>
      </c>
      <c r="BZ20" s="30">
        <f>SUM($B20:AI20)*1000000</f>
        <v>25000000</v>
      </c>
      <c r="CA20" s="30">
        <f>SUM($B20:AJ20)*1000000</f>
        <v>25000000</v>
      </c>
      <c r="CB20" s="30">
        <f>SUM($B20:AK20)*1000000</f>
        <v>25000000</v>
      </c>
      <c r="CC20" s="30">
        <f>SUM($B20:AL20)*1000000</f>
        <v>25000000</v>
      </c>
      <c r="CD20" s="30">
        <f>SUM($B20:AM20)*1000000</f>
        <v>25000000</v>
      </c>
      <c r="CE20" s="30">
        <f>SUM($B20:AN20)*1000000</f>
        <v>25000000</v>
      </c>
      <c r="CF20" s="30">
        <f>SUM($B20:AO20)*1000000</f>
        <v>25000000</v>
      </c>
      <c r="CG20" s="30">
        <f>SUM($B20:AP20)*1000000</f>
        <v>25000000</v>
      </c>
      <c r="CH20" s="30">
        <f>SUM($B20:AQ20)*1000000</f>
        <v>25000000</v>
      </c>
      <c r="CI20" s="30">
        <f>SUM($B20:AR20)*1000000</f>
        <v>25000000</v>
      </c>
    </row>
    <row r="21" spans="1:87" x14ac:dyDescent="0.25">
      <c r="A21" s="13" t="s">
        <v>44</v>
      </c>
      <c r="B21" s="6" t="s">
        <v>129</v>
      </c>
      <c r="AD21" s="11">
        <v>3</v>
      </c>
      <c r="AE21" s="11">
        <v>7</v>
      </c>
      <c r="AF21" s="11">
        <v>9</v>
      </c>
      <c r="AG21" s="11">
        <v>15</v>
      </c>
      <c r="AH21" s="8">
        <v>14.05</v>
      </c>
      <c r="AI21" s="8">
        <v>9.92</v>
      </c>
      <c r="AJ21" s="8">
        <v>9.36</v>
      </c>
      <c r="AK21" s="8">
        <v>7.38</v>
      </c>
      <c r="AL21" s="8">
        <v>4.22</v>
      </c>
      <c r="AM21" s="8">
        <v>2.97</v>
      </c>
      <c r="AN21" s="8">
        <v>0.39</v>
      </c>
      <c r="AT21" s="30">
        <f>SUM($B21:C21)*1000000</f>
        <v>0</v>
      </c>
      <c r="AU21" s="30">
        <f>SUM($B21:D21)*1000000</f>
        <v>0</v>
      </c>
      <c r="AV21" s="30">
        <f>SUM($B21:E21)*1000000</f>
        <v>0</v>
      </c>
      <c r="AW21" s="30">
        <f>SUM($B21:F21)*1000000</f>
        <v>0</v>
      </c>
      <c r="AX21" s="30">
        <f>SUM($B21:G21)*1000000</f>
        <v>0</v>
      </c>
      <c r="AY21" s="30">
        <f>SUM($B21:H21)*1000000</f>
        <v>0</v>
      </c>
      <c r="AZ21" s="30">
        <f>SUM($B21:I21)*1000000</f>
        <v>0</v>
      </c>
      <c r="BA21" s="30">
        <f>SUM($B21:J21)*1000000</f>
        <v>0</v>
      </c>
      <c r="BB21" s="30">
        <f>SUM($B21:K21)*1000000</f>
        <v>0</v>
      </c>
      <c r="BC21" s="30">
        <f>SUM($B21:L21)*1000000</f>
        <v>0</v>
      </c>
      <c r="BD21" s="30">
        <f>SUM($B21:M21)*1000000</f>
        <v>0</v>
      </c>
      <c r="BE21" s="30">
        <f>SUM($B21:N21)*1000000</f>
        <v>0</v>
      </c>
      <c r="BF21" s="30">
        <f>SUM($B21:O21)*1000000</f>
        <v>0</v>
      </c>
      <c r="BG21" s="30">
        <f>SUM($B21:P21)*1000000</f>
        <v>0</v>
      </c>
      <c r="BH21" s="30">
        <f>SUM($B21:Q21)*1000000</f>
        <v>0</v>
      </c>
      <c r="BI21" s="30">
        <f>SUM($B21:R21)*1000000</f>
        <v>0</v>
      </c>
      <c r="BJ21" s="30">
        <f>SUM($B21:S21)*1000000</f>
        <v>0</v>
      </c>
      <c r="BK21" s="30">
        <f>SUM($B21:T21)*1000000</f>
        <v>0</v>
      </c>
      <c r="BL21" s="30">
        <f>SUM($B21:U21)*1000000</f>
        <v>0</v>
      </c>
      <c r="BM21" s="30">
        <f>SUM($B21:V21)*1000000</f>
        <v>0</v>
      </c>
      <c r="BN21" s="30">
        <f>SUM($B21:W21)*1000000</f>
        <v>0</v>
      </c>
      <c r="BO21" s="30">
        <f>SUM($B21:X21)*1000000</f>
        <v>0</v>
      </c>
      <c r="BP21" s="30">
        <f>SUM($B21:Y21)*1000000</f>
        <v>0</v>
      </c>
      <c r="BQ21" s="30">
        <f>SUM($B21:Z21)*1000000</f>
        <v>0</v>
      </c>
      <c r="BR21" s="30">
        <f>SUM($B21:AA21)*1000000</f>
        <v>0</v>
      </c>
      <c r="BS21" s="30">
        <f>SUM($B21:AB21)*1000000</f>
        <v>0</v>
      </c>
      <c r="BT21" s="30">
        <f>SUM($B21:AC21)*1000000</f>
        <v>0</v>
      </c>
      <c r="BU21" s="30">
        <f>SUM($B21:AD21)*1000000</f>
        <v>3000000</v>
      </c>
      <c r="BV21" s="30">
        <f>SUM($B21:AE21)*1000000</f>
        <v>10000000</v>
      </c>
      <c r="BW21" s="30">
        <f>SUM($B21:AF21)*1000000</f>
        <v>19000000</v>
      </c>
      <c r="BX21" s="30">
        <f>SUM($B21:AG21)*1000000</f>
        <v>34000000</v>
      </c>
      <c r="BY21" s="30">
        <f>SUM($B21:AH21)*1000000</f>
        <v>48050000</v>
      </c>
      <c r="BZ21" s="30">
        <f>SUM($B21:AI21)*1000000</f>
        <v>57970000</v>
      </c>
      <c r="CA21" s="30">
        <f>SUM($B21:AJ21)*1000000</f>
        <v>67330000</v>
      </c>
      <c r="CB21" s="30">
        <f>SUM($B21:AK21)*1000000</f>
        <v>74710000</v>
      </c>
      <c r="CC21" s="30">
        <f>SUM($B21:AL21)*1000000</f>
        <v>78930000</v>
      </c>
      <c r="CD21" s="30">
        <f>SUM($B21:AM21)*1000000</f>
        <v>81899999.999999985</v>
      </c>
      <c r="CE21" s="30">
        <f>SUM($B21:AN21)*1000000</f>
        <v>82289999.999999985</v>
      </c>
      <c r="CF21" s="30">
        <f>SUM($B21:AO21)*1000000</f>
        <v>82289999.999999985</v>
      </c>
      <c r="CG21" s="30">
        <f>SUM($B21:AP21)*1000000</f>
        <v>82289999.999999985</v>
      </c>
      <c r="CH21" s="30">
        <f>SUM($B21:AQ21)*1000000</f>
        <v>82289999.999999985</v>
      </c>
      <c r="CI21" s="30">
        <f>SUM($B21:AR21)*1000000</f>
        <v>82289999.999999985</v>
      </c>
    </row>
    <row r="22" spans="1:87" x14ac:dyDescent="0.25">
      <c r="A22" s="12" t="s">
        <v>29</v>
      </c>
      <c r="B22" s="6" t="s">
        <v>128</v>
      </c>
      <c r="AE22" s="11">
        <v>2</v>
      </c>
      <c r="AF22" s="11">
        <v>6</v>
      </c>
      <c r="AG22" s="11">
        <v>6</v>
      </c>
      <c r="AH22" s="8">
        <v>11.16</v>
      </c>
      <c r="AI22" s="8">
        <v>10.36</v>
      </c>
      <c r="AJ22" s="8">
        <v>13.53</v>
      </c>
      <c r="AK22" s="8">
        <v>13.95</v>
      </c>
      <c r="AL22" s="8">
        <v>10.69</v>
      </c>
      <c r="AM22" s="8">
        <v>6.24</v>
      </c>
      <c r="AN22" s="8">
        <v>2.6</v>
      </c>
      <c r="AO22" s="8">
        <v>0.93</v>
      </c>
      <c r="AP22" s="8">
        <v>0.39</v>
      </c>
      <c r="AQ22" s="8">
        <v>0.06</v>
      </c>
      <c r="AT22" s="30">
        <f>SUM($B22:C22)*1000000</f>
        <v>0</v>
      </c>
      <c r="AU22" s="30">
        <f>SUM($B22:D22)*1000000</f>
        <v>0</v>
      </c>
      <c r="AV22" s="30">
        <f>SUM($B22:E22)*1000000</f>
        <v>0</v>
      </c>
      <c r="AW22" s="30">
        <f>SUM($B22:F22)*1000000</f>
        <v>0</v>
      </c>
      <c r="AX22" s="30">
        <f>SUM($B22:G22)*1000000</f>
        <v>0</v>
      </c>
      <c r="AY22" s="30">
        <f>SUM($B22:H22)*1000000</f>
        <v>0</v>
      </c>
      <c r="AZ22" s="30">
        <f>SUM($B22:I22)*1000000</f>
        <v>0</v>
      </c>
      <c r="BA22" s="30">
        <f>SUM($B22:J22)*1000000</f>
        <v>0</v>
      </c>
      <c r="BB22" s="30">
        <f>SUM($B22:K22)*1000000</f>
        <v>0</v>
      </c>
      <c r="BC22" s="30">
        <f>SUM($B22:L22)*1000000</f>
        <v>0</v>
      </c>
      <c r="BD22" s="30">
        <f>SUM($B22:M22)*1000000</f>
        <v>0</v>
      </c>
      <c r="BE22" s="30">
        <f>SUM($B22:N22)*1000000</f>
        <v>0</v>
      </c>
      <c r="BF22" s="30">
        <f>SUM($B22:O22)*1000000</f>
        <v>0</v>
      </c>
      <c r="BG22" s="30">
        <f>SUM($B22:P22)*1000000</f>
        <v>0</v>
      </c>
      <c r="BH22" s="30">
        <f>SUM($B22:Q22)*1000000</f>
        <v>0</v>
      </c>
      <c r="BI22" s="30">
        <f>SUM($B22:R22)*1000000</f>
        <v>0</v>
      </c>
      <c r="BJ22" s="30">
        <f>SUM($B22:S22)*1000000</f>
        <v>0</v>
      </c>
      <c r="BK22" s="30">
        <f>SUM($B22:T22)*1000000</f>
        <v>0</v>
      </c>
      <c r="BL22" s="30">
        <f>SUM($B22:U22)*1000000</f>
        <v>0</v>
      </c>
      <c r="BM22" s="30">
        <f>SUM($B22:V22)*1000000</f>
        <v>0</v>
      </c>
      <c r="BN22" s="30">
        <f>SUM($B22:W22)*1000000</f>
        <v>0</v>
      </c>
      <c r="BO22" s="30">
        <f>SUM($B22:X22)*1000000</f>
        <v>0</v>
      </c>
      <c r="BP22" s="30">
        <f>SUM($B22:Y22)*1000000</f>
        <v>0</v>
      </c>
      <c r="BQ22" s="30">
        <f>SUM($B22:Z22)*1000000</f>
        <v>0</v>
      </c>
      <c r="BR22" s="30">
        <f>SUM($B22:AA22)*1000000</f>
        <v>0</v>
      </c>
      <c r="BS22" s="30">
        <f>SUM($B22:AB22)*1000000</f>
        <v>0</v>
      </c>
      <c r="BT22" s="30">
        <f>SUM($B22:AC22)*1000000</f>
        <v>0</v>
      </c>
      <c r="BU22" s="30">
        <f>SUM($B22:AD22)*1000000</f>
        <v>0</v>
      </c>
      <c r="BV22" s="30">
        <f>SUM($B22:AE22)*1000000</f>
        <v>2000000</v>
      </c>
      <c r="BW22" s="30">
        <f>SUM($B22:AF22)*1000000</f>
        <v>8000000</v>
      </c>
      <c r="BX22" s="30">
        <f>SUM($B22:AG22)*1000000</f>
        <v>14000000</v>
      </c>
      <c r="BY22" s="30">
        <f>SUM($B22:AH22)*1000000</f>
        <v>25160000</v>
      </c>
      <c r="BZ22" s="30">
        <f>SUM($B22:AI22)*1000000</f>
        <v>35519999.999999993</v>
      </c>
      <c r="CA22" s="30">
        <f>SUM($B22:AJ22)*1000000</f>
        <v>49050000</v>
      </c>
      <c r="CB22" s="30">
        <f>SUM($B22:AK22)*1000000</f>
        <v>63000000</v>
      </c>
      <c r="CC22" s="30">
        <f>SUM($B22:AL22)*1000000</f>
        <v>73690000</v>
      </c>
      <c r="CD22" s="30">
        <f>SUM($B22:AM22)*1000000</f>
        <v>79930000</v>
      </c>
      <c r="CE22" s="30">
        <f>SUM($B22:AN22)*1000000</f>
        <v>82529999.999999985</v>
      </c>
      <c r="CF22" s="30">
        <f>SUM($B22:AO22)*1000000</f>
        <v>83460000</v>
      </c>
      <c r="CG22" s="30">
        <f>SUM($B22:AP22)*1000000</f>
        <v>83850000</v>
      </c>
      <c r="CH22" s="30">
        <f>SUM($B22:AQ22)*1000000</f>
        <v>83910000</v>
      </c>
      <c r="CI22" s="30">
        <f>SUM($B22:AR22)*1000000</f>
        <v>83910000</v>
      </c>
    </row>
    <row r="23" spans="1:87" x14ac:dyDescent="0.25">
      <c r="A23" s="13" t="s">
        <v>32</v>
      </c>
      <c r="B23" s="6" t="s">
        <v>129</v>
      </c>
      <c r="AF23" s="11">
        <v>2</v>
      </c>
      <c r="AG23" s="11">
        <v>8</v>
      </c>
      <c r="AH23" s="8">
        <v>10.46</v>
      </c>
      <c r="AI23" s="8">
        <v>13.26</v>
      </c>
      <c r="AJ23" s="8">
        <v>13.83</v>
      </c>
      <c r="AK23" s="8">
        <v>14.42</v>
      </c>
      <c r="AL23" s="8">
        <v>11.97</v>
      </c>
      <c r="AM23" s="8">
        <v>8.26</v>
      </c>
      <c r="AN23" s="8">
        <v>3.56</v>
      </c>
      <c r="AO23" s="8">
        <v>1.34</v>
      </c>
      <c r="AP23" s="8">
        <v>0.52</v>
      </c>
      <c r="AQ23" s="8">
        <v>0.11</v>
      </c>
      <c r="AT23" s="30">
        <f>SUM($B23:C23)*1000000</f>
        <v>0</v>
      </c>
      <c r="AU23" s="30">
        <f>SUM($B23:D23)*1000000</f>
        <v>0</v>
      </c>
      <c r="AV23" s="30">
        <f>SUM($B23:E23)*1000000</f>
        <v>0</v>
      </c>
      <c r="AW23" s="30">
        <f>SUM($B23:F23)*1000000</f>
        <v>0</v>
      </c>
      <c r="AX23" s="30">
        <f>SUM($B23:G23)*1000000</f>
        <v>0</v>
      </c>
      <c r="AY23" s="30">
        <f>SUM($B23:H23)*1000000</f>
        <v>0</v>
      </c>
      <c r="AZ23" s="30">
        <f>SUM($B23:I23)*1000000</f>
        <v>0</v>
      </c>
      <c r="BA23" s="30">
        <f>SUM($B23:J23)*1000000</f>
        <v>0</v>
      </c>
      <c r="BB23" s="30">
        <f>SUM($B23:K23)*1000000</f>
        <v>0</v>
      </c>
      <c r="BC23" s="30">
        <f>SUM($B23:L23)*1000000</f>
        <v>0</v>
      </c>
      <c r="BD23" s="30">
        <f>SUM($B23:M23)*1000000</f>
        <v>0</v>
      </c>
      <c r="BE23" s="30">
        <f>SUM($B23:N23)*1000000</f>
        <v>0</v>
      </c>
      <c r="BF23" s="30">
        <f>SUM($B23:O23)*1000000</f>
        <v>0</v>
      </c>
      <c r="BG23" s="30">
        <f>SUM($B23:P23)*1000000</f>
        <v>0</v>
      </c>
      <c r="BH23" s="30">
        <f>SUM($B23:Q23)*1000000</f>
        <v>0</v>
      </c>
      <c r="BI23" s="30">
        <f>SUM($B23:R23)*1000000</f>
        <v>0</v>
      </c>
      <c r="BJ23" s="30">
        <f>SUM($B23:S23)*1000000</f>
        <v>0</v>
      </c>
      <c r="BK23" s="30">
        <f>SUM($B23:T23)*1000000</f>
        <v>0</v>
      </c>
      <c r="BL23" s="30">
        <f>SUM($B23:U23)*1000000</f>
        <v>0</v>
      </c>
      <c r="BM23" s="30">
        <f>SUM($B23:V23)*1000000</f>
        <v>0</v>
      </c>
      <c r="BN23" s="30">
        <f>SUM($B23:W23)*1000000</f>
        <v>0</v>
      </c>
      <c r="BO23" s="30">
        <f>SUM($B23:X23)*1000000</f>
        <v>0</v>
      </c>
      <c r="BP23" s="30">
        <f>SUM($B23:Y23)*1000000</f>
        <v>0</v>
      </c>
      <c r="BQ23" s="30">
        <f>SUM($B23:Z23)*1000000</f>
        <v>0</v>
      </c>
      <c r="BR23" s="30">
        <f>SUM($B23:AA23)*1000000</f>
        <v>0</v>
      </c>
      <c r="BS23" s="30">
        <f>SUM($B23:AB23)*1000000</f>
        <v>0</v>
      </c>
      <c r="BT23" s="30">
        <f>SUM($B23:AC23)*1000000</f>
        <v>0</v>
      </c>
      <c r="BU23" s="30">
        <f>SUM($B23:AD23)*1000000</f>
        <v>0</v>
      </c>
      <c r="BV23" s="30">
        <f>SUM($B23:AE23)*1000000</f>
        <v>0</v>
      </c>
      <c r="BW23" s="30">
        <f>SUM($B23:AF23)*1000000</f>
        <v>2000000</v>
      </c>
      <c r="BX23" s="30">
        <f>SUM($B23:AG23)*1000000</f>
        <v>10000000</v>
      </c>
      <c r="BY23" s="30">
        <f>SUM($B23:AH23)*1000000</f>
        <v>20460000</v>
      </c>
      <c r="BZ23" s="30">
        <f>SUM($B23:AI23)*1000000</f>
        <v>33720000</v>
      </c>
      <c r="CA23" s="30">
        <f>SUM($B23:AJ23)*1000000</f>
        <v>47550000</v>
      </c>
      <c r="CB23" s="30">
        <f>SUM($B23:AK23)*1000000</f>
        <v>61970000</v>
      </c>
      <c r="CC23" s="30">
        <f>SUM($B23:AL23)*1000000</f>
        <v>73940000</v>
      </c>
      <c r="CD23" s="30">
        <f>SUM($B23:AM23)*1000000</f>
        <v>82200000</v>
      </c>
      <c r="CE23" s="30">
        <f>SUM($B23:AN23)*1000000</f>
        <v>85760000</v>
      </c>
      <c r="CF23" s="30">
        <f>SUM($B23:AO23)*1000000</f>
        <v>87100000.000000015</v>
      </c>
      <c r="CG23" s="30">
        <f>SUM($B23:AP23)*1000000</f>
        <v>87620000</v>
      </c>
      <c r="CH23" s="30">
        <f>SUM($B23:AQ23)*1000000</f>
        <v>87730000</v>
      </c>
      <c r="CI23" s="30">
        <f>SUM($B23:AR23)*1000000</f>
        <v>87730000</v>
      </c>
    </row>
    <row r="24" spans="1:87" x14ac:dyDescent="0.25">
      <c r="A24" s="2" t="s">
        <v>31</v>
      </c>
      <c r="B24" s="6" t="s">
        <v>131</v>
      </c>
      <c r="AG24" s="2">
        <v>5.8</v>
      </c>
      <c r="AH24" s="2">
        <v>18.600000000000001</v>
      </c>
      <c r="AI24" s="2">
        <v>26</v>
      </c>
      <c r="AJ24" s="2">
        <v>20.5</v>
      </c>
      <c r="AK24" s="2">
        <v>15.1</v>
      </c>
      <c r="AL24" s="2">
        <v>9.8000000000000007</v>
      </c>
      <c r="AM24" s="2">
        <v>4</v>
      </c>
      <c r="AN24" s="2">
        <v>1.2</v>
      </c>
      <c r="AO24" s="2">
        <v>0.5</v>
      </c>
      <c r="AP24" s="2">
        <v>0.01</v>
      </c>
      <c r="AT24" s="30">
        <f>SUM($B24:C24)*1000000</f>
        <v>0</v>
      </c>
      <c r="AU24" s="30">
        <f>SUM($B24:D24)*1000000</f>
        <v>0</v>
      </c>
      <c r="AV24" s="30">
        <f>SUM($B24:E24)*1000000</f>
        <v>0</v>
      </c>
      <c r="AW24" s="30">
        <f>SUM($B24:F24)*1000000</f>
        <v>0</v>
      </c>
      <c r="AX24" s="30">
        <f>SUM($B24:G24)*1000000</f>
        <v>0</v>
      </c>
      <c r="AY24" s="30">
        <f>SUM($B24:H24)*1000000</f>
        <v>0</v>
      </c>
      <c r="AZ24" s="30">
        <f>SUM($B24:I24)*1000000</f>
        <v>0</v>
      </c>
      <c r="BA24" s="30">
        <f>SUM($B24:J24)*1000000</f>
        <v>0</v>
      </c>
      <c r="BB24" s="30">
        <f>SUM($B24:K24)*1000000</f>
        <v>0</v>
      </c>
      <c r="BC24" s="30">
        <f>SUM($B24:L24)*1000000</f>
        <v>0</v>
      </c>
      <c r="BD24" s="30">
        <f>SUM($B24:M24)*1000000</f>
        <v>0</v>
      </c>
      <c r="BE24" s="30">
        <f>SUM($B24:N24)*1000000</f>
        <v>0</v>
      </c>
      <c r="BF24" s="30">
        <f>SUM($B24:O24)*1000000</f>
        <v>0</v>
      </c>
      <c r="BG24" s="30">
        <f>SUM($B24:P24)*1000000</f>
        <v>0</v>
      </c>
      <c r="BH24" s="30">
        <f>SUM($B24:Q24)*1000000</f>
        <v>0</v>
      </c>
      <c r="BI24" s="30">
        <f>SUM($B24:R24)*1000000</f>
        <v>0</v>
      </c>
      <c r="BJ24" s="30">
        <f>SUM($B24:S24)*1000000</f>
        <v>0</v>
      </c>
      <c r="BK24" s="30">
        <f>SUM($B24:T24)*1000000</f>
        <v>0</v>
      </c>
      <c r="BL24" s="30">
        <f>SUM($B24:U24)*1000000</f>
        <v>0</v>
      </c>
      <c r="BM24" s="30">
        <f>SUM($B24:V24)*1000000</f>
        <v>0</v>
      </c>
      <c r="BN24" s="30">
        <f>SUM($B24:W24)*1000000</f>
        <v>0</v>
      </c>
      <c r="BO24" s="30">
        <f>SUM($B24:X24)*1000000</f>
        <v>0</v>
      </c>
      <c r="BP24" s="30">
        <f>SUM($B24:Y24)*1000000</f>
        <v>0</v>
      </c>
      <c r="BQ24" s="30">
        <f>SUM($B24:Z24)*1000000</f>
        <v>0</v>
      </c>
      <c r="BR24" s="30">
        <f>SUM($B24:AA24)*1000000</f>
        <v>0</v>
      </c>
      <c r="BS24" s="30">
        <f>SUM($B24:AB24)*1000000</f>
        <v>0</v>
      </c>
      <c r="BT24" s="30">
        <f>SUM($B24:AC24)*1000000</f>
        <v>0</v>
      </c>
      <c r="BU24" s="30">
        <f>SUM($B24:AD24)*1000000</f>
        <v>0</v>
      </c>
      <c r="BV24" s="30">
        <f>SUM($B24:AE24)*1000000</f>
        <v>0</v>
      </c>
      <c r="BW24" s="30">
        <f>SUM($B24:AF24)*1000000</f>
        <v>0</v>
      </c>
      <c r="BX24" s="30">
        <f>SUM($B24:AG24)*1000000</f>
        <v>5800000</v>
      </c>
      <c r="BY24" s="30">
        <f>SUM($B24:AH24)*1000000</f>
        <v>24400000.000000004</v>
      </c>
      <c r="BZ24" s="30">
        <f>SUM($B24:AI24)*1000000</f>
        <v>50400000.000000007</v>
      </c>
      <c r="CA24" s="30">
        <f>SUM($B24:AJ24)*1000000</f>
        <v>70900000</v>
      </c>
      <c r="CB24" s="30">
        <f>SUM($B24:AK24)*1000000</f>
        <v>86000000</v>
      </c>
      <c r="CC24" s="30">
        <f>SUM($B24:AL24)*1000000</f>
        <v>95800000</v>
      </c>
      <c r="CD24" s="30">
        <f>SUM($B24:AM24)*1000000</f>
        <v>99800000</v>
      </c>
      <c r="CE24" s="30">
        <f>SUM($B24:AN24)*1000000</f>
        <v>101000000</v>
      </c>
      <c r="CF24" s="30">
        <f>SUM($B24:AO24)*1000000</f>
        <v>101500000</v>
      </c>
      <c r="CG24" s="30">
        <f>SUM($B24:AP24)*1000000</f>
        <v>101510000</v>
      </c>
      <c r="CH24" s="30">
        <f>SUM($B24:AQ24)*1000000</f>
        <v>101510000</v>
      </c>
      <c r="CI24" s="30">
        <f>SUM($B24:AR24)*1000000</f>
        <v>101510000</v>
      </c>
    </row>
    <row r="25" spans="1:87" x14ac:dyDescent="0.25">
      <c r="A25" s="2" t="s">
        <v>62</v>
      </c>
      <c r="B25" s="6" t="s">
        <v>131</v>
      </c>
      <c r="AE25" s="2">
        <v>5.3</v>
      </c>
      <c r="AF25" s="2">
        <v>11.5</v>
      </c>
      <c r="AG25" s="2">
        <v>23.6</v>
      </c>
      <c r="AH25" s="2">
        <v>30.3</v>
      </c>
      <c r="AI25" s="2">
        <v>31.2</v>
      </c>
      <c r="AJ25" s="2">
        <v>27.1</v>
      </c>
      <c r="AK25" s="2">
        <v>17.5</v>
      </c>
      <c r="AL25" s="2">
        <v>5.0999999999999996</v>
      </c>
      <c r="AM25" s="2">
        <v>2.4</v>
      </c>
      <c r="AN25" s="2">
        <v>0.1</v>
      </c>
      <c r="AT25" s="30">
        <f>SUM($B25:C25)*1000000</f>
        <v>0</v>
      </c>
      <c r="AU25" s="30">
        <f>SUM($B25:D25)*1000000</f>
        <v>0</v>
      </c>
      <c r="AV25" s="30">
        <f>SUM($B25:E25)*1000000</f>
        <v>0</v>
      </c>
      <c r="AW25" s="30">
        <f>SUM($B25:F25)*1000000</f>
        <v>0</v>
      </c>
      <c r="AX25" s="30">
        <f>SUM($B25:G25)*1000000</f>
        <v>0</v>
      </c>
      <c r="AY25" s="30">
        <f>SUM($B25:H25)*1000000</f>
        <v>0</v>
      </c>
      <c r="AZ25" s="30">
        <f>SUM($B25:I25)*1000000</f>
        <v>0</v>
      </c>
      <c r="BA25" s="30">
        <f>SUM($B25:J25)*1000000</f>
        <v>0</v>
      </c>
      <c r="BB25" s="30">
        <f>SUM($B25:K25)*1000000</f>
        <v>0</v>
      </c>
      <c r="BC25" s="30">
        <f>SUM($B25:L25)*1000000</f>
        <v>0</v>
      </c>
      <c r="BD25" s="30">
        <f>SUM($B25:M25)*1000000</f>
        <v>0</v>
      </c>
      <c r="BE25" s="30">
        <f>SUM($B25:N25)*1000000</f>
        <v>0</v>
      </c>
      <c r="BF25" s="30">
        <f>SUM($B25:O25)*1000000</f>
        <v>0</v>
      </c>
      <c r="BG25" s="30">
        <f>SUM($B25:P25)*1000000</f>
        <v>0</v>
      </c>
      <c r="BH25" s="30">
        <f>SUM($B25:Q25)*1000000</f>
        <v>0</v>
      </c>
      <c r="BI25" s="30">
        <f>SUM($B25:R25)*1000000</f>
        <v>0</v>
      </c>
      <c r="BJ25" s="30">
        <f>SUM($B25:S25)*1000000</f>
        <v>0</v>
      </c>
      <c r="BK25" s="30">
        <f>SUM($B25:T25)*1000000</f>
        <v>0</v>
      </c>
      <c r="BL25" s="30">
        <f>SUM($B25:U25)*1000000</f>
        <v>0</v>
      </c>
      <c r="BM25" s="30">
        <f>SUM($B25:V25)*1000000</f>
        <v>0</v>
      </c>
      <c r="BN25" s="30">
        <f>SUM($B25:W25)*1000000</f>
        <v>0</v>
      </c>
      <c r="BO25" s="30">
        <f>SUM($B25:X25)*1000000</f>
        <v>0</v>
      </c>
      <c r="BP25" s="30">
        <f>SUM($B25:Y25)*1000000</f>
        <v>0</v>
      </c>
      <c r="BQ25" s="30">
        <f>SUM($B25:Z25)*1000000</f>
        <v>0</v>
      </c>
      <c r="BR25" s="30">
        <f>SUM($B25:AA25)*1000000</f>
        <v>0</v>
      </c>
      <c r="BS25" s="30">
        <f>SUM($B25:AB25)*1000000</f>
        <v>0</v>
      </c>
      <c r="BT25" s="30">
        <f>SUM($B25:AC25)*1000000</f>
        <v>0</v>
      </c>
      <c r="BU25" s="30">
        <f>SUM($B25:AD25)*1000000</f>
        <v>0</v>
      </c>
      <c r="BV25" s="30">
        <f>SUM($B25:AE25)*1000000</f>
        <v>5300000</v>
      </c>
      <c r="BW25" s="30">
        <f>SUM($B25:AF25)*1000000</f>
        <v>16800000</v>
      </c>
      <c r="BX25" s="30">
        <f>SUM($B25:AG25)*1000000</f>
        <v>40400000.000000007</v>
      </c>
      <c r="BY25" s="30">
        <f>SUM($B25:AH25)*1000000</f>
        <v>70700000</v>
      </c>
      <c r="BZ25" s="30">
        <f>SUM($B25:AI25)*1000000</f>
        <v>101900000</v>
      </c>
      <c r="CA25" s="30">
        <f>SUM($B25:AJ25)*1000000</f>
        <v>129000000</v>
      </c>
      <c r="CB25" s="30">
        <f>SUM($B25:AK25)*1000000</f>
        <v>146500000</v>
      </c>
      <c r="CC25" s="30">
        <f>SUM($B25:AL25)*1000000</f>
        <v>151600000</v>
      </c>
      <c r="CD25" s="30">
        <f>SUM($B25:AM25)*1000000</f>
        <v>154000000</v>
      </c>
      <c r="CE25" s="30">
        <f>SUM($B25:AN25)*1000000</f>
        <v>154100000</v>
      </c>
      <c r="CF25" s="30">
        <f>SUM($B25:AO25)*1000000</f>
        <v>154100000</v>
      </c>
      <c r="CG25" s="30">
        <f>SUM($B25:AP25)*1000000</f>
        <v>154100000</v>
      </c>
      <c r="CH25" s="30">
        <f>SUM($B25:AQ25)*1000000</f>
        <v>154100000</v>
      </c>
      <c r="CI25" s="30">
        <f>SUM($B25:AR25)*1000000</f>
        <v>154100000</v>
      </c>
    </row>
    <row r="26" spans="1:87" x14ac:dyDescent="0.25">
      <c r="A26" s="2" t="s">
        <v>45</v>
      </c>
      <c r="B26" s="6" t="s">
        <v>131</v>
      </c>
      <c r="AK26" s="2">
        <v>3.6</v>
      </c>
      <c r="AL26" s="2">
        <v>13.5</v>
      </c>
      <c r="AM26" s="2">
        <v>14</v>
      </c>
      <c r="AN26" s="2">
        <v>12.2</v>
      </c>
      <c r="AO26" s="2">
        <v>8.6999999999999993</v>
      </c>
      <c r="AP26" s="2">
        <v>6.8</v>
      </c>
      <c r="AQ26" s="2">
        <v>7.3</v>
      </c>
      <c r="AR26" s="2">
        <v>7</v>
      </c>
      <c r="AS26" s="2"/>
      <c r="AT26" s="30">
        <f>SUM($B26:C26)*1000000</f>
        <v>0</v>
      </c>
      <c r="AU26" s="30">
        <f>SUM($B26:D26)*1000000</f>
        <v>0</v>
      </c>
      <c r="AV26" s="30">
        <f>SUM($B26:E26)*1000000</f>
        <v>0</v>
      </c>
      <c r="AW26" s="30">
        <f>SUM($B26:F26)*1000000</f>
        <v>0</v>
      </c>
      <c r="AX26" s="30">
        <f>SUM($B26:G26)*1000000</f>
        <v>0</v>
      </c>
      <c r="AY26" s="30">
        <f>SUM($B26:H26)*1000000</f>
        <v>0</v>
      </c>
      <c r="AZ26" s="30">
        <f>SUM($B26:I26)*1000000</f>
        <v>0</v>
      </c>
      <c r="BA26" s="30">
        <f>SUM($B26:J26)*1000000</f>
        <v>0</v>
      </c>
      <c r="BB26" s="30">
        <f>SUM($B26:K26)*1000000</f>
        <v>0</v>
      </c>
      <c r="BC26" s="30">
        <f>SUM($B26:L26)*1000000</f>
        <v>0</v>
      </c>
      <c r="BD26" s="30">
        <f>SUM($B26:M26)*1000000</f>
        <v>0</v>
      </c>
      <c r="BE26" s="30">
        <f>SUM($B26:N26)*1000000</f>
        <v>0</v>
      </c>
      <c r="BF26" s="30">
        <f>SUM($B26:O26)*1000000</f>
        <v>0</v>
      </c>
      <c r="BG26" s="30">
        <f>SUM($B26:P26)*1000000</f>
        <v>0</v>
      </c>
      <c r="BH26" s="30">
        <f>SUM($B26:Q26)*1000000</f>
        <v>0</v>
      </c>
      <c r="BI26" s="30">
        <f>SUM($B26:R26)*1000000</f>
        <v>0</v>
      </c>
      <c r="BJ26" s="30">
        <f>SUM($B26:S26)*1000000</f>
        <v>0</v>
      </c>
      <c r="BK26" s="30">
        <f>SUM($B26:T26)*1000000</f>
        <v>0</v>
      </c>
      <c r="BL26" s="30">
        <f>SUM($B26:U26)*1000000</f>
        <v>0</v>
      </c>
      <c r="BM26" s="30">
        <f>SUM($B26:V26)*1000000</f>
        <v>0</v>
      </c>
      <c r="BN26" s="30">
        <f>SUM($B26:W26)*1000000</f>
        <v>0</v>
      </c>
      <c r="BO26" s="30">
        <f>SUM($B26:X26)*1000000</f>
        <v>0</v>
      </c>
      <c r="BP26" s="30">
        <f>SUM($B26:Y26)*1000000</f>
        <v>0</v>
      </c>
      <c r="BQ26" s="30">
        <f>SUM($B26:Z26)*1000000</f>
        <v>0</v>
      </c>
      <c r="BR26" s="30">
        <f>SUM($B26:AA26)*1000000</f>
        <v>0</v>
      </c>
      <c r="BS26" s="30">
        <f>SUM($B26:AB26)*1000000</f>
        <v>0</v>
      </c>
      <c r="BT26" s="30">
        <f>SUM($B26:AC26)*1000000</f>
        <v>0</v>
      </c>
      <c r="BU26" s="30">
        <f>SUM($B26:AD26)*1000000</f>
        <v>0</v>
      </c>
      <c r="BV26" s="30">
        <f>SUM($B26:AE26)*1000000</f>
        <v>0</v>
      </c>
      <c r="BW26" s="30">
        <f>SUM($B26:AF26)*1000000</f>
        <v>0</v>
      </c>
      <c r="BX26" s="30">
        <f>SUM($B26:AG26)*1000000</f>
        <v>0</v>
      </c>
      <c r="BY26" s="30">
        <f>SUM($B26:AH26)*1000000</f>
        <v>0</v>
      </c>
      <c r="BZ26" s="30">
        <f>SUM($B26:AI26)*1000000</f>
        <v>0</v>
      </c>
      <c r="CA26" s="30">
        <f>SUM($B26:AJ26)*1000000</f>
        <v>0</v>
      </c>
      <c r="CB26" s="30">
        <f>SUM($B26:AK26)*1000000</f>
        <v>3600000</v>
      </c>
      <c r="CC26" s="30">
        <f>SUM($B26:AL26)*1000000</f>
        <v>17100000</v>
      </c>
      <c r="CD26" s="30">
        <f>SUM($B26:AM26)*1000000</f>
        <v>31100000</v>
      </c>
      <c r="CE26" s="30">
        <f>SUM($B26:AN26)*1000000</f>
        <v>43300000</v>
      </c>
      <c r="CF26" s="30">
        <f>SUM($B26:AO26)*1000000</f>
        <v>52000000</v>
      </c>
      <c r="CG26" s="30">
        <f>SUM($B26:AP26)*1000000</f>
        <v>58800000</v>
      </c>
      <c r="CH26" s="30">
        <f>SUM($B26:AQ26)*1000000</f>
        <v>66099999.999999993</v>
      </c>
      <c r="CI26" s="30">
        <f>SUM($B26:AR26)*1000000</f>
        <v>73100000</v>
      </c>
    </row>
    <row r="27" spans="1:87" x14ac:dyDescent="0.25">
      <c r="A27" s="13" t="s">
        <v>48</v>
      </c>
      <c r="B27" s="6" t="s">
        <v>129</v>
      </c>
      <c r="AK27" s="8">
        <v>0.48</v>
      </c>
      <c r="AL27" s="8">
        <v>3.69</v>
      </c>
      <c r="AM27" s="8">
        <v>3.4</v>
      </c>
      <c r="AN27" s="8">
        <v>2.2999999999999998</v>
      </c>
      <c r="AO27" s="8">
        <v>2.68</v>
      </c>
      <c r="AP27" s="8">
        <v>2.04</v>
      </c>
      <c r="AQ27" s="8">
        <v>0.72</v>
      </c>
      <c r="AR27" s="8">
        <v>0.22</v>
      </c>
      <c r="AS27" s="8"/>
      <c r="AT27" s="30">
        <f>SUM($B27:C27)*1000000</f>
        <v>0</v>
      </c>
      <c r="AU27" s="30">
        <f>SUM($B27:D27)*1000000</f>
        <v>0</v>
      </c>
      <c r="AV27" s="30">
        <f>SUM($B27:E27)*1000000</f>
        <v>0</v>
      </c>
      <c r="AW27" s="30">
        <f>SUM($B27:F27)*1000000</f>
        <v>0</v>
      </c>
      <c r="AX27" s="30">
        <f>SUM($B27:G27)*1000000</f>
        <v>0</v>
      </c>
      <c r="AY27" s="30">
        <f>SUM($B27:H27)*1000000</f>
        <v>0</v>
      </c>
      <c r="AZ27" s="30">
        <f>SUM($B27:I27)*1000000</f>
        <v>0</v>
      </c>
      <c r="BA27" s="30">
        <f>SUM($B27:J27)*1000000</f>
        <v>0</v>
      </c>
      <c r="BB27" s="30">
        <f>SUM($B27:K27)*1000000</f>
        <v>0</v>
      </c>
      <c r="BC27" s="30">
        <f>SUM($B27:L27)*1000000</f>
        <v>0</v>
      </c>
      <c r="BD27" s="30">
        <f>SUM($B27:M27)*1000000</f>
        <v>0</v>
      </c>
      <c r="BE27" s="30">
        <f>SUM($B27:N27)*1000000</f>
        <v>0</v>
      </c>
      <c r="BF27" s="30">
        <f>SUM($B27:O27)*1000000</f>
        <v>0</v>
      </c>
      <c r="BG27" s="30">
        <f>SUM($B27:P27)*1000000</f>
        <v>0</v>
      </c>
      <c r="BH27" s="30">
        <f>SUM($B27:Q27)*1000000</f>
        <v>0</v>
      </c>
      <c r="BI27" s="30">
        <f>SUM($B27:R27)*1000000</f>
        <v>0</v>
      </c>
      <c r="BJ27" s="30">
        <f>SUM($B27:S27)*1000000</f>
        <v>0</v>
      </c>
      <c r="BK27" s="30">
        <f>SUM($B27:T27)*1000000</f>
        <v>0</v>
      </c>
      <c r="BL27" s="30">
        <f>SUM($B27:U27)*1000000</f>
        <v>0</v>
      </c>
      <c r="BM27" s="30">
        <f>SUM($B27:V27)*1000000</f>
        <v>0</v>
      </c>
      <c r="BN27" s="30">
        <f>SUM($B27:W27)*1000000</f>
        <v>0</v>
      </c>
      <c r="BO27" s="30">
        <f>SUM($B27:X27)*1000000</f>
        <v>0</v>
      </c>
      <c r="BP27" s="30">
        <f>SUM($B27:Y27)*1000000</f>
        <v>0</v>
      </c>
      <c r="BQ27" s="30">
        <f>SUM($B27:Z27)*1000000</f>
        <v>0</v>
      </c>
      <c r="BR27" s="30">
        <f>SUM($B27:AA27)*1000000</f>
        <v>0</v>
      </c>
      <c r="BS27" s="30">
        <f>SUM($B27:AB27)*1000000</f>
        <v>0</v>
      </c>
      <c r="BT27" s="30">
        <f>SUM($B27:AC27)*1000000</f>
        <v>0</v>
      </c>
      <c r="BU27" s="30">
        <f>SUM($B27:AD27)*1000000</f>
        <v>0</v>
      </c>
      <c r="BV27" s="30">
        <f>SUM($B27:AE27)*1000000</f>
        <v>0</v>
      </c>
      <c r="BW27" s="30">
        <f>SUM($B27:AF27)*1000000</f>
        <v>0</v>
      </c>
      <c r="BX27" s="30">
        <f>SUM($B27:AG27)*1000000</f>
        <v>0</v>
      </c>
      <c r="BY27" s="30">
        <f>SUM($B27:AH27)*1000000</f>
        <v>0</v>
      </c>
      <c r="BZ27" s="30">
        <f>SUM($B27:AI27)*1000000</f>
        <v>0</v>
      </c>
      <c r="CA27" s="30">
        <f>SUM($B27:AJ27)*1000000</f>
        <v>0</v>
      </c>
      <c r="CB27" s="30">
        <f>SUM($B27:AK27)*1000000</f>
        <v>480000</v>
      </c>
      <c r="CC27" s="30">
        <f>SUM($B27:AL27)*1000000</f>
        <v>4170000</v>
      </c>
      <c r="CD27" s="30">
        <f>SUM($B27:AM27)*1000000</f>
        <v>7570000</v>
      </c>
      <c r="CE27" s="30">
        <f>SUM($B27:AN27)*1000000</f>
        <v>9870000.0000000019</v>
      </c>
      <c r="CF27" s="30">
        <f>SUM($B27:AO27)*1000000</f>
        <v>12550000</v>
      </c>
      <c r="CG27" s="30">
        <f>SUM($B27:AP27)*1000000</f>
        <v>14590000</v>
      </c>
      <c r="CH27" s="30">
        <f>SUM($B27:AQ27)*1000000</f>
        <v>15310000</v>
      </c>
      <c r="CI27" s="30">
        <f>SUM($B27:AR27)*1000000</f>
        <v>15530000.000000002</v>
      </c>
    </row>
    <row r="28" spans="1:87" x14ac:dyDescent="0.25">
      <c r="A28" s="2" t="s">
        <v>36</v>
      </c>
      <c r="B28" s="6" t="s">
        <v>131</v>
      </c>
      <c r="AL28" s="2">
        <v>2.17</v>
      </c>
      <c r="AM28" s="2">
        <v>3.1</v>
      </c>
      <c r="AN28" s="2">
        <v>3.64</v>
      </c>
      <c r="AO28" s="2">
        <v>3.46</v>
      </c>
      <c r="AP28" s="2">
        <v>1.1599999999999999</v>
      </c>
      <c r="AQ28" s="2">
        <v>0.1</v>
      </c>
      <c r="AT28" s="30">
        <f>SUM($B28:C28)*1000000</f>
        <v>0</v>
      </c>
      <c r="AU28" s="30">
        <f>SUM($B28:D28)*1000000</f>
        <v>0</v>
      </c>
      <c r="AV28" s="30">
        <f>SUM($B28:E28)*1000000</f>
        <v>0</v>
      </c>
      <c r="AW28" s="30">
        <f>SUM($B28:F28)*1000000</f>
        <v>0</v>
      </c>
      <c r="AX28" s="30">
        <f>SUM($B28:G28)*1000000</f>
        <v>0</v>
      </c>
      <c r="AY28" s="30">
        <f>SUM($B28:H28)*1000000</f>
        <v>0</v>
      </c>
      <c r="AZ28" s="30">
        <f>SUM($B28:I28)*1000000</f>
        <v>0</v>
      </c>
      <c r="BA28" s="30">
        <f>SUM($B28:J28)*1000000</f>
        <v>0</v>
      </c>
      <c r="BB28" s="30">
        <f>SUM($B28:K28)*1000000</f>
        <v>0</v>
      </c>
      <c r="BC28" s="30">
        <f>SUM($B28:L28)*1000000</f>
        <v>0</v>
      </c>
      <c r="BD28" s="30">
        <f>SUM($B28:M28)*1000000</f>
        <v>0</v>
      </c>
      <c r="BE28" s="30">
        <f>SUM($B28:N28)*1000000</f>
        <v>0</v>
      </c>
      <c r="BF28" s="30">
        <f>SUM($B28:O28)*1000000</f>
        <v>0</v>
      </c>
      <c r="BG28" s="30">
        <f>SUM($B28:P28)*1000000</f>
        <v>0</v>
      </c>
      <c r="BH28" s="30">
        <f>SUM($B28:Q28)*1000000</f>
        <v>0</v>
      </c>
      <c r="BI28" s="30">
        <f>SUM($B28:R28)*1000000</f>
        <v>0</v>
      </c>
      <c r="BJ28" s="30">
        <f>SUM($B28:S28)*1000000</f>
        <v>0</v>
      </c>
      <c r="BK28" s="30">
        <f>SUM($B28:T28)*1000000</f>
        <v>0</v>
      </c>
      <c r="BL28" s="30">
        <f>SUM($B28:U28)*1000000</f>
        <v>0</v>
      </c>
      <c r="BM28" s="30">
        <f>SUM($B28:V28)*1000000</f>
        <v>0</v>
      </c>
      <c r="BN28" s="30">
        <f>SUM($B28:W28)*1000000</f>
        <v>0</v>
      </c>
      <c r="BO28" s="30">
        <f>SUM($B28:X28)*1000000</f>
        <v>0</v>
      </c>
      <c r="BP28" s="30">
        <f>SUM($B28:Y28)*1000000</f>
        <v>0</v>
      </c>
      <c r="BQ28" s="30">
        <f>SUM($B28:Z28)*1000000</f>
        <v>0</v>
      </c>
      <c r="BR28" s="30">
        <f>SUM($B28:AA28)*1000000</f>
        <v>0</v>
      </c>
      <c r="BS28" s="30">
        <f>SUM($B28:AB28)*1000000</f>
        <v>0</v>
      </c>
      <c r="BT28" s="30">
        <f>SUM($B28:AC28)*1000000</f>
        <v>0</v>
      </c>
      <c r="BU28" s="30">
        <f>SUM($B28:AD28)*1000000</f>
        <v>0</v>
      </c>
      <c r="BV28" s="30">
        <f>SUM($B28:AE28)*1000000</f>
        <v>0</v>
      </c>
      <c r="BW28" s="30">
        <f>SUM($B28:AF28)*1000000</f>
        <v>0</v>
      </c>
      <c r="BX28" s="30">
        <f>SUM($B28:AG28)*1000000</f>
        <v>0</v>
      </c>
      <c r="BY28" s="30">
        <f>SUM($B28:AH28)*1000000</f>
        <v>0</v>
      </c>
      <c r="BZ28" s="30">
        <f>SUM($B28:AI28)*1000000</f>
        <v>0</v>
      </c>
      <c r="CA28" s="30">
        <f>SUM($B28:AJ28)*1000000</f>
        <v>0</v>
      </c>
      <c r="CB28" s="30">
        <f>SUM($B28:AK28)*1000000</f>
        <v>0</v>
      </c>
      <c r="CC28" s="30">
        <f>SUM($B28:AL28)*1000000</f>
        <v>2170000</v>
      </c>
      <c r="CD28" s="30">
        <f>SUM($B28:AM28)*1000000</f>
        <v>5270000</v>
      </c>
      <c r="CE28" s="30">
        <f>SUM($B28:AN28)*1000000</f>
        <v>8910000</v>
      </c>
      <c r="CF28" s="30">
        <f>SUM($B28:AO28)*1000000</f>
        <v>12370000.000000002</v>
      </c>
      <c r="CG28" s="30">
        <f>SUM($B28:AP28)*1000000</f>
        <v>13530000.000000002</v>
      </c>
      <c r="CH28" s="30">
        <f>SUM($B28:AQ28)*1000000</f>
        <v>13630000</v>
      </c>
      <c r="CI28" s="30">
        <f>SUM($B28:AR28)*1000000</f>
        <v>13630000</v>
      </c>
    </row>
    <row r="29" spans="1:87" x14ac:dyDescent="0.25">
      <c r="A29" s="13" t="s">
        <v>59</v>
      </c>
      <c r="B29" s="6" t="s">
        <v>129</v>
      </c>
      <c r="AM29" s="8">
        <v>4.49</v>
      </c>
      <c r="AN29" s="8">
        <v>14.59</v>
      </c>
      <c r="AO29" s="8">
        <v>17.510000000000002</v>
      </c>
      <c r="AP29" s="8">
        <v>17.59</v>
      </c>
      <c r="AQ29" s="8">
        <v>19.64</v>
      </c>
      <c r="AR29" s="8">
        <v>18</v>
      </c>
      <c r="AS29" s="8"/>
      <c r="AT29" s="30">
        <f>SUM($B29:C29)*1000000</f>
        <v>0</v>
      </c>
      <c r="AU29" s="30">
        <f>SUM($B29:D29)*1000000</f>
        <v>0</v>
      </c>
      <c r="AV29" s="30">
        <f>SUM($B29:E29)*1000000</f>
        <v>0</v>
      </c>
      <c r="AW29" s="30">
        <f>SUM($B29:F29)*1000000</f>
        <v>0</v>
      </c>
      <c r="AX29" s="30">
        <f>SUM($B29:G29)*1000000</f>
        <v>0</v>
      </c>
      <c r="AY29" s="30">
        <f>SUM($B29:H29)*1000000</f>
        <v>0</v>
      </c>
      <c r="AZ29" s="30">
        <f>SUM($B29:I29)*1000000</f>
        <v>0</v>
      </c>
      <c r="BA29" s="30">
        <f>SUM($B29:J29)*1000000</f>
        <v>0</v>
      </c>
      <c r="BB29" s="30">
        <f>SUM($B29:K29)*1000000</f>
        <v>0</v>
      </c>
      <c r="BC29" s="30">
        <f>SUM($B29:L29)*1000000</f>
        <v>0</v>
      </c>
      <c r="BD29" s="30">
        <f>SUM($B29:M29)*1000000</f>
        <v>0</v>
      </c>
      <c r="BE29" s="30">
        <f>SUM($B29:N29)*1000000</f>
        <v>0</v>
      </c>
      <c r="BF29" s="30">
        <f>SUM($B29:O29)*1000000</f>
        <v>0</v>
      </c>
      <c r="BG29" s="30">
        <f>SUM($B29:P29)*1000000</f>
        <v>0</v>
      </c>
      <c r="BH29" s="30">
        <f>SUM($B29:Q29)*1000000</f>
        <v>0</v>
      </c>
      <c r="BI29" s="30">
        <f>SUM($B29:R29)*1000000</f>
        <v>0</v>
      </c>
      <c r="BJ29" s="30">
        <f>SUM($B29:S29)*1000000</f>
        <v>0</v>
      </c>
      <c r="BK29" s="30">
        <f>SUM($B29:T29)*1000000</f>
        <v>0</v>
      </c>
      <c r="BL29" s="30">
        <f>SUM($B29:U29)*1000000</f>
        <v>0</v>
      </c>
      <c r="BM29" s="30">
        <f>SUM($B29:V29)*1000000</f>
        <v>0</v>
      </c>
      <c r="BN29" s="30">
        <f>SUM($B29:W29)*1000000</f>
        <v>0</v>
      </c>
      <c r="BO29" s="30">
        <f>SUM($B29:X29)*1000000</f>
        <v>0</v>
      </c>
      <c r="BP29" s="30">
        <f>SUM($B29:Y29)*1000000</f>
        <v>0</v>
      </c>
      <c r="BQ29" s="30">
        <f>SUM($B29:Z29)*1000000</f>
        <v>0</v>
      </c>
      <c r="BR29" s="30">
        <f>SUM($B29:AA29)*1000000</f>
        <v>0</v>
      </c>
      <c r="BS29" s="30">
        <f>SUM($B29:AB29)*1000000</f>
        <v>0</v>
      </c>
      <c r="BT29" s="30">
        <f>SUM($B29:AC29)*1000000</f>
        <v>0</v>
      </c>
      <c r="BU29" s="30">
        <f>SUM($B29:AD29)*1000000</f>
        <v>0</v>
      </c>
      <c r="BV29" s="30">
        <f>SUM($B29:AE29)*1000000</f>
        <v>0</v>
      </c>
      <c r="BW29" s="30">
        <f>SUM($B29:AF29)*1000000</f>
        <v>0</v>
      </c>
      <c r="BX29" s="30">
        <f>SUM($B29:AG29)*1000000</f>
        <v>0</v>
      </c>
      <c r="BY29" s="30">
        <f>SUM($B29:AH29)*1000000</f>
        <v>0</v>
      </c>
      <c r="BZ29" s="30">
        <f>SUM($B29:AI29)*1000000</f>
        <v>0</v>
      </c>
      <c r="CA29" s="30">
        <f>SUM($B29:AJ29)*1000000</f>
        <v>0</v>
      </c>
      <c r="CB29" s="30">
        <f>SUM($B29:AK29)*1000000</f>
        <v>0</v>
      </c>
      <c r="CC29" s="30">
        <f>SUM($B29:AL29)*1000000</f>
        <v>0</v>
      </c>
      <c r="CD29" s="30">
        <f>SUM($B29:AM29)*1000000</f>
        <v>4490000</v>
      </c>
      <c r="CE29" s="30">
        <f>SUM($B29:AN29)*1000000</f>
        <v>19080000</v>
      </c>
      <c r="CF29" s="30">
        <f>SUM($B29:AO29)*1000000</f>
        <v>36590000</v>
      </c>
      <c r="CG29" s="30">
        <f>SUM($B29:AP29)*1000000</f>
        <v>54180000.000000007</v>
      </c>
      <c r="CH29" s="30">
        <f>SUM($B29:AQ29)*1000000</f>
        <v>73820000</v>
      </c>
      <c r="CI29" s="30">
        <f>SUM($B29:AR29)*1000000</f>
        <v>91820000</v>
      </c>
    </row>
    <row r="30" spans="1:87" x14ac:dyDescent="0.25">
      <c r="A30" s="12" t="s">
        <v>37</v>
      </c>
      <c r="B30" s="6" t="s">
        <v>128</v>
      </c>
      <c r="AM30" s="8">
        <v>3.08</v>
      </c>
      <c r="AN30" s="8">
        <v>7.91</v>
      </c>
      <c r="AO30" s="8">
        <v>8.6300000000000008</v>
      </c>
      <c r="AP30" s="8">
        <v>8.3699999999999992</v>
      </c>
      <c r="AQ30" s="8">
        <v>8.2100000000000009</v>
      </c>
      <c r="AR30" s="8">
        <v>6.96</v>
      </c>
      <c r="AS30" s="8"/>
      <c r="AT30" s="30">
        <f>SUM($B30:C30)*1000000</f>
        <v>0</v>
      </c>
      <c r="AU30" s="30">
        <f>SUM($B30:D30)*1000000</f>
        <v>0</v>
      </c>
      <c r="AV30" s="30">
        <f>SUM($B30:E30)*1000000</f>
        <v>0</v>
      </c>
      <c r="AW30" s="30">
        <f>SUM($B30:F30)*1000000</f>
        <v>0</v>
      </c>
      <c r="AX30" s="30">
        <f>SUM($B30:G30)*1000000</f>
        <v>0</v>
      </c>
      <c r="AY30" s="30">
        <f>SUM($B30:H30)*1000000</f>
        <v>0</v>
      </c>
      <c r="AZ30" s="30">
        <f>SUM($B30:I30)*1000000</f>
        <v>0</v>
      </c>
      <c r="BA30" s="30">
        <f>SUM($B30:J30)*1000000</f>
        <v>0</v>
      </c>
      <c r="BB30" s="30">
        <f>SUM($B30:K30)*1000000</f>
        <v>0</v>
      </c>
      <c r="BC30" s="30">
        <f>SUM($B30:L30)*1000000</f>
        <v>0</v>
      </c>
      <c r="BD30" s="30">
        <f>SUM($B30:M30)*1000000</f>
        <v>0</v>
      </c>
      <c r="BE30" s="30">
        <f>SUM($B30:N30)*1000000</f>
        <v>0</v>
      </c>
      <c r="BF30" s="30">
        <f>SUM($B30:O30)*1000000</f>
        <v>0</v>
      </c>
      <c r="BG30" s="30">
        <f>SUM($B30:P30)*1000000</f>
        <v>0</v>
      </c>
      <c r="BH30" s="30">
        <f>SUM($B30:Q30)*1000000</f>
        <v>0</v>
      </c>
      <c r="BI30" s="30">
        <f>SUM($B30:R30)*1000000</f>
        <v>0</v>
      </c>
      <c r="BJ30" s="30">
        <f>SUM($B30:S30)*1000000</f>
        <v>0</v>
      </c>
      <c r="BK30" s="30">
        <f>SUM($B30:T30)*1000000</f>
        <v>0</v>
      </c>
      <c r="BL30" s="30">
        <f>SUM($B30:U30)*1000000</f>
        <v>0</v>
      </c>
      <c r="BM30" s="30">
        <f>SUM($B30:V30)*1000000</f>
        <v>0</v>
      </c>
      <c r="BN30" s="30">
        <f>SUM($B30:W30)*1000000</f>
        <v>0</v>
      </c>
      <c r="BO30" s="30">
        <f>SUM($B30:X30)*1000000</f>
        <v>0</v>
      </c>
      <c r="BP30" s="30">
        <f>SUM($B30:Y30)*1000000</f>
        <v>0</v>
      </c>
      <c r="BQ30" s="30">
        <f>SUM($B30:Z30)*1000000</f>
        <v>0</v>
      </c>
      <c r="BR30" s="30">
        <f>SUM($B30:AA30)*1000000</f>
        <v>0</v>
      </c>
      <c r="BS30" s="30">
        <f>SUM($B30:AB30)*1000000</f>
        <v>0</v>
      </c>
      <c r="BT30" s="30">
        <f>SUM($B30:AC30)*1000000</f>
        <v>0</v>
      </c>
      <c r="BU30" s="30">
        <f>SUM($B30:AD30)*1000000</f>
        <v>0</v>
      </c>
      <c r="BV30" s="30">
        <f>SUM($B30:AE30)*1000000</f>
        <v>0</v>
      </c>
      <c r="BW30" s="30">
        <f>SUM($B30:AF30)*1000000</f>
        <v>0</v>
      </c>
      <c r="BX30" s="30">
        <f>SUM($B30:AG30)*1000000</f>
        <v>0</v>
      </c>
      <c r="BY30" s="30">
        <f>SUM($B30:AH30)*1000000</f>
        <v>0</v>
      </c>
      <c r="BZ30" s="30">
        <f>SUM($B30:AI30)*1000000</f>
        <v>0</v>
      </c>
      <c r="CA30" s="30">
        <f>SUM($B30:AJ30)*1000000</f>
        <v>0</v>
      </c>
      <c r="CB30" s="30">
        <f>SUM($B30:AK30)*1000000</f>
        <v>0</v>
      </c>
      <c r="CC30" s="30">
        <f>SUM($B30:AL30)*1000000</f>
        <v>0</v>
      </c>
      <c r="CD30" s="30">
        <f>SUM($B30:AM30)*1000000</f>
        <v>3080000</v>
      </c>
      <c r="CE30" s="30">
        <f>SUM($B30:AN30)*1000000</f>
        <v>10990000</v>
      </c>
      <c r="CF30" s="30">
        <f>SUM($B30:AO30)*1000000</f>
        <v>19620000</v>
      </c>
      <c r="CG30" s="30">
        <f>SUM($B30:AP30)*1000000</f>
        <v>27990000.000000004</v>
      </c>
      <c r="CH30" s="30">
        <f>SUM($B30:AQ30)*1000000</f>
        <v>36200000</v>
      </c>
      <c r="CI30" s="30">
        <f>SUM($B30:AR30)*1000000</f>
        <v>43160000</v>
      </c>
    </row>
    <row r="31" spans="1:87" x14ac:dyDescent="0.25">
      <c r="A31" s="2" t="s">
        <v>38</v>
      </c>
      <c r="B31" s="6" t="s">
        <v>131</v>
      </c>
      <c r="AQ31" s="8">
        <v>11.85</v>
      </c>
      <c r="AR31" s="8">
        <v>17.05</v>
      </c>
      <c r="AS31" s="8"/>
      <c r="AT31" s="30">
        <f>SUM($B31:C31)*1000000</f>
        <v>0</v>
      </c>
      <c r="AU31" s="30">
        <f>SUM($B31:D31)*1000000</f>
        <v>0</v>
      </c>
      <c r="AV31" s="30">
        <f>SUM($B31:E31)*1000000</f>
        <v>0</v>
      </c>
      <c r="AW31" s="30">
        <f>SUM($B31:F31)*1000000</f>
        <v>0</v>
      </c>
      <c r="AX31" s="30">
        <f>SUM($B31:G31)*1000000</f>
        <v>0</v>
      </c>
      <c r="AY31" s="30">
        <f>SUM($B31:H31)*1000000</f>
        <v>0</v>
      </c>
      <c r="AZ31" s="30">
        <f>SUM($B31:I31)*1000000</f>
        <v>0</v>
      </c>
      <c r="BA31" s="30">
        <f>SUM($B31:J31)*1000000</f>
        <v>0</v>
      </c>
      <c r="BB31" s="30">
        <f>SUM($B31:K31)*1000000</f>
        <v>0</v>
      </c>
      <c r="BC31" s="30">
        <f>SUM($B31:L31)*1000000</f>
        <v>0</v>
      </c>
      <c r="BD31" s="30">
        <f>SUM($B31:M31)*1000000</f>
        <v>0</v>
      </c>
      <c r="BE31" s="30">
        <f>SUM($B31:N31)*1000000</f>
        <v>0</v>
      </c>
      <c r="BF31" s="30">
        <f>SUM($B31:O31)*1000000</f>
        <v>0</v>
      </c>
      <c r="BG31" s="30">
        <f>SUM($B31:P31)*1000000</f>
        <v>0</v>
      </c>
      <c r="BH31" s="30">
        <f>SUM($B31:Q31)*1000000</f>
        <v>0</v>
      </c>
      <c r="BI31" s="30">
        <f>SUM($B31:R31)*1000000</f>
        <v>0</v>
      </c>
      <c r="BJ31" s="30">
        <f>SUM($B31:S31)*1000000</f>
        <v>0</v>
      </c>
      <c r="BK31" s="30">
        <f>SUM($B31:T31)*1000000</f>
        <v>0</v>
      </c>
      <c r="BL31" s="30">
        <f>SUM($B31:U31)*1000000</f>
        <v>0</v>
      </c>
      <c r="BM31" s="30">
        <f>SUM($B31:V31)*1000000</f>
        <v>0</v>
      </c>
      <c r="BN31" s="30">
        <f>SUM($B31:W31)*1000000</f>
        <v>0</v>
      </c>
      <c r="BO31" s="30">
        <f>SUM($B31:X31)*1000000</f>
        <v>0</v>
      </c>
      <c r="BP31" s="30">
        <f>SUM($B31:Y31)*1000000</f>
        <v>0</v>
      </c>
      <c r="BQ31" s="30">
        <f>SUM($B31:Z31)*1000000</f>
        <v>0</v>
      </c>
      <c r="BR31" s="30">
        <f>SUM($B31:AA31)*1000000</f>
        <v>0</v>
      </c>
      <c r="BS31" s="30">
        <f>SUM($B31:AB31)*1000000</f>
        <v>0</v>
      </c>
      <c r="BT31" s="30">
        <f>SUM($B31:AC31)*1000000</f>
        <v>0</v>
      </c>
      <c r="BU31" s="30">
        <f>SUM($B31:AD31)*1000000</f>
        <v>0</v>
      </c>
      <c r="BV31" s="30">
        <f>SUM($B31:AE31)*1000000</f>
        <v>0</v>
      </c>
      <c r="BW31" s="30">
        <f>SUM($B31:AF31)*1000000</f>
        <v>0</v>
      </c>
      <c r="BX31" s="30">
        <f>SUM($B31:AG31)*1000000</f>
        <v>0</v>
      </c>
      <c r="BY31" s="30">
        <f>SUM($B31:AH31)*1000000</f>
        <v>0</v>
      </c>
      <c r="BZ31" s="30">
        <f>SUM($B31:AI31)*1000000</f>
        <v>0</v>
      </c>
      <c r="CA31" s="30">
        <f>SUM($B31:AJ31)*1000000</f>
        <v>0</v>
      </c>
      <c r="CB31" s="30">
        <f>SUM($B31:AK31)*1000000</f>
        <v>0</v>
      </c>
      <c r="CC31" s="30">
        <f>SUM($B31:AL31)*1000000</f>
        <v>0</v>
      </c>
      <c r="CD31" s="30">
        <f>SUM($B31:AM31)*1000000</f>
        <v>0</v>
      </c>
      <c r="CE31" s="30">
        <f>SUM($B31:AN31)*1000000</f>
        <v>0</v>
      </c>
      <c r="CF31" s="30">
        <f>SUM($B31:AO31)*1000000</f>
        <v>0</v>
      </c>
      <c r="CG31" s="30">
        <f>SUM($B31:AP31)*1000000</f>
        <v>0</v>
      </c>
      <c r="CH31" s="30">
        <f>SUM($B31:AQ31)*1000000</f>
        <v>11850000</v>
      </c>
      <c r="CI31" s="30">
        <f>SUM($B31:AR31)*1000000</f>
        <v>28900000</v>
      </c>
    </row>
    <row r="32" spans="1:87" x14ac:dyDescent="0.25">
      <c r="A32" s="2"/>
      <c r="AT32" s="31">
        <v>0</v>
      </c>
      <c r="AU32" s="31">
        <v>0</v>
      </c>
      <c r="AV32" s="31">
        <v>0</v>
      </c>
      <c r="AW32" s="31">
        <v>0</v>
      </c>
      <c r="AX32" s="31">
        <v>0</v>
      </c>
      <c r="AY32" s="31">
        <v>0</v>
      </c>
      <c r="AZ32" s="31">
        <v>0</v>
      </c>
      <c r="BA32" s="31">
        <v>0</v>
      </c>
      <c r="BB32" s="31">
        <v>0</v>
      </c>
      <c r="BC32" s="31">
        <v>0</v>
      </c>
      <c r="BD32" s="31">
        <v>0</v>
      </c>
      <c r="BE32" s="31">
        <v>0</v>
      </c>
      <c r="BF32" s="31">
        <v>0</v>
      </c>
      <c r="BG32" s="31">
        <v>0</v>
      </c>
      <c r="BH32" s="31">
        <v>0</v>
      </c>
      <c r="BI32" s="31">
        <v>0</v>
      </c>
      <c r="BJ32" s="31">
        <v>0</v>
      </c>
      <c r="BK32" s="31">
        <v>0</v>
      </c>
      <c r="BL32" s="31">
        <v>0</v>
      </c>
      <c r="BM32" s="31">
        <v>0</v>
      </c>
      <c r="BN32" s="31">
        <v>0</v>
      </c>
      <c r="BO32" s="31">
        <v>0</v>
      </c>
      <c r="BP32" s="31">
        <v>0</v>
      </c>
      <c r="BQ32" s="31">
        <v>0</v>
      </c>
      <c r="BR32" s="31">
        <v>0</v>
      </c>
      <c r="BS32" s="31">
        <v>0</v>
      </c>
      <c r="BT32" s="31">
        <v>0</v>
      </c>
      <c r="BU32" s="31">
        <v>0</v>
      </c>
      <c r="BV32" s="31">
        <v>0</v>
      </c>
      <c r="BW32" s="31">
        <v>0</v>
      </c>
      <c r="BX32" s="31">
        <v>0</v>
      </c>
      <c r="BY32" s="31">
        <v>0</v>
      </c>
      <c r="BZ32" s="31">
        <v>0</v>
      </c>
      <c r="CA32" s="31">
        <v>0</v>
      </c>
      <c r="CB32" s="31">
        <v>0</v>
      </c>
      <c r="CC32" s="31">
        <v>0</v>
      </c>
      <c r="CD32" s="31">
        <v>0</v>
      </c>
      <c r="CE32" s="31">
        <v>0</v>
      </c>
      <c r="CF32" s="31">
        <v>0</v>
      </c>
      <c r="CG32" s="31">
        <v>0</v>
      </c>
      <c r="CH32" s="31">
        <v>0</v>
      </c>
      <c r="CI32" s="31">
        <v>0</v>
      </c>
    </row>
    <row r="33" spans="1:87" x14ac:dyDescent="0.25">
      <c r="A33" s="2"/>
      <c r="AT33" s="31">
        <v>0</v>
      </c>
      <c r="AU33" s="31">
        <v>0</v>
      </c>
      <c r="AV33" s="31">
        <v>0</v>
      </c>
      <c r="AW33" s="31">
        <v>0</v>
      </c>
      <c r="AX33" s="31">
        <v>0</v>
      </c>
      <c r="AY33" s="31">
        <v>0</v>
      </c>
      <c r="AZ33" s="31">
        <v>0</v>
      </c>
      <c r="BA33" s="31">
        <v>0</v>
      </c>
      <c r="BB33" s="31">
        <v>0</v>
      </c>
      <c r="BC33" s="31">
        <v>0</v>
      </c>
      <c r="BD33" s="31">
        <v>0</v>
      </c>
      <c r="BE33" s="31">
        <v>0</v>
      </c>
      <c r="BF33" s="31">
        <v>0</v>
      </c>
      <c r="BG33" s="31">
        <v>0</v>
      </c>
      <c r="BH33" s="31">
        <v>0</v>
      </c>
      <c r="BI33" s="31">
        <v>0</v>
      </c>
      <c r="BJ33" s="31">
        <v>0</v>
      </c>
      <c r="BK33" s="31">
        <v>0</v>
      </c>
      <c r="BL33" s="31">
        <v>0</v>
      </c>
      <c r="BM33" s="31">
        <v>0</v>
      </c>
      <c r="BN33" s="31">
        <v>0</v>
      </c>
      <c r="BO33" s="31">
        <v>0</v>
      </c>
      <c r="BP33" s="31">
        <v>0</v>
      </c>
      <c r="BQ33" s="31">
        <v>0</v>
      </c>
      <c r="BR33" s="31">
        <v>0</v>
      </c>
      <c r="BS33" s="31">
        <v>0</v>
      </c>
      <c r="BT33" s="31">
        <v>0</v>
      </c>
      <c r="BU33" s="31">
        <v>0</v>
      </c>
      <c r="BV33" s="31">
        <v>0</v>
      </c>
      <c r="BW33" s="31">
        <v>0</v>
      </c>
      <c r="BX33" s="31">
        <v>0</v>
      </c>
      <c r="BY33" s="31">
        <v>0</v>
      </c>
      <c r="BZ33" s="31">
        <v>0</v>
      </c>
      <c r="CA33" s="31">
        <v>0</v>
      </c>
      <c r="CB33" s="31">
        <v>0</v>
      </c>
      <c r="CC33" s="31">
        <v>0</v>
      </c>
      <c r="CD33" s="31">
        <v>0</v>
      </c>
      <c r="CE33" s="31">
        <v>0</v>
      </c>
      <c r="CF33" s="31">
        <v>0</v>
      </c>
      <c r="CG33" s="31">
        <v>0</v>
      </c>
      <c r="CH33" s="31">
        <v>0</v>
      </c>
      <c r="CI33" s="31">
        <v>0</v>
      </c>
    </row>
    <row r="34" spans="1:87" x14ac:dyDescent="0.25">
      <c r="A34" s="2"/>
      <c r="AT34" s="31">
        <v>0</v>
      </c>
      <c r="AU34" s="31">
        <v>0</v>
      </c>
      <c r="AV34" s="31">
        <v>0</v>
      </c>
      <c r="AW34" s="31">
        <v>0</v>
      </c>
      <c r="AX34" s="31">
        <v>0</v>
      </c>
      <c r="AY34" s="31">
        <v>0</v>
      </c>
      <c r="AZ34" s="31">
        <v>0</v>
      </c>
      <c r="BA34" s="31">
        <v>0</v>
      </c>
      <c r="BB34" s="31">
        <v>0</v>
      </c>
      <c r="BC34" s="31">
        <v>0</v>
      </c>
      <c r="BD34" s="31">
        <v>0</v>
      </c>
      <c r="BE34" s="31">
        <v>0</v>
      </c>
      <c r="BF34" s="31">
        <v>0</v>
      </c>
      <c r="BG34" s="31">
        <v>0</v>
      </c>
      <c r="BH34" s="31">
        <v>0</v>
      </c>
      <c r="BI34" s="31">
        <v>0</v>
      </c>
      <c r="BJ34" s="31">
        <v>0</v>
      </c>
      <c r="BK34" s="31">
        <v>0</v>
      </c>
      <c r="BL34" s="31">
        <v>0</v>
      </c>
      <c r="BM34" s="31">
        <v>0</v>
      </c>
      <c r="BN34" s="31">
        <v>0</v>
      </c>
      <c r="BO34" s="31">
        <v>0</v>
      </c>
      <c r="BP34" s="31">
        <v>0</v>
      </c>
      <c r="BQ34" s="31">
        <v>0</v>
      </c>
      <c r="BR34" s="31">
        <v>0</v>
      </c>
      <c r="BS34" s="31">
        <v>0</v>
      </c>
      <c r="BT34" s="31">
        <v>0</v>
      </c>
      <c r="BU34" s="31">
        <v>0</v>
      </c>
      <c r="BV34" s="31">
        <v>0</v>
      </c>
      <c r="BW34" s="31">
        <v>0</v>
      </c>
      <c r="BX34" s="31">
        <v>0</v>
      </c>
      <c r="BY34" s="31">
        <v>0</v>
      </c>
      <c r="BZ34" s="31">
        <v>0</v>
      </c>
      <c r="CA34" s="31">
        <v>0</v>
      </c>
      <c r="CB34" s="31">
        <v>0</v>
      </c>
      <c r="CC34" s="31">
        <v>0</v>
      </c>
      <c r="CD34" s="31">
        <v>0</v>
      </c>
      <c r="CE34" s="31">
        <v>0</v>
      </c>
      <c r="CF34" s="31">
        <v>0</v>
      </c>
      <c r="CG34" s="31">
        <v>0</v>
      </c>
      <c r="CH34" s="31">
        <v>0</v>
      </c>
      <c r="CI34" s="31">
        <v>0</v>
      </c>
    </row>
    <row r="35" spans="1:87" x14ac:dyDescent="0.25">
      <c r="A35" s="2"/>
      <c r="AT35" s="31">
        <v>0</v>
      </c>
      <c r="AU35" s="31">
        <v>0</v>
      </c>
      <c r="AV35" s="31">
        <v>0</v>
      </c>
      <c r="AW35" s="31">
        <v>0</v>
      </c>
      <c r="AX35" s="31">
        <v>0</v>
      </c>
      <c r="AY35" s="31">
        <v>0</v>
      </c>
      <c r="AZ35" s="31">
        <v>0</v>
      </c>
      <c r="BA35" s="31">
        <v>0</v>
      </c>
      <c r="BB35" s="31">
        <v>0</v>
      </c>
      <c r="BC35" s="31">
        <v>0</v>
      </c>
      <c r="BD35" s="31">
        <v>0</v>
      </c>
      <c r="BE35" s="31">
        <v>0</v>
      </c>
      <c r="BF35" s="31">
        <v>0</v>
      </c>
      <c r="BG35" s="31">
        <v>0</v>
      </c>
      <c r="BH35" s="31">
        <v>0</v>
      </c>
      <c r="BI35" s="31">
        <v>0</v>
      </c>
      <c r="BJ35" s="31">
        <v>0</v>
      </c>
      <c r="BK35" s="31">
        <v>0</v>
      </c>
      <c r="BL35" s="31">
        <v>0</v>
      </c>
      <c r="BM35" s="31">
        <v>0</v>
      </c>
      <c r="BN35" s="31">
        <v>0</v>
      </c>
      <c r="BO35" s="31">
        <v>0</v>
      </c>
      <c r="BP35" s="31">
        <v>0</v>
      </c>
      <c r="BQ35" s="31">
        <v>0</v>
      </c>
      <c r="BR35" s="31">
        <v>0</v>
      </c>
      <c r="BS35" s="31">
        <v>0</v>
      </c>
      <c r="BT35" s="31">
        <v>0</v>
      </c>
      <c r="BU35" s="31">
        <v>0</v>
      </c>
      <c r="BV35" s="31">
        <v>0</v>
      </c>
      <c r="BW35" s="31">
        <v>0</v>
      </c>
      <c r="BX35" s="31">
        <v>0</v>
      </c>
      <c r="BY35" s="31">
        <v>0</v>
      </c>
      <c r="BZ35" s="31">
        <v>0</v>
      </c>
      <c r="CA35" s="31">
        <v>0</v>
      </c>
      <c r="CB35" s="31">
        <v>0</v>
      </c>
      <c r="CC35" s="31">
        <v>0</v>
      </c>
      <c r="CD35" s="31">
        <v>0</v>
      </c>
      <c r="CE35" s="31">
        <v>0</v>
      </c>
      <c r="CF35" s="31">
        <v>0</v>
      </c>
      <c r="CG35" s="31">
        <v>0</v>
      </c>
      <c r="CH35" s="31">
        <v>0</v>
      </c>
      <c r="CI35" s="31">
        <v>0</v>
      </c>
    </row>
    <row r="36" spans="1:87" x14ac:dyDescent="0.25">
      <c r="A36" s="2"/>
      <c r="AT36" s="31">
        <v>0</v>
      </c>
      <c r="AU36" s="31">
        <v>0</v>
      </c>
      <c r="AV36" s="31">
        <v>0</v>
      </c>
      <c r="AW36" s="31">
        <v>0</v>
      </c>
      <c r="AX36" s="31">
        <v>0</v>
      </c>
      <c r="AY36" s="31">
        <v>0</v>
      </c>
      <c r="AZ36" s="31">
        <v>0</v>
      </c>
      <c r="BA36" s="31">
        <v>0</v>
      </c>
      <c r="BB36" s="31">
        <v>0</v>
      </c>
      <c r="BC36" s="31">
        <v>0</v>
      </c>
      <c r="BD36" s="31">
        <v>0</v>
      </c>
      <c r="BE36" s="31">
        <v>0</v>
      </c>
      <c r="BF36" s="31">
        <v>0</v>
      </c>
      <c r="BG36" s="31">
        <v>0</v>
      </c>
      <c r="BH36" s="31">
        <v>0</v>
      </c>
      <c r="BI36" s="31">
        <v>0</v>
      </c>
      <c r="BJ36" s="31">
        <v>0</v>
      </c>
      <c r="BK36" s="31">
        <v>0</v>
      </c>
      <c r="BL36" s="31">
        <v>0</v>
      </c>
      <c r="BM36" s="31">
        <v>0</v>
      </c>
      <c r="BN36" s="31">
        <v>0</v>
      </c>
      <c r="BO36" s="31">
        <v>0</v>
      </c>
      <c r="BP36" s="31">
        <v>0</v>
      </c>
      <c r="BQ36" s="31">
        <v>0</v>
      </c>
      <c r="BR36" s="31">
        <v>0</v>
      </c>
      <c r="BS36" s="31">
        <v>0</v>
      </c>
      <c r="BT36" s="31">
        <v>0</v>
      </c>
      <c r="BU36" s="31">
        <v>0</v>
      </c>
      <c r="BV36" s="31">
        <v>0</v>
      </c>
      <c r="BW36" s="31">
        <v>0</v>
      </c>
      <c r="BX36" s="31">
        <v>0</v>
      </c>
      <c r="BY36" s="31">
        <v>0</v>
      </c>
      <c r="BZ36" s="31">
        <v>0</v>
      </c>
      <c r="CA36" s="31">
        <v>0</v>
      </c>
      <c r="CB36" s="31">
        <v>0</v>
      </c>
      <c r="CC36" s="31">
        <v>0</v>
      </c>
      <c r="CD36" s="31">
        <v>0</v>
      </c>
      <c r="CE36" s="31">
        <v>0</v>
      </c>
      <c r="CF36" s="31">
        <v>0</v>
      </c>
      <c r="CG36" s="31">
        <v>0</v>
      </c>
      <c r="CH36" s="31">
        <v>0</v>
      </c>
      <c r="CI36" s="31">
        <v>0</v>
      </c>
    </row>
    <row r="37" spans="1:87" x14ac:dyDescent="0.25">
      <c r="A37" s="2"/>
      <c r="AT37" s="31">
        <v>0</v>
      </c>
      <c r="AU37" s="31">
        <v>0</v>
      </c>
      <c r="AV37" s="31">
        <v>0</v>
      </c>
      <c r="AW37" s="31">
        <v>0</v>
      </c>
      <c r="AX37" s="31">
        <v>0</v>
      </c>
      <c r="AY37" s="31">
        <v>0</v>
      </c>
      <c r="AZ37" s="31">
        <v>0</v>
      </c>
      <c r="BA37" s="31">
        <v>0</v>
      </c>
      <c r="BB37" s="31">
        <v>0</v>
      </c>
      <c r="BC37" s="31">
        <v>0</v>
      </c>
      <c r="BD37" s="31">
        <v>0</v>
      </c>
      <c r="BE37" s="31">
        <v>0</v>
      </c>
      <c r="BF37" s="31">
        <v>0</v>
      </c>
      <c r="BG37" s="31">
        <v>0</v>
      </c>
      <c r="BH37" s="31">
        <v>0</v>
      </c>
      <c r="BI37" s="31">
        <v>0</v>
      </c>
      <c r="BJ37" s="31">
        <v>0</v>
      </c>
      <c r="BK37" s="31">
        <v>0</v>
      </c>
      <c r="BL37" s="31">
        <v>0</v>
      </c>
      <c r="BM37" s="31">
        <v>0</v>
      </c>
      <c r="BN37" s="31">
        <v>0</v>
      </c>
      <c r="BO37" s="31">
        <v>0</v>
      </c>
      <c r="BP37" s="31">
        <v>0</v>
      </c>
      <c r="BQ37" s="31">
        <v>0</v>
      </c>
      <c r="BR37" s="31">
        <v>0</v>
      </c>
      <c r="BS37" s="31">
        <v>0</v>
      </c>
      <c r="BT37" s="31">
        <v>0</v>
      </c>
      <c r="BU37" s="31">
        <v>0</v>
      </c>
      <c r="BV37" s="31">
        <v>0</v>
      </c>
      <c r="BW37" s="31">
        <v>0</v>
      </c>
      <c r="BX37" s="31">
        <v>0</v>
      </c>
      <c r="BY37" s="31">
        <v>0</v>
      </c>
      <c r="BZ37" s="31">
        <v>0</v>
      </c>
      <c r="CA37" s="31">
        <v>0</v>
      </c>
      <c r="CB37" s="31">
        <v>0</v>
      </c>
      <c r="CC37" s="31">
        <v>0</v>
      </c>
      <c r="CD37" s="31">
        <v>0</v>
      </c>
      <c r="CE37" s="31">
        <v>0</v>
      </c>
      <c r="CF37" s="31">
        <v>0</v>
      </c>
      <c r="CG37" s="31">
        <v>0</v>
      </c>
      <c r="CH37" s="31">
        <v>0</v>
      </c>
      <c r="CI37" s="31">
        <v>0</v>
      </c>
    </row>
    <row r="38" spans="1:87" x14ac:dyDescent="0.25">
      <c r="A38" s="2"/>
      <c r="AT38" s="31">
        <v>0</v>
      </c>
      <c r="AU38" s="31">
        <v>0</v>
      </c>
      <c r="AV38" s="31">
        <v>0</v>
      </c>
      <c r="AW38" s="31">
        <v>0</v>
      </c>
      <c r="AX38" s="31">
        <v>0</v>
      </c>
      <c r="AY38" s="31">
        <v>0</v>
      </c>
      <c r="AZ38" s="31">
        <v>0</v>
      </c>
      <c r="BA38" s="31">
        <v>0</v>
      </c>
      <c r="BB38" s="31">
        <v>0</v>
      </c>
      <c r="BC38" s="31">
        <v>0</v>
      </c>
      <c r="BD38" s="31">
        <v>0</v>
      </c>
      <c r="BE38" s="31">
        <v>0</v>
      </c>
      <c r="BF38" s="31">
        <v>0</v>
      </c>
      <c r="BG38" s="31">
        <v>0</v>
      </c>
      <c r="BH38" s="31">
        <v>0</v>
      </c>
      <c r="BI38" s="31">
        <v>0</v>
      </c>
      <c r="BJ38" s="31">
        <v>0</v>
      </c>
      <c r="BK38" s="31">
        <v>0</v>
      </c>
      <c r="BL38" s="31">
        <v>0</v>
      </c>
      <c r="BM38" s="31">
        <v>0</v>
      </c>
      <c r="BN38" s="31">
        <v>0</v>
      </c>
      <c r="BO38" s="31">
        <v>0</v>
      </c>
      <c r="BP38" s="31">
        <v>0</v>
      </c>
      <c r="BQ38" s="31">
        <v>0</v>
      </c>
      <c r="BR38" s="31">
        <v>0</v>
      </c>
      <c r="BS38" s="31">
        <v>0</v>
      </c>
      <c r="BT38" s="31">
        <v>0</v>
      </c>
      <c r="BU38" s="31">
        <v>0</v>
      </c>
      <c r="BV38" s="31">
        <v>0</v>
      </c>
      <c r="BW38" s="31">
        <v>0</v>
      </c>
      <c r="BX38" s="31">
        <v>0</v>
      </c>
      <c r="BY38" s="31">
        <v>0</v>
      </c>
      <c r="BZ38" s="31">
        <v>0</v>
      </c>
      <c r="CA38" s="31">
        <v>0</v>
      </c>
      <c r="CB38" s="31">
        <v>0</v>
      </c>
      <c r="CC38" s="31">
        <v>0</v>
      </c>
      <c r="CD38" s="31">
        <v>0</v>
      </c>
      <c r="CE38" s="31">
        <v>0</v>
      </c>
      <c r="CF38" s="31">
        <v>0</v>
      </c>
      <c r="CG38" s="31">
        <v>0</v>
      </c>
      <c r="CH38" s="31">
        <v>0</v>
      </c>
      <c r="CI38" s="31">
        <v>0</v>
      </c>
    </row>
    <row r="39" spans="1:87" x14ac:dyDescent="0.25">
      <c r="A39" s="2"/>
      <c r="AT39" s="31">
        <v>0</v>
      </c>
      <c r="AU39" s="31">
        <v>0</v>
      </c>
      <c r="AV39" s="31">
        <v>0</v>
      </c>
      <c r="AW39" s="31">
        <v>0</v>
      </c>
      <c r="AX39" s="31">
        <v>0</v>
      </c>
      <c r="AY39" s="31">
        <v>0</v>
      </c>
      <c r="AZ39" s="31">
        <v>0</v>
      </c>
      <c r="BA39" s="31">
        <v>0</v>
      </c>
      <c r="BB39" s="31">
        <v>0</v>
      </c>
      <c r="BC39" s="31">
        <v>0</v>
      </c>
      <c r="BD39" s="31">
        <v>0</v>
      </c>
      <c r="BE39" s="31">
        <v>0</v>
      </c>
      <c r="BF39" s="31">
        <v>0</v>
      </c>
      <c r="BG39" s="31">
        <v>0</v>
      </c>
      <c r="BH39" s="31">
        <v>0</v>
      </c>
      <c r="BI39" s="31">
        <v>0</v>
      </c>
      <c r="BJ39" s="31">
        <v>0</v>
      </c>
      <c r="BK39" s="31">
        <v>0</v>
      </c>
      <c r="BL39" s="31">
        <v>0</v>
      </c>
      <c r="BM39" s="31">
        <v>0</v>
      </c>
      <c r="BN39" s="31">
        <v>0</v>
      </c>
      <c r="BO39" s="31">
        <v>0</v>
      </c>
      <c r="BP39" s="31">
        <v>0</v>
      </c>
      <c r="BQ39" s="31">
        <v>0</v>
      </c>
      <c r="BR39" s="31">
        <v>0</v>
      </c>
      <c r="BS39" s="31">
        <v>0</v>
      </c>
      <c r="BT39" s="31">
        <v>0</v>
      </c>
      <c r="BU39" s="31">
        <v>0</v>
      </c>
      <c r="BV39" s="31">
        <v>0</v>
      </c>
      <c r="BW39" s="31">
        <v>0</v>
      </c>
      <c r="BX39" s="31">
        <v>0</v>
      </c>
      <c r="BY39" s="31">
        <v>0</v>
      </c>
      <c r="BZ39" s="31">
        <v>0</v>
      </c>
      <c r="CA39" s="31">
        <v>0</v>
      </c>
      <c r="CB39" s="31">
        <v>0</v>
      </c>
      <c r="CC39" s="31">
        <v>0</v>
      </c>
      <c r="CD39" s="31">
        <v>0</v>
      </c>
      <c r="CE39" s="31">
        <v>0</v>
      </c>
      <c r="CF39" s="31">
        <v>0</v>
      </c>
      <c r="CG39" s="31">
        <v>0</v>
      </c>
      <c r="CH39" s="31">
        <v>0</v>
      </c>
      <c r="CI39" s="31">
        <v>0</v>
      </c>
    </row>
    <row r="40" spans="1:87" x14ac:dyDescent="0.25">
      <c r="A40" s="2"/>
      <c r="AT40" s="31">
        <v>0</v>
      </c>
      <c r="AU40" s="31">
        <v>0</v>
      </c>
      <c r="AV40" s="31">
        <v>0</v>
      </c>
      <c r="AW40" s="31">
        <v>0</v>
      </c>
      <c r="AX40" s="31">
        <v>0</v>
      </c>
      <c r="AY40" s="31">
        <v>0</v>
      </c>
      <c r="AZ40" s="31">
        <v>0</v>
      </c>
      <c r="BA40" s="31">
        <v>0</v>
      </c>
      <c r="BB40" s="31">
        <v>0</v>
      </c>
      <c r="BC40" s="31">
        <v>0</v>
      </c>
      <c r="BD40" s="31">
        <v>0</v>
      </c>
      <c r="BE40" s="31">
        <v>0</v>
      </c>
      <c r="BF40" s="31">
        <v>0</v>
      </c>
      <c r="BG40" s="31">
        <v>0</v>
      </c>
      <c r="BH40" s="31">
        <v>0</v>
      </c>
      <c r="BI40" s="31">
        <v>0</v>
      </c>
      <c r="BJ40" s="31">
        <v>0</v>
      </c>
      <c r="BK40" s="31">
        <v>0</v>
      </c>
      <c r="BL40" s="31">
        <v>0</v>
      </c>
      <c r="BM40" s="31">
        <v>0</v>
      </c>
      <c r="BN40" s="31">
        <v>0</v>
      </c>
      <c r="BO40" s="31">
        <v>0</v>
      </c>
      <c r="BP40" s="31">
        <v>0</v>
      </c>
      <c r="BQ40" s="31">
        <v>0</v>
      </c>
      <c r="BR40" s="31">
        <v>0</v>
      </c>
      <c r="BS40" s="31">
        <v>0</v>
      </c>
      <c r="BT40" s="31">
        <v>0</v>
      </c>
      <c r="BU40" s="31">
        <v>0</v>
      </c>
      <c r="BV40" s="31">
        <v>0</v>
      </c>
      <c r="BW40" s="31">
        <v>0</v>
      </c>
      <c r="BX40" s="31">
        <v>0</v>
      </c>
      <c r="BY40" s="31">
        <v>0</v>
      </c>
      <c r="BZ40" s="31">
        <v>0</v>
      </c>
      <c r="CA40" s="31">
        <v>0</v>
      </c>
      <c r="CB40" s="31">
        <v>0</v>
      </c>
      <c r="CC40" s="31">
        <v>0</v>
      </c>
      <c r="CD40" s="31">
        <v>0</v>
      </c>
      <c r="CE40" s="31">
        <v>0</v>
      </c>
      <c r="CF40" s="31">
        <v>0</v>
      </c>
      <c r="CG40" s="31">
        <v>0</v>
      </c>
      <c r="CH40" s="31">
        <v>0</v>
      </c>
      <c r="CI40" s="31">
        <v>0</v>
      </c>
    </row>
    <row r="41" spans="1:87" x14ac:dyDescent="0.25">
      <c r="A41" s="2"/>
      <c r="AT41" s="31">
        <v>0</v>
      </c>
      <c r="AU41" s="31">
        <v>0</v>
      </c>
      <c r="AV41" s="31">
        <v>0</v>
      </c>
      <c r="AW41" s="31">
        <v>0</v>
      </c>
      <c r="AX41" s="31">
        <v>0</v>
      </c>
      <c r="AY41" s="31">
        <v>0</v>
      </c>
      <c r="AZ41" s="31">
        <v>0</v>
      </c>
      <c r="BA41" s="31">
        <v>0</v>
      </c>
      <c r="BB41" s="31">
        <v>0</v>
      </c>
      <c r="BC41" s="31">
        <v>0</v>
      </c>
      <c r="BD41" s="31">
        <v>0</v>
      </c>
      <c r="BE41" s="31">
        <v>0</v>
      </c>
      <c r="BF41" s="31">
        <v>0</v>
      </c>
      <c r="BG41" s="31">
        <v>0</v>
      </c>
      <c r="BH41" s="31">
        <v>0</v>
      </c>
      <c r="BI41" s="31">
        <v>0</v>
      </c>
      <c r="BJ41" s="31">
        <v>0</v>
      </c>
      <c r="BK41" s="31">
        <v>0</v>
      </c>
      <c r="BL41" s="31">
        <v>0</v>
      </c>
      <c r="BM41" s="31">
        <v>0</v>
      </c>
      <c r="BN41" s="31">
        <v>0</v>
      </c>
      <c r="BO41" s="31">
        <v>0</v>
      </c>
      <c r="BP41" s="31">
        <v>0</v>
      </c>
      <c r="BQ41" s="31">
        <v>0</v>
      </c>
      <c r="BR41" s="31">
        <v>0</v>
      </c>
      <c r="BS41" s="31">
        <v>0</v>
      </c>
      <c r="BT41" s="31">
        <v>0</v>
      </c>
      <c r="BU41" s="31">
        <v>0</v>
      </c>
      <c r="BV41" s="31">
        <v>0</v>
      </c>
      <c r="BW41" s="31">
        <v>0</v>
      </c>
      <c r="BX41" s="31">
        <v>0</v>
      </c>
      <c r="BY41" s="31">
        <v>0</v>
      </c>
      <c r="BZ41" s="31">
        <v>0</v>
      </c>
      <c r="CA41" s="31">
        <v>0</v>
      </c>
      <c r="CB41" s="31">
        <v>0</v>
      </c>
      <c r="CC41" s="31">
        <v>0</v>
      </c>
      <c r="CD41" s="31">
        <v>0</v>
      </c>
      <c r="CE41" s="31">
        <v>0</v>
      </c>
      <c r="CF41" s="31">
        <v>0</v>
      </c>
      <c r="CG41" s="31">
        <v>0</v>
      </c>
      <c r="CH41" s="31">
        <v>0</v>
      </c>
      <c r="CI41" s="31">
        <v>0</v>
      </c>
    </row>
    <row r="42" spans="1:87" x14ac:dyDescent="0.25">
      <c r="A42" s="2"/>
      <c r="AT42" s="31">
        <v>0</v>
      </c>
      <c r="AU42" s="31">
        <v>0</v>
      </c>
      <c r="AV42" s="31">
        <v>0</v>
      </c>
      <c r="AW42" s="31">
        <v>0</v>
      </c>
      <c r="AX42" s="31">
        <v>0</v>
      </c>
      <c r="AY42" s="31">
        <v>0</v>
      </c>
      <c r="AZ42" s="31">
        <v>0</v>
      </c>
      <c r="BA42" s="31">
        <v>0</v>
      </c>
      <c r="BB42" s="31">
        <v>0</v>
      </c>
      <c r="BC42" s="31">
        <v>0</v>
      </c>
      <c r="BD42" s="31">
        <v>0</v>
      </c>
      <c r="BE42" s="31">
        <v>0</v>
      </c>
      <c r="BF42" s="31">
        <v>0</v>
      </c>
      <c r="BG42" s="31">
        <v>0</v>
      </c>
      <c r="BH42" s="31">
        <v>0</v>
      </c>
      <c r="BI42" s="31">
        <v>0</v>
      </c>
      <c r="BJ42" s="31">
        <v>0</v>
      </c>
      <c r="BK42" s="31">
        <v>0</v>
      </c>
      <c r="BL42" s="31">
        <v>0</v>
      </c>
      <c r="BM42" s="31">
        <v>0</v>
      </c>
      <c r="BN42" s="31">
        <v>0</v>
      </c>
      <c r="BO42" s="31">
        <v>0</v>
      </c>
      <c r="BP42" s="31">
        <v>0</v>
      </c>
      <c r="BQ42" s="31">
        <v>0</v>
      </c>
      <c r="BR42" s="31">
        <v>0</v>
      </c>
      <c r="BS42" s="31">
        <v>0</v>
      </c>
      <c r="BT42" s="31">
        <v>0</v>
      </c>
      <c r="BU42" s="31">
        <v>0</v>
      </c>
      <c r="BV42" s="31">
        <v>0</v>
      </c>
      <c r="BW42" s="31">
        <v>0</v>
      </c>
      <c r="BX42" s="31">
        <v>0</v>
      </c>
      <c r="BY42" s="31">
        <v>0</v>
      </c>
      <c r="BZ42" s="31">
        <v>0</v>
      </c>
      <c r="CA42" s="31">
        <v>0</v>
      </c>
      <c r="CB42" s="31">
        <v>0</v>
      </c>
      <c r="CC42" s="31">
        <v>0</v>
      </c>
      <c r="CD42" s="31">
        <v>0</v>
      </c>
      <c r="CE42" s="31">
        <v>0</v>
      </c>
      <c r="CF42" s="31">
        <v>0</v>
      </c>
      <c r="CG42" s="31">
        <v>0</v>
      </c>
      <c r="CH42" s="31">
        <v>0</v>
      </c>
      <c r="CI42" s="31">
        <v>0</v>
      </c>
    </row>
    <row r="43" spans="1:87" x14ac:dyDescent="0.25">
      <c r="A43" s="2"/>
      <c r="AT43" s="31">
        <v>0</v>
      </c>
      <c r="AU43" s="31">
        <v>0</v>
      </c>
      <c r="AV43" s="31">
        <v>0</v>
      </c>
      <c r="AW43" s="31">
        <v>0</v>
      </c>
      <c r="AX43" s="31">
        <v>0</v>
      </c>
      <c r="AY43" s="31">
        <v>0</v>
      </c>
      <c r="AZ43" s="31">
        <v>0</v>
      </c>
      <c r="BA43" s="31">
        <v>0</v>
      </c>
      <c r="BB43" s="31">
        <v>0</v>
      </c>
      <c r="BC43" s="31">
        <v>0</v>
      </c>
      <c r="BD43" s="31">
        <v>0</v>
      </c>
      <c r="BE43" s="31">
        <v>0</v>
      </c>
      <c r="BF43" s="31">
        <v>0</v>
      </c>
      <c r="BG43" s="31">
        <v>0</v>
      </c>
      <c r="BH43" s="31">
        <v>0</v>
      </c>
      <c r="BI43" s="31">
        <v>0</v>
      </c>
      <c r="BJ43" s="31">
        <v>0</v>
      </c>
      <c r="BK43" s="31">
        <v>0</v>
      </c>
      <c r="BL43" s="31">
        <v>0</v>
      </c>
      <c r="BM43" s="31">
        <v>0</v>
      </c>
      <c r="BN43" s="31">
        <v>0</v>
      </c>
      <c r="BO43" s="31">
        <v>0</v>
      </c>
      <c r="BP43" s="31">
        <v>0</v>
      </c>
      <c r="BQ43" s="31">
        <v>0</v>
      </c>
      <c r="BR43" s="31">
        <v>0</v>
      </c>
      <c r="BS43" s="31">
        <v>0</v>
      </c>
      <c r="BT43" s="31">
        <v>0</v>
      </c>
      <c r="BU43" s="31">
        <v>0</v>
      </c>
      <c r="BV43" s="31">
        <v>0</v>
      </c>
      <c r="BW43" s="31">
        <v>0</v>
      </c>
      <c r="BX43" s="31">
        <v>0</v>
      </c>
      <c r="BY43" s="31">
        <v>0</v>
      </c>
      <c r="BZ43" s="31">
        <v>0</v>
      </c>
      <c r="CA43" s="31">
        <v>0</v>
      </c>
      <c r="CB43" s="31">
        <v>0</v>
      </c>
      <c r="CC43" s="31">
        <v>0</v>
      </c>
      <c r="CD43" s="31">
        <v>0</v>
      </c>
      <c r="CE43" s="31">
        <v>0</v>
      </c>
      <c r="CF43" s="31">
        <v>0</v>
      </c>
      <c r="CG43" s="31">
        <v>0</v>
      </c>
      <c r="CH43" s="31">
        <v>0</v>
      </c>
      <c r="CI43" s="31">
        <v>0</v>
      </c>
    </row>
    <row r="44" spans="1:87" x14ac:dyDescent="0.25">
      <c r="A44" s="2"/>
      <c r="AT44" s="31">
        <v>0</v>
      </c>
      <c r="AU44" s="31">
        <v>0</v>
      </c>
      <c r="AV44" s="31">
        <v>0</v>
      </c>
      <c r="AW44" s="31">
        <v>0</v>
      </c>
      <c r="AX44" s="31">
        <v>0</v>
      </c>
      <c r="AY44" s="31">
        <v>0</v>
      </c>
      <c r="AZ44" s="31">
        <v>0</v>
      </c>
      <c r="BA44" s="31">
        <v>0</v>
      </c>
      <c r="BB44" s="31">
        <v>0</v>
      </c>
      <c r="BC44" s="31">
        <v>0</v>
      </c>
      <c r="BD44" s="31">
        <v>0</v>
      </c>
      <c r="BE44" s="31">
        <v>0</v>
      </c>
      <c r="BF44" s="31">
        <v>0</v>
      </c>
      <c r="BG44" s="31">
        <v>0</v>
      </c>
      <c r="BH44" s="31">
        <v>0</v>
      </c>
      <c r="BI44" s="31">
        <v>0</v>
      </c>
      <c r="BJ44" s="31">
        <v>0</v>
      </c>
      <c r="BK44" s="31">
        <v>0</v>
      </c>
      <c r="BL44" s="31">
        <v>0</v>
      </c>
      <c r="BM44" s="31">
        <v>0</v>
      </c>
      <c r="BN44" s="31">
        <v>0</v>
      </c>
      <c r="BO44" s="31">
        <v>0</v>
      </c>
      <c r="BP44" s="31">
        <v>0</v>
      </c>
      <c r="BQ44" s="31">
        <v>0</v>
      </c>
      <c r="BR44" s="31">
        <v>0</v>
      </c>
      <c r="BS44" s="31">
        <v>0</v>
      </c>
      <c r="BT44" s="31">
        <v>0</v>
      </c>
      <c r="BU44" s="31">
        <v>0</v>
      </c>
      <c r="BV44" s="31">
        <v>0</v>
      </c>
      <c r="BW44" s="31">
        <v>0</v>
      </c>
      <c r="BX44" s="31">
        <v>0</v>
      </c>
      <c r="BY44" s="31">
        <v>0</v>
      </c>
      <c r="BZ44" s="31">
        <v>0</v>
      </c>
      <c r="CA44" s="31">
        <v>0</v>
      </c>
      <c r="CB44" s="31">
        <v>0</v>
      </c>
      <c r="CC44" s="31">
        <v>0</v>
      </c>
      <c r="CD44" s="31">
        <v>0</v>
      </c>
      <c r="CE44" s="31">
        <v>0</v>
      </c>
      <c r="CF44" s="31">
        <v>0</v>
      </c>
      <c r="CG44" s="31">
        <v>0</v>
      </c>
      <c r="CH44" s="31">
        <v>0</v>
      </c>
      <c r="CI44" s="31">
        <v>0</v>
      </c>
    </row>
    <row r="45" spans="1:87" x14ac:dyDescent="0.25">
      <c r="A45" s="2"/>
      <c r="AT45" s="31">
        <v>0</v>
      </c>
      <c r="AU45" s="31">
        <v>0</v>
      </c>
      <c r="AV45" s="31">
        <v>0</v>
      </c>
      <c r="AW45" s="31">
        <v>0</v>
      </c>
      <c r="AX45" s="31">
        <v>0</v>
      </c>
      <c r="AY45" s="31">
        <v>0</v>
      </c>
      <c r="AZ45" s="31">
        <v>0</v>
      </c>
      <c r="BA45" s="31">
        <v>0</v>
      </c>
      <c r="BB45" s="31">
        <v>0</v>
      </c>
      <c r="BC45" s="31">
        <v>0</v>
      </c>
      <c r="BD45" s="31">
        <v>0</v>
      </c>
      <c r="BE45" s="31">
        <v>0</v>
      </c>
      <c r="BF45" s="31">
        <v>0</v>
      </c>
      <c r="BG45" s="31">
        <v>0</v>
      </c>
      <c r="BH45" s="31">
        <v>0</v>
      </c>
      <c r="BI45" s="31">
        <v>0</v>
      </c>
      <c r="BJ45" s="31">
        <v>0</v>
      </c>
      <c r="BK45" s="31">
        <v>0</v>
      </c>
      <c r="BL45" s="31">
        <v>0</v>
      </c>
      <c r="BM45" s="31">
        <v>0</v>
      </c>
      <c r="BN45" s="31">
        <v>0</v>
      </c>
      <c r="BO45" s="31">
        <v>0</v>
      </c>
      <c r="BP45" s="31">
        <v>0</v>
      </c>
      <c r="BQ45" s="31">
        <v>0</v>
      </c>
      <c r="BR45" s="31">
        <v>0</v>
      </c>
      <c r="BS45" s="31">
        <v>0</v>
      </c>
      <c r="BT45" s="31">
        <v>0</v>
      </c>
      <c r="BU45" s="31">
        <v>0</v>
      </c>
      <c r="BV45" s="31">
        <v>0</v>
      </c>
      <c r="BW45" s="31">
        <v>0</v>
      </c>
      <c r="BX45" s="31">
        <v>0</v>
      </c>
      <c r="BY45" s="31">
        <v>0</v>
      </c>
      <c r="BZ45" s="31">
        <v>0</v>
      </c>
      <c r="CA45" s="31">
        <v>0</v>
      </c>
      <c r="CB45" s="31">
        <v>0</v>
      </c>
      <c r="CC45" s="31">
        <v>0</v>
      </c>
      <c r="CD45" s="31">
        <v>0</v>
      </c>
      <c r="CE45" s="31">
        <v>0</v>
      </c>
      <c r="CF45" s="31">
        <v>0</v>
      </c>
      <c r="CG45" s="31">
        <v>0</v>
      </c>
      <c r="CH45" s="31">
        <v>0</v>
      </c>
      <c r="CI45" s="31">
        <v>0</v>
      </c>
    </row>
    <row r="46" spans="1:87" x14ac:dyDescent="0.25">
      <c r="A46" s="2"/>
      <c r="AT46" s="31">
        <v>0</v>
      </c>
      <c r="AU46" s="31">
        <v>0</v>
      </c>
      <c r="AV46" s="31">
        <v>0</v>
      </c>
      <c r="AW46" s="31">
        <v>0</v>
      </c>
      <c r="AX46" s="31">
        <v>0</v>
      </c>
      <c r="AY46" s="31">
        <v>0</v>
      </c>
      <c r="AZ46" s="31">
        <v>0</v>
      </c>
      <c r="BA46" s="31">
        <v>0</v>
      </c>
      <c r="BB46" s="31">
        <v>0</v>
      </c>
      <c r="BC46" s="31">
        <v>0</v>
      </c>
      <c r="BD46" s="31">
        <v>0</v>
      </c>
      <c r="BE46" s="31">
        <v>0</v>
      </c>
      <c r="BF46" s="31">
        <v>0</v>
      </c>
      <c r="BG46" s="31">
        <v>0</v>
      </c>
      <c r="BH46" s="31">
        <v>0</v>
      </c>
      <c r="BI46" s="31">
        <v>0</v>
      </c>
      <c r="BJ46" s="31">
        <v>0</v>
      </c>
      <c r="BK46" s="31">
        <v>0</v>
      </c>
      <c r="BL46" s="31">
        <v>0</v>
      </c>
      <c r="BM46" s="31">
        <v>0</v>
      </c>
      <c r="BN46" s="31">
        <v>0</v>
      </c>
      <c r="BO46" s="31">
        <v>0</v>
      </c>
      <c r="BP46" s="31">
        <v>0</v>
      </c>
      <c r="BQ46" s="31">
        <v>0</v>
      </c>
      <c r="BR46" s="31">
        <v>0</v>
      </c>
      <c r="BS46" s="31">
        <v>0</v>
      </c>
      <c r="BT46" s="31">
        <v>0</v>
      </c>
      <c r="BU46" s="31">
        <v>0</v>
      </c>
      <c r="BV46" s="31">
        <v>0</v>
      </c>
      <c r="BW46" s="31">
        <v>0</v>
      </c>
      <c r="BX46" s="31">
        <v>0</v>
      </c>
      <c r="BY46" s="31">
        <v>0</v>
      </c>
      <c r="BZ46" s="31">
        <v>0</v>
      </c>
      <c r="CA46" s="31">
        <v>0</v>
      </c>
      <c r="CB46" s="31">
        <v>0</v>
      </c>
      <c r="CC46" s="31">
        <v>0</v>
      </c>
      <c r="CD46" s="31">
        <v>0</v>
      </c>
      <c r="CE46" s="31">
        <v>0</v>
      </c>
      <c r="CF46" s="31">
        <v>0</v>
      </c>
      <c r="CG46" s="31">
        <v>0</v>
      </c>
      <c r="CH46" s="31">
        <v>0</v>
      </c>
      <c r="CI46" s="31">
        <v>0</v>
      </c>
    </row>
    <row r="47" spans="1:87" x14ac:dyDescent="0.25">
      <c r="A47" s="2"/>
      <c r="AT47" s="31">
        <v>0</v>
      </c>
      <c r="AU47" s="31">
        <v>0</v>
      </c>
      <c r="AV47" s="31">
        <v>0</v>
      </c>
      <c r="AW47" s="31">
        <v>0</v>
      </c>
      <c r="AX47" s="31">
        <v>0</v>
      </c>
      <c r="AY47" s="31">
        <v>0</v>
      </c>
      <c r="AZ47" s="31">
        <v>0</v>
      </c>
      <c r="BA47" s="31">
        <v>0</v>
      </c>
      <c r="BB47" s="31">
        <v>0</v>
      </c>
      <c r="BC47" s="31">
        <v>0</v>
      </c>
      <c r="BD47" s="31">
        <v>0</v>
      </c>
      <c r="BE47" s="31">
        <v>0</v>
      </c>
      <c r="BF47" s="31">
        <v>0</v>
      </c>
      <c r="BG47" s="31">
        <v>0</v>
      </c>
      <c r="BH47" s="31">
        <v>0</v>
      </c>
      <c r="BI47" s="31">
        <v>0</v>
      </c>
      <c r="BJ47" s="31">
        <v>0</v>
      </c>
      <c r="BK47" s="31">
        <v>0</v>
      </c>
      <c r="BL47" s="31">
        <v>0</v>
      </c>
      <c r="BM47" s="31">
        <v>0</v>
      </c>
      <c r="BN47" s="31">
        <v>0</v>
      </c>
      <c r="BO47" s="31">
        <v>0</v>
      </c>
      <c r="BP47" s="31">
        <v>0</v>
      </c>
      <c r="BQ47" s="31">
        <v>0</v>
      </c>
      <c r="BR47" s="31">
        <v>0</v>
      </c>
      <c r="BS47" s="31">
        <v>0</v>
      </c>
      <c r="BT47" s="31">
        <v>0</v>
      </c>
      <c r="BU47" s="31">
        <v>0</v>
      </c>
      <c r="BV47" s="31">
        <v>0</v>
      </c>
      <c r="BW47" s="31">
        <v>0</v>
      </c>
      <c r="BX47" s="31">
        <v>0</v>
      </c>
      <c r="BY47" s="31">
        <v>0</v>
      </c>
      <c r="BZ47" s="31">
        <v>0</v>
      </c>
      <c r="CA47" s="31">
        <v>0</v>
      </c>
      <c r="CB47" s="31">
        <v>0</v>
      </c>
      <c r="CC47" s="31">
        <v>0</v>
      </c>
      <c r="CD47" s="31">
        <v>0</v>
      </c>
      <c r="CE47" s="31">
        <v>0</v>
      </c>
      <c r="CF47" s="31">
        <v>0</v>
      </c>
      <c r="CG47" s="31">
        <v>0</v>
      </c>
      <c r="CH47" s="31">
        <v>0</v>
      </c>
      <c r="CI47" s="31">
        <v>0</v>
      </c>
    </row>
    <row r="48" spans="1:87" x14ac:dyDescent="0.25">
      <c r="A48" s="2"/>
      <c r="AT48" s="31">
        <v>0</v>
      </c>
      <c r="AU48" s="31">
        <v>0</v>
      </c>
      <c r="AV48" s="31">
        <v>0</v>
      </c>
      <c r="AW48" s="31">
        <v>0</v>
      </c>
      <c r="AX48" s="31">
        <v>0</v>
      </c>
      <c r="AY48" s="31">
        <v>0</v>
      </c>
      <c r="AZ48" s="31">
        <v>0</v>
      </c>
      <c r="BA48" s="31">
        <v>0</v>
      </c>
      <c r="BB48" s="31">
        <v>0</v>
      </c>
      <c r="BC48" s="31">
        <v>0</v>
      </c>
      <c r="BD48" s="31">
        <v>0</v>
      </c>
      <c r="BE48" s="31">
        <v>0</v>
      </c>
      <c r="BF48" s="31">
        <v>0</v>
      </c>
      <c r="BG48" s="31">
        <v>0</v>
      </c>
      <c r="BH48" s="31">
        <v>0</v>
      </c>
      <c r="BI48" s="31">
        <v>0</v>
      </c>
      <c r="BJ48" s="31">
        <v>0</v>
      </c>
      <c r="BK48" s="31">
        <v>0</v>
      </c>
      <c r="BL48" s="31">
        <v>0</v>
      </c>
      <c r="BM48" s="31">
        <v>0</v>
      </c>
      <c r="BN48" s="31">
        <v>0</v>
      </c>
      <c r="BO48" s="31">
        <v>0</v>
      </c>
      <c r="BP48" s="31">
        <v>0</v>
      </c>
      <c r="BQ48" s="31">
        <v>0</v>
      </c>
      <c r="BR48" s="31">
        <v>0</v>
      </c>
      <c r="BS48" s="31">
        <v>0</v>
      </c>
      <c r="BT48" s="31">
        <v>0</v>
      </c>
      <c r="BU48" s="31">
        <v>0</v>
      </c>
      <c r="BV48" s="31">
        <v>0</v>
      </c>
      <c r="BW48" s="31">
        <v>0</v>
      </c>
      <c r="BX48" s="31">
        <v>0</v>
      </c>
      <c r="BY48" s="31">
        <v>0</v>
      </c>
      <c r="BZ48" s="31">
        <v>0</v>
      </c>
      <c r="CA48" s="31">
        <v>0</v>
      </c>
      <c r="CB48" s="31">
        <v>0</v>
      </c>
      <c r="CC48" s="31">
        <v>0</v>
      </c>
      <c r="CD48" s="31">
        <v>0</v>
      </c>
      <c r="CE48" s="31">
        <v>0</v>
      </c>
      <c r="CF48" s="31">
        <v>0</v>
      </c>
      <c r="CG48" s="31">
        <v>0</v>
      </c>
      <c r="CH48" s="31">
        <v>0</v>
      </c>
      <c r="CI48" s="31">
        <v>0</v>
      </c>
    </row>
    <row r="49" spans="1:87" x14ac:dyDescent="0.25">
      <c r="A49" s="2"/>
      <c r="AT49" s="31">
        <v>0</v>
      </c>
      <c r="AU49" s="31">
        <v>0</v>
      </c>
      <c r="AV49" s="31">
        <v>0</v>
      </c>
      <c r="AW49" s="31">
        <v>0</v>
      </c>
      <c r="AX49" s="31">
        <v>0</v>
      </c>
      <c r="AY49" s="31">
        <v>0</v>
      </c>
      <c r="AZ49" s="31">
        <v>0</v>
      </c>
      <c r="BA49" s="31">
        <v>0</v>
      </c>
      <c r="BB49" s="31">
        <v>0</v>
      </c>
      <c r="BC49" s="31">
        <v>0</v>
      </c>
      <c r="BD49" s="31">
        <v>0</v>
      </c>
      <c r="BE49" s="31">
        <v>0</v>
      </c>
      <c r="BF49" s="31">
        <v>0</v>
      </c>
      <c r="BG49" s="31">
        <v>0</v>
      </c>
      <c r="BH49" s="31">
        <v>0</v>
      </c>
      <c r="BI49" s="31">
        <v>0</v>
      </c>
      <c r="BJ49" s="31">
        <v>0</v>
      </c>
      <c r="BK49" s="31">
        <v>0</v>
      </c>
      <c r="BL49" s="31">
        <v>0</v>
      </c>
      <c r="BM49" s="31">
        <v>0</v>
      </c>
      <c r="BN49" s="31">
        <v>0</v>
      </c>
      <c r="BO49" s="31">
        <v>0</v>
      </c>
      <c r="BP49" s="31">
        <v>0</v>
      </c>
      <c r="BQ49" s="31">
        <v>0</v>
      </c>
      <c r="BR49" s="31">
        <v>0</v>
      </c>
      <c r="BS49" s="31">
        <v>0</v>
      </c>
      <c r="BT49" s="31">
        <v>0</v>
      </c>
      <c r="BU49" s="31">
        <v>0</v>
      </c>
      <c r="BV49" s="31">
        <v>0</v>
      </c>
      <c r="BW49" s="31">
        <v>0</v>
      </c>
      <c r="BX49" s="31">
        <v>0</v>
      </c>
      <c r="BY49" s="31">
        <v>0</v>
      </c>
      <c r="BZ49" s="31">
        <v>0</v>
      </c>
      <c r="CA49" s="31">
        <v>0</v>
      </c>
      <c r="CB49" s="31">
        <v>0</v>
      </c>
      <c r="CC49" s="31">
        <v>0</v>
      </c>
      <c r="CD49" s="31">
        <v>0</v>
      </c>
      <c r="CE49" s="31">
        <v>0</v>
      </c>
      <c r="CF49" s="31">
        <v>0</v>
      </c>
      <c r="CG49" s="31">
        <v>0</v>
      </c>
      <c r="CH49" s="31">
        <v>0</v>
      </c>
      <c r="CI49" s="31">
        <v>0</v>
      </c>
    </row>
    <row r="50" spans="1:87" x14ac:dyDescent="0.25">
      <c r="A50" s="2"/>
      <c r="AT50" s="31">
        <v>0</v>
      </c>
      <c r="AU50" s="31">
        <v>0</v>
      </c>
      <c r="AV50" s="31">
        <v>0</v>
      </c>
      <c r="AW50" s="31">
        <v>0</v>
      </c>
      <c r="AX50" s="31">
        <v>0</v>
      </c>
      <c r="AY50" s="31">
        <v>0</v>
      </c>
      <c r="AZ50" s="31">
        <v>0</v>
      </c>
      <c r="BA50" s="31">
        <v>0</v>
      </c>
      <c r="BB50" s="31">
        <v>0</v>
      </c>
      <c r="BC50" s="31">
        <v>0</v>
      </c>
      <c r="BD50" s="31">
        <v>0</v>
      </c>
      <c r="BE50" s="31">
        <v>0</v>
      </c>
      <c r="BF50" s="31">
        <v>0</v>
      </c>
      <c r="BG50" s="31">
        <v>0</v>
      </c>
      <c r="BH50" s="31">
        <v>0</v>
      </c>
      <c r="BI50" s="31">
        <v>0</v>
      </c>
      <c r="BJ50" s="31">
        <v>0</v>
      </c>
      <c r="BK50" s="31">
        <v>0</v>
      </c>
      <c r="BL50" s="31">
        <v>0</v>
      </c>
      <c r="BM50" s="31">
        <v>0</v>
      </c>
      <c r="BN50" s="31">
        <v>0</v>
      </c>
      <c r="BO50" s="31">
        <v>0</v>
      </c>
      <c r="BP50" s="31">
        <v>0</v>
      </c>
      <c r="BQ50" s="31">
        <v>0</v>
      </c>
      <c r="BR50" s="31">
        <v>0</v>
      </c>
      <c r="BS50" s="31">
        <v>0</v>
      </c>
      <c r="BT50" s="31">
        <v>0</v>
      </c>
      <c r="BU50" s="31">
        <v>0</v>
      </c>
      <c r="BV50" s="31">
        <v>0</v>
      </c>
      <c r="BW50" s="31">
        <v>0</v>
      </c>
      <c r="BX50" s="31">
        <v>0</v>
      </c>
      <c r="BY50" s="31">
        <v>0</v>
      </c>
      <c r="BZ50" s="31">
        <v>0</v>
      </c>
      <c r="CA50" s="31">
        <v>0</v>
      </c>
      <c r="CB50" s="31">
        <v>0</v>
      </c>
      <c r="CC50" s="31">
        <v>0</v>
      </c>
      <c r="CD50" s="31">
        <v>0</v>
      </c>
      <c r="CE50" s="31">
        <v>0</v>
      </c>
      <c r="CF50" s="31">
        <v>0</v>
      </c>
      <c r="CG50" s="31">
        <v>0</v>
      </c>
      <c r="CH50" s="31">
        <v>0</v>
      </c>
      <c r="CI50" s="31">
        <v>0</v>
      </c>
    </row>
    <row r="51" spans="1:87" x14ac:dyDescent="0.25">
      <c r="A51" s="2"/>
      <c r="AT51" s="31">
        <v>0</v>
      </c>
      <c r="AU51" s="31">
        <v>0</v>
      </c>
      <c r="AV51" s="31">
        <v>0</v>
      </c>
      <c r="AW51" s="31">
        <v>0</v>
      </c>
      <c r="AX51" s="31">
        <v>0</v>
      </c>
      <c r="AY51" s="31">
        <v>0</v>
      </c>
      <c r="AZ51" s="31">
        <v>0</v>
      </c>
      <c r="BA51" s="31">
        <v>0</v>
      </c>
      <c r="BB51" s="31">
        <v>0</v>
      </c>
      <c r="BC51" s="31">
        <v>0</v>
      </c>
      <c r="BD51" s="31">
        <v>0</v>
      </c>
      <c r="BE51" s="31">
        <v>0</v>
      </c>
      <c r="BF51" s="31">
        <v>0</v>
      </c>
      <c r="BG51" s="31">
        <v>0</v>
      </c>
      <c r="BH51" s="31">
        <v>0</v>
      </c>
      <c r="BI51" s="31">
        <v>0</v>
      </c>
      <c r="BJ51" s="31">
        <v>0</v>
      </c>
      <c r="BK51" s="31">
        <v>0</v>
      </c>
      <c r="BL51" s="31">
        <v>0</v>
      </c>
      <c r="BM51" s="31">
        <v>0</v>
      </c>
      <c r="BN51" s="31">
        <v>0</v>
      </c>
      <c r="BO51" s="31">
        <v>0</v>
      </c>
      <c r="BP51" s="31">
        <v>0</v>
      </c>
      <c r="BQ51" s="31">
        <v>0</v>
      </c>
      <c r="BR51" s="31">
        <v>0</v>
      </c>
      <c r="BS51" s="31">
        <v>0</v>
      </c>
      <c r="BT51" s="31">
        <v>0</v>
      </c>
      <c r="BU51" s="31">
        <v>0</v>
      </c>
      <c r="BV51" s="31">
        <v>0</v>
      </c>
      <c r="BW51" s="31">
        <v>0</v>
      </c>
      <c r="BX51" s="31">
        <v>0</v>
      </c>
      <c r="BY51" s="31">
        <v>0</v>
      </c>
      <c r="BZ51" s="31">
        <v>0</v>
      </c>
      <c r="CA51" s="31">
        <v>0</v>
      </c>
      <c r="CB51" s="31">
        <v>0</v>
      </c>
      <c r="CC51" s="31">
        <v>0</v>
      </c>
      <c r="CD51" s="31">
        <v>0</v>
      </c>
      <c r="CE51" s="31">
        <v>0</v>
      </c>
      <c r="CF51" s="31">
        <v>0</v>
      </c>
      <c r="CG51" s="31">
        <v>0</v>
      </c>
      <c r="CH51" s="31">
        <v>0</v>
      </c>
      <c r="CI51" s="3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33"/>
  <sheetViews>
    <sheetView workbookViewId="0">
      <selection sqref="A1:CK31"/>
    </sheetView>
  </sheetViews>
  <sheetFormatPr baseColWidth="10" defaultColWidth="9.140625" defaultRowHeight="15" x14ac:dyDescent="0.25"/>
  <cols>
    <col min="1" max="1" width="19.85546875" customWidth="1"/>
    <col min="2" max="2" width="9.42578125" style="6" bestFit="1" customWidth="1"/>
    <col min="3" max="3" width="18.140625" style="6" customWidth="1"/>
    <col min="4" max="4" width="7.5703125" style="6" bestFit="1" customWidth="1"/>
    <col min="5" max="5" width="5.140625" style="6" bestFit="1" customWidth="1"/>
    <col min="6" max="6" width="5.140625" style="6" customWidth="1"/>
    <col min="7" max="28" width="2.85546875" customWidth="1"/>
    <col min="29" max="29" width="3.140625" customWidth="1"/>
    <col min="30" max="54" width="2.85546875" customWidth="1"/>
    <col min="55" max="55" width="7" bestFit="1" customWidth="1"/>
    <col min="56" max="70" width="2.85546875" customWidth="1"/>
    <col min="71" max="71" width="6" bestFit="1" customWidth="1"/>
    <col min="72" max="89" width="2.85546875" customWidth="1"/>
  </cols>
  <sheetData>
    <row r="1" spans="1:89" x14ac:dyDescent="0.25">
      <c r="D1" s="6" t="s">
        <v>58</v>
      </c>
      <c r="E1" s="6" t="s">
        <v>57</v>
      </c>
      <c r="F1" s="6" t="s">
        <v>64</v>
      </c>
      <c r="G1">
        <v>1977</v>
      </c>
      <c r="I1">
        <f>G1+1</f>
        <v>1978</v>
      </c>
      <c r="K1">
        <f>I1+1</f>
        <v>1979</v>
      </c>
      <c r="M1">
        <f>K1+1</f>
        <v>1980</v>
      </c>
      <c r="O1">
        <f>M1+1</f>
        <v>1981</v>
      </c>
      <c r="Q1">
        <f>O1+1</f>
        <v>1982</v>
      </c>
      <c r="S1">
        <f>Q1+1</f>
        <v>1983</v>
      </c>
      <c r="U1">
        <f>S1+1</f>
        <v>1984</v>
      </c>
      <c r="W1">
        <f>U1+1</f>
        <v>1985</v>
      </c>
      <c r="Y1">
        <f>W1+1</f>
        <v>1986</v>
      </c>
      <c r="AA1">
        <f>Y1+1</f>
        <v>1987</v>
      </c>
      <c r="AC1">
        <f>AA1+1</f>
        <v>1988</v>
      </c>
      <c r="AE1">
        <f>AC1+1</f>
        <v>1989</v>
      </c>
      <c r="AG1">
        <f>AE1+1</f>
        <v>1990</v>
      </c>
      <c r="AI1">
        <f>AG1+1</f>
        <v>1991</v>
      </c>
      <c r="AK1">
        <f>AI1+1</f>
        <v>1992</v>
      </c>
      <c r="AM1">
        <f>AK1+1</f>
        <v>1993</v>
      </c>
      <c r="AO1">
        <f>AM1+1</f>
        <v>1994</v>
      </c>
      <c r="AQ1">
        <f>AO1+1</f>
        <v>1995</v>
      </c>
      <c r="AS1">
        <f>AQ1+1</f>
        <v>1996</v>
      </c>
      <c r="AU1">
        <f>AS1+1</f>
        <v>1997</v>
      </c>
      <c r="AW1">
        <f>AU1+1</f>
        <v>1998</v>
      </c>
      <c r="AY1">
        <f>AW1+1</f>
        <v>1999</v>
      </c>
      <c r="BA1">
        <f>AY1+1</f>
        <v>2000</v>
      </c>
      <c r="BC1">
        <f>BA1+1</f>
        <v>2001</v>
      </c>
      <c r="BE1">
        <f>BC1+1</f>
        <v>2002</v>
      </c>
      <c r="BG1">
        <f>BE1+1</f>
        <v>2003</v>
      </c>
      <c r="BI1">
        <f>BG1+1</f>
        <v>2004</v>
      </c>
      <c r="BK1">
        <f>BI1+1</f>
        <v>2005</v>
      </c>
      <c r="BM1">
        <f>BK1+1</f>
        <v>2006</v>
      </c>
      <c r="BO1">
        <f>BM1+1</f>
        <v>2007</v>
      </c>
      <c r="BQ1">
        <f>BO1+1</f>
        <v>2008</v>
      </c>
      <c r="BS1">
        <f>BQ1+1</f>
        <v>2009</v>
      </c>
      <c r="BU1">
        <f>BS1+1</f>
        <v>2010</v>
      </c>
      <c r="BW1">
        <f>BU1+1</f>
        <v>2011</v>
      </c>
      <c r="BY1">
        <f>BW1+1</f>
        <v>2012</v>
      </c>
      <c r="CA1">
        <f>BY1+1</f>
        <v>2013</v>
      </c>
      <c r="CC1">
        <f>CA1+1</f>
        <v>2014</v>
      </c>
      <c r="CE1">
        <f>CC1+1</f>
        <v>2015</v>
      </c>
      <c r="CG1">
        <f>CE1+1</f>
        <v>2016</v>
      </c>
      <c r="CI1">
        <f>CG1+1</f>
        <v>2017</v>
      </c>
      <c r="CK1">
        <f t="shared" ref="CK1" si="0">CI1+1</f>
        <v>2018</v>
      </c>
    </row>
    <row r="2" spans="1:89" x14ac:dyDescent="0.25">
      <c r="A2" s="3" t="s">
        <v>0</v>
      </c>
      <c r="B2" s="6" t="s">
        <v>67</v>
      </c>
      <c r="C2" s="6" t="s">
        <v>124</v>
      </c>
      <c r="D2" s="6">
        <v>1977</v>
      </c>
      <c r="E2" s="6">
        <v>30</v>
      </c>
      <c r="F2" s="6">
        <f t="shared" ref="F2:F31" si="1">SUM(G2:CK2)</f>
        <v>59.316666666666656</v>
      </c>
      <c r="G2" s="11">
        <v>0.8</v>
      </c>
      <c r="H2" s="11">
        <f>AVERAGE(G2,I2,MAX(G2,I2))</f>
        <v>1.9333333333333333</v>
      </c>
      <c r="I2" s="11">
        <v>2.5</v>
      </c>
      <c r="J2" s="11">
        <f>AVERAGE(I2,K2,MAX(I2,K2))</f>
        <v>2.8333333333333335</v>
      </c>
      <c r="K2" s="11">
        <v>3</v>
      </c>
      <c r="L2" s="11">
        <f>AVERAGE(K2,M2,MAX(K2,M2))</f>
        <v>4.333333333333333</v>
      </c>
      <c r="M2" s="11">
        <v>5</v>
      </c>
      <c r="N2" s="11">
        <f>AVERAGE(M2,O2,MAX(M2,O2))</f>
        <v>5.666666666666667</v>
      </c>
      <c r="O2" s="11">
        <v>6</v>
      </c>
      <c r="P2" s="11">
        <f>AVERAGE(O2,Q2,MAX(O2,Q2))</f>
        <v>7</v>
      </c>
      <c r="Q2" s="25">
        <v>7.5</v>
      </c>
      <c r="R2" s="11">
        <f>AVERAGE(Q2,S2,MAX(Q2,S2))</f>
        <v>5.5</v>
      </c>
      <c r="S2" s="11">
        <v>1.5</v>
      </c>
      <c r="T2" s="11">
        <f>AVERAGE(S2,U2,MAX(S2,U2))</f>
        <v>1.25</v>
      </c>
      <c r="U2" s="11">
        <v>0.75</v>
      </c>
      <c r="V2" s="11">
        <f>AVERAGE(U2,W2,MAX(U2,W2))</f>
        <v>0.91666666666666663</v>
      </c>
      <c r="W2" s="25">
        <v>1</v>
      </c>
      <c r="X2" s="11">
        <f>AVERAGE(W2,Y2,MAX(W2,Y2))</f>
        <v>0.91666666666666663</v>
      </c>
      <c r="Y2" s="11">
        <v>0.75</v>
      </c>
      <c r="Z2" s="11">
        <f>AVERAGE(Y2,AA2,MAX(Y2,AA2))</f>
        <v>0.66666666666666663</v>
      </c>
      <c r="AA2" s="11">
        <v>0.5</v>
      </c>
      <c r="AB2" s="11">
        <v>-1</v>
      </c>
      <c r="AC2" s="11"/>
      <c r="AD2" s="11"/>
      <c r="AE2" s="11"/>
      <c r="AF2" s="11"/>
      <c r="AG2" s="11"/>
      <c r="AH2" s="11"/>
      <c r="AI2" s="11"/>
      <c r="AJ2" s="11"/>
      <c r="AL2" s="11"/>
      <c r="AN2" s="11"/>
      <c r="AP2" s="11"/>
      <c r="AR2" s="11"/>
      <c r="AT2" s="11"/>
      <c r="AV2" s="11"/>
      <c r="AX2" s="11"/>
      <c r="AZ2" s="11"/>
      <c r="BB2" s="11"/>
      <c r="BD2" s="11"/>
      <c r="BF2" s="11"/>
      <c r="BH2" s="11"/>
      <c r="BJ2" s="11"/>
      <c r="BL2" s="11"/>
      <c r="BN2" s="11"/>
      <c r="BP2" s="11"/>
      <c r="BR2" s="11"/>
      <c r="BT2" s="11"/>
      <c r="BV2" s="11"/>
      <c r="BX2" s="11"/>
      <c r="BZ2" s="11"/>
      <c r="CB2" s="11"/>
      <c r="CD2" s="11"/>
      <c r="CF2" s="11"/>
      <c r="CH2" s="11"/>
      <c r="CJ2" s="11"/>
    </row>
    <row r="3" spans="1:89" x14ac:dyDescent="0.25">
      <c r="A3" s="3" t="s">
        <v>1</v>
      </c>
      <c r="B3" s="6" t="s">
        <v>67</v>
      </c>
      <c r="C3" s="6" t="s">
        <v>125</v>
      </c>
      <c r="D3" s="6">
        <v>1980</v>
      </c>
      <c r="E3" s="6">
        <v>3</v>
      </c>
      <c r="F3" s="6">
        <f t="shared" si="1"/>
        <v>5.2333333333333325</v>
      </c>
      <c r="H3" s="11"/>
      <c r="J3" s="11"/>
      <c r="K3" s="11">
        <v>0</v>
      </c>
      <c r="L3" s="11">
        <f t="shared" ref="L3" si="2">AVERAGE(K3,M3,MAX(K3,M3))</f>
        <v>0.46666666666666662</v>
      </c>
      <c r="M3" s="11">
        <v>0.7</v>
      </c>
      <c r="N3" s="11">
        <f t="shared" ref="N3:P3" si="3">AVERAGE(M3,O3,MAX(M3,O3))</f>
        <v>1.0999999999999999</v>
      </c>
      <c r="O3" s="11">
        <v>1.3</v>
      </c>
      <c r="P3" s="11">
        <f t="shared" si="3"/>
        <v>1.0999999999999999</v>
      </c>
      <c r="Q3" s="11">
        <v>0.7</v>
      </c>
      <c r="R3" s="11">
        <f t="shared" ref="R3" si="4">AVERAGE(Q3,S3,MAX(Q3,S3))</f>
        <v>0.56666666666666665</v>
      </c>
      <c r="S3" s="11">
        <v>0.3</v>
      </c>
      <c r="T3" s="11">
        <v>-1</v>
      </c>
      <c r="V3" s="11"/>
      <c r="X3" s="11"/>
      <c r="Z3" s="11"/>
      <c r="AB3" s="11"/>
      <c r="AD3" s="11"/>
      <c r="AF3" s="11"/>
      <c r="AH3" s="11"/>
      <c r="AJ3" s="11"/>
      <c r="AL3" s="11"/>
      <c r="AN3" s="11"/>
      <c r="AP3" s="11"/>
      <c r="AR3" s="11"/>
      <c r="AT3" s="11"/>
      <c r="AV3" s="11"/>
      <c r="AX3" s="11"/>
      <c r="AZ3" s="11"/>
      <c r="BB3" s="11"/>
      <c r="BD3" s="11"/>
      <c r="BF3" s="11"/>
      <c r="BH3" s="11"/>
      <c r="BJ3" s="11"/>
      <c r="BL3" s="11"/>
      <c r="BN3" s="11"/>
      <c r="BP3" s="11"/>
      <c r="BR3" s="11"/>
      <c r="BT3" s="11"/>
      <c r="BV3" s="11"/>
      <c r="BX3" s="11"/>
      <c r="BZ3" s="11"/>
      <c r="CB3" s="11"/>
      <c r="CD3" s="11"/>
      <c r="CF3" s="11"/>
      <c r="CH3" s="11"/>
      <c r="CJ3" s="11"/>
    </row>
    <row r="4" spans="1:89" x14ac:dyDescent="0.25">
      <c r="A4" s="3" t="s">
        <v>3</v>
      </c>
      <c r="B4" s="6" t="s">
        <v>67</v>
      </c>
      <c r="C4" s="6" t="s">
        <v>124</v>
      </c>
      <c r="D4" s="6">
        <v>1982</v>
      </c>
      <c r="E4" s="6">
        <v>1</v>
      </c>
      <c r="F4" s="6">
        <f t="shared" si="1"/>
        <v>1.5666666666666664</v>
      </c>
      <c r="H4" s="11"/>
      <c r="J4" s="11"/>
      <c r="L4" s="11"/>
      <c r="N4" s="11"/>
      <c r="P4" s="11">
        <v>0</v>
      </c>
      <c r="Q4" s="11">
        <v>0.3</v>
      </c>
      <c r="R4" s="11">
        <f t="shared" ref="R4" si="5">AVERAGE(Q4,S4,MAX(Q4,S4))</f>
        <v>0.56666666666666665</v>
      </c>
      <c r="S4" s="11">
        <v>0.7</v>
      </c>
      <c r="T4" s="11">
        <f t="shared" ref="T4" si="6">AVERAGE(S4,U4,MAX(S4,U4))</f>
        <v>0.6</v>
      </c>
      <c r="U4" s="11">
        <v>0.4</v>
      </c>
      <c r="V4" s="11">
        <v>-1</v>
      </c>
      <c r="X4" s="11"/>
      <c r="Z4" s="11"/>
      <c r="AB4" s="11"/>
      <c r="AD4" s="11"/>
      <c r="AF4" s="11"/>
      <c r="AH4" s="11"/>
      <c r="AJ4" s="11"/>
      <c r="AL4" s="11"/>
      <c r="AN4" s="11"/>
      <c r="AP4" s="11"/>
      <c r="AR4" s="11"/>
      <c r="AT4" s="11"/>
      <c r="AV4" s="11"/>
      <c r="AX4" s="11"/>
      <c r="AZ4" s="11"/>
      <c r="BB4" s="11"/>
      <c r="BD4" s="11"/>
      <c r="BF4" s="11"/>
      <c r="BH4" s="11"/>
      <c r="BJ4" s="11"/>
      <c r="BL4" s="11"/>
      <c r="BN4" s="11"/>
      <c r="BP4" s="11"/>
      <c r="BR4" s="11"/>
      <c r="BT4" s="11"/>
      <c r="BV4" s="11"/>
      <c r="BX4" s="11"/>
      <c r="BZ4" s="11"/>
      <c r="CB4" s="11"/>
      <c r="CD4" s="11"/>
      <c r="CF4" s="11"/>
      <c r="CH4" s="11"/>
      <c r="CJ4" s="11"/>
    </row>
    <row r="5" spans="1:89" x14ac:dyDescent="0.25">
      <c r="A5" s="3" t="s">
        <v>2</v>
      </c>
      <c r="B5" s="6" t="s">
        <v>67</v>
      </c>
      <c r="C5" s="6" t="s">
        <v>126</v>
      </c>
      <c r="D5" s="6">
        <v>1982</v>
      </c>
      <c r="E5" s="6">
        <v>2</v>
      </c>
      <c r="F5" s="6">
        <f t="shared" si="1"/>
        <v>5.166666666666667</v>
      </c>
      <c r="H5" s="11"/>
      <c r="J5" s="11"/>
      <c r="L5" s="11"/>
      <c r="N5" s="11"/>
      <c r="O5">
        <v>0</v>
      </c>
      <c r="P5" s="11">
        <f t="shared" ref="P5" si="7">AVERAGE(O5,Q5,MAX(O5,Q5))</f>
        <v>0.66666666666666663</v>
      </c>
      <c r="Q5" s="11">
        <v>1</v>
      </c>
      <c r="R5" s="11">
        <f t="shared" ref="R5" si="8">AVERAGE(Q5,S5,MAX(Q5,S5))</f>
        <v>1.3333333333333333</v>
      </c>
      <c r="S5" s="11">
        <v>1.5</v>
      </c>
      <c r="T5" s="11">
        <f t="shared" ref="T5" si="9">AVERAGE(S5,U5,MAX(S5,U5))</f>
        <v>1.1666666666666667</v>
      </c>
      <c r="U5" s="11">
        <v>0.5</v>
      </c>
      <c r="V5" s="11">
        <f t="shared" ref="V5" si="10">AVERAGE(U5,W5,MAX(U5,W5))</f>
        <v>0</v>
      </c>
      <c r="W5" s="11">
        <v>-1</v>
      </c>
      <c r="X5" s="11"/>
      <c r="Z5" s="11"/>
      <c r="AB5" s="11"/>
      <c r="AD5" s="11"/>
      <c r="AF5" s="11"/>
      <c r="AH5" s="11"/>
      <c r="AJ5" s="11"/>
      <c r="AL5" s="11"/>
      <c r="AN5" s="11"/>
      <c r="AP5" s="11"/>
      <c r="AR5" s="11"/>
      <c r="AT5" s="11"/>
      <c r="AV5" s="11"/>
      <c r="AX5" s="11"/>
      <c r="AZ5" s="11"/>
      <c r="BB5" s="11"/>
      <c r="BD5" s="11"/>
      <c r="BF5" s="11"/>
      <c r="BH5" s="11"/>
      <c r="BJ5" s="11"/>
      <c r="BL5" s="11"/>
      <c r="BN5" s="11"/>
      <c r="BP5" s="11"/>
      <c r="BR5" s="11"/>
      <c r="BT5" s="11"/>
      <c r="BV5" s="11"/>
      <c r="BX5" s="11"/>
      <c r="BZ5" s="11"/>
      <c r="CB5" s="11"/>
      <c r="CD5" s="11"/>
      <c r="CF5" s="11"/>
      <c r="CH5" s="11"/>
      <c r="CJ5" s="11"/>
    </row>
    <row r="6" spans="1:89" x14ac:dyDescent="0.25">
      <c r="A6" s="2" t="s">
        <v>8</v>
      </c>
      <c r="B6" s="6" t="s">
        <v>66</v>
      </c>
      <c r="C6" s="6" t="s">
        <v>131</v>
      </c>
      <c r="D6" s="6">
        <v>1983</v>
      </c>
      <c r="E6" s="6">
        <v>62</v>
      </c>
      <c r="F6" s="6">
        <f t="shared" si="1"/>
        <v>128.53333333333336</v>
      </c>
      <c r="H6" s="11"/>
      <c r="J6" s="11"/>
      <c r="L6" s="11"/>
      <c r="N6" s="11"/>
      <c r="P6" s="11">
        <v>0</v>
      </c>
      <c r="Q6" s="5">
        <v>0.5</v>
      </c>
      <c r="R6" s="11">
        <f t="shared" ref="R6" si="11">AVERAGE(Q6,S6,MAX(Q6,S6))</f>
        <v>1.1666666666666667</v>
      </c>
      <c r="S6" s="5">
        <v>1.5</v>
      </c>
      <c r="T6" s="11">
        <f t="shared" ref="T6" si="12">AVERAGE(S6,U6,MAX(S6,U6))</f>
        <v>2.0333333333333332</v>
      </c>
      <c r="U6" s="5">
        <v>2.2999999999999998</v>
      </c>
      <c r="V6" s="11">
        <f t="shared" ref="V6" si="13">AVERAGE(U6,W6,MAX(U6,W6))</f>
        <v>2.1333333333333333</v>
      </c>
      <c r="W6" s="5">
        <v>1.8</v>
      </c>
      <c r="X6" s="11">
        <f t="shared" ref="X6" si="14">AVERAGE(W6,Y6,MAX(W6,Y6))</f>
        <v>3.4</v>
      </c>
      <c r="Y6" s="5">
        <v>4.2</v>
      </c>
      <c r="Z6" s="11">
        <f t="shared" ref="Z6" si="15">AVERAGE(Y6,AA6,MAX(Y6,AA6))</f>
        <v>4.3999999999999995</v>
      </c>
      <c r="AA6" s="5">
        <v>4.5</v>
      </c>
      <c r="AB6" s="11">
        <f t="shared" ref="AB6" si="16">AVERAGE(AA6,AC6,MAX(AA6,AC6))</f>
        <v>6.5</v>
      </c>
      <c r="AC6" s="5">
        <v>7.5000000000000009</v>
      </c>
      <c r="AD6" s="11">
        <f t="shared" ref="AD6" si="17">AVERAGE(AC6,AE6,MAX(AC6,AE6))</f>
        <v>9.7666666666666675</v>
      </c>
      <c r="AE6" s="5">
        <v>10.9</v>
      </c>
      <c r="AF6" s="11">
        <f t="shared" ref="AF6" si="18">AVERAGE(AE6,AG6,MAX(AE6,AG6))</f>
        <v>9.4</v>
      </c>
      <c r="AG6" s="5">
        <v>6.3999999999999995</v>
      </c>
      <c r="AH6" s="11">
        <f t="shared" ref="AH6" si="19">AVERAGE(AG6,AI6,MAX(AG6,AI6))</f>
        <v>9.0666666666666682</v>
      </c>
      <c r="AI6" s="5">
        <v>10.4</v>
      </c>
      <c r="AJ6" s="11">
        <f t="shared" ref="AJ6" si="20">AVERAGE(AI6,AK6,MAX(AI6,AK6))</f>
        <v>9.4666666666666668</v>
      </c>
      <c r="AK6" s="5">
        <v>7.6000000000000005</v>
      </c>
      <c r="AL6" s="11">
        <f t="shared" ref="AL6" si="21">AVERAGE(AK6,AM6,MAX(AK6,AM6))</f>
        <v>6.2</v>
      </c>
      <c r="AM6" s="5">
        <v>3.4</v>
      </c>
      <c r="AN6" s="11">
        <f t="shared" ref="AN6" si="22">AVERAGE(AM6,AO6,MAX(AM6,AO6))</f>
        <v>2.6333333333333333</v>
      </c>
      <c r="AO6" s="5">
        <v>1.1000000000000001</v>
      </c>
      <c r="AP6" s="11">
        <f t="shared" ref="AP6" si="23">AVERAGE(AO6,AQ6,MAX(AO6,AQ6))</f>
        <v>0.8666666666666667</v>
      </c>
      <c r="AQ6" s="5">
        <v>0.4</v>
      </c>
      <c r="AR6" s="11">
        <v>-1</v>
      </c>
      <c r="AT6" s="11"/>
      <c r="AV6" s="11"/>
      <c r="AX6" s="11"/>
      <c r="AZ6" s="11"/>
      <c r="BB6" s="11"/>
      <c r="BD6" s="11"/>
      <c r="BF6" s="11"/>
      <c r="BH6" s="11"/>
      <c r="BJ6" s="11"/>
      <c r="BL6" s="11"/>
      <c r="BN6" s="11"/>
      <c r="BP6" s="11"/>
      <c r="BR6" s="11"/>
      <c r="BT6" s="11"/>
      <c r="BV6" s="11"/>
      <c r="BX6" s="11"/>
      <c r="BZ6" s="11"/>
      <c r="CB6" s="11"/>
      <c r="CD6" s="11"/>
      <c r="CF6" s="11"/>
      <c r="CH6" s="11"/>
      <c r="CJ6" s="11"/>
    </row>
    <row r="7" spans="1:89" x14ac:dyDescent="0.25">
      <c r="A7" s="11" t="s">
        <v>9</v>
      </c>
      <c r="B7" s="6" t="s">
        <v>68</v>
      </c>
      <c r="C7" s="6" t="s">
        <v>130</v>
      </c>
      <c r="D7" s="6">
        <v>1986</v>
      </c>
      <c r="E7" s="6">
        <v>13</v>
      </c>
      <c r="F7" s="6">
        <f t="shared" si="1"/>
        <v>22.026666666666657</v>
      </c>
      <c r="H7" s="11"/>
      <c r="J7" s="11"/>
      <c r="L7" s="11"/>
      <c r="N7" s="11"/>
      <c r="P7" s="11"/>
      <c r="R7" s="11"/>
      <c r="T7" s="11"/>
      <c r="U7" s="11"/>
      <c r="V7" s="11">
        <v>0</v>
      </c>
      <c r="W7" s="11">
        <v>0.1</v>
      </c>
      <c r="X7" s="11">
        <f t="shared" ref="X7" si="24">AVERAGE(W7,Y7,MAX(W7,Y7))</f>
        <v>0.16666666666666666</v>
      </c>
      <c r="Y7" s="11">
        <v>0.2</v>
      </c>
      <c r="Z7" s="11">
        <f t="shared" ref="Z7" si="25">AVERAGE(Y7,AA7,MAX(Y7,AA7))</f>
        <v>0.39999999999999997</v>
      </c>
      <c r="AA7" s="11">
        <v>0.5</v>
      </c>
      <c r="AB7" s="11">
        <f t="shared" ref="AB7" si="26">AVERAGE(AA7,AC7,MAX(AA7,AC7))</f>
        <v>0.66666666666666663</v>
      </c>
      <c r="AC7" s="11">
        <v>0.75</v>
      </c>
      <c r="AD7" s="11">
        <f t="shared" ref="AD7" si="27">AVERAGE(AC7,AE7,MAX(AC7,AE7))</f>
        <v>0.91666666666666663</v>
      </c>
      <c r="AE7" s="11">
        <v>1</v>
      </c>
      <c r="AF7" s="11">
        <f t="shared" ref="AF7" si="28">AVERAGE(AE7,AG7,MAX(AE7,AG7))</f>
        <v>1.3333333333333333</v>
      </c>
      <c r="AG7" s="11">
        <v>1.5</v>
      </c>
      <c r="AH7" s="11">
        <f t="shared" ref="AH7" si="29">AVERAGE(AG7,AI7,MAX(AG7,AI7))</f>
        <v>1.5</v>
      </c>
      <c r="AI7" s="11">
        <v>1.5</v>
      </c>
      <c r="AJ7" s="11">
        <f t="shared" ref="AJ7" si="30">AVERAGE(AI7,AK7,MAX(AI7,AK7))</f>
        <v>1.5</v>
      </c>
      <c r="AK7" s="11">
        <v>1.5</v>
      </c>
      <c r="AL7" s="11">
        <f t="shared" ref="AL7" si="31">AVERAGE(AK7,AM7,MAX(AK7,AM7))</f>
        <v>1.3333333333333333</v>
      </c>
      <c r="AM7" s="11">
        <v>1</v>
      </c>
      <c r="AN7" s="11">
        <f t="shared" ref="AN7" si="32">AVERAGE(AM7,AO7,MAX(AM7,AO7))</f>
        <v>0.91666666666666663</v>
      </c>
      <c r="AO7" s="11">
        <v>0.75</v>
      </c>
      <c r="AP7" s="11">
        <f t="shared" ref="AP7" si="33">AVERAGE(AO7,AQ7,MAX(AO7,AQ7))</f>
        <v>0.66666666666666663</v>
      </c>
      <c r="AQ7" s="11">
        <v>0.5</v>
      </c>
      <c r="AR7" s="11">
        <f t="shared" ref="AR7" si="34">AVERAGE(AQ7,AS7,MAX(AQ7,AS7))</f>
        <v>0.45</v>
      </c>
      <c r="AS7" s="11">
        <v>0.35</v>
      </c>
      <c r="AT7" s="11">
        <f t="shared" ref="AT7" si="35">AVERAGE(AS7,AU7,MAX(AS7,AU7))</f>
        <v>0.3133333333333333</v>
      </c>
      <c r="AU7" s="11">
        <v>0.24</v>
      </c>
      <c r="AV7" s="11">
        <f t="shared" ref="AV7" si="36">AVERAGE(AU7,AW7,MAX(AU7,AW7))</f>
        <v>0.24666666666666667</v>
      </c>
      <c r="AW7" s="11">
        <v>0.25</v>
      </c>
      <c r="AX7" s="11">
        <f t="shared" ref="AX7" si="37">AVERAGE(AW7,AY7,MAX(AW7,AY7))</f>
        <v>0.24333333333333332</v>
      </c>
      <c r="AY7" s="11">
        <v>0.23</v>
      </c>
      <c r="AZ7" s="11">
        <f t="shared" ref="AZ7" si="38">AVERAGE(AY7,BA7,MAX(AY7,BA7))</f>
        <v>0.22</v>
      </c>
      <c r="BA7" s="11">
        <v>0.2</v>
      </c>
      <c r="BB7" s="11">
        <f t="shared" ref="BB7" si="39">AVERAGE(BA7,BC7,MAX(BA7,BC7))</f>
        <v>0.20666666666666667</v>
      </c>
      <c r="BC7" s="11">
        <v>0.21</v>
      </c>
      <c r="BD7" s="11">
        <f t="shared" ref="BD7" si="40">AVERAGE(BC7,BE7,MAX(BC7,BE7))</f>
        <v>0.20666666666666667</v>
      </c>
      <c r="BE7" s="11">
        <v>0.2</v>
      </c>
      <c r="BF7" s="11">
        <f t="shared" ref="BF7" si="41">AVERAGE(BE7,BG7,MAX(BE7,BG7))</f>
        <v>0.19333333333333336</v>
      </c>
      <c r="BG7" s="11">
        <v>0.18</v>
      </c>
      <c r="BH7" s="11">
        <f t="shared" ref="BH7" si="42">AVERAGE(BG7,BI7,MAX(BG7,BI7))</f>
        <v>0.17</v>
      </c>
      <c r="BI7" s="11">
        <v>0.15</v>
      </c>
      <c r="BJ7" s="11">
        <f t="shared" ref="BJ7" si="43">AVERAGE(BI7,BK7,MAX(BI7,BK7))</f>
        <v>0.15</v>
      </c>
      <c r="BK7" s="11">
        <v>0.15</v>
      </c>
      <c r="BL7" s="11">
        <f t="shared" ref="BL7" si="44">AVERAGE(BK7,BM7,MAX(BK7,BM7))</f>
        <v>-0.23333333333333331</v>
      </c>
      <c r="BM7" s="11">
        <v>-1</v>
      </c>
      <c r="BN7" s="11"/>
      <c r="BO7" s="11"/>
      <c r="BP7" s="11"/>
      <c r="BQ7" s="11"/>
      <c r="BR7" s="11"/>
      <c r="BS7" s="11"/>
      <c r="BT7" s="11"/>
      <c r="BU7" s="11"/>
      <c r="BV7" s="11"/>
      <c r="BW7" s="11"/>
      <c r="BX7" s="11"/>
      <c r="BY7" s="11"/>
      <c r="BZ7" s="11"/>
      <c r="CA7" s="11"/>
      <c r="CB7" s="11"/>
      <c r="CC7" s="11"/>
      <c r="CD7" s="11"/>
      <c r="CE7" s="11"/>
      <c r="CF7" s="11"/>
      <c r="CH7" s="11"/>
      <c r="CJ7" s="11"/>
    </row>
    <row r="8" spans="1:89" x14ac:dyDescent="0.25">
      <c r="A8" s="3" t="s">
        <v>14</v>
      </c>
      <c r="B8" s="6" t="s">
        <v>67</v>
      </c>
      <c r="C8" s="6" t="s">
        <v>127</v>
      </c>
      <c r="D8" s="6">
        <v>1987</v>
      </c>
      <c r="E8" s="6">
        <v>10</v>
      </c>
      <c r="F8" s="6">
        <f t="shared" si="1"/>
        <v>19.533333333333331</v>
      </c>
      <c r="H8" s="11"/>
      <c r="J8" s="11"/>
      <c r="L8" s="11"/>
      <c r="N8" s="11"/>
      <c r="P8" s="11"/>
      <c r="R8" s="11"/>
      <c r="T8" s="11"/>
      <c r="V8" s="11"/>
      <c r="X8" s="11"/>
      <c r="Z8" s="11">
        <v>0</v>
      </c>
      <c r="AA8" s="11">
        <v>0.2</v>
      </c>
      <c r="AB8" s="11">
        <f t="shared" ref="AB8" si="45">AVERAGE(AA8,AC8,MAX(AA8,AC8))</f>
        <v>0.73333333333333339</v>
      </c>
      <c r="AC8" s="11">
        <v>1</v>
      </c>
      <c r="AD8" s="11">
        <f t="shared" ref="AD8:CF9" si="46">AVERAGE(AC8,AE8,MAX(AC8,AE8))</f>
        <v>1.3333333333333333</v>
      </c>
      <c r="AE8" s="11">
        <v>1.5</v>
      </c>
      <c r="AF8" s="11">
        <f t="shared" ref="AF8" si="47">AVERAGE(AE8,AG8,MAX(AE8,AG8))</f>
        <v>1.8333333333333333</v>
      </c>
      <c r="AG8" s="11">
        <v>2</v>
      </c>
      <c r="AH8" s="11">
        <f t="shared" ref="AH8" si="48">AVERAGE(AG8,AI8,MAX(AG8,AI8))</f>
        <v>2.6666666666666665</v>
      </c>
      <c r="AI8" s="11">
        <v>3</v>
      </c>
      <c r="AJ8" s="11">
        <f t="shared" ref="AJ8" si="49">AVERAGE(AI8,AK8,MAX(AI8,AK8))</f>
        <v>2.5</v>
      </c>
      <c r="AK8" s="11">
        <v>1.5</v>
      </c>
      <c r="AL8" s="11">
        <f t="shared" ref="AL8" si="50">AVERAGE(AK8,AM8,MAX(AK8,AM8))</f>
        <v>1.2</v>
      </c>
      <c r="AM8" s="11">
        <v>0.6</v>
      </c>
      <c r="AN8" s="11">
        <f t="shared" ref="AN8" si="51">AVERAGE(AM8,AO8,MAX(AM8,AO8))</f>
        <v>0.46666666666666662</v>
      </c>
      <c r="AO8" s="11">
        <v>0.2</v>
      </c>
      <c r="AP8" s="11">
        <f t="shared" ref="AP8" si="52">AVERAGE(AO8,AQ8,MAX(AO8,AQ8))</f>
        <v>-0.20000000000000004</v>
      </c>
      <c r="AQ8" s="11">
        <v>-1</v>
      </c>
      <c r="AR8" s="11"/>
      <c r="AT8" s="11"/>
      <c r="AV8" s="11"/>
      <c r="AX8" s="11"/>
      <c r="AZ8" s="11"/>
      <c r="BB8" s="11"/>
      <c r="BD8" s="11"/>
      <c r="BF8" s="11"/>
      <c r="BH8" s="11"/>
      <c r="BJ8" s="11"/>
      <c r="BL8" s="11"/>
      <c r="BN8" s="11"/>
      <c r="BP8" s="11"/>
      <c r="BR8" s="11"/>
      <c r="BT8" s="11"/>
      <c r="BV8" s="11"/>
      <c r="BX8" s="11"/>
      <c r="BZ8" s="11"/>
      <c r="CB8" s="11"/>
      <c r="CD8" s="11"/>
      <c r="CF8" s="11"/>
      <c r="CH8" s="11"/>
      <c r="CJ8" s="11"/>
    </row>
    <row r="9" spans="1:89" x14ac:dyDescent="0.25">
      <c r="A9" s="11" t="s">
        <v>61</v>
      </c>
      <c r="B9" s="6" t="s">
        <v>68</v>
      </c>
      <c r="C9" s="6" t="s">
        <v>130</v>
      </c>
      <c r="D9" s="6">
        <v>1988</v>
      </c>
      <c r="E9" s="6">
        <v>35</v>
      </c>
      <c r="F9" s="6">
        <f t="shared" si="1"/>
        <v>74.166666666666629</v>
      </c>
      <c r="H9" s="11"/>
      <c r="J9" s="11"/>
      <c r="L9" s="11"/>
      <c r="N9" s="11"/>
      <c r="P9" s="11"/>
      <c r="R9" s="11"/>
      <c r="T9" s="11"/>
      <c r="V9" s="11"/>
      <c r="X9" s="11"/>
      <c r="Z9" s="11"/>
      <c r="AB9" s="11">
        <v>0</v>
      </c>
      <c r="AC9" s="11">
        <v>0.4</v>
      </c>
      <c r="AD9" s="11">
        <f t="shared" si="46"/>
        <v>0.46666666666666662</v>
      </c>
      <c r="AE9" s="11">
        <v>0.5</v>
      </c>
      <c r="AF9" s="11">
        <f t="shared" si="46"/>
        <v>0.9</v>
      </c>
      <c r="AG9" s="11">
        <v>1.1000000000000001</v>
      </c>
      <c r="AH9" s="11">
        <f t="shared" si="46"/>
        <v>1.7</v>
      </c>
      <c r="AI9" s="11">
        <v>2</v>
      </c>
      <c r="AJ9" s="11">
        <f t="shared" si="46"/>
        <v>2.6666666666666665</v>
      </c>
      <c r="AK9" s="11">
        <v>3</v>
      </c>
      <c r="AL9" s="11">
        <f t="shared" si="46"/>
        <v>7</v>
      </c>
      <c r="AM9" s="11">
        <v>9</v>
      </c>
      <c r="AN9" s="11">
        <f t="shared" si="46"/>
        <v>10.333333333333334</v>
      </c>
      <c r="AO9" s="11">
        <v>11</v>
      </c>
      <c r="AP9" s="11">
        <f t="shared" si="46"/>
        <v>8</v>
      </c>
      <c r="AQ9" s="11">
        <v>2</v>
      </c>
      <c r="AR9" s="11">
        <f t="shared" si="46"/>
        <v>1.8333333333333333</v>
      </c>
      <c r="AS9" s="11">
        <v>1.5</v>
      </c>
      <c r="AT9" s="11">
        <f t="shared" si="46"/>
        <v>1.1666666666666667</v>
      </c>
      <c r="AU9" s="11">
        <v>0.5</v>
      </c>
      <c r="AV9" s="11">
        <f t="shared" si="46"/>
        <v>0.41666666666666669</v>
      </c>
      <c r="AW9" s="11">
        <v>0.25</v>
      </c>
      <c r="AX9" s="11">
        <f t="shared" si="46"/>
        <v>0.23333333333333331</v>
      </c>
      <c r="AY9" s="11">
        <v>0.2</v>
      </c>
      <c r="AZ9" s="11">
        <f t="shared" si="46"/>
        <v>0.16666666666666666</v>
      </c>
      <c r="BA9" s="11">
        <v>0.1</v>
      </c>
      <c r="BB9" s="11">
        <f t="shared" si="46"/>
        <v>0.10000000000000002</v>
      </c>
      <c r="BC9" s="11">
        <v>0.1</v>
      </c>
      <c r="BD9" s="11">
        <f t="shared" si="46"/>
        <v>0.16666666666666666</v>
      </c>
      <c r="BE9" s="11">
        <v>0.2</v>
      </c>
      <c r="BF9" s="11">
        <f t="shared" si="46"/>
        <v>0.26666666666666666</v>
      </c>
      <c r="BG9" s="11">
        <v>0.3</v>
      </c>
      <c r="BH9" s="11">
        <f t="shared" si="46"/>
        <v>0.3666666666666667</v>
      </c>
      <c r="BI9" s="11">
        <v>0.4</v>
      </c>
      <c r="BJ9" s="11">
        <f t="shared" si="46"/>
        <v>0.46666666666666662</v>
      </c>
      <c r="BK9" s="11">
        <v>0.5</v>
      </c>
      <c r="BL9" s="11">
        <f t="shared" si="46"/>
        <v>0.46666666666666662</v>
      </c>
      <c r="BM9" s="11">
        <v>0.4</v>
      </c>
      <c r="BN9" s="11">
        <f t="shared" si="46"/>
        <v>0.3833333333333333</v>
      </c>
      <c r="BO9" s="11">
        <v>0.35</v>
      </c>
      <c r="BP9" s="11">
        <f t="shared" si="46"/>
        <v>0.33333333333333331</v>
      </c>
      <c r="BQ9" s="11">
        <v>0.3</v>
      </c>
      <c r="BR9" s="11">
        <f t="shared" si="46"/>
        <v>0.28333333333333338</v>
      </c>
      <c r="BS9" s="11">
        <v>0.25</v>
      </c>
      <c r="BT9" s="11">
        <f t="shared" si="46"/>
        <v>0.23333333333333331</v>
      </c>
      <c r="BU9" s="11">
        <v>0.2</v>
      </c>
      <c r="BV9" s="11">
        <f t="shared" si="46"/>
        <v>0.18333333333333335</v>
      </c>
      <c r="BW9" s="11">
        <v>0.15</v>
      </c>
      <c r="BX9" s="11">
        <f t="shared" si="46"/>
        <v>0.13333333333333333</v>
      </c>
      <c r="BY9" s="11">
        <v>0.1</v>
      </c>
      <c r="BZ9" s="11">
        <f t="shared" si="46"/>
        <v>0.10000000000000002</v>
      </c>
      <c r="CA9" s="11">
        <v>0.1</v>
      </c>
      <c r="CB9" s="11">
        <f t="shared" si="46"/>
        <v>0.10000000000000002</v>
      </c>
      <c r="CC9" s="11">
        <v>0.1</v>
      </c>
      <c r="CD9" s="11">
        <f t="shared" si="46"/>
        <v>0.10000000000000002</v>
      </c>
      <c r="CE9" s="11">
        <v>0.1</v>
      </c>
      <c r="CF9" s="11">
        <f t="shared" si="46"/>
        <v>0.10000000000000002</v>
      </c>
      <c r="CG9" s="11">
        <v>0.1</v>
      </c>
      <c r="CH9" s="11">
        <v>0.1</v>
      </c>
      <c r="CI9" s="11">
        <v>0.1</v>
      </c>
      <c r="CJ9" s="11">
        <v>0.1</v>
      </c>
    </row>
    <row r="10" spans="1:89" x14ac:dyDescent="0.25">
      <c r="A10" s="2" t="s">
        <v>46</v>
      </c>
      <c r="B10" s="6" t="s">
        <v>66</v>
      </c>
      <c r="C10" s="6" t="s">
        <v>131</v>
      </c>
      <c r="D10" s="6">
        <v>1989</v>
      </c>
      <c r="E10" s="6">
        <v>119</v>
      </c>
      <c r="F10" s="6">
        <f t="shared" si="1"/>
        <v>245.73333333333329</v>
      </c>
      <c r="H10" s="11"/>
      <c r="J10" s="11"/>
      <c r="L10" s="11"/>
      <c r="N10" s="11"/>
      <c r="P10" s="11"/>
      <c r="R10" s="11"/>
      <c r="T10" s="11"/>
      <c r="V10" s="11"/>
      <c r="X10" s="11"/>
      <c r="Z10" s="11"/>
      <c r="AB10" s="11"/>
      <c r="AC10" s="11"/>
      <c r="AD10" s="11">
        <v>0</v>
      </c>
      <c r="AE10" s="5">
        <v>1.1000000000000001</v>
      </c>
      <c r="AF10" s="11">
        <f t="shared" ref="AF10" si="53">AVERAGE(AE10,AG10,MAX(AE10,AG10))</f>
        <v>2.2333333333333329</v>
      </c>
      <c r="AG10" s="5">
        <v>2.8</v>
      </c>
      <c r="AH10" s="11">
        <f t="shared" ref="AH10" si="54">AVERAGE(AG10,AI10,MAX(AG10,AI10))</f>
        <v>6.333333333333333</v>
      </c>
      <c r="AI10" s="5">
        <v>8.1</v>
      </c>
      <c r="AJ10" s="11">
        <f t="shared" ref="AJ10" si="55">AVERAGE(AI10,AK10,MAX(AI10,AK10))</f>
        <v>9.8333333333333339</v>
      </c>
      <c r="AK10" s="5">
        <v>10.700000000000001</v>
      </c>
      <c r="AL10" s="11">
        <f t="shared" ref="AL10" si="56">AVERAGE(AK10,AM10,MAX(AK10,AM10))</f>
        <v>9.7333333333333343</v>
      </c>
      <c r="AM10" s="5">
        <v>7.8</v>
      </c>
      <c r="AN10" s="11">
        <f t="shared" ref="AN10" si="57">AVERAGE(AM10,AO10,MAX(AM10,AO10))</f>
        <v>7.7</v>
      </c>
      <c r="AO10" s="5">
        <v>7.5000000000000009</v>
      </c>
      <c r="AP10" s="11">
        <f t="shared" ref="AP10" si="58">AVERAGE(AO10,AQ10,MAX(AO10,AQ10))</f>
        <v>6.833333333333333</v>
      </c>
      <c r="AQ10" s="5">
        <v>5.5</v>
      </c>
      <c r="AR10" s="11">
        <f t="shared" ref="AR10" si="59">AVERAGE(AQ10,AS10,MAX(AQ10,AS10))</f>
        <v>5.0666666666666664</v>
      </c>
      <c r="AS10" s="5">
        <v>4.2</v>
      </c>
      <c r="AT10" s="11">
        <f t="shared" ref="AT10" si="60">AVERAGE(AS10,AU10,MAX(AS10,AU10))</f>
        <v>6.1333333333333329</v>
      </c>
      <c r="AU10" s="5">
        <v>7.1</v>
      </c>
      <c r="AV10" s="11">
        <f t="shared" ref="AV10" si="61">AVERAGE(AU10,AW10,MAX(AU10,AW10))</f>
        <v>9.2999999999999989</v>
      </c>
      <c r="AW10" s="7">
        <v>10.4</v>
      </c>
      <c r="AX10" s="11">
        <f t="shared" ref="AX10" si="62">AVERAGE(AW10,AY10,MAX(AW10,AY10))</f>
        <v>12.133333333333333</v>
      </c>
      <c r="AY10" s="7">
        <v>13</v>
      </c>
      <c r="AZ10" s="11">
        <f t="shared" ref="AZ10" si="63">AVERAGE(AY10,BA10,MAX(AY10,BA10))</f>
        <v>16</v>
      </c>
      <c r="BA10" s="7">
        <v>17.5</v>
      </c>
      <c r="BB10" s="11">
        <f t="shared" ref="BB10" si="64">AVERAGE(BA10,BC10,MAX(BA10,BC10))</f>
        <v>18.433333333333334</v>
      </c>
      <c r="BC10" s="7">
        <v>18.899999999999999</v>
      </c>
      <c r="BD10" s="11">
        <f t="shared" ref="BD10" si="65">AVERAGE(BC10,BE10,MAX(BC10,BE10))</f>
        <v>14.166666666666666</v>
      </c>
      <c r="BE10" s="7">
        <v>4.7</v>
      </c>
      <c r="BF10" s="11">
        <f t="shared" ref="BF10" si="66">AVERAGE(BE10,BG10,MAX(BE10,BG10))</f>
        <v>3.2333333333333329</v>
      </c>
      <c r="BG10" s="7">
        <v>0.3</v>
      </c>
      <c r="BH10" s="11">
        <v>-1</v>
      </c>
      <c r="BJ10" s="11"/>
      <c r="BL10" s="11"/>
      <c r="BN10" s="11"/>
      <c r="BP10" s="11"/>
      <c r="BR10" s="11"/>
      <c r="BT10" s="11"/>
      <c r="BV10" s="11"/>
      <c r="BX10" s="11"/>
      <c r="BZ10" s="11"/>
      <c r="CB10" s="11"/>
      <c r="CD10" s="11"/>
      <c r="CF10" s="11"/>
      <c r="CH10" s="11"/>
      <c r="CJ10" s="11"/>
    </row>
    <row r="11" spans="1:89" x14ac:dyDescent="0.25">
      <c r="A11" s="11" t="s">
        <v>47</v>
      </c>
      <c r="B11" s="6" t="s">
        <v>68</v>
      </c>
      <c r="C11" s="6" t="s">
        <v>130</v>
      </c>
      <c r="D11" s="6">
        <v>1990</v>
      </c>
      <c r="E11" s="6">
        <v>11</v>
      </c>
      <c r="F11" s="6">
        <f t="shared" si="1"/>
        <v>20.6</v>
      </c>
      <c r="H11" s="11"/>
      <c r="J11" s="11"/>
      <c r="L11" s="11"/>
      <c r="N11" s="11"/>
      <c r="P11" s="11"/>
      <c r="R11" s="11"/>
      <c r="T11" s="11"/>
      <c r="V11" s="11"/>
      <c r="X11" s="11"/>
      <c r="Z11" s="11"/>
      <c r="AB11" s="11"/>
      <c r="AD11" s="11"/>
      <c r="AE11" s="11"/>
      <c r="AF11" s="11">
        <v>0</v>
      </c>
      <c r="AG11" s="22">
        <v>0.7</v>
      </c>
      <c r="AH11" s="11">
        <f t="shared" ref="AH11" si="67">AVERAGE(AG11,AI11,MAX(AG11,AI11))</f>
        <v>1.5666666666666667</v>
      </c>
      <c r="AI11" s="11">
        <v>2</v>
      </c>
      <c r="AJ11" s="11">
        <f t="shared" ref="AJ11" si="68">AVERAGE(AI11,AK11,MAX(AI11,AK11))</f>
        <v>2.3333333333333335</v>
      </c>
      <c r="AK11" s="11">
        <v>2.5</v>
      </c>
      <c r="AL11" s="11">
        <f t="shared" ref="AL11" si="69">AVERAGE(AK11,AM11,MAX(AK11,AM11))</f>
        <v>2.8333333333333335</v>
      </c>
      <c r="AM11" s="11">
        <v>3</v>
      </c>
      <c r="AN11" s="11">
        <f t="shared" ref="AN11" si="70">AVERAGE(AM11,AO11,MAX(AM11,AO11))</f>
        <v>2.6666666666666665</v>
      </c>
      <c r="AO11" s="11">
        <v>2</v>
      </c>
      <c r="AP11" s="11">
        <f t="shared" ref="AP11" si="71">AVERAGE(AO11,AQ11,MAX(AO11,AQ11))</f>
        <v>1.5</v>
      </c>
      <c r="AQ11" s="11">
        <v>0.5</v>
      </c>
      <c r="AR11" s="11">
        <f t="shared" ref="AR11" si="72">AVERAGE(AQ11,AS11,MAX(AQ11,AS11))</f>
        <v>0</v>
      </c>
      <c r="AS11" s="11">
        <v>-1</v>
      </c>
      <c r="AT11" s="11"/>
      <c r="AV11" s="11"/>
      <c r="AX11" s="11"/>
      <c r="AZ11" s="11"/>
      <c r="BB11" s="11"/>
      <c r="BD11" s="11"/>
      <c r="BF11" s="11"/>
      <c r="BH11" s="11"/>
      <c r="BJ11" s="11"/>
      <c r="BL11" s="11"/>
      <c r="BN11" s="11"/>
      <c r="BP11" s="11"/>
      <c r="BR11" s="11"/>
      <c r="BT11" s="11"/>
      <c r="BV11" s="11"/>
      <c r="BX11" s="11"/>
      <c r="BZ11" s="11"/>
      <c r="CB11" s="11"/>
      <c r="CD11" s="11"/>
      <c r="CF11" s="11"/>
      <c r="CH11" s="11"/>
      <c r="CJ11" s="11"/>
    </row>
    <row r="12" spans="1:89" x14ac:dyDescent="0.25">
      <c r="A12" s="2" t="s">
        <v>15</v>
      </c>
      <c r="B12" s="6" t="s">
        <v>66</v>
      </c>
      <c r="C12" s="6" t="s">
        <v>131</v>
      </c>
      <c r="D12" s="6">
        <v>1990</v>
      </c>
      <c r="E12" s="6">
        <v>49</v>
      </c>
      <c r="F12" s="6">
        <f t="shared" si="1"/>
        <v>102.36666666666667</v>
      </c>
      <c r="H12" s="11"/>
      <c r="J12" s="11"/>
      <c r="L12" s="11"/>
      <c r="N12" s="11"/>
      <c r="P12" s="11"/>
      <c r="R12" s="11"/>
      <c r="T12" s="11"/>
      <c r="V12" s="11"/>
      <c r="X12" s="11"/>
      <c r="Z12" s="11"/>
      <c r="AB12" s="11"/>
      <c r="AD12" s="11"/>
      <c r="AF12" s="11">
        <v>0</v>
      </c>
      <c r="AG12" s="5">
        <v>0.4</v>
      </c>
      <c r="AH12" s="11">
        <f t="shared" ref="AH12" si="73">AVERAGE(AG12,AI12,MAX(AG12,AI12))</f>
        <v>1.6000000000000003</v>
      </c>
      <c r="AI12" s="5">
        <v>2.2000000000000002</v>
      </c>
      <c r="AJ12" s="11">
        <f t="shared" ref="AJ12" si="74">AVERAGE(AI12,AK12,MAX(AI12,AK12))</f>
        <v>5.3999999999999995</v>
      </c>
      <c r="AK12" s="5">
        <v>7</v>
      </c>
      <c r="AL12" s="11">
        <f t="shared" ref="AL12" si="75">AVERAGE(AK12,AM12,MAX(AK12,AM12))</f>
        <v>10.066666666666668</v>
      </c>
      <c r="AM12" s="5">
        <v>11.600000000000001</v>
      </c>
      <c r="AN12" s="11">
        <f t="shared" ref="AN12" si="76">AVERAGE(AM12,AO12,MAX(AM12,AO12))</f>
        <v>11.433333333333335</v>
      </c>
      <c r="AO12" s="5">
        <v>11.1</v>
      </c>
      <c r="AP12" s="11">
        <f t="shared" ref="AP12" si="77">AVERAGE(AO12,AQ12,MAX(AO12,AQ12))</f>
        <v>8.9</v>
      </c>
      <c r="AQ12" s="5">
        <v>4.5</v>
      </c>
      <c r="AR12" s="11">
        <f t="shared" ref="AR12" si="78">AVERAGE(AQ12,AS12,MAX(AQ12,AS12))</f>
        <v>5.3666666666666671</v>
      </c>
      <c r="AS12" s="5">
        <v>5.8000000000000007</v>
      </c>
      <c r="AT12" s="11">
        <f t="shared" ref="AT12" si="79">AVERAGE(AS12,AU12,MAX(AS12,AU12))</f>
        <v>4.9666666666666677</v>
      </c>
      <c r="AU12" s="5">
        <v>3.3</v>
      </c>
      <c r="AV12" s="11">
        <f t="shared" ref="AV12" si="80">AVERAGE(AU12,AW12,MAX(AU12,AW12))</f>
        <v>2.8666666666666667</v>
      </c>
      <c r="AW12" s="7">
        <v>2</v>
      </c>
      <c r="AX12" s="11">
        <f t="shared" ref="AX12" si="81">AVERAGE(AW12,AY12,MAX(AW12,AY12))</f>
        <v>1.8</v>
      </c>
      <c r="AY12" s="7">
        <v>1.4</v>
      </c>
      <c r="AZ12" s="11">
        <f t="shared" ref="AZ12" si="82">AVERAGE(AY12,BA12,MAX(AY12,BA12))</f>
        <v>1.0333333333333332</v>
      </c>
      <c r="BA12" s="7">
        <v>0.3</v>
      </c>
      <c r="BB12" s="11">
        <f t="shared" ref="BB12" si="83">AVERAGE(BA12,BC12,MAX(BA12,BC12))</f>
        <v>0.23333333333333331</v>
      </c>
      <c r="BC12" s="7">
        <v>0.1</v>
      </c>
      <c r="BD12" s="11">
        <v>-1</v>
      </c>
      <c r="BF12" s="11"/>
      <c r="BH12" s="11"/>
      <c r="BJ12" s="11"/>
      <c r="BL12" s="11"/>
      <c r="BN12" s="11"/>
      <c r="BP12" s="11"/>
      <c r="BR12" s="11"/>
      <c r="BT12" s="11"/>
      <c r="BV12" s="11"/>
      <c r="BX12" s="11"/>
      <c r="BZ12" s="11"/>
      <c r="CB12" s="11"/>
      <c r="CD12" s="11"/>
      <c r="CF12" s="11"/>
      <c r="CH12" s="11"/>
      <c r="CJ12" s="11"/>
    </row>
    <row r="13" spans="1:89" x14ac:dyDescent="0.25">
      <c r="A13" s="11" t="s">
        <v>17</v>
      </c>
      <c r="B13" s="6" t="s">
        <v>68</v>
      </c>
      <c r="C13" s="6" t="s">
        <v>130</v>
      </c>
      <c r="D13" s="6">
        <v>1994</v>
      </c>
      <c r="E13" s="6">
        <v>13</v>
      </c>
      <c r="F13" s="6">
        <f t="shared" si="1"/>
        <v>25.499999999999996</v>
      </c>
      <c r="H13" s="11"/>
      <c r="J13" s="11"/>
      <c r="L13" s="11"/>
      <c r="N13" s="11"/>
      <c r="P13" s="11"/>
      <c r="R13" s="11"/>
      <c r="T13" s="11"/>
      <c r="V13" s="11"/>
      <c r="X13" s="11"/>
      <c r="Z13" s="11"/>
      <c r="AB13" s="11"/>
      <c r="AD13" s="11"/>
      <c r="AF13" s="11"/>
      <c r="AH13" s="11"/>
      <c r="AJ13" s="11"/>
      <c r="AL13" s="11"/>
      <c r="AM13" s="11"/>
      <c r="AN13" s="11">
        <v>0</v>
      </c>
      <c r="AO13" s="4">
        <v>1</v>
      </c>
      <c r="AP13" s="11">
        <f t="shared" ref="AP13" si="84">AVERAGE(AO13,AQ13,MAX(AO13,AQ13))</f>
        <v>3</v>
      </c>
      <c r="AQ13" s="4">
        <v>4</v>
      </c>
      <c r="AR13" s="11">
        <f t="shared" ref="AR13" si="85">AVERAGE(AQ13,AS13,MAX(AQ13,AS13))</f>
        <v>4.333333333333333</v>
      </c>
      <c r="AS13" s="4">
        <v>4.5</v>
      </c>
      <c r="AT13" s="11">
        <f t="shared" ref="AT13" si="86">AVERAGE(AS13,AU13,MAX(AS13,AU13))</f>
        <v>3.8333333333333335</v>
      </c>
      <c r="AU13" s="11">
        <v>2.5</v>
      </c>
      <c r="AV13" s="11">
        <f t="shared" ref="AV13" si="87">AVERAGE(AU13,AW13,MAX(AU13,AW13))</f>
        <v>2</v>
      </c>
      <c r="AW13" s="11">
        <v>1</v>
      </c>
      <c r="AX13" s="11">
        <f t="shared" ref="AX13" si="88">AVERAGE(AW13,AY13,MAX(AW13,AY13))</f>
        <v>0.33333333333333331</v>
      </c>
      <c r="AY13" s="11">
        <v>-1</v>
      </c>
      <c r="AZ13" s="11"/>
      <c r="BB13" s="11"/>
      <c r="BD13" s="11"/>
      <c r="BF13" s="11"/>
      <c r="BH13" s="11"/>
      <c r="BJ13" s="11"/>
      <c r="BL13" s="11"/>
      <c r="BN13" s="11"/>
      <c r="BP13" s="11"/>
      <c r="BR13" s="11"/>
      <c r="BT13" s="11"/>
      <c r="BV13" s="11"/>
      <c r="BX13" s="11"/>
      <c r="BZ13" s="11"/>
      <c r="CB13" s="11"/>
      <c r="CD13" s="11"/>
      <c r="CF13" s="11"/>
      <c r="CH13" s="11"/>
      <c r="CJ13" s="11"/>
    </row>
    <row r="14" spans="1:89" x14ac:dyDescent="0.25">
      <c r="A14" s="13" t="s">
        <v>18</v>
      </c>
      <c r="B14" s="6" t="s">
        <v>69</v>
      </c>
      <c r="C14" s="6" t="s">
        <v>129</v>
      </c>
      <c r="D14" s="6">
        <v>1994</v>
      </c>
      <c r="E14" s="6">
        <v>102</v>
      </c>
      <c r="F14" s="6">
        <f t="shared" si="1"/>
        <v>208</v>
      </c>
      <c r="H14" s="11"/>
      <c r="J14" s="11"/>
      <c r="L14" s="11"/>
      <c r="N14" s="11"/>
      <c r="P14" s="11"/>
      <c r="R14" s="11"/>
      <c r="T14" s="11"/>
      <c r="V14" s="11"/>
      <c r="X14" s="11"/>
      <c r="Z14" s="11"/>
      <c r="AB14" s="11"/>
      <c r="AD14" s="11"/>
      <c r="AF14" s="11"/>
      <c r="AH14" s="11"/>
      <c r="AJ14" s="11"/>
      <c r="AL14" s="11"/>
      <c r="AN14" s="11"/>
      <c r="AP14" s="11"/>
      <c r="AR14" s="11">
        <v>0</v>
      </c>
      <c r="AS14" s="4">
        <v>4.3</v>
      </c>
      <c r="AT14" s="11">
        <f t="shared" ref="AT14" si="89">AVERAGE(AS14,AU14,MAX(AS14,AU14))</f>
        <v>7.5666666666666664</v>
      </c>
      <c r="AU14" s="4">
        <v>9.1999999999999993</v>
      </c>
      <c r="AV14" s="11">
        <f t="shared" ref="AV14" si="90">AVERAGE(AU14,AW14,MAX(AU14,AW14))</f>
        <v>16</v>
      </c>
      <c r="AW14" s="4">
        <v>19.399999999999999</v>
      </c>
      <c r="AX14" s="11">
        <f t="shared" ref="AX14" si="91">AVERAGE(AW14,AY14,MAX(AW14,AY14))</f>
        <v>20.866666666666667</v>
      </c>
      <c r="AY14" s="4">
        <v>21.6</v>
      </c>
      <c r="AZ14" s="11">
        <f t="shared" ref="AZ14" si="92">AVERAGE(AY14,BA14,MAX(AY14,BA14))</f>
        <v>20.566666666666666</v>
      </c>
      <c r="BA14" s="4">
        <v>18.5</v>
      </c>
      <c r="BB14" s="11">
        <f t="shared" ref="BB14" si="93">AVERAGE(BA14,BC14,MAX(BA14,BC14))</f>
        <v>15.433333333333332</v>
      </c>
      <c r="BC14" s="4">
        <v>9.3000000000000007</v>
      </c>
      <c r="BD14" s="11">
        <f t="shared" ref="BD14" si="94">AVERAGE(BC14,BE14,MAX(BC14,BE14))</f>
        <v>8.6666666666666679</v>
      </c>
      <c r="BE14" s="4">
        <v>7.4</v>
      </c>
      <c r="BF14" s="11">
        <f t="shared" ref="BF14" si="95">AVERAGE(BE14,BG14,MAX(BE14,BG14))</f>
        <v>7.2</v>
      </c>
      <c r="BG14" s="4">
        <v>6.8</v>
      </c>
      <c r="BH14" s="11">
        <f t="shared" ref="BH14" si="96">AVERAGE(BG14,BI14,MAX(BG14,BI14))</f>
        <v>5.6333333333333329</v>
      </c>
      <c r="BI14" s="4">
        <v>3.3</v>
      </c>
      <c r="BJ14" s="11">
        <f t="shared" ref="BJ14" si="97">AVERAGE(BI14,BK14,MAX(BI14,BK14))</f>
        <v>3.1</v>
      </c>
      <c r="BK14" s="4">
        <v>2.7</v>
      </c>
      <c r="BL14" s="11">
        <f t="shared" ref="BL14" si="98">AVERAGE(BK14,BM14,MAX(BK14,BM14))</f>
        <v>1.4666666666666668</v>
      </c>
      <c r="BM14" s="11">
        <v>-1</v>
      </c>
      <c r="BN14" s="11"/>
      <c r="BP14" s="11"/>
      <c r="BR14" s="11"/>
      <c r="BT14" s="11"/>
      <c r="BV14" s="11"/>
      <c r="BX14" s="11"/>
      <c r="BZ14" s="11"/>
      <c r="CB14" s="11"/>
      <c r="CD14" s="11"/>
      <c r="CF14" s="11"/>
      <c r="CH14" s="11"/>
      <c r="CJ14" s="11"/>
    </row>
    <row r="15" spans="1:89" x14ac:dyDescent="0.25">
      <c r="A15" s="2" t="s">
        <v>19</v>
      </c>
      <c r="B15" s="6" t="s">
        <v>66</v>
      </c>
      <c r="C15" s="6" t="s">
        <v>131</v>
      </c>
      <c r="D15" s="6">
        <v>1996</v>
      </c>
      <c r="E15" s="6">
        <v>33</v>
      </c>
      <c r="F15" s="6">
        <f t="shared" si="1"/>
        <v>68.566666666666663</v>
      </c>
      <c r="H15" s="11"/>
      <c r="J15" s="11"/>
      <c r="L15" s="11"/>
      <c r="N15" s="11"/>
      <c r="P15" s="11"/>
      <c r="R15" s="11"/>
      <c r="T15" s="11"/>
      <c r="V15" s="11"/>
      <c r="X15" s="11"/>
      <c r="Z15" s="11"/>
      <c r="AB15" s="11"/>
      <c r="AD15" s="11"/>
      <c r="AF15" s="11"/>
      <c r="AH15" s="11"/>
      <c r="AJ15" s="11"/>
      <c r="AL15" s="11"/>
      <c r="AN15" s="11"/>
      <c r="AP15" s="11"/>
      <c r="AR15" s="11"/>
      <c r="AT15" s="11">
        <v>0</v>
      </c>
      <c r="AU15" s="2">
        <v>2</v>
      </c>
      <c r="AV15" s="11">
        <f t="shared" ref="AV15" si="99">AVERAGE(AU15,AW15,MAX(AU15,AW15))</f>
        <v>6.9333333333333336</v>
      </c>
      <c r="AW15" s="2">
        <v>9.4</v>
      </c>
      <c r="AX15" s="11">
        <f t="shared" ref="AX15" si="100">AVERAGE(AW15,AY15,MAX(AW15,AY15))</f>
        <v>8.9</v>
      </c>
      <c r="AY15" s="2">
        <v>7.9</v>
      </c>
      <c r="AZ15" s="11">
        <f t="shared" ref="AZ15" si="101">AVERAGE(AY15,BA15,MAX(AY15,BA15))</f>
        <v>7.4333333333333336</v>
      </c>
      <c r="BA15" s="2">
        <v>6.5</v>
      </c>
      <c r="BB15" s="11">
        <f t="shared" ref="BB15" si="102">AVERAGE(BA15,BC15,MAX(BA15,BC15))</f>
        <v>5.3</v>
      </c>
      <c r="BC15" s="2">
        <v>2.9</v>
      </c>
      <c r="BD15" s="11">
        <f t="shared" ref="BD15" si="103">AVERAGE(BC15,BE15,MAX(BC15,BE15))</f>
        <v>4.3</v>
      </c>
      <c r="BE15" s="2">
        <v>5</v>
      </c>
      <c r="BF15" s="11">
        <f t="shared" ref="BF15" si="104">AVERAGE(BE15,BG15,MAX(BE15,BG15))</f>
        <v>3</v>
      </c>
      <c r="BG15" s="11">
        <v>-1</v>
      </c>
      <c r="BH15" s="11"/>
      <c r="BJ15" s="11"/>
      <c r="BL15" s="11"/>
      <c r="BN15" s="11"/>
      <c r="BP15" s="11"/>
      <c r="BR15" s="11"/>
      <c r="BT15" s="11"/>
      <c r="BV15" s="11"/>
      <c r="BX15" s="11"/>
      <c r="BZ15" s="11"/>
      <c r="CB15" s="11"/>
      <c r="CD15" s="11"/>
      <c r="CF15" s="11"/>
      <c r="CH15" s="11"/>
      <c r="CJ15" s="11"/>
    </row>
    <row r="16" spans="1:89" x14ac:dyDescent="0.25">
      <c r="A16" s="11" t="s">
        <v>24</v>
      </c>
      <c r="B16" s="6" t="s">
        <v>68</v>
      </c>
      <c r="C16" s="6" t="s">
        <v>130</v>
      </c>
      <c r="D16" s="6">
        <v>1998</v>
      </c>
      <c r="E16" s="6">
        <v>10.6</v>
      </c>
      <c r="F16" s="6">
        <f t="shared" si="1"/>
        <v>19.866666666666667</v>
      </c>
      <c r="H16" s="11"/>
      <c r="J16" s="11"/>
      <c r="L16" s="11"/>
      <c r="N16" s="11"/>
      <c r="P16" s="11"/>
      <c r="R16" s="11"/>
      <c r="T16" s="11"/>
      <c r="V16" s="11"/>
      <c r="X16" s="11"/>
      <c r="Z16" s="11"/>
      <c r="AB16" s="11"/>
      <c r="AD16" s="11"/>
      <c r="AF16" s="11"/>
      <c r="AH16" s="11"/>
      <c r="AJ16" s="11"/>
      <c r="AL16" s="11"/>
      <c r="AN16" s="11"/>
      <c r="AP16" s="11"/>
      <c r="AR16" s="11"/>
      <c r="AT16" s="11"/>
      <c r="AV16" s="11">
        <v>0</v>
      </c>
      <c r="AW16" s="11">
        <v>0.5</v>
      </c>
      <c r="AX16" s="11">
        <f t="shared" ref="AX16" si="105">AVERAGE(AW16,AY16,MAX(AW16,AY16))</f>
        <v>1.5</v>
      </c>
      <c r="AY16" s="11">
        <v>2</v>
      </c>
      <c r="AZ16" s="11">
        <f t="shared" ref="AZ16" si="106">AVERAGE(AY16,BA16,MAX(AY16,BA16))</f>
        <v>2.6666666666666665</v>
      </c>
      <c r="BA16" s="11">
        <v>3</v>
      </c>
      <c r="BB16" s="11">
        <f t="shared" ref="BB16" si="107">AVERAGE(BA16,BC16,MAX(BA16,BC16))</f>
        <v>3.2666666666666671</v>
      </c>
      <c r="BC16" s="3">
        <v>3.4</v>
      </c>
      <c r="BD16" s="11">
        <f t="shared" ref="BD16" si="108">AVERAGE(BC16,BE16,MAX(BC16,BE16))</f>
        <v>2.6999999999999997</v>
      </c>
      <c r="BE16" s="3">
        <v>1.3</v>
      </c>
      <c r="BF16" s="11">
        <f t="shared" ref="BF16" si="109">AVERAGE(BE16,BG16,MAX(BE16,BG16))</f>
        <v>0.53333333333333333</v>
      </c>
      <c r="BG16" s="11">
        <v>-1</v>
      </c>
      <c r="BH16" s="11"/>
      <c r="BJ16" s="11"/>
      <c r="BL16" s="11"/>
      <c r="BN16" s="11"/>
      <c r="BP16" s="11"/>
      <c r="BR16" s="11"/>
      <c r="BT16" s="11"/>
      <c r="BV16" s="11"/>
      <c r="BX16" s="11"/>
      <c r="BZ16" s="11"/>
      <c r="CB16" s="11"/>
      <c r="CD16" s="11"/>
      <c r="CF16" s="11"/>
      <c r="CH16" s="11"/>
      <c r="CJ16" s="11"/>
    </row>
    <row r="17" spans="1:89" x14ac:dyDescent="0.25">
      <c r="A17" s="13" t="s">
        <v>60</v>
      </c>
      <c r="B17" s="6" t="s">
        <v>69</v>
      </c>
      <c r="C17" s="6" t="s">
        <v>129</v>
      </c>
      <c r="D17" s="6">
        <v>2000</v>
      </c>
      <c r="E17" s="6">
        <v>155</v>
      </c>
      <c r="F17" s="6">
        <f t="shared" si="1"/>
        <v>315.63333333333327</v>
      </c>
      <c r="H17" s="11"/>
      <c r="J17" s="11"/>
      <c r="L17" s="11"/>
      <c r="N17" s="11"/>
      <c r="P17" s="11"/>
      <c r="R17" s="11"/>
      <c r="T17" s="11"/>
      <c r="V17" s="11"/>
      <c r="X17" s="11"/>
      <c r="Z17" s="11"/>
      <c r="AB17" s="11"/>
      <c r="AD17" s="11"/>
      <c r="AF17" s="11"/>
      <c r="AH17" s="11"/>
      <c r="AJ17" s="11"/>
      <c r="AL17" s="11"/>
      <c r="AN17" s="11"/>
      <c r="AP17" s="11"/>
      <c r="AR17" s="11"/>
      <c r="AT17" s="11"/>
      <c r="AV17" s="11"/>
      <c r="AX17" s="11"/>
      <c r="AZ17" s="11">
        <v>0</v>
      </c>
      <c r="BA17" s="13">
        <v>1.4</v>
      </c>
      <c r="BB17" s="11">
        <f t="shared" ref="BB17" si="110">AVERAGE(BA17,BC17,MAX(BA17,BC17))</f>
        <v>6.5999999999999988</v>
      </c>
      <c r="BC17" s="13">
        <v>9.1999999999999993</v>
      </c>
      <c r="BD17" s="11">
        <f t="shared" ref="BD17" si="111">AVERAGE(BC17,BE17,MAX(BC17,BE17))</f>
        <v>15.133333333333335</v>
      </c>
      <c r="BE17" s="13">
        <v>18.100000000000001</v>
      </c>
      <c r="BF17" s="11">
        <f t="shared" ref="BF17" si="112">AVERAGE(BE17,BG17,MAX(BE17,BG17))</f>
        <v>21.033333333333335</v>
      </c>
      <c r="BG17" s="13">
        <v>22.5</v>
      </c>
      <c r="BH17" s="11">
        <f t="shared" ref="BH17" si="113">AVERAGE(BG17,BI17,MAX(BG17,BI17))</f>
        <v>21.7</v>
      </c>
      <c r="BI17" s="13">
        <v>20.100000000000001</v>
      </c>
      <c r="BJ17" s="11">
        <f t="shared" ref="BJ17" si="114">AVERAGE(BI17,BK17,MAX(BI17,BK17))</f>
        <v>18.8</v>
      </c>
      <c r="BK17" s="13">
        <v>16.2</v>
      </c>
      <c r="BL17" s="11">
        <f t="shared" ref="BL17" si="115">AVERAGE(BK17,BM17,MAX(BK17,BM17))</f>
        <v>16.2</v>
      </c>
      <c r="BM17" s="13">
        <v>16.2</v>
      </c>
      <c r="BN17" s="11">
        <f t="shared" ref="BN17" si="116">AVERAGE(BM17,BO17,MAX(BM17,BO17))</f>
        <v>15.533333333333331</v>
      </c>
      <c r="BO17" s="13">
        <v>14.2</v>
      </c>
      <c r="BP17" s="11">
        <f t="shared" ref="BP17" si="117">AVERAGE(BO17,BQ17,MAX(BO17,BQ17))</f>
        <v>14.033333333333331</v>
      </c>
      <c r="BQ17" s="13">
        <v>13.7</v>
      </c>
      <c r="BR17" s="11">
        <f t="shared" ref="BR17" si="118">AVERAGE(BQ17,BS17,MAX(BQ17,BS17))</f>
        <v>11.766666666666666</v>
      </c>
      <c r="BS17" s="13">
        <v>7.9</v>
      </c>
      <c r="BT17" s="11">
        <f t="shared" ref="BT17" si="119">AVERAGE(BS17,BU17,MAX(BS17,BU17))</f>
        <v>7.7</v>
      </c>
      <c r="BU17" s="13">
        <v>7.3</v>
      </c>
      <c r="BV17" s="11">
        <f t="shared" ref="BV17" si="120">AVERAGE(BU17,BW17,MAX(BU17,BW17))</f>
        <v>7</v>
      </c>
      <c r="BW17" s="13">
        <v>6.4</v>
      </c>
      <c r="BX17" s="11">
        <f t="shared" ref="BX17" si="121">AVERAGE(BW17,BY17,MAX(BW17,BY17))</f>
        <v>4.9333333333333336</v>
      </c>
      <c r="BY17" s="11">
        <v>2</v>
      </c>
      <c r="BZ17" s="11">
        <f t="shared" ref="BZ17" si="122">AVERAGE(BY17,CA17,MAX(BY17,CA17))</f>
        <v>1</v>
      </c>
      <c r="CA17" s="11">
        <v>-1</v>
      </c>
      <c r="CB17" s="11"/>
      <c r="CD17" s="11"/>
      <c r="CF17" s="11"/>
      <c r="CH17" s="11"/>
      <c r="CJ17" s="11"/>
    </row>
    <row r="18" spans="1:89" x14ac:dyDescent="0.25">
      <c r="A18" s="2" t="s">
        <v>43</v>
      </c>
      <c r="B18" s="6" t="s">
        <v>66</v>
      </c>
      <c r="C18" s="6" t="s">
        <v>131</v>
      </c>
      <c r="D18" s="6">
        <v>2001</v>
      </c>
      <c r="E18" s="6">
        <v>81</v>
      </c>
      <c r="F18" s="6">
        <f t="shared" si="1"/>
        <v>166.9666666666667</v>
      </c>
      <c r="H18" s="11"/>
      <c r="J18" s="11"/>
      <c r="L18" s="11"/>
      <c r="N18" s="11"/>
      <c r="P18" s="11"/>
      <c r="R18" s="11"/>
      <c r="T18" s="11"/>
      <c r="V18" s="11"/>
      <c r="X18" s="11"/>
      <c r="Z18" s="11"/>
      <c r="AB18" s="11"/>
      <c r="AD18" s="11"/>
      <c r="AF18" s="11"/>
      <c r="AH18" s="11"/>
      <c r="AJ18" s="11"/>
      <c r="AL18" s="11"/>
      <c r="AN18" s="11"/>
      <c r="AP18" s="11"/>
      <c r="AR18" s="11"/>
      <c r="AT18" s="11"/>
      <c r="AV18" s="11"/>
      <c r="AX18" s="11"/>
      <c r="AZ18" s="11"/>
      <c r="BB18" s="11">
        <v>0</v>
      </c>
      <c r="BC18" s="2">
        <v>1</v>
      </c>
      <c r="BD18" s="11">
        <f t="shared" ref="BD18" si="123">AVERAGE(BC18,BE18,MAX(BC18,BE18))</f>
        <v>11.666666666666666</v>
      </c>
      <c r="BE18" s="2">
        <v>17</v>
      </c>
      <c r="BF18" s="11">
        <f t="shared" ref="BF18" si="124">AVERAGE(BE18,BG18,MAX(BE18,BG18))</f>
        <v>16.566666666666666</v>
      </c>
      <c r="BG18" s="2">
        <v>15.7</v>
      </c>
      <c r="BH18" s="11">
        <f t="shared" ref="BH18" si="125">AVERAGE(BG18,BI18,MAX(BG18,BI18))</f>
        <v>16.966666666666665</v>
      </c>
      <c r="BI18" s="2">
        <v>17.600000000000001</v>
      </c>
      <c r="BJ18" s="11">
        <f t="shared" ref="BJ18" si="126">AVERAGE(BI18,BK18,MAX(BI18,BK18))</f>
        <v>16.866666666666667</v>
      </c>
      <c r="BK18" s="2">
        <v>15.4</v>
      </c>
      <c r="BL18" s="11">
        <f t="shared" ref="BL18" si="127">AVERAGE(BK18,BM18,MAX(BK18,BM18))</f>
        <v>13.033333333333333</v>
      </c>
      <c r="BM18" s="2">
        <v>8.3000000000000007</v>
      </c>
      <c r="BN18" s="11">
        <f t="shared" ref="BN18" si="128">AVERAGE(BM18,BO18,MAX(BM18,BO18))</f>
        <v>6.9666666666666677</v>
      </c>
      <c r="BO18" s="2">
        <v>4.3</v>
      </c>
      <c r="BP18" s="11">
        <f t="shared" ref="BP18" si="129">AVERAGE(BO18,BQ18,MAX(BO18,BQ18))</f>
        <v>3.4</v>
      </c>
      <c r="BQ18" s="2">
        <v>1.6</v>
      </c>
      <c r="BR18" s="11">
        <f t="shared" ref="BR18" si="130">AVERAGE(BQ18,BS18,MAX(BQ18,BS18))</f>
        <v>1.2</v>
      </c>
      <c r="BS18" s="2">
        <v>0.4</v>
      </c>
      <c r="BT18" s="11">
        <v>-1</v>
      </c>
      <c r="BV18" s="11"/>
      <c r="BX18" s="11"/>
      <c r="BZ18" s="11"/>
      <c r="CB18" s="11"/>
      <c r="CD18" s="11"/>
      <c r="CF18" s="11"/>
      <c r="CH18" s="11"/>
      <c r="CJ18" s="11"/>
    </row>
    <row r="19" spans="1:89" x14ac:dyDescent="0.25">
      <c r="A19" s="2" t="s">
        <v>23</v>
      </c>
      <c r="B19" s="6" t="s">
        <v>66</v>
      </c>
      <c r="C19" s="6" t="s">
        <v>131</v>
      </c>
      <c r="D19" s="6">
        <v>2001</v>
      </c>
      <c r="E19" s="6">
        <v>22</v>
      </c>
      <c r="F19" s="6">
        <f t="shared" si="1"/>
        <v>44.400000000000006</v>
      </c>
      <c r="H19" s="11"/>
      <c r="J19" s="11"/>
      <c r="L19" s="11"/>
      <c r="N19" s="11"/>
      <c r="P19" s="11"/>
      <c r="R19" s="11"/>
      <c r="T19" s="11"/>
      <c r="V19" s="11"/>
      <c r="X19" s="11"/>
      <c r="Z19" s="11"/>
      <c r="AB19" s="11"/>
      <c r="AD19" s="11"/>
      <c r="AF19" s="11"/>
      <c r="AH19" s="11"/>
      <c r="AJ19" s="11"/>
      <c r="AL19" s="11"/>
      <c r="AN19" s="11"/>
      <c r="AP19" s="11"/>
      <c r="AR19" s="11"/>
      <c r="AT19" s="11"/>
      <c r="AV19" s="11"/>
      <c r="AX19" s="11"/>
      <c r="AZ19" s="11"/>
      <c r="BB19" s="11"/>
      <c r="BC19">
        <v>0</v>
      </c>
      <c r="BD19" s="11">
        <f t="shared" ref="BD19" si="131">AVERAGE(BC19,BE19,MAX(BC19,BE19))</f>
        <v>2.5333333333333332</v>
      </c>
      <c r="BE19" s="2">
        <v>3.8</v>
      </c>
      <c r="BF19" s="11">
        <f t="shared" ref="BF19" si="132">AVERAGE(BE19,BG19,MAX(BE19,BG19))</f>
        <v>5.1333333333333329</v>
      </c>
      <c r="BG19" s="2">
        <v>5.8</v>
      </c>
      <c r="BH19" s="11">
        <f t="shared" ref="BH19" si="133">AVERAGE(BG19,BI19,MAX(BG19,BI19))</f>
        <v>5.5333333333333341</v>
      </c>
      <c r="BI19" s="2">
        <v>5</v>
      </c>
      <c r="BJ19" s="11">
        <f t="shared" ref="BJ19" si="134">AVERAGE(BI19,BK19,MAX(BI19,BK19))</f>
        <v>4.6333333333333337</v>
      </c>
      <c r="BK19" s="2">
        <v>3.9</v>
      </c>
      <c r="BL19" s="11">
        <f t="shared" ref="BL19" si="135">AVERAGE(BK19,BM19,MAX(BK19,BM19))</f>
        <v>3.4</v>
      </c>
      <c r="BM19" s="2">
        <v>2.4</v>
      </c>
      <c r="BN19" s="11">
        <f t="shared" ref="BN19" si="136">AVERAGE(BM19,BO19,MAX(BM19,BO19))</f>
        <v>1.8333333333333333</v>
      </c>
      <c r="BO19" s="2">
        <v>0.7</v>
      </c>
      <c r="BP19" s="11">
        <f t="shared" ref="BP19" si="137">AVERAGE(BO19,BQ19,MAX(BO19,BQ19))</f>
        <v>0.53333333333333333</v>
      </c>
      <c r="BQ19" s="2">
        <v>0.2</v>
      </c>
      <c r="BR19" s="11">
        <v>-1</v>
      </c>
      <c r="BT19" s="11"/>
      <c r="BV19" s="11"/>
      <c r="BX19" s="11"/>
      <c r="BZ19" s="11"/>
      <c r="CB19" s="11"/>
      <c r="CD19" s="11"/>
      <c r="CF19" s="11"/>
      <c r="CH19" s="11"/>
      <c r="CJ19" s="11"/>
    </row>
    <row r="20" spans="1:89" x14ac:dyDescent="0.25">
      <c r="A20" s="12" t="s">
        <v>30</v>
      </c>
      <c r="B20" s="6" t="s">
        <v>70</v>
      </c>
      <c r="C20" s="6" t="s">
        <v>128</v>
      </c>
      <c r="D20" s="6">
        <v>2001</v>
      </c>
      <c r="E20" s="6">
        <v>24</v>
      </c>
      <c r="F20" s="6">
        <f t="shared" si="1"/>
        <v>50.666666666666671</v>
      </c>
      <c r="H20" s="11"/>
      <c r="J20" s="11"/>
      <c r="L20" s="11"/>
      <c r="N20" s="11"/>
      <c r="P20" s="11"/>
      <c r="R20" s="11"/>
      <c r="T20" s="11"/>
      <c r="V20" s="11"/>
      <c r="X20" s="11"/>
      <c r="Z20" s="11"/>
      <c r="AB20" s="11"/>
      <c r="AD20" s="11"/>
      <c r="AF20" s="11"/>
      <c r="AH20" s="11"/>
      <c r="AJ20" s="11"/>
      <c r="AL20" s="11"/>
      <c r="AN20" s="11"/>
      <c r="AP20" s="11"/>
      <c r="AR20" s="11"/>
      <c r="AT20" s="11"/>
      <c r="AV20" s="11"/>
      <c r="AX20" s="11"/>
      <c r="AZ20" s="11"/>
      <c r="BB20" s="11">
        <v>0</v>
      </c>
      <c r="BC20" s="11">
        <v>1</v>
      </c>
      <c r="BD20" s="11">
        <f t="shared" ref="BD20" si="138">AVERAGE(BC20,BE20,MAX(BC20,BE20))</f>
        <v>5.666666666666667</v>
      </c>
      <c r="BE20" s="11">
        <v>8</v>
      </c>
      <c r="BF20" s="11">
        <f t="shared" ref="BF20" si="139">AVERAGE(BE20,BG20,MAX(BE20,BG20))</f>
        <v>7.5</v>
      </c>
      <c r="BG20" s="11">
        <v>6.5</v>
      </c>
      <c r="BH20" s="11">
        <f t="shared" ref="BH20" si="140">AVERAGE(BG20,BI20,MAX(BG20,BI20))</f>
        <v>6.166666666666667</v>
      </c>
      <c r="BI20" s="11">
        <v>5.5</v>
      </c>
      <c r="BJ20" s="11">
        <f t="shared" ref="BJ20" si="141">AVERAGE(BI20,BK20,MAX(BI20,BK20))</f>
        <v>4.666666666666667</v>
      </c>
      <c r="BK20" s="11">
        <v>3</v>
      </c>
      <c r="BL20" s="11">
        <f t="shared" ref="BL20" si="142">AVERAGE(BK20,BM20,MAX(BK20,BM20))</f>
        <v>2.3333333333333335</v>
      </c>
      <c r="BM20" s="11">
        <v>1</v>
      </c>
      <c r="BN20" s="11">
        <f t="shared" ref="BN20" si="143">AVERAGE(BM20,BO20,MAX(BM20,BO20))</f>
        <v>0.33333333333333331</v>
      </c>
      <c r="BO20" s="11">
        <v>-1</v>
      </c>
      <c r="BP20" s="11"/>
      <c r="BR20" s="11"/>
      <c r="BT20" s="11"/>
      <c r="BV20" s="11"/>
      <c r="BX20" s="11"/>
      <c r="BZ20" s="11"/>
      <c r="CB20" s="11"/>
      <c r="CD20" s="11"/>
      <c r="CF20" s="11"/>
      <c r="CH20" s="11"/>
      <c r="CJ20" s="11"/>
    </row>
    <row r="21" spans="1:89" x14ac:dyDescent="0.25">
      <c r="A21" s="13" t="s">
        <v>44</v>
      </c>
      <c r="B21" s="6" t="s">
        <v>69</v>
      </c>
      <c r="C21" s="6" t="s">
        <v>129</v>
      </c>
      <c r="D21" s="6">
        <v>2004</v>
      </c>
      <c r="E21" s="6">
        <v>82</v>
      </c>
      <c r="F21" s="6">
        <f t="shared" si="1"/>
        <v>166.32</v>
      </c>
      <c r="H21" s="11"/>
      <c r="J21" s="11"/>
      <c r="L21" s="11"/>
      <c r="N21" s="11"/>
      <c r="P21" s="11"/>
      <c r="R21" s="11"/>
      <c r="T21" s="11"/>
      <c r="V21" s="11"/>
      <c r="X21" s="11"/>
      <c r="Z21" s="11"/>
      <c r="AB21" s="11"/>
      <c r="AD21" s="11"/>
      <c r="AF21" s="11"/>
      <c r="AH21" s="11"/>
      <c r="AJ21" s="11"/>
      <c r="AL21" s="11"/>
      <c r="AN21" s="11"/>
      <c r="AP21" s="11"/>
      <c r="AR21" s="11"/>
      <c r="AT21" s="11"/>
      <c r="AV21" s="11"/>
      <c r="AX21" s="11"/>
      <c r="AZ21" s="11"/>
      <c r="BB21" s="11"/>
      <c r="BD21" s="11"/>
      <c r="BF21" s="11"/>
      <c r="BH21" s="11">
        <v>0</v>
      </c>
      <c r="BI21" s="11">
        <v>3</v>
      </c>
      <c r="BJ21" s="11">
        <f t="shared" ref="BJ21" si="144">AVERAGE(BI21,BK21,MAX(BI21,BK21))</f>
        <v>5.666666666666667</v>
      </c>
      <c r="BK21" s="11">
        <v>7</v>
      </c>
      <c r="BL21" s="11">
        <f t="shared" ref="BL21" si="145">AVERAGE(BK21,BM21,MAX(BK21,BM21))</f>
        <v>8.3333333333333339</v>
      </c>
      <c r="BM21" s="11">
        <v>9</v>
      </c>
      <c r="BN21" s="11">
        <f t="shared" ref="BN21" si="146">AVERAGE(BM21,BO21,MAX(BM21,BO21))</f>
        <v>13</v>
      </c>
      <c r="BO21" s="11">
        <v>15</v>
      </c>
      <c r="BP21" s="11">
        <f t="shared" ref="BP21" si="147">AVERAGE(BO21,BQ21,MAX(BO21,BQ21))</f>
        <v>14.683333333333332</v>
      </c>
      <c r="BQ21" s="8">
        <v>14.05</v>
      </c>
      <c r="BR21" s="11">
        <f t="shared" ref="BR21" si="148">AVERAGE(BQ21,BS21,MAX(BQ21,BS21))</f>
        <v>12.673333333333332</v>
      </c>
      <c r="BS21" s="8">
        <v>9.92</v>
      </c>
      <c r="BT21" s="11">
        <f t="shared" ref="BT21" si="149">AVERAGE(BS21,BU21,MAX(BS21,BU21))</f>
        <v>9.7333333333333343</v>
      </c>
      <c r="BU21" s="8">
        <v>9.36</v>
      </c>
      <c r="BV21" s="11">
        <f t="shared" ref="BV21" si="150">AVERAGE(BU21,BW21,MAX(BU21,BW21))</f>
        <v>8.6999999999999993</v>
      </c>
      <c r="BW21" s="8">
        <v>7.38</v>
      </c>
      <c r="BX21" s="11">
        <f t="shared" ref="BX21" si="151">AVERAGE(BW21,BY21,MAX(BW21,BY21))</f>
        <v>6.3266666666666671</v>
      </c>
      <c r="BY21" s="8">
        <v>4.22</v>
      </c>
      <c r="BZ21" s="11">
        <f t="shared" ref="BZ21" si="152">AVERAGE(BY21,CA21,MAX(BY21,CA21))</f>
        <v>3.8033333333333332</v>
      </c>
      <c r="CA21" s="8">
        <v>2.97</v>
      </c>
      <c r="CB21" s="11">
        <f t="shared" ref="CB21" si="153">AVERAGE(CA21,CC21,MAX(CA21,CC21))</f>
        <v>2.11</v>
      </c>
      <c r="CC21" s="8">
        <v>0.39</v>
      </c>
      <c r="CD21" s="11">
        <v>-1</v>
      </c>
      <c r="CF21" s="11"/>
      <c r="CH21" s="11"/>
      <c r="CJ21" s="11"/>
    </row>
    <row r="22" spans="1:89" x14ac:dyDescent="0.25">
      <c r="A22" s="12" t="s">
        <v>29</v>
      </c>
      <c r="B22" s="6" t="s">
        <v>70</v>
      </c>
      <c r="C22" s="6" t="s">
        <v>128</v>
      </c>
      <c r="D22" s="6">
        <v>2005</v>
      </c>
      <c r="E22" s="6">
        <v>84</v>
      </c>
      <c r="F22" s="6">
        <f t="shared" si="1"/>
        <v>170.02333333333334</v>
      </c>
      <c r="H22" s="11"/>
      <c r="J22" s="11"/>
      <c r="L22" s="11"/>
      <c r="N22" s="11"/>
      <c r="P22" s="11"/>
      <c r="R22" s="11"/>
      <c r="T22" s="11"/>
      <c r="V22" s="11"/>
      <c r="X22" s="11"/>
      <c r="Z22" s="11"/>
      <c r="AB22" s="11"/>
      <c r="AD22" s="11"/>
      <c r="AF22" s="11"/>
      <c r="AH22" s="11"/>
      <c r="AJ22" s="11"/>
      <c r="AL22" s="11"/>
      <c r="AN22" s="11"/>
      <c r="AP22" s="11"/>
      <c r="AR22" s="11"/>
      <c r="AT22" s="11"/>
      <c r="AV22" s="11"/>
      <c r="AX22" s="11"/>
      <c r="AZ22" s="11"/>
      <c r="BB22" s="11"/>
      <c r="BD22" s="11"/>
      <c r="BF22" s="11"/>
      <c r="BH22" s="11"/>
      <c r="BJ22" s="11">
        <v>0</v>
      </c>
      <c r="BK22" s="11">
        <v>2</v>
      </c>
      <c r="BL22" s="11">
        <f t="shared" ref="BL22" si="154">AVERAGE(BK22,BM22,MAX(BK22,BM22))</f>
        <v>4.666666666666667</v>
      </c>
      <c r="BM22" s="11">
        <v>6</v>
      </c>
      <c r="BN22" s="11">
        <f t="shared" ref="BN22" si="155">AVERAGE(BM22,BO22,MAX(BM22,BO22))</f>
        <v>6</v>
      </c>
      <c r="BO22" s="11">
        <v>6</v>
      </c>
      <c r="BP22" s="11">
        <f t="shared" ref="BP22" si="156">AVERAGE(BO22,BQ22,MAX(BO22,BQ22))</f>
        <v>9.44</v>
      </c>
      <c r="BQ22" s="8">
        <v>11.16</v>
      </c>
      <c r="BR22" s="11">
        <f t="shared" ref="BR22" si="157">AVERAGE(BQ22,BS22,MAX(BQ22,BS22))</f>
        <v>10.893333333333333</v>
      </c>
      <c r="BS22" s="8">
        <v>10.36</v>
      </c>
      <c r="BT22" s="11">
        <f t="shared" ref="BT22" si="158">AVERAGE(BS22,BU22,MAX(BS22,BU22))</f>
        <v>12.473333333333334</v>
      </c>
      <c r="BU22" s="8">
        <v>13.53</v>
      </c>
      <c r="BV22" s="11">
        <f t="shared" ref="BV22" si="159">AVERAGE(BU22,BW22,MAX(BU22,BW22))</f>
        <v>13.809999999999997</v>
      </c>
      <c r="BW22" s="8">
        <v>13.95</v>
      </c>
      <c r="BX22" s="11">
        <f t="shared" ref="BX22" si="160">AVERAGE(BW22,BY22,MAX(BW22,BY22))</f>
        <v>12.863333333333335</v>
      </c>
      <c r="BY22" s="8">
        <v>10.69</v>
      </c>
      <c r="BZ22" s="11">
        <f t="shared" ref="BZ22" si="161">AVERAGE(BY22,CA22,MAX(BY22,CA22))</f>
        <v>9.2066666666666652</v>
      </c>
      <c r="CA22" s="8">
        <v>6.24</v>
      </c>
      <c r="CB22" s="11">
        <f t="shared" ref="CB22" si="162">AVERAGE(CA22,CC22,MAX(CA22,CC22))</f>
        <v>5.0266666666666664</v>
      </c>
      <c r="CC22" s="8">
        <v>2.6</v>
      </c>
      <c r="CD22" s="11">
        <f t="shared" ref="CD22" si="163">AVERAGE(CC22,CE22,MAX(CC22,CE22))</f>
        <v>2.0433333333333334</v>
      </c>
      <c r="CE22" s="8">
        <v>0.93</v>
      </c>
      <c r="CF22" s="11">
        <f t="shared" ref="CF22" si="164">AVERAGE(CE22,CG22,MAX(CE22,CG22))</f>
        <v>0.75</v>
      </c>
      <c r="CG22" s="8">
        <v>0.39</v>
      </c>
      <c r="CH22" s="11">
        <v>-1</v>
      </c>
      <c r="CI22" s="8"/>
      <c r="CJ22" s="11"/>
    </row>
    <row r="23" spans="1:89" x14ac:dyDescent="0.25">
      <c r="A23" s="13" t="s">
        <v>32</v>
      </c>
      <c r="B23" s="6" t="s">
        <v>69</v>
      </c>
      <c r="C23" s="6" t="s">
        <v>129</v>
      </c>
      <c r="D23" s="6">
        <v>2006</v>
      </c>
      <c r="E23" s="6">
        <v>87</v>
      </c>
      <c r="F23" s="6">
        <f t="shared" si="1"/>
        <v>177.86</v>
      </c>
      <c r="H23" s="11"/>
      <c r="J23" s="11"/>
      <c r="L23" s="11"/>
      <c r="N23" s="11"/>
      <c r="P23" s="11"/>
      <c r="R23" s="11"/>
      <c r="T23" s="11"/>
      <c r="V23" s="11"/>
      <c r="X23" s="11"/>
      <c r="Z23" s="11"/>
      <c r="AB23" s="11"/>
      <c r="AD23" s="11"/>
      <c r="AF23" s="11"/>
      <c r="AH23" s="11"/>
      <c r="AJ23" s="11"/>
      <c r="AL23" s="11"/>
      <c r="AN23" s="11"/>
      <c r="AP23" s="11"/>
      <c r="AR23" s="11"/>
      <c r="AT23" s="11"/>
      <c r="AV23" s="11"/>
      <c r="AX23" s="11"/>
      <c r="AZ23" s="11"/>
      <c r="BB23" s="11"/>
      <c r="BD23" s="11"/>
      <c r="BF23" s="11"/>
      <c r="BH23" s="11"/>
      <c r="BJ23" s="11"/>
      <c r="BL23" s="11">
        <v>0</v>
      </c>
      <c r="BM23" s="11">
        <v>2</v>
      </c>
      <c r="BN23" s="11">
        <f t="shared" ref="BN23" si="165">AVERAGE(BM23,BO23,MAX(BM23,BO23))</f>
        <v>6</v>
      </c>
      <c r="BO23" s="11">
        <v>8</v>
      </c>
      <c r="BP23" s="11">
        <f t="shared" ref="BP23" si="166">AVERAGE(BO23,BQ23,MAX(BO23,BQ23))</f>
        <v>9.64</v>
      </c>
      <c r="BQ23" s="8">
        <v>10.46</v>
      </c>
      <c r="BR23" s="11">
        <f t="shared" ref="BR23" si="167">AVERAGE(BQ23,BS23,MAX(BQ23,BS23))</f>
        <v>12.326666666666666</v>
      </c>
      <c r="BS23" s="8">
        <v>13.26</v>
      </c>
      <c r="BT23" s="11">
        <f t="shared" ref="BT23" si="168">AVERAGE(BS23,BU23,MAX(BS23,BU23))</f>
        <v>13.64</v>
      </c>
      <c r="BU23" s="8">
        <v>13.83</v>
      </c>
      <c r="BV23" s="11">
        <f t="shared" ref="BV23" si="169">AVERAGE(BU23,BW23,MAX(BU23,BW23))</f>
        <v>14.223333333333334</v>
      </c>
      <c r="BW23" s="8">
        <v>14.42</v>
      </c>
      <c r="BX23" s="11">
        <f t="shared" ref="BX23" si="170">AVERAGE(BW23,BY23,MAX(BW23,BY23))</f>
        <v>13.603333333333333</v>
      </c>
      <c r="BY23" s="8">
        <v>11.97</v>
      </c>
      <c r="BZ23" s="11">
        <f t="shared" ref="BZ23" si="171">AVERAGE(BY23,CA23,MAX(BY23,CA23))</f>
        <v>10.733333333333334</v>
      </c>
      <c r="CA23" s="8">
        <v>8.26</v>
      </c>
      <c r="CB23" s="11">
        <f t="shared" ref="CB23" si="172">AVERAGE(CA23,CC23,MAX(CA23,CC23))</f>
        <v>6.6933333333333325</v>
      </c>
      <c r="CC23" s="8">
        <v>3.56</v>
      </c>
      <c r="CD23" s="11">
        <f t="shared" ref="CD23" si="173">AVERAGE(CC23,CE23,MAX(CC23,CE23))</f>
        <v>2.8200000000000003</v>
      </c>
      <c r="CE23" s="8">
        <v>1.34</v>
      </c>
      <c r="CF23" s="11">
        <f t="shared" ref="CF23" si="174">AVERAGE(CE23,CG23,MAX(CE23,CG23))</f>
        <v>1.0666666666666667</v>
      </c>
      <c r="CG23" s="8">
        <v>0.52</v>
      </c>
      <c r="CH23" s="11">
        <f t="shared" ref="CH23" si="175">AVERAGE(CG23,CI23,MAX(CG23,CI23))</f>
        <v>0.3833333333333333</v>
      </c>
      <c r="CI23" s="8">
        <v>0.11</v>
      </c>
      <c r="CJ23" s="11">
        <v>-1</v>
      </c>
    </row>
    <row r="24" spans="1:89" x14ac:dyDescent="0.25">
      <c r="A24" s="2" t="s">
        <v>31</v>
      </c>
      <c r="B24" s="6" t="s">
        <v>66</v>
      </c>
      <c r="C24" s="6" t="s">
        <v>131</v>
      </c>
      <c r="D24" s="6">
        <v>2006</v>
      </c>
      <c r="E24" s="6">
        <v>102</v>
      </c>
      <c r="F24" s="6">
        <f t="shared" si="1"/>
        <v>206.46666666666667</v>
      </c>
      <c r="H24" s="11"/>
      <c r="J24" s="11"/>
      <c r="L24" s="11"/>
      <c r="N24" s="11"/>
      <c r="P24" s="11"/>
      <c r="R24" s="11"/>
      <c r="T24" s="11"/>
      <c r="V24" s="11"/>
      <c r="X24" s="11"/>
      <c r="Z24" s="11"/>
      <c r="AB24" s="11"/>
      <c r="AD24" s="11"/>
      <c r="AF24" s="11"/>
      <c r="AH24" s="11"/>
      <c r="AJ24" s="11"/>
      <c r="AL24" s="11"/>
      <c r="AN24" s="11"/>
      <c r="AP24" s="11"/>
      <c r="AR24" s="11"/>
      <c r="AT24" s="11"/>
      <c r="AV24" s="11"/>
      <c r="AX24" s="11"/>
      <c r="AZ24" s="11"/>
      <c r="BB24" s="11"/>
      <c r="BD24" s="11"/>
      <c r="BF24" s="11"/>
      <c r="BH24" s="11"/>
      <c r="BJ24" s="11"/>
      <c r="BL24" s="11"/>
      <c r="BN24" s="11">
        <v>0</v>
      </c>
      <c r="BO24" s="2">
        <v>5.8</v>
      </c>
      <c r="BP24" s="11">
        <f t="shared" ref="BP24" si="176">AVERAGE(BO24,BQ24,MAX(BO24,BQ24))</f>
        <v>14.333333333333334</v>
      </c>
      <c r="BQ24" s="2">
        <v>18.600000000000001</v>
      </c>
      <c r="BR24" s="11">
        <f t="shared" ref="BR24" si="177">AVERAGE(BQ24,BS24,MAX(BQ24,BS24))</f>
        <v>23.533333333333331</v>
      </c>
      <c r="BS24" s="2">
        <v>26</v>
      </c>
      <c r="BT24" s="11">
        <f t="shared" ref="BT24" si="178">AVERAGE(BS24,BU24,MAX(BS24,BU24))</f>
        <v>24.166666666666668</v>
      </c>
      <c r="BU24" s="2">
        <v>20.5</v>
      </c>
      <c r="BV24" s="11">
        <f t="shared" ref="BV24" si="179">AVERAGE(BU24,BW24,MAX(BU24,BW24))</f>
        <v>18.7</v>
      </c>
      <c r="BW24" s="2">
        <v>15.1</v>
      </c>
      <c r="BX24" s="11">
        <f t="shared" ref="BX24" si="180">AVERAGE(BW24,BY24,MAX(BW24,BY24))</f>
        <v>13.333333333333334</v>
      </c>
      <c r="BY24" s="2">
        <v>9.8000000000000007</v>
      </c>
      <c r="BZ24" s="11">
        <f t="shared" ref="BZ24" si="181">AVERAGE(BY24,CA24,MAX(BY24,CA24))</f>
        <v>7.8666666666666671</v>
      </c>
      <c r="CA24" s="2">
        <v>4</v>
      </c>
      <c r="CB24" s="11">
        <f t="shared" ref="CB24" si="182">AVERAGE(CA24,CC24,MAX(CA24,CC24))</f>
        <v>3.0666666666666664</v>
      </c>
      <c r="CC24" s="2">
        <v>1.2</v>
      </c>
      <c r="CD24" s="11">
        <f t="shared" ref="CD24" si="183">AVERAGE(CC24,CE24,MAX(CC24,CE24))</f>
        <v>0.96666666666666667</v>
      </c>
      <c r="CE24" s="2">
        <v>0.5</v>
      </c>
      <c r="CF24" s="11">
        <v>-1</v>
      </c>
      <c r="CG24" s="2"/>
      <c r="CH24" s="11"/>
      <c r="CJ24" s="11"/>
    </row>
    <row r="25" spans="1:89" x14ac:dyDescent="0.25">
      <c r="A25" s="2" t="s">
        <v>62</v>
      </c>
      <c r="B25" s="6" t="s">
        <v>66</v>
      </c>
      <c r="C25" s="6" t="s">
        <v>131</v>
      </c>
      <c r="D25" s="6">
        <v>2004</v>
      </c>
      <c r="E25" s="6">
        <v>154</v>
      </c>
      <c r="F25" s="6">
        <f t="shared" si="1"/>
        <v>314</v>
      </c>
      <c r="H25" s="11"/>
      <c r="J25" s="11"/>
      <c r="L25" s="11"/>
      <c r="N25" s="11"/>
      <c r="P25" s="11"/>
      <c r="R25" s="11"/>
      <c r="T25" s="11"/>
      <c r="V25" s="11"/>
      <c r="X25" s="11"/>
      <c r="Z25" s="11"/>
      <c r="AB25" s="11"/>
      <c r="AD25" s="11"/>
      <c r="AF25" s="11"/>
      <c r="AH25" s="11"/>
      <c r="AJ25" s="11"/>
      <c r="AL25" s="11"/>
      <c r="AN25" s="11"/>
      <c r="AP25" s="11"/>
      <c r="AR25" s="11"/>
      <c r="AT25" s="11"/>
      <c r="AV25" s="11"/>
      <c r="AX25" s="11"/>
      <c r="AZ25" s="11"/>
      <c r="BB25" s="11"/>
      <c r="BD25" s="11"/>
      <c r="BF25" s="11"/>
      <c r="BH25" s="11"/>
      <c r="BJ25" s="11">
        <v>0</v>
      </c>
      <c r="BK25" s="2">
        <v>5.3</v>
      </c>
      <c r="BL25" s="11">
        <f t="shared" ref="BL25" si="184">AVERAGE(BK25,BM25,MAX(BK25,BM25))</f>
        <v>9.4333333333333336</v>
      </c>
      <c r="BM25" s="2">
        <v>11.5</v>
      </c>
      <c r="BN25" s="11">
        <f t="shared" ref="BN25" si="185">AVERAGE(BM25,BO25,MAX(BM25,BO25))</f>
        <v>19.566666666666666</v>
      </c>
      <c r="BO25" s="2">
        <v>23.6</v>
      </c>
      <c r="BP25" s="11">
        <f t="shared" ref="BP25" si="186">AVERAGE(BO25,BQ25,MAX(BO25,BQ25))</f>
        <v>28.066666666666666</v>
      </c>
      <c r="BQ25" s="2">
        <v>30.3</v>
      </c>
      <c r="BR25" s="11">
        <f t="shared" ref="BR25" si="187">AVERAGE(BQ25,BS25,MAX(BQ25,BS25))</f>
        <v>30.900000000000002</v>
      </c>
      <c r="BS25" s="2">
        <v>31.2</v>
      </c>
      <c r="BT25" s="11">
        <f t="shared" ref="BT25" si="188">AVERAGE(BS25,BU25,MAX(BS25,BU25))</f>
        <v>29.833333333333332</v>
      </c>
      <c r="BU25" s="2">
        <v>27.1</v>
      </c>
      <c r="BV25" s="11">
        <f t="shared" ref="BV25" si="189">AVERAGE(BU25,BW25,MAX(BU25,BW25))</f>
        <v>23.900000000000002</v>
      </c>
      <c r="BW25" s="2">
        <v>17.5</v>
      </c>
      <c r="BX25" s="11">
        <f t="shared" ref="BX25" si="190">AVERAGE(BW25,BY25,MAX(BW25,BY25))</f>
        <v>13.366666666666667</v>
      </c>
      <c r="BY25" s="2">
        <v>5.0999999999999996</v>
      </c>
      <c r="BZ25" s="11">
        <f t="shared" ref="BZ25" si="191">AVERAGE(BY25,CA25,MAX(BY25,CA25))</f>
        <v>4.2</v>
      </c>
      <c r="CA25" s="2">
        <v>2.4</v>
      </c>
      <c r="CB25" s="11">
        <f t="shared" ref="CB25" si="192">AVERAGE(CA25,CC25,MAX(CA25,CC25))</f>
        <v>1.6333333333333335</v>
      </c>
      <c r="CC25" s="2">
        <v>0.1</v>
      </c>
      <c r="CD25" s="11">
        <v>-1</v>
      </c>
      <c r="CF25" s="11"/>
      <c r="CH25" s="11"/>
      <c r="CJ25" s="11"/>
    </row>
    <row r="26" spans="1:89" x14ac:dyDescent="0.25">
      <c r="A26" s="2" t="s">
        <v>45</v>
      </c>
      <c r="B26" s="6" t="s">
        <v>66</v>
      </c>
      <c r="C26" s="6" t="s">
        <v>131</v>
      </c>
      <c r="D26" s="6">
        <v>2011</v>
      </c>
      <c r="E26" s="6">
        <v>75</v>
      </c>
      <c r="F26" s="6">
        <f t="shared" si="1"/>
        <v>143.96666666666667</v>
      </c>
      <c r="H26" s="11"/>
      <c r="J26" s="11"/>
      <c r="L26" s="11"/>
      <c r="N26" s="11"/>
      <c r="P26" s="11"/>
      <c r="R26" s="11"/>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c r="BR26" s="11"/>
      <c r="BT26" s="11"/>
      <c r="BV26" s="11">
        <v>0</v>
      </c>
      <c r="BW26" s="2">
        <v>3.6</v>
      </c>
      <c r="BX26" s="11">
        <f t="shared" ref="BX26" si="193">AVERAGE(BW26,BY26,MAX(BW26,BY26))</f>
        <v>10.200000000000001</v>
      </c>
      <c r="BY26" s="2">
        <v>13.5</v>
      </c>
      <c r="BZ26" s="11">
        <f t="shared" ref="BZ26" si="194">AVERAGE(BY26,CA26,MAX(BY26,CA26))</f>
        <v>13.833333333333334</v>
      </c>
      <c r="CA26" s="2">
        <v>14</v>
      </c>
      <c r="CB26" s="11">
        <f t="shared" ref="CB26" si="195">AVERAGE(CA26,CC26,MAX(CA26,CC26))</f>
        <v>13.4</v>
      </c>
      <c r="CC26" s="2">
        <v>12.2</v>
      </c>
      <c r="CD26" s="11">
        <f t="shared" ref="CD26" si="196">AVERAGE(CC26,CE26,MAX(CC26,CE26))</f>
        <v>11.033333333333331</v>
      </c>
      <c r="CE26" s="2">
        <v>8.6999999999999993</v>
      </c>
      <c r="CF26" s="11">
        <f t="shared" ref="CF26" si="197">AVERAGE(CE26,CG26,MAX(CE26,CG26))</f>
        <v>8.0666666666666664</v>
      </c>
      <c r="CG26" s="2">
        <v>6.8</v>
      </c>
      <c r="CH26" s="11">
        <f t="shared" ref="CH26" si="198">AVERAGE(CG26,CI26,MAX(CG26,CI26))</f>
        <v>7.1333333333333329</v>
      </c>
      <c r="CI26" s="2">
        <v>7.3</v>
      </c>
      <c r="CJ26" s="11">
        <f t="shared" ref="CJ26" si="199">AVERAGE(CI26,CK26,MAX(CI26,CK26))</f>
        <v>7.2</v>
      </c>
      <c r="CK26" s="2">
        <v>7</v>
      </c>
    </row>
    <row r="27" spans="1:89" x14ac:dyDescent="0.25">
      <c r="A27" s="13" t="s">
        <v>48</v>
      </c>
      <c r="B27" s="6" t="s">
        <v>69</v>
      </c>
      <c r="C27" s="6" t="s">
        <v>129</v>
      </c>
      <c r="D27" s="6">
        <v>2011</v>
      </c>
      <c r="E27" s="6">
        <v>15</v>
      </c>
      <c r="F27" s="6">
        <f t="shared" si="1"/>
        <v>32.43</v>
      </c>
      <c r="H27" s="11"/>
      <c r="J27" s="11"/>
      <c r="L27" s="11"/>
      <c r="N27" s="11"/>
      <c r="P27" s="11"/>
      <c r="R27" s="11"/>
      <c r="T27" s="11"/>
      <c r="V27" s="11"/>
      <c r="X27" s="11"/>
      <c r="Z27" s="11"/>
      <c r="AB27" s="11"/>
      <c r="AD27" s="11"/>
      <c r="AF27" s="11"/>
      <c r="AH27" s="11"/>
      <c r="AJ27" s="11"/>
      <c r="AL27" s="11"/>
      <c r="AN27" s="11"/>
      <c r="AP27" s="11"/>
      <c r="AR27" s="11"/>
      <c r="AT27" s="11"/>
      <c r="AV27" s="11"/>
      <c r="AX27" s="11"/>
      <c r="AZ27" s="11"/>
      <c r="BB27" s="11"/>
      <c r="BD27" s="11"/>
      <c r="BF27" s="11"/>
      <c r="BH27" s="11"/>
      <c r="BJ27" s="11"/>
      <c r="BL27" s="11"/>
      <c r="BN27" s="11"/>
      <c r="BP27" s="11"/>
      <c r="BR27" s="11"/>
      <c r="BT27" s="11"/>
      <c r="BV27" s="11">
        <f t="shared" ref="BV27" si="200">AVERAGE(BU27,BW27,MAX(BU27,BW27))</f>
        <v>0.48</v>
      </c>
      <c r="BW27" s="8">
        <v>0.48</v>
      </c>
      <c r="BX27" s="11">
        <f t="shared" ref="BX27" si="201">AVERAGE(BW27,BY27,MAX(BW27,BY27))</f>
        <v>2.6199999999999997</v>
      </c>
      <c r="BY27" s="8">
        <v>3.69</v>
      </c>
      <c r="BZ27" s="11">
        <f t="shared" ref="BZ27" si="202">AVERAGE(BY27,CA27,MAX(BY27,CA27))</f>
        <v>3.5933333333333333</v>
      </c>
      <c r="CA27" s="8">
        <v>3.4</v>
      </c>
      <c r="CB27" s="11">
        <f t="shared" ref="CB27" si="203">AVERAGE(CA27,CC27,MAX(CA27,CC27))</f>
        <v>3.0333333333333332</v>
      </c>
      <c r="CC27" s="8">
        <v>2.2999999999999998</v>
      </c>
      <c r="CD27" s="11">
        <f t="shared" ref="CD27" si="204">AVERAGE(CC27,CE27,MAX(CC27,CE27))</f>
        <v>2.5533333333333332</v>
      </c>
      <c r="CE27" s="8">
        <v>2.68</v>
      </c>
      <c r="CF27" s="11">
        <f t="shared" ref="CF27" si="205">AVERAGE(CE27,CG27,MAX(CE27,CG27))</f>
        <v>2.4666666666666668</v>
      </c>
      <c r="CG27" s="8">
        <v>2.04</v>
      </c>
      <c r="CH27" s="11">
        <f t="shared" ref="CH27" si="206">AVERAGE(CG27,CI27,MAX(CG27,CI27))</f>
        <v>1.5999999999999999</v>
      </c>
      <c r="CI27" s="8">
        <v>0.72</v>
      </c>
      <c r="CJ27" s="11">
        <f t="shared" ref="CJ27" si="207">AVERAGE(CI27,CK27,MAX(CI27,CK27))</f>
        <v>0.55333333333333334</v>
      </c>
      <c r="CK27" s="8">
        <v>0.22</v>
      </c>
    </row>
    <row r="28" spans="1:89" x14ac:dyDescent="0.25">
      <c r="A28" s="2" t="s">
        <v>36</v>
      </c>
      <c r="B28" s="6" t="s">
        <v>66</v>
      </c>
      <c r="C28" s="6" t="s">
        <v>131</v>
      </c>
      <c r="D28" s="6">
        <v>2012</v>
      </c>
      <c r="E28" s="6">
        <v>13.5</v>
      </c>
      <c r="F28" s="6">
        <f t="shared" si="1"/>
        <v>25.960000000000008</v>
      </c>
      <c r="H28" s="11"/>
      <c r="J28" s="11"/>
      <c r="L28" s="11"/>
      <c r="N28" s="11"/>
      <c r="P28" s="11"/>
      <c r="R28" s="11"/>
      <c r="T28" s="11"/>
      <c r="V28" s="11"/>
      <c r="X28" s="11"/>
      <c r="Z28" s="11"/>
      <c r="AB28" s="11"/>
      <c r="AD28" s="11"/>
      <c r="AF28" s="11"/>
      <c r="AH28" s="11"/>
      <c r="AJ28" s="11"/>
      <c r="AL28" s="11"/>
      <c r="AN28" s="11"/>
      <c r="AP28" s="11"/>
      <c r="AR28" s="11"/>
      <c r="AT28" s="11"/>
      <c r="AV28" s="11"/>
      <c r="AX28" s="11"/>
      <c r="AZ28" s="11"/>
      <c r="BB28" s="11"/>
      <c r="BD28" s="11"/>
      <c r="BF28" s="11"/>
      <c r="BH28" s="11"/>
      <c r="BJ28" s="11"/>
      <c r="BL28" s="11"/>
      <c r="BN28" s="11"/>
      <c r="BP28" s="11"/>
      <c r="BR28" s="11"/>
      <c r="BT28" s="11"/>
      <c r="BV28" s="11"/>
      <c r="BX28" s="11">
        <v>0</v>
      </c>
      <c r="BY28" s="2">
        <v>2.17</v>
      </c>
      <c r="BZ28" s="11">
        <f t="shared" ref="BZ28" si="208">AVERAGE(BY28,CA28,MAX(BY28,CA28))</f>
        <v>2.7899999999999996</v>
      </c>
      <c r="CA28" s="2">
        <v>3.1</v>
      </c>
      <c r="CB28" s="11">
        <f t="shared" ref="CB28" si="209">AVERAGE(CA28,CC28,MAX(CA28,CC28))</f>
        <v>3.4600000000000004</v>
      </c>
      <c r="CC28" s="2">
        <v>3.64</v>
      </c>
      <c r="CD28" s="11">
        <f t="shared" ref="CD28" si="210">AVERAGE(CC28,CE28,MAX(CC28,CE28))</f>
        <v>3.58</v>
      </c>
      <c r="CE28" s="2">
        <v>3.46</v>
      </c>
      <c r="CF28" s="11">
        <f t="shared" ref="CF28" si="211">AVERAGE(CE28,CG28,MAX(CE28,CG28))</f>
        <v>2.6933333333333334</v>
      </c>
      <c r="CG28" s="2">
        <v>1.1599999999999999</v>
      </c>
      <c r="CH28" s="11">
        <f t="shared" ref="CH28" si="212">AVERAGE(CG28,CI28,MAX(CG28,CI28))</f>
        <v>0.80666666666666664</v>
      </c>
      <c r="CI28" s="2">
        <v>0.1</v>
      </c>
      <c r="CJ28" s="11">
        <v>-1</v>
      </c>
    </row>
    <row r="29" spans="1:89" x14ac:dyDescent="0.25">
      <c r="A29" s="13" t="s">
        <v>59</v>
      </c>
      <c r="B29" s="6" t="s">
        <v>69</v>
      </c>
      <c r="C29" s="6" t="s">
        <v>129</v>
      </c>
      <c r="D29" s="6">
        <v>2013</v>
      </c>
      <c r="E29" s="6">
        <v>97</v>
      </c>
      <c r="F29" s="6">
        <f t="shared" si="1"/>
        <v>175.19333333333336</v>
      </c>
      <c r="H29" s="11"/>
      <c r="J29" s="11"/>
      <c r="L29" s="11"/>
      <c r="N29" s="11"/>
      <c r="P29" s="11"/>
      <c r="R29" s="11"/>
      <c r="T29" s="11"/>
      <c r="V29" s="11"/>
      <c r="X29" s="11"/>
      <c r="Z29" s="11"/>
      <c r="AB29" s="11"/>
      <c r="AD29" s="11"/>
      <c r="AF29" s="11"/>
      <c r="AH29" s="11"/>
      <c r="AJ29" s="11"/>
      <c r="AL29" s="11"/>
      <c r="AN29" s="11"/>
      <c r="AP29" s="11"/>
      <c r="AR29" s="11"/>
      <c r="AT29" s="11"/>
      <c r="AV29" s="11"/>
      <c r="AX29" s="11"/>
      <c r="AZ29" s="11"/>
      <c r="BB29" s="11"/>
      <c r="BD29" s="11"/>
      <c r="BF29" s="11"/>
      <c r="BH29" s="11"/>
      <c r="BJ29" s="11"/>
      <c r="BL29" s="11"/>
      <c r="BN29" s="11"/>
      <c r="BP29" s="11"/>
      <c r="BR29" s="11"/>
      <c r="BT29" s="11"/>
      <c r="BV29" s="11"/>
      <c r="BX29" s="11"/>
      <c r="BZ29" s="11">
        <v>0</v>
      </c>
      <c r="CA29" s="8">
        <v>4.49</v>
      </c>
      <c r="CB29" s="11">
        <f t="shared" ref="CB29" si="213">AVERAGE(CA29,CC29,MAX(CA29,CC29))</f>
        <v>11.223333333333334</v>
      </c>
      <c r="CC29" s="8">
        <v>14.59</v>
      </c>
      <c r="CD29" s="11">
        <f t="shared" ref="CD29" si="214">AVERAGE(CC29,CE29,MAX(CC29,CE29))</f>
        <v>16.536666666666665</v>
      </c>
      <c r="CE29" s="8">
        <v>17.510000000000002</v>
      </c>
      <c r="CF29" s="11">
        <f t="shared" ref="CF29" si="215">AVERAGE(CE29,CG29,MAX(CE29,CG29))</f>
        <v>17.563333333333333</v>
      </c>
      <c r="CG29" s="8">
        <v>17.59</v>
      </c>
      <c r="CH29" s="11">
        <f t="shared" ref="CH29" si="216">AVERAGE(CG29,CI29,MAX(CG29,CI29))</f>
        <v>18.956666666666667</v>
      </c>
      <c r="CI29" s="8">
        <v>19.64</v>
      </c>
      <c r="CJ29" s="11">
        <f t="shared" ref="CJ29" si="217">AVERAGE(CI29,CK29,MAX(CI29,CK29))</f>
        <v>19.093333333333334</v>
      </c>
      <c r="CK29" s="8">
        <v>18</v>
      </c>
    </row>
    <row r="30" spans="1:89" x14ac:dyDescent="0.25">
      <c r="A30" s="12" t="s">
        <v>37</v>
      </c>
      <c r="B30" s="6" t="s">
        <v>70</v>
      </c>
      <c r="C30" s="6" t="s">
        <v>128</v>
      </c>
      <c r="D30" s="6">
        <v>2013</v>
      </c>
      <c r="E30" s="6">
        <v>41</v>
      </c>
      <c r="F30" s="6">
        <f t="shared" si="1"/>
        <v>82.50333333333333</v>
      </c>
      <c r="H30" s="11"/>
      <c r="J30" s="11"/>
      <c r="L30" s="11"/>
      <c r="N30" s="11"/>
      <c r="P30" s="11"/>
      <c r="R30" s="11"/>
      <c r="T30" s="11"/>
      <c r="V30" s="11"/>
      <c r="X30" s="11"/>
      <c r="Z30" s="11"/>
      <c r="AB30" s="11"/>
      <c r="AD30" s="11"/>
      <c r="AF30" s="11"/>
      <c r="AH30" s="11"/>
      <c r="AJ30" s="11"/>
      <c r="AL30" s="11"/>
      <c r="AN30" s="11"/>
      <c r="AP30" s="11"/>
      <c r="AR30" s="11"/>
      <c r="AT30" s="11"/>
      <c r="AV30" s="11"/>
      <c r="AX30" s="11"/>
      <c r="AZ30" s="11"/>
      <c r="BB30" s="11"/>
      <c r="BD30" s="11"/>
      <c r="BF30" s="11"/>
      <c r="BH30" s="11"/>
      <c r="BJ30" s="11"/>
      <c r="BL30" s="11"/>
      <c r="BN30" s="11"/>
      <c r="BP30" s="11"/>
      <c r="BR30" s="11"/>
      <c r="BT30" s="11"/>
      <c r="BV30" s="11"/>
      <c r="BX30" s="11"/>
      <c r="BZ30" s="11">
        <v>0</v>
      </c>
      <c r="CA30" s="8">
        <v>3.08</v>
      </c>
      <c r="CB30" s="11">
        <f t="shared" ref="CB30" si="218">AVERAGE(CA30,CC30,MAX(CA30,CC30))</f>
        <v>6.3</v>
      </c>
      <c r="CC30" s="8">
        <v>7.91</v>
      </c>
      <c r="CD30" s="11">
        <f t="shared" ref="CD30" si="219">AVERAGE(CC30,CE30,MAX(CC30,CE30))</f>
        <v>8.39</v>
      </c>
      <c r="CE30" s="8">
        <v>8.6300000000000008</v>
      </c>
      <c r="CF30" s="11">
        <f t="shared" ref="CF30" si="220">AVERAGE(CE30,CG30,MAX(CE30,CG30))</f>
        <v>8.5433333333333348</v>
      </c>
      <c r="CG30" s="8">
        <v>8.3699999999999992</v>
      </c>
      <c r="CH30" s="11">
        <f t="shared" ref="CH30" si="221">AVERAGE(CG30,CI30,MAX(CG30,CI30))</f>
        <v>8.3166666666666647</v>
      </c>
      <c r="CI30" s="8">
        <v>8.2100000000000009</v>
      </c>
      <c r="CJ30" s="11">
        <f t="shared" ref="CJ30" si="222">AVERAGE(CI30,CK30,MAX(CI30,CK30))</f>
        <v>7.7933333333333339</v>
      </c>
      <c r="CK30" s="8">
        <v>6.96</v>
      </c>
    </row>
    <row r="31" spans="1:89" x14ac:dyDescent="0.25">
      <c r="A31" s="2" t="s">
        <v>38</v>
      </c>
      <c r="B31" s="6" t="s">
        <v>66</v>
      </c>
      <c r="C31" s="6" t="s">
        <v>131</v>
      </c>
      <c r="D31" s="6">
        <v>2017</v>
      </c>
      <c r="E31" s="6">
        <v>35</v>
      </c>
      <c r="F31" s="6">
        <f t="shared" si="1"/>
        <v>44.216666666666669</v>
      </c>
      <c r="H31" s="11"/>
      <c r="J31" s="11"/>
      <c r="L31" s="11"/>
      <c r="N31" s="11"/>
      <c r="P31" s="11"/>
      <c r="R31" s="11"/>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c r="BR31" s="11"/>
      <c r="BT31" s="11"/>
      <c r="BV31" s="11"/>
      <c r="BX31" s="11"/>
      <c r="BZ31" s="11"/>
      <c r="CB31" s="11"/>
      <c r="CD31" s="11"/>
      <c r="CF31" s="11"/>
      <c r="CH31" s="11">
        <v>0</v>
      </c>
      <c r="CI31" s="8">
        <v>11.85</v>
      </c>
      <c r="CJ31" s="11">
        <f t="shared" ref="CJ31" si="223">AVERAGE(CI31,CK31,MAX(CI31,CK31))</f>
        <v>15.316666666666668</v>
      </c>
      <c r="CK31" s="8">
        <v>17.05</v>
      </c>
    </row>
    <row r="32" spans="1:89" x14ac:dyDescent="0.25">
      <c r="A32" s="2" t="s">
        <v>92</v>
      </c>
      <c r="G32">
        <v>4</v>
      </c>
      <c r="H32" s="11">
        <f>G32</f>
        <v>4</v>
      </c>
      <c r="I32">
        <v>5</v>
      </c>
      <c r="J32" s="11">
        <f>I32</f>
        <v>5</v>
      </c>
      <c r="K32">
        <v>6</v>
      </c>
      <c r="L32" s="11">
        <f>K32</f>
        <v>6</v>
      </c>
      <c r="M32">
        <v>7</v>
      </c>
      <c r="N32" s="11">
        <f>M32</f>
        <v>7</v>
      </c>
      <c r="O32">
        <v>8</v>
      </c>
      <c r="P32" s="11">
        <f>O32</f>
        <v>8</v>
      </c>
      <c r="Q32">
        <v>9</v>
      </c>
      <c r="R32" s="11">
        <f>Q32</f>
        <v>9</v>
      </c>
      <c r="S32">
        <v>10</v>
      </c>
      <c r="T32" s="11">
        <f>S32</f>
        <v>10</v>
      </c>
      <c r="U32">
        <v>10</v>
      </c>
      <c r="V32" s="11">
        <f>U32</f>
        <v>10</v>
      </c>
      <c r="W32">
        <v>10</v>
      </c>
      <c r="X32" s="11">
        <f>W32</f>
        <v>10</v>
      </c>
      <c r="Y32">
        <v>10</v>
      </c>
      <c r="Z32" s="11">
        <f>Y32</f>
        <v>10</v>
      </c>
      <c r="AA32">
        <v>10</v>
      </c>
      <c r="AB32" s="11">
        <f>AA32</f>
        <v>10</v>
      </c>
      <c r="AC32">
        <v>10</v>
      </c>
      <c r="AD32" s="11">
        <f>AC32</f>
        <v>10</v>
      </c>
      <c r="AE32">
        <v>15</v>
      </c>
      <c r="AF32" s="11">
        <f>AE32</f>
        <v>15</v>
      </c>
      <c r="AG32">
        <v>15</v>
      </c>
      <c r="AH32" s="11">
        <f>AG32</f>
        <v>15</v>
      </c>
      <c r="AI32">
        <v>15</v>
      </c>
      <c r="AJ32" s="11">
        <f>AI32</f>
        <v>15</v>
      </c>
      <c r="AK32">
        <v>15</v>
      </c>
      <c r="AL32" s="11">
        <f>AK32</f>
        <v>15</v>
      </c>
      <c r="AM32">
        <v>15</v>
      </c>
      <c r="AN32" s="11">
        <v>15</v>
      </c>
      <c r="AO32">
        <v>15</v>
      </c>
      <c r="AP32" s="11">
        <v>15</v>
      </c>
      <c r="AQ32">
        <v>15</v>
      </c>
      <c r="AR32" s="11">
        <v>15</v>
      </c>
      <c r="AS32">
        <v>15</v>
      </c>
      <c r="AT32" s="11">
        <v>17.5</v>
      </c>
      <c r="AU32">
        <v>20</v>
      </c>
      <c r="AV32" s="11">
        <v>22.5</v>
      </c>
      <c r="AW32">
        <v>25</v>
      </c>
      <c r="AX32" s="11">
        <v>27.5</v>
      </c>
      <c r="AY32">
        <v>30</v>
      </c>
      <c r="AZ32" s="11">
        <v>30</v>
      </c>
      <c r="BA32">
        <v>30</v>
      </c>
      <c r="BB32" s="11">
        <v>30</v>
      </c>
      <c r="BC32">
        <v>30</v>
      </c>
      <c r="BD32" s="11">
        <v>30</v>
      </c>
      <c r="BE32">
        <v>30</v>
      </c>
      <c r="BF32" s="11">
        <v>30</v>
      </c>
      <c r="BG32">
        <v>30</v>
      </c>
      <c r="BH32" s="11">
        <v>30</v>
      </c>
      <c r="BI32">
        <v>30</v>
      </c>
      <c r="BJ32" s="11">
        <v>30</v>
      </c>
      <c r="BK32">
        <v>30</v>
      </c>
      <c r="BL32" s="11">
        <v>30</v>
      </c>
      <c r="BM32">
        <v>30</v>
      </c>
      <c r="BN32" s="11">
        <v>32.5</v>
      </c>
      <c r="BO32">
        <v>35</v>
      </c>
      <c r="BP32" s="11">
        <v>37.5</v>
      </c>
      <c r="BQ32">
        <v>40</v>
      </c>
      <c r="BR32" s="11">
        <v>40</v>
      </c>
      <c r="BS32">
        <v>40</v>
      </c>
      <c r="BT32" s="11">
        <v>37.5</v>
      </c>
      <c r="BU32">
        <v>35</v>
      </c>
      <c r="BV32" s="11">
        <v>32.5</v>
      </c>
      <c r="BW32">
        <v>30</v>
      </c>
      <c r="BX32" s="11">
        <v>27.5</v>
      </c>
      <c r="BY32">
        <v>25</v>
      </c>
      <c r="BZ32" s="11">
        <v>25</v>
      </c>
      <c r="CA32">
        <v>25</v>
      </c>
      <c r="CB32" s="11">
        <v>25</v>
      </c>
      <c r="CC32">
        <v>25</v>
      </c>
      <c r="CD32" s="11">
        <v>25</v>
      </c>
      <c r="CE32">
        <v>25</v>
      </c>
      <c r="CF32" s="11">
        <v>25</v>
      </c>
      <c r="CG32">
        <v>25</v>
      </c>
      <c r="CH32" s="11">
        <v>25</v>
      </c>
      <c r="CI32">
        <v>25</v>
      </c>
      <c r="CJ32" s="11">
        <v>25</v>
      </c>
      <c r="CK32">
        <v>25</v>
      </c>
    </row>
    <row r="33" spans="1:89" x14ac:dyDescent="0.25">
      <c r="A33" t="s">
        <v>92</v>
      </c>
      <c r="G33">
        <f>MAX(G2:G31)*1.25</f>
        <v>1</v>
      </c>
      <c r="I33">
        <f t="shared" ref="I33:CK33" si="224">MAX(I2:I31)*1.25</f>
        <v>3.125</v>
      </c>
      <c r="K33">
        <f t="shared" si="224"/>
        <v>3.75</v>
      </c>
      <c r="M33">
        <f t="shared" si="224"/>
        <v>6.25</v>
      </c>
      <c r="O33">
        <f t="shared" si="224"/>
        <v>7.5</v>
      </c>
      <c r="Q33">
        <f t="shared" si="224"/>
        <v>9.375</v>
      </c>
      <c r="S33">
        <f t="shared" si="224"/>
        <v>1.875</v>
      </c>
      <c r="U33">
        <f t="shared" si="224"/>
        <v>2.875</v>
      </c>
      <c r="W33">
        <f t="shared" si="224"/>
        <v>2.25</v>
      </c>
      <c r="Y33">
        <f t="shared" si="224"/>
        <v>5.25</v>
      </c>
      <c r="AA33">
        <f t="shared" si="224"/>
        <v>5.625</v>
      </c>
      <c r="AC33">
        <f t="shared" si="224"/>
        <v>9.3750000000000018</v>
      </c>
      <c r="AE33">
        <f t="shared" si="224"/>
        <v>13.625</v>
      </c>
      <c r="AG33">
        <f t="shared" si="224"/>
        <v>7.9999999999999991</v>
      </c>
      <c r="AI33">
        <f t="shared" si="224"/>
        <v>13</v>
      </c>
      <c r="AK33">
        <f t="shared" si="224"/>
        <v>13.375000000000002</v>
      </c>
      <c r="AM33">
        <f t="shared" si="224"/>
        <v>14.500000000000002</v>
      </c>
      <c r="AO33">
        <f t="shared" si="224"/>
        <v>13.875</v>
      </c>
      <c r="AQ33">
        <f t="shared" si="224"/>
        <v>6.875</v>
      </c>
      <c r="AS33">
        <f t="shared" si="224"/>
        <v>7.2500000000000009</v>
      </c>
      <c r="AU33">
        <f t="shared" si="224"/>
        <v>11.5</v>
      </c>
      <c r="AW33">
        <f t="shared" si="224"/>
        <v>24.25</v>
      </c>
      <c r="AY33">
        <f t="shared" si="224"/>
        <v>27</v>
      </c>
      <c r="BA33">
        <f t="shared" si="224"/>
        <v>23.125</v>
      </c>
      <c r="BC33">
        <f t="shared" si="224"/>
        <v>23.625</v>
      </c>
      <c r="BE33">
        <f t="shared" si="224"/>
        <v>22.625</v>
      </c>
      <c r="BG33">
        <f t="shared" si="224"/>
        <v>28.125</v>
      </c>
      <c r="BI33">
        <f t="shared" si="224"/>
        <v>25.125</v>
      </c>
      <c r="BK33">
        <f t="shared" si="224"/>
        <v>20.25</v>
      </c>
      <c r="BM33">
        <f t="shared" si="224"/>
        <v>20.25</v>
      </c>
      <c r="BO33">
        <f t="shared" si="224"/>
        <v>29.5</v>
      </c>
      <c r="BQ33">
        <f t="shared" si="224"/>
        <v>37.875</v>
      </c>
      <c r="BS33">
        <f t="shared" si="224"/>
        <v>39</v>
      </c>
      <c r="BU33">
        <f t="shared" si="224"/>
        <v>33.875</v>
      </c>
      <c r="BW33">
        <f t="shared" si="224"/>
        <v>21.875</v>
      </c>
      <c r="BY33">
        <f t="shared" si="224"/>
        <v>16.875</v>
      </c>
      <c r="CA33">
        <f t="shared" si="224"/>
        <v>17.5</v>
      </c>
      <c r="CC33">
        <f t="shared" si="224"/>
        <v>18.237500000000001</v>
      </c>
      <c r="CE33">
        <f t="shared" si="224"/>
        <v>21.887500000000003</v>
      </c>
      <c r="CG33">
        <f t="shared" si="224"/>
        <v>21.987500000000001</v>
      </c>
      <c r="CI33">
        <f t="shared" si="224"/>
        <v>24.55</v>
      </c>
      <c r="CK33">
        <f t="shared" si="224"/>
        <v>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F12" sqref="AF12"/>
    </sheetView>
  </sheetViews>
  <sheetFormatPr baseColWidth="10" defaultRowHeight="15" x14ac:dyDescent="0.2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C22" sqref="C22"/>
    </sheetView>
  </sheetViews>
  <sheetFormatPr baseColWidth="10" defaultRowHeight="15" x14ac:dyDescent="0.25"/>
  <sheetData>
    <row r="1" spans="1:3" x14ac:dyDescent="0.25">
      <c r="A1" t="s">
        <v>139</v>
      </c>
      <c r="B1" t="s">
        <v>140</v>
      </c>
      <c r="C1" t="s">
        <v>141</v>
      </c>
    </row>
    <row r="2" spans="1:3" x14ac:dyDescent="0.25">
      <c r="A2" s="35">
        <v>1977</v>
      </c>
      <c r="B2" t="s">
        <v>0</v>
      </c>
      <c r="C2" t="s">
        <v>142</v>
      </c>
    </row>
    <row r="4" spans="1:3" x14ac:dyDescent="0.25">
      <c r="A4" s="35">
        <v>1980</v>
      </c>
      <c r="B4" t="s">
        <v>144</v>
      </c>
    </row>
    <row r="6" spans="1:3" x14ac:dyDescent="0.25">
      <c r="A6" s="35">
        <v>1983</v>
      </c>
      <c r="B6" t="s">
        <v>143</v>
      </c>
      <c r="C6" t="s">
        <v>153</v>
      </c>
    </row>
    <row r="8" spans="1:3" x14ac:dyDescent="0.25">
      <c r="A8" s="35">
        <v>1989</v>
      </c>
      <c r="B8" t="s">
        <v>145</v>
      </c>
      <c r="C8" t="s">
        <v>146</v>
      </c>
    </row>
    <row r="10" spans="1:3" x14ac:dyDescent="0.25">
      <c r="A10" s="35">
        <v>1992</v>
      </c>
      <c r="B10" t="s">
        <v>147</v>
      </c>
      <c r="C10" t="s">
        <v>154</v>
      </c>
    </row>
    <row r="12" spans="1:3" x14ac:dyDescent="0.25">
      <c r="A12" s="35">
        <v>1995</v>
      </c>
      <c r="B12" t="s">
        <v>148</v>
      </c>
      <c r="C12" t="s">
        <v>155</v>
      </c>
    </row>
    <row r="14" spans="1:3" x14ac:dyDescent="0.25">
      <c r="A14" s="35">
        <v>1998</v>
      </c>
      <c r="B14" t="s">
        <v>149</v>
      </c>
      <c r="C14" t="s">
        <v>156</v>
      </c>
    </row>
    <row r="16" spans="1:3" x14ac:dyDescent="0.25">
      <c r="A16" s="35">
        <v>2001</v>
      </c>
      <c r="B16" t="s">
        <v>30</v>
      </c>
      <c r="C16" t="s">
        <v>151</v>
      </c>
    </row>
    <row r="18" spans="1:3" x14ac:dyDescent="0.25">
      <c r="A18" s="35">
        <v>2006</v>
      </c>
      <c r="B18" t="s">
        <v>31</v>
      </c>
      <c r="C18" t="s">
        <v>157</v>
      </c>
    </row>
    <row r="20" spans="1:3" x14ac:dyDescent="0.25">
      <c r="A20" s="35">
        <v>2009</v>
      </c>
      <c r="B20" t="s">
        <v>62</v>
      </c>
      <c r="C20" t="s">
        <v>158</v>
      </c>
    </row>
    <row r="22" spans="1:3" x14ac:dyDescent="0.25">
      <c r="A22" s="35">
        <v>2013</v>
      </c>
      <c r="B22" t="s">
        <v>150</v>
      </c>
      <c r="C22" t="s">
        <v>152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O12" sqref="O12"/>
    </sheetView>
  </sheetViews>
  <sheetFormatPr baseColWidth="10" defaultRowHeight="15" x14ac:dyDescent="0.25"/>
  <cols>
    <col min="1" max="1" width="24.5703125" bestFit="1" customWidth="1"/>
  </cols>
  <sheetData>
    <row r="1" spans="1:3" ht="15.75" x14ac:dyDescent="0.25">
      <c r="A1" s="3" t="s">
        <v>0</v>
      </c>
      <c r="B1" s="26" t="s">
        <v>106</v>
      </c>
      <c r="C1" t="str">
        <f>A1&amp;":"&amp;B1</f>
        <v>Atari 2600:DarkMagenta</v>
      </c>
    </row>
    <row r="2" spans="1:3" ht="15.75" x14ac:dyDescent="0.25">
      <c r="A2" s="3" t="s">
        <v>1</v>
      </c>
      <c r="B2" s="26" t="s">
        <v>105</v>
      </c>
      <c r="C2" t="str">
        <f t="shared" ref="C2:C30" si="0">A2&amp;":"&amp;B2</f>
        <v>Intellivision:DarkGray</v>
      </c>
    </row>
    <row r="3" spans="1:3" ht="15.75" x14ac:dyDescent="0.25">
      <c r="A3" s="3" t="s">
        <v>3</v>
      </c>
      <c r="B3" s="26" t="s">
        <v>107</v>
      </c>
      <c r="C3" t="str">
        <f t="shared" si="0"/>
        <v>Atari 5200:DarkViolet</v>
      </c>
    </row>
    <row r="4" spans="1:3" ht="15.75" x14ac:dyDescent="0.25">
      <c r="A4" s="3" t="s">
        <v>2</v>
      </c>
      <c r="B4" s="26" t="s">
        <v>102</v>
      </c>
      <c r="C4" t="str">
        <f t="shared" si="0"/>
        <v>ColecoVision:Gainsboro</v>
      </c>
    </row>
    <row r="5" spans="1:3" ht="15.75" x14ac:dyDescent="0.25">
      <c r="A5" s="2" t="s">
        <v>8</v>
      </c>
      <c r="B5" s="26" t="s">
        <v>110</v>
      </c>
      <c r="C5" t="str">
        <f t="shared" si="0"/>
        <v>NES:red</v>
      </c>
    </row>
    <row r="6" spans="1:3" ht="15.75" x14ac:dyDescent="0.25">
      <c r="A6" s="11" t="s">
        <v>9</v>
      </c>
      <c r="B6" s="26" t="s">
        <v>95</v>
      </c>
      <c r="C6" t="str">
        <f t="shared" si="0"/>
        <v>Sega Master System:SteelBlue</v>
      </c>
    </row>
    <row r="7" spans="1:3" ht="15.75" x14ac:dyDescent="0.25">
      <c r="A7" s="3" t="s">
        <v>14</v>
      </c>
      <c r="B7" s="26" t="s">
        <v>104</v>
      </c>
      <c r="C7" t="str">
        <f t="shared" si="0"/>
        <v>TurboGrafx-16:Silver</v>
      </c>
    </row>
    <row r="8" spans="1:3" ht="15.75" x14ac:dyDescent="0.25">
      <c r="A8" s="11" t="s">
        <v>61</v>
      </c>
      <c r="B8" s="26" t="s">
        <v>97</v>
      </c>
      <c r="C8" t="str">
        <f t="shared" si="0"/>
        <v>Sega Genesis / Mega Drive:DodgerBlue</v>
      </c>
    </row>
    <row r="9" spans="1:3" ht="15.75" x14ac:dyDescent="0.25">
      <c r="A9" s="2" t="s">
        <v>46</v>
      </c>
      <c r="B9" s="26" t="s">
        <v>115</v>
      </c>
      <c r="C9" t="str">
        <f t="shared" si="0"/>
        <v>Game Boy / GB Color:#FF2000</v>
      </c>
    </row>
    <row r="10" spans="1:3" ht="15.75" x14ac:dyDescent="0.25">
      <c r="A10" s="11" t="s">
        <v>47</v>
      </c>
      <c r="B10" s="26" t="s">
        <v>94</v>
      </c>
      <c r="C10" t="str">
        <f t="shared" si="0"/>
        <v>Sega Game Gear:DarkTurquoise</v>
      </c>
    </row>
    <row r="11" spans="1:3" ht="15.75" x14ac:dyDescent="0.25">
      <c r="A11" s="2" t="s">
        <v>15</v>
      </c>
      <c r="B11" s="26" t="s">
        <v>93</v>
      </c>
      <c r="C11" t="str">
        <f t="shared" si="0"/>
        <v>Super NES:FireBrick</v>
      </c>
    </row>
    <row r="12" spans="1:3" ht="15.75" x14ac:dyDescent="0.25">
      <c r="A12" s="11" t="s">
        <v>17</v>
      </c>
      <c r="B12" s="26" t="s">
        <v>96</v>
      </c>
      <c r="C12" t="str">
        <f t="shared" si="0"/>
        <v>Sega Saturn:CornflowerBlue</v>
      </c>
    </row>
    <row r="13" spans="1:3" ht="15.75" x14ac:dyDescent="0.25">
      <c r="A13" s="13" t="s">
        <v>18</v>
      </c>
      <c r="B13" s="26" t="s">
        <v>108</v>
      </c>
      <c r="C13" t="str">
        <f t="shared" si="0"/>
        <v>PlayStation:Yellow</v>
      </c>
    </row>
    <row r="14" spans="1:3" ht="15.75" x14ac:dyDescent="0.25">
      <c r="A14" s="2" t="s">
        <v>19</v>
      </c>
      <c r="B14" s="26" t="s">
        <v>111</v>
      </c>
      <c r="C14" t="str">
        <f t="shared" si="0"/>
        <v>Nintendo 64:crimson</v>
      </c>
    </row>
    <row r="15" spans="1:3" ht="15.75" x14ac:dyDescent="0.25">
      <c r="A15" s="11" t="s">
        <v>24</v>
      </c>
      <c r="B15" s="26" t="s">
        <v>98</v>
      </c>
      <c r="C15" t="str">
        <f t="shared" si="0"/>
        <v>Sega Dreamcast:MediumBlue</v>
      </c>
    </row>
    <row r="16" spans="1:3" ht="15.75" x14ac:dyDescent="0.25">
      <c r="A16" s="13" t="s">
        <v>60</v>
      </c>
      <c r="B16" s="26" t="s">
        <v>120</v>
      </c>
      <c r="C16" t="str">
        <f t="shared" si="0"/>
        <v>PlayStation 2:#FFFF11</v>
      </c>
    </row>
    <row r="17" spans="1:3" ht="15.75" x14ac:dyDescent="0.25">
      <c r="A17" s="2" t="s">
        <v>43</v>
      </c>
      <c r="B17" s="26" t="s">
        <v>116</v>
      </c>
      <c r="C17" t="str">
        <f t="shared" si="0"/>
        <v>Game Boy Advance:#FF3000</v>
      </c>
    </row>
    <row r="18" spans="1:3" ht="15.75" x14ac:dyDescent="0.25">
      <c r="A18" s="2" t="s">
        <v>23</v>
      </c>
      <c r="B18" s="26" t="s">
        <v>112</v>
      </c>
      <c r="C18" t="str">
        <f t="shared" si="0"/>
        <v>Nintendo GameCube:indianred</v>
      </c>
    </row>
    <row r="19" spans="1:3" ht="15.75" x14ac:dyDescent="0.25">
      <c r="A19" s="12" t="s">
        <v>30</v>
      </c>
      <c r="B19" s="26" t="s">
        <v>99</v>
      </c>
      <c r="C19" t="str">
        <f t="shared" si="0"/>
        <v>Xbox:GreenYellow</v>
      </c>
    </row>
    <row r="20" spans="1:3" ht="15.75" x14ac:dyDescent="0.25">
      <c r="A20" s="13" t="s">
        <v>44</v>
      </c>
      <c r="B20" s="26" t="s">
        <v>109</v>
      </c>
      <c r="C20" t="str">
        <f t="shared" si="0"/>
        <v>PlayStation Portable:#FFDD00</v>
      </c>
    </row>
    <row r="21" spans="1:3" ht="15.75" x14ac:dyDescent="0.25">
      <c r="A21" s="12" t="s">
        <v>29</v>
      </c>
      <c r="B21" s="26" t="s">
        <v>100</v>
      </c>
      <c r="C21" t="str">
        <f t="shared" si="0"/>
        <v>Xbox 360:Chartreuse</v>
      </c>
    </row>
    <row r="22" spans="1:3" ht="15.75" x14ac:dyDescent="0.25">
      <c r="A22" s="13" t="s">
        <v>32</v>
      </c>
      <c r="B22" s="26" t="s">
        <v>121</v>
      </c>
      <c r="C22" t="str">
        <f t="shared" si="0"/>
        <v>PlayStation 3:#FFFF22</v>
      </c>
    </row>
    <row r="23" spans="1:3" ht="15.75" x14ac:dyDescent="0.25">
      <c r="A23" s="2" t="s">
        <v>31</v>
      </c>
      <c r="B23" s="26" t="s">
        <v>113</v>
      </c>
      <c r="C23" t="str">
        <f t="shared" si="0"/>
        <v>Wii:#AB0000</v>
      </c>
    </row>
    <row r="24" spans="1:3" ht="15.75" x14ac:dyDescent="0.25">
      <c r="A24" s="2" t="s">
        <v>62</v>
      </c>
      <c r="B24" s="26" t="s">
        <v>117</v>
      </c>
      <c r="C24" t="str">
        <f t="shared" si="0"/>
        <v>Nintendo DS:#FF4000</v>
      </c>
    </row>
    <row r="25" spans="1:3" ht="15.75" x14ac:dyDescent="0.25">
      <c r="A25" s="2" t="s">
        <v>45</v>
      </c>
      <c r="B25" s="26" t="s">
        <v>118</v>
      </c>
      <c r="C25" t="str">
        <f t="shared" si="0"/>
        <v>Nintendo 3DS:#FF5000</v>
      </c>
    </row>
    <row r="26" spans="1:3" ht="15.75" x14ac:dyDescent="0.25">
      <c r="A26" s="13" t="s">
        <v>48</v>
      </c>
      <c r="B26" s="26" t="s">
        <v>123</v>
      </c>
      <c r="C26" t="str">
        <f t="shared" si="0"/>
        <v>PlayStation Vita:#FFDD22</v>
      </c>
    </row>
    <row r="27" spans="1:3" ht="15.75" x14ac:dyDescent="0.25">
      <c r="A27" s="2" t="s">
        <v>36</v>
      </c>
      <c r="B27" s="26" t="s">
        <v>114</v>
      </c>
      <c r="C27" t="str">
        <f t="shared" si="0"/>
        <v>Wii U:#9B0000</v>
      </c>
    </row>
    <row r="28" spans="1:3" ht="15.75" x14ac:dyDescent="0.25">
      <c r="A28" s="13" t="s">
        <v>59</v>
      </c>
      <c r="B28" s="26" t="s">
        <v>122</v>
      </c>
      <c r="C28" t="str">
        <f t="shared" si="0"/>
        <v>PlayStation 4:#FFFF33</v>
      </c>
    </row>
    <row r="29" spans="1:3" ht="15.75" x14ac:dyDescent="0.25">
      <c r="A29" s="12" t="s">
        <v>37</v>
      </c>
      <c r="B29" s="26" t="s">
        <v>101</v>
      </c>
      <c r="C29" t="str">
        <f t="shared" si="0"/>
        <v>Xbox One:LawnGreen</v>
      </c>
    </row>
    <row r="30" spans="1:3" ht="15.75" x14ac:dyDescent="0.25">
      <c r="A30" s="2" t="s">
        <v>38</v>
      </c>
      <c r="B30" s="26" t="s">
        <v>119</v>
      </c>
      <c r="C30" t="str">
        <f t="shared" si="0"/>
        <v>Nintendo Switch:#FF6000</v>
      </c>
    </row>
    <row r="31" spans="1:3" x14ac:dyDescent="0.25">
      <c r="C31" t="s">
        <v>103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workbookViewId="0">
      <selection activeCell="H29" sqref="H29"/>
    </sheetView>
  </sheetViews>
  <sheetFormatPr baseColWidth="10" defaultRowHeight="15" x14ac:dyDescent="0.25"/>
  <cols>
    <col min="1" max="1" width="35.5703125" customWidth="1"/>
  </cols>
  <sheetData>
    <row r="1" spans="1:2" x14ac:dyDescent="0.25">
      <c r="A1" t="s">
        <v>135</v>
      </c>
    </row>
    <row r="3" spans="1:2" x14ac:dyDescent="0.25">
      <c r="A3" t="s">
        <v>136</v>
      </c>
    </row>
    <row r="5" spans="1:2" x14ac:dyDescent="0.25">
      <c r="A5" t="s">
        <v>138</v>
      </c>
    </row>
    <row r="7" spans="1:2" x14ac:dyDescent="0.25">
      <c r="A7" t="s">
        <v>133</v>
      </c>
    </row>
    <row r="8" spans="1:2" x14ac:dyDescent="0.25">
      <c r="A8" t="s">
        <v>134</v>
      </c>
    </row>
    <row r="10" spans="1:2" x14ac:dyDescent="0.25">
      <c r="A10" t="s">
        <v>55</v>
      </c>
    </row>
    <row r="11" spans="1:2" x14ac:dyDescent="0.25">
      <c r="A11" s="15" t="s">
        <v>85</v>
      </c>
      <c r="B11" s="1" t="s">
        <v>56</v>
      </c>
    </row>
    <row r="12" spans="1:2" x14ac:dyDescent="0.25">
      <c r="A12" s="10" t="s">
        <v>71</v>
      </c>
      <c r="B12" s="1" t="s">
        <v>65</v>
      </c>
    </row>
    <row r="13" spans="1:2" x14ac:dyDescent="0.25">
      <c r="A13" s="17" t="s">
        <v>159</v>
      </c>
      <c r="B13" s="1" t="s">
        <v>74</v>
      </c>
    </row>
    <row r="14" spans="1:2" x14ac:dyDescent="0.25">
      <c r="A14" s="17" t="s">
        <v>159</v>
      </c>
      <c r="B14" s="1" t="s">
        <v>73</v>
      </c>
    </row>
    <row r="15" spans="1:2" x14ac:dyDescent="0.25">
      <c r="A15" s="9" t="s">
        <v>76</v>
      </c>
      <c r="B15" s="18" t="s">
        <v>75</v>
      </c>
    </row>
    <row r="16" spans="1:2" x14ac:dyDescent="0.25">
      <c r="A16" s="16" t="s">
        <v>78</v>
      </c>
      <c r="B16" s="1" t="s">
        <v>77</v>
      </c>
    </row>
    <row r="17" spans="1:14" x14ac:dyDescent="0.25">
      <c r="A17" s="17" t="s">
        <v>80</v>
      </c>
      <c r="B17" s="1" t="s">
        <v>79</v>
      </c>
    </row>
    <row r="18" spans="1:14" x14ac:dyDescent="0.25">
      <c r="A18" s="14" t="s">
        <v>82</v>
      </c>
      <c r="B18" s="1" t="s">
        <v>81</v>
      </c>
    </row>
    <row r="19" spans="1:14" x14ac:dyDescent="0.25">
      <c r="A19" s="20" t="s">
        <v>83</v>
      </c>
      <c r="B19" s="1" t="s">
        <v>84</v>
      </c>
    </row>
    <row r="20" spans="1:14" x14ac:dyDescent="0.25">
      <c r="A20" s="21" t="s">
        <v>88</v>
      </c>
      <c r="B20" s="1"/>
    </row>
    <row r="21" spans="1:14" x14ac:dyDescent="0.25">
      <c r="A21" s="24" t="s">
        <v>90</v>
      </c>
      <c r="B21" s="1"/>
    </row>
    <row r="22" spans="1:14" x14ac:dyDescent="0.25">
      <c r="A22" s="24" t="s">
        <v>91</v>
      </c>
      <c r="B22" s="1"/>
    </row>
    <row r="23" spans="1:14" x14ac:dyDescent="0.25">
      <c r="A23" s="23" t="s">
        <v>89</v>
      </c>
      <c r="B23" s="1"/>
    </row>
    <row r="24" spans="1:14" x14ac:dyDescent="0.25">
      <c r="A24" s="11" t="s">
        <v>72</v>
      </c>
    </row>
    <row r="25" spans="1:14" x14ac:dyDescent="0.25">
      <c r="A25" s="19"/>
    </row>
    <row r="26" spans="1:14" x14ac:dyDescent="0.25">
      <c r="A26" s="19"/>
      <c r="M26">
        <f>2018-1977</f>
        <v>41</v>
      </c>
    </row>
    <row r="27" spans="1:14" x14ac:dyDescent="0.25">
      <c r="A27" s="19"/>
      <c r="M27">
        <f>M26*N27</f>
        <v>164</v>
      </c>
      <c r="N27">
        <v>4</v>
      </c>
    </row>
    <row r="28" spans="1:14" x14ac:dyDescent="0.25">
      <c r="A28" s="19"/>
      <c r="M28">
        <f>M27/60</f>
        <v>2.7333333333333334</v>
      </c>
    </row>
    <row r="29" spans="1:14" x14ac:dyDescent="0.25">
      <c r="A29" s="19"/>
    </row>
    <row r="30" spans="1:14" x14ac:dyDescent="0.25">
      <c r="A30" s="19"/>
    </row>
    <row r="31" spans="1:14" x14ac:dyDescent="0.25">
      <c r="A31" t="s">
        <v>132</v>
      </c>
    </row>
    <row r="32" spans="1:14" x14ac:dyDescent="0.25">
      <c r="A32" t="s">
        <v>137</v>
      </c>
    </row>
    <row r="38" spans="1:2" x14ac:dyDescent="0.25">
      <c r="A38" t="s">
        <v>86</v>
      </c>
      <c r="B38" s="1" t="s">
        <v>87</v>
      </c>
    </row>
  </sheetData>
  <hyperlinks>
    <hyperlink ref="B11" r:id="rId1"/>
    <hyperlink ref="B12" r:id="rId2"/>
    <hyperlink ref="B14" r:id="rId3"/>
    <hyperlink ref="B13" r:id="rId4"/>
    <hyperlink ref="B15" r:id="rId5"/>
    <hyperlink ref="B18" r:id="rId6"/>
    <hyperlink ref="B38" r:id="rId7"/>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vt:lpstr>
      <vt:lpstr>cumulative</vt:lpstr>
      <vt:lpstr>intrapolated</vt:lpstr>
      <vt:lpstr>fullgraph</vt:lpstr>
      <vt:lpstr>hints</vt:lpstr>
      <vt:lpstr>colors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2019-09-17T06:59:33Z</dcterms:modified>
</cp:coreProperties>
</file>