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NetBeansProjects\SectionsRetrieval_2\MI scores\Modal Lexical Verbs\"/>
    </mc:Choice>
  </mc:AlternateContent>
  <bookViews>
    <workbookView xWindow="0" yWindow="0" windowWidth="19200" windowHeight="7310" activeTab="1"/>
  </bookViews>
  <sheets>
    <sheet name="Raw Freq" sheetId="1" r:id="rId1"/>
    <sheet name="MI values" sheetId="2" r:id="rId2"/>
  </sheets>
  <calcPr calcId="152511"/>
</workbook>
</file>

<file path=xl/calcChain.xml><?xml version="1.0" encoding="utf-8"?>
<calcChain xmlns="http://schemas.openxmlformats.org/spreadsheetml/2006/main">
  <c r="Y8" i="2" l="1"/>
  <c r="X8" i="2"/>
  <c r="U8" i="2"/>
  <c r="T8" i="2"/>
  <c r="R8" i="2"/>
  <c r="Q8" i="2"/>
  <c r="Y7" i="2"/>
  <c r="X7" i="2"/>
  <c r="U7" i="2"/>
  <c r="T7" i="2"/>
  <c r="R7" i="2"/>
  <c r="Q7" i="2"/>
  <c r="Y6" i="2"/>
  <c r="X6" i="2"/>
  <c r="U6" i="2"/>
  <c r="T6" i="2"/>
  <c r="R6" i="2"/>
  <c r="Q6" i="2"/>
  <c r="Y5" i="2"/>
  <c r="X5" i="2"/>
  <c r="U5" i="2"/>
  <c r="T5" i="2"/>
  <c r="R5" i="2"/>
  <c r="Q5" i="2"/>
  <c r="Y4" i="2"/>
  <c r="X4" i="2"/>
  <c r="U4" i="2"/>
  <c r="T4" i="2"/>
  <c r="R4" i="2"/>
  <c r="Q4" i="2"/>
</calcChain>
</file>

<file path=xl/sharedStrings.xml><?xml version="1.0" encoding="utf-8"?>
<sst xmlns="http://schemas.openxmlformats.org/spreadsheetml/2006/main" count="896" uniqueCount="180">
  <si>
    <t>Abstract</t>
  </si>
  <si>
    <t>Introduction</t>
  </si>
  <si>
    <t>RelatedWork</t>
  </si>
  <si>
    <t>Discussion</t>
  </si>
  <si>
    <t>Conclusion</t>
  </si>
  <si>
    <t>show</t>
  </si>
  <si>
    <t>find</t>
  </si>
  <si>
    <t>assume</t>
  </si>
  <si>
    <t>believe</t>
  </si>
  <si>
    <t>argue</t>
  </si>
  <si>
    <t>observe</t>
  </si>
  <si>
    <t>demonstrate</t>
  </si>
  <si>
    <t>see</t>
  </si>
  <si>
    <t>note</t>
  </si>
  <si>
    <t>hope</t>
  </si>
  <si>
    <t>conclude</t>
  </si>
  <si>
    <t>say</t>
  </si>
  <si>
    <t>expect</t>
  </si>
  <si>
    <t>hypothesize</t>
  </si>
  <si>
    <t>think</t>
  </si>
  <si>
    <t>suggest</t>
  </si>
  <si>
    <t>notice</t>
  </si>
  <si>
    <t>propose</t>
  </si>
  <si>
    <t>know</t>
  </si>
  <si>
    <t>claim</t>
  </si>
  <si>
    <t>feel</t>
  </si>
  <si>
    <t>suspect</t>
  </si>
  <si>
    <t>prove</t>
  </si>
  <si>
    <t>consider</t>
  </si>
  <si>
    <t>contend</t>
  </si>
  <si>
    <t>speculate</t>
  </si>
  <si>
    <t>confirm</t>
  </si>
  <si>
    <t>conjecture</t>
  </si>
  <si>
    <t>discover</t>
  </si>
  <si>
    <t>illustrate</t>
  </si>
  <si>
    <t>mean</t>
  </si>
  <si>
    <t>require</t>
  </si>
  <si>
    <t>anticipate</t>
  </si>
  <si>
    <t>ensure</t>
  </si>
  <si>
    <t>hypothesise</t>
  </si>
  <si>
    <t>predict</t>
  </si>
  <si>
    <t>agree</t>
  </si>
  <si>
    <t>realize</t>
  </si>
  <si>
    <t>suppose</t>
  </si>
  <si>
    <t>verify</t>
  </si>
  <si>
    <t>learn</t>
  </si>
  <si>
    <t>determine</t>
  </si>
  <si>
    <t>envision</t>
  </si>
  <si>
    <t>posit</t>
  </si>
  <si>
    <t>emphasize</t>
  </si>
  <si>
    <t>understand</t>
  </si>
  <si>
    <t>recognize</t>
  </si>
  <si>
    <t>acknowledge</t>
  </si>
  <si>
    <t>estimate</t>
  </si>
  <si>
    <t>report</t>
  </si>
  <si>
    <t>stress</t>
  </si>
  <si>
    <t>maintain</t>
  </si>
  <si>
    <t>remark</t>
  </si>
  <si>
    <t>calculate</t>
  </si>
  <si>
    <t>infer</t>
  </si>
  <si>
    <t>check</t>
  </si>
  <si>
    <t>postulate</t>
  </si>
  <si>
    <t>reconfirm</t>
  </si>
  <si>
    <t>mention</t>
  </si>
  <si>
    <t>imagine</t>
  </si>
  <si>
    <t>extend</t>
  </si>
  <si>
    <t>emphasise</t>
  </si>
  <si>
    <t>establish</t>
  </si>
  <si>
    <t>give</t>
  </si>
  <si>
    <t>recommend</t>
  </si>
  <si>
    <t>decide</t>
  </si>
  <si>
    <t>hold</t>
  </si>
  <si>
    <t>obtain</t>
  </si>
  <si>
    <t>recall</t>
  </si>
  <si>
    <t>return</t>
  </si>
  <si>
    <t>state</t>
  </si>
  <si>
    <t>detect</t>
  </si>
  <si>
    <t>judge</t>
  </si>
  <si>
    <t>deduce</t>
  </si>
  <si>
    <t>doubt</t>
  </si>
  <si>
    <t>accept</t>
  </si>
  <si>
    <t>desire</t>
  </si>
  <si>
    <t>envisage</t>
  </si>
  <si>
    <t>sustain</t>
  </si>
  <si>
    <t>analyze</t>
  </si>
  <si>
    <t>reveal</t>
  </si>
  <si>
    <t>regard</t>
  </si>
  <si>
    <t>submit</t>
  </si>
  <si>
    <t>allow</t>
  </si>
  <si>
    <t>stipulate</t>
  </si>
  <si>
    <t>theorize</t>
  </si>
  <si>
    <t>trust</t>
  </si>
  <si>
    <t>reason</t>
  </si>
  <si>
    <t>presume</t>
  </si>
  <si>
    <t>identify</t>
  </si>
  <si>
    <t>investigate</t>
  </si>
  <si>
    <t>indicate</t>
  </si>
  <si>
    <t>explain</t>
  </si>
  <si>
    <t>prefer</t>
  </si>
  <si>
    <t>recognise</t>
  </si>
  <si>
    <t>witness</t>
  </si>
  <si>
    <t>highlight</t>
  </si>
  <si>
    <t>enforce</t>
  </si>
  <si>
    <t>regret</t>
  </si>
  <si>
    <t>refer</t>
  </si>
  <si>
    <t>foresee</t>
  </si>
  <si>
    <t>admit</t>
  </si>
  <si>
    <t>replace</t>
  </si>
  <si>
    <t>grant</t>
  </si>
  <si>
    <t>disagree</t>
  </si>
  <si>
    <t>compare</t>
  </si>
  <si>
    <t>validate</t>
  </si>
  <si>
    <t>assert</t>
  </si>
  <si>
    <t>gather</t>
  </si>
  <si>
    <t>assess</t>
  </si>
  <si>
    <t>caution</t>
  </si>
  <si>
    <t>reckon</t>
  </si>
  <si>
    <t>concede</t>
  </si>
  <si>
    <t>underline</t>
  </si>
  <si>
    <t>guarantee</t>
  </si>
  <si>
    <t>perceive</t>
  </si>
  <si>
    <t>repeat</t>
  </si>
  <si>
    <t>deem</t>
  </si>
  <si>
    <t>read</t>
  </si>
  <si>
    <t>surmise</t>
  </si>
  <si>
    <t>specify</t>
  </si>
  <si>
    <t>intend</t>
  </si>
  <si>
    <t>advocate</t>
  </si>
  <si>
    <t>insist</t>
  </si>
  <si>
    <t>count</t>
  </si>
  <si>
    <t>ask</t>
  </si>
  <si>
    <t>confess</t>
  </si>
  <si>
    <t>control</t>
  </si>
  <si>
    <t>reserve</t>
  </si>
  <si>
    <t>realise</t>
  </si>
  <si>
    <t>guess</t>
  </si>
  <si>
    <t>define</t>
  </si>
  <si>
    <t>describe</t>
  </si>
  <si>
    <t>address</t>
  </si>
  <si>
    <t>drop</t>
  </si>
  <si>
    <t>get</t>
  </si>
  <si>
    <t>justify</t>
  </si>
  <si>
    <t>reiterate</t>
  </si>
  <si>
    <t>sense</t>
  </si>
  <si>
    <t>select</t>
  </si>
  <si>
    <t>view</t>
  </si>
  <si>
    <t>affirm</t>
  </si>
  <si>
    <t>pretend</t>
  </si>
  <si>
    <t>tell</t>
  </si>
  <si>
    <t>explore</t>
  </si>
  <si>
    <t>presuppose</t>
  </si>
  <si>
    <t>avoid</t>
  </si>
  <si>
    <t>evince</t>
  </si>
  <si>
    <t>support</t>
  </si>
  <si>
    <t>hear</t>
  </si>
  <si>
    <t>love</t>
  </si>
  <si>
    <t>Process</t>
  </si>
  <si>
    <t>remember</t>
  </si>
  <si>
    <t>satellite</t>
  </si>
  <si>
    <t>achieve</t>
  </si>
  <si>
    <t>conceed</t>
  </si>
  <si>
    <t>hypothetize</t>
  </si>
  <si>
    <t>mandate</t>
  </si>
  <si>
    <t>lie</t>
  </si>
  <si>
    <t>redistribute</t>
  </si>
  <si>
    <t>demand</t>
  </si>
  <si>
    <t>replicate</t>
  </si>
  <si>
    <t>exemplify</t>
  </si>
  <si>
    <t>follow</t>
  </si>
  <si>
    <t>declare</t>
  </si>
  <si>
    <t>appreciate</t>
  </si>
  <si>
    <t>include</t>
  </si>
  <si>
    <t>test</t>
  </si>
  <si>
    <t>exit</t>
  </si>
  <si>
    <t>code</t>
  </si>
  <si>
    <t>Factive Verbs</t>
  </si>
  <si>
    <t>Non-factive Verbs</t>
  </si>
  <si>
    <t>Rwork</t>
  </si>
  <si>
    <t>Factive</t>
  </si>
  <si>
    <t>Non-Factive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</si>
</sst>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FFFFFF"/>
      <name val="Arial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rgb="FF00B050"/>
      <name val="Calibri"/>
    </font>
    <font>
      <b/>
      <sz val="11"/>
      <color rgb="FF7030A0"/>
      <name val="Calibri"/>
    </font>
    <font>
      <b/>
      <sz val="11"/>
      <color rgb="FF00B0F0"/>
      <name val="Calibri"/>
    </font>
    <font>
      <b/>
      <sz val="11"/>
      <color rgb="FFFFC000"/>
      <name val="Calibri"/>
    </font>
    <font>
      <sz val="11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B4A7D6"/>
        <bgColor rgb="FFB4A7D6"/>
      </patternFill>
    </fill>
    <fill>
      <patternFill patternType="solid">
        <fgColor rgb="FF0B5394"/>
        <bgColor rgb="FF0B539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/>
    <xf numFmtId="0" fontId="4" fillId="7" borderId="3" xfId="0" applyFont="1" applyFill="1" applyBorder="1"/>
    <xf numFmtId="0" fontId="4" fillId="8" borderId="3" xfId="0" applyFont="1" applyFill="1" applyBorder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1" fillId="7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Distribution of self-mentions co-occurring with factive and non-factive verbs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Factive</c:v>
          </c:tx>
          <c:spPr>
            <a:solidFill>
              <a:srgbClr val="B381D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'MI values'!$W$4:$W$8</c:f>
              <c:strCache>
                <c:ptCount val="5"/>
                <c:pt idx="0">
                  <c:v>Abstract</c:v>
                </c:pt>
                <c:pt idx="1">
                  <c:v>Introduction</c:v>
                </c:pt>
                <c:pt idx="2">
                  <c:v>RelatedWork</c:v>
                </c:pt>
                <c:pt idx="3">
                  <c:v>Discussion</c:v>
                </c:pt>
                <c:pt idx="4">
                  <c:v>Conclusion</c:v>
                </c:pt>
              </c:strCache>
            </c:strRef>
          </c:cat>
          <c:val>
            <c:numRef>
              <c:f>'MI values'!$X$4:$X$8</c:f>
              <c:numCache>
                <c:formatCode>0.00</c:formatCode>
                <c:ptCount val="5"/>
                <c:pt idx="0">
                  <c:v>5.5070074196207748E-2</c:v>
                </c:pt>
                <c:pt idx="1">
                  <c:v>2.7672281776416539E-2</c:v>
                </c:pt>
                <c:pt idx="2">
                  <c:v>8.5521996060407088E-3</c:v>
                </c:pt>
                <c:pt idx="3">
                  <c:v>1.3139404159640246E-2</c:v>
                </c:pt>
                <c:pt idx="4">
                  <c:v>3.7849779086892493E-2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Non-Factive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'MI values'!$W$4:$W$8</c:f>
              <c:strCache>
                <c:ptCount val="5"/>
                <c:pt idx="0">
                  <c:v>Abstract</c:v>
                </c:pt>
                <c:pt idx="1">
                  <c:v>Introduction</c:v>
                </c:pt>
                <c:pt idx="2">
                  <c:v>RelatedWork</c:v>
                </c:pt>
                <c:pt idx="3">
                  <c:v>Discussion</c:v>
                </c:pt>
                <c:pt idx="4">
                  <c:v>Conclusion</c:v>
                </c:pt>
              </c:strCache>
            </c:strRef>
          </c:cat>
          <c:val>
            <c:numRef>
              <c:f>'MI values'!$Y$4:$Y$8</c:f>
              <c:numCache>
                <c:formatCode>0.00</c:formatCode>
                <c:ptCount val="5"/>
                <c:pt idx="0">
                  <c:v>1.6982687551525145E-2</c:v>
                </c:pt>
                <c:pt idx="1">
                  <c:v>1.2251148545176111E-2</c:v>
                </c:pt>
                <c:pt idx="2">
                  <c:v>4.7603414313854226E-3</c:v>
                </c:pt>
                <c:pt idx="3">
                  <c:v>9.050028105677347E-3</c:v>
                </c:pt>
                <c:pt idx="4">
                  <c:v>5.4540991654393717E-2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3898736"/>
        <c:axId val="-1263903088"/>
      </c:barChart>
      <c:catAx>
        <c:axId val="-126389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63903088"/>
        <c:crosses val="autoZero"/>
        <c:auto val="1"/>
        <c:lblAlgn val="ctr"/>
        <c:lblOffset val="100"/>
        <c:noMultiLvlLbl val="1"/>
      </c:catAx>
      <c:valAx>
        <c:axId val="-126390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638987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609600</xdr:colOff>
      <xdr:row>33</xdr:row>
      <xdr:rowOff>28575</xdr:rowOff>
    </xdr:from>
    <xdr:ext cx="5848350" cy="3571875"/>
    <xdr:graphicFrame macro="">
      <xdr:nvGraphicFramePr>
        <xdr:cNvPr id="2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19050</xdr:colOff>
      <xdr:row>8</xdr:row>
      <xdr:rowOff>114300</xdr:rowOff>
    </xdr:from>
    <xdr:ext cx="7343775" cy="3876675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sqref="A1:B1"/>
    </sheetView>
  </sheetViews>
  <sheetFormatPr baseColWidth="10" defaultColWidth="12.6640625" defaultRowHeight="15" customHeight="1" x14ac:dyDescent="0.3"/>
  <cols>
    <col min="1" max="26" width="9.4140625" customWidth="1"/>
  </cols>
  <sheetData>
    <row r="1" spans="1:14" ht="14.25" customHeight="1" x14ac:dyDescent="0.35">
      <c r="A1" s="14" t="s">
        <v>0</v>
      </c>
      <c r="B1" s="15"/>
      <c r="D1" s="16" t="s">
        <v>1</v>
      </c>
      <c r="E1" s="15"/>
      <c r="G1" s="17" t="s">
        <v>2</v>
      </c>
      <c r="H1" s="15"/>
      <c r="J1" s="18" t="s">
        <v>3</v>
      </c>
      <c r="K1" s="15"/>
      <c r="M1" s="19" t="s">
        <v>4</v>
      </c>
      <c r="N1" s="15"/>
    </row>
    <row r="2" spans="1:14" ht="14.25" customHeight="1" x14ac:dyDescent="0.35">
      <c r="A2" s="1" t="s">
        <v>5</v>
      </c>
      <c r="B2" s="1">
        <v>1389</v>
      </c>
      <c r="D2" s="1" t="s">
        <v>5</v>
      </c>
      <c r="E2" s="1">
        <v>1553</v>
      </c>
      <c r="G2" s="1" t="s">
        <v>5</v>
      </c>
      <c r="H2" s="1">
        <v>151</v>
      </c>
      <c r="J2" s="1" t="s">
        <v>6</v>
      </c>
      <c r="K2" s="1">
        <v>486</v>
      </c>
      <c r="M2" s="1" t="s">
        <v>5</v>
      </c>
      <c r="N2" s="1">
        <v>976</v>
      </c>
    </row>
    <row r="3" spans="1:14" ht="14.25" customHeight="1" x14ac:dyDescent="0.35">
      <c r="A3" s="1" t="s">
        <v>6</v>
      </c>
      <c r="B3" s="1">
        <v>459</v>
      </c>
      <c r="D3" s="1" t="s">
        <v>6</v>
      </c>
      <c r="E3" s="1">
        <v>809</v>
      </c>
      <c r="G3" s="1" t="s">
        <v>7</v>
      </c>
      <c r="H3" s="1">
        <v>145</v>
      </c>
      <c r="J3" s="1" t="s">
        <v>8</v>
      </c>
      <c r="K3" s="1">
        <v>351</v>
      </c>
      <c r="M3" s="1" t="s">
        <v>8</v>
      </c>
      <c r="N3" s="1">
        <v>885</v>
      </c>
    </row>
    <row r="4" spans="1:14" ht="14.25" customHeight="1" x14ac:dyDescent="0.35">
      <c r="A4" s="1" t="s">
        <v>9</v>
      </c>
      <c r="B4" s="1">
        <v>295</v>
      </c>
      <c r="D4" s="1" t="s">
        <v>8</v>
      </c>
      <c r="E4" s="1">
        <v>729</v>
      </c>
      <c r="G4" s="1" t="s">
        <v>8</v>
      </c>
      <c r="H4" s="1">
        <v>140</v>
      </c>
      <c r="J4" s="1" t="s">
        <v>10</v>
      </c>
      <c r="K4" s="1">
        <v>233</v>
      </c>
      <c r="M4" s="1" t="s">
        <v>6</v>
      </c>
      <c r="N4" s="1">
        <v>715</v>
      </c>
    </row>
    <row r="5" spans="1:14" ht="14.25" customHeight="1" x14ac:dyDescent="0.35">
      <c r="A5" s="1" t="s">
        <v>11</v>
      </c>
      <c r="B5" s="1">
        <v>253</v>
      </c>
      <c r="D5" s="1" t="s">
        <v>7</v>
      </c>
      <c r="E5" s="1">
        <v>563</v>
      </c>
      <c r="G5" s="1" t="s">
        <v>6</v>
      </c>
      <c r="H5" s="1">
        <v>115</v>
      </c>
      <c r="J5" s="1" t="s">
        <v>12</v>
      </c>
      <c r="K5" s="1">
        <v>196</v>
      </c>
      <c r="M5" s="1" t="s">
        <v>11</v>
      </c>
      <c r="N5" s="1">
        <v>190</v>
      </c>
    </row>
    <row r="6" spans="1:14" ht="14.25" customHeight="1" x14ac:dyDescent="0.35">
      <c r="A6" s="1" t="s">
        <v>8</v>
      </c>
      <c r="B6" s="1">
        <v>102</v>
      </c>
      <c r="D6" s="1" t="s">
        <v>9</v>
      </c>
      <c r="E6" s="1">
        <v>450</v>
      </c>
      <c r="G6" s="1" t="s">
        <v>13</v>
      </c>
      <c r="H6" s="1">
        <v>79</v>
      </c>
      <c r="J6" s="1" t="s">
        <v>13</v>
      </c>
      <c r="K6" s="1">
        <v>149</v>
      </c>
      <c r="M6" s="1" t="s">
        <v>14</v>
      </c>
      <c r="N6" s="1">
        <v>187</v>
      </c>
    </row>
    <row r="7" spans="1:14" ht="14.25" customHeight="1" x14ac:dyDescent="0.35">
      <c r="A7" s="1" t="s">
        <v>15</v>
      </c>
      <c r="B7" s="1">
        <v>74</v>
      </c>
      <c r="D7" s="1" t="s">
        <v>11</v>
      </c>
      <c r="E7" s="1">
        <v>263</v>
      </c>
      <c r="G7" s="1" t="s">
        <v>16</v>
      </c>
      <c r="H7" s="1">
        <v>70</v>
      </c>
      <c r="J7" s="1" t="s">
        <v>5</v>
      </c>
      <c r="K7" s="1">
        <v>131</v>
      </c>
      <c r="M7" s="1" t="s">
        <v>17</v>
      </c>
      <c r="N7" s="1">
        <v>147</v>
      </c>
    </row>
    <row r="8" spans="1:14" ht="14.25" customHeight="1" x14ac:dyDescent="0.35">
      <c r="A8" s="1" t="s">
        <v>10</v>
      </c>
      <c r="B8" s="1">
        <v>59</v>
      </c>
      <c r="D8" s="1" t="s">
        <v>18</v>
      </c>
      <c r="E8" s="1">
        <v>177</v>
      </c>
      <c r="G8" s="1" t="s">
        <v>9</v>
      </c>
      <c r="H8" s="1">
        <v>48</v>
      </c>
      <c r="J8" s="1" t="s">
        <v>7</v>
      </c>
      <c r="K8" s="1">
        <v>97</v>
      </c>
      <c r="M8" s="1" t="s">
        <v>19</v>
      </c>
      <c r="N8" s="1">
        <v>132</v>
      </c>
    </row>
    <row r="9" spans="1:14" ht="14.25" customHeight="1" x14ac:dyDescent="0.35">
      <c r="A9" s="1" t="s">
        <v>20</v>
      </c>
      <c r="B9" s="1">
        <v>52</v>
      </c>
      <c r="D9" s="1" t="s">
        <v>10</v>
      </c>
      <c r="E9" s="1">
        <v>175</v>
      </c>
      <c r="G9" s="1" t="s">
        <v>19</v>
      </c>
      <c r="H9" s="1">
        <v>34</v>
      </c>
      <c r="J9" s="1" t="s">
        <v>21</v>
      </c>
      <c r="K9" s="1">
        <v>66</v>
      </c>
      <c r="M9" s="1" t="s">
        <v>15</v>
      </c>
      <c r="N9" s="1">
        <v>131</v>
      </c>
    </row>
    <row r="10" spans="1:14" ht="14.25" customHeight="1" x14ac:dyDescent="0.35">
      <c r="A10" s="1" t="s">
        <v>7</v>
      </c>
      <c r="B10" s="1">
        <v>52</v>
      </c>
      <c r="D10" s="1" t="s">
        <v>17</v>
      </c>
      <c r="E10" s="1">
        <v>153</v>
      </c>
      <c r="G10" s="1" t="s">
        <v>10</v>
      </c>
      <c r="H10" s="1">
        <v>33</v>
      </c>
      <c r="J10" s="1" t="s">
        <v>19</v>
      </c>
      <c r="K10" s="1">
        <v>63</v>
      </c>
      <c r="M10" s="1" t="s">
        <v>10</v>
      </c>
      <c r="N10" s="1">
        <v>125</v>
      </c>
    </row>
    <row r="11" spans="1:14" ht="14.25" customHeight="1" x14ac:dyDescent="0.35">
      <c r="A11" s="1" t="s">
        <v>18</v>
      </c>
      <c r="B11" s="1">
        <v>35</v>
      </c>
      <c r="D11" s="1" t="s">
        <v>13</v>
      </c>
      <c r="E11" s="1">
        <v>151</v>
      </c>
      <c r="G11" s="1" t="s">
        <v>12</v>
      </c>
      <c r="H11" s="1">
        <v>32</v>
      </c>
      <c r="J11" s="1" t="s">
        <v>15</v>
      </c>
      <c r="K11" s="1">
        <v>63</v>
      </c>
      <c r="M11" s="1" t="s">
        <v>9</v>
      </c>
      <c r="N11" s="1">
        <v>118</v>
      </c>
    </row>
    <row r="12" spans="1:14" ht="14.25" customHeight="1" x14ac:dyDescent="0.35">
      <c r="A12" s="1" t="s">
        <v>22</v>
      </c>
      <c r="B12" s="1">
        <v>35</v>
      </c>
      <c r="D12" s="1" t="s">
        <v>23</v>
      </c>
      <c r="E12" s="1">
        <v>142</v>
      </c>
      <c r="G12" s="1" t="s">
        <v>18</v>
      </c>
      <c r="H12" s="1">
        <v>30</v>
      </c>
      <c r="J12" s="1" t="s">
        <v>17</v>
      </c>
      <c r="K12" s="1">
        <v>63</v>
      </c>
      <c r="M12" s="1" t="s">
        <v>13</v>
      </c>
      <c r="N12" s="1">
        <v>87</v>
      </c>
    </row>
    <row r="13" spans="1:14" ht="14.25" customHeight="1" x14ac:dyDescent="0.35">
      <c r="A13" s="1" t="s">
        <v>24</v>
      </c>
      <c r="B13" s="1">
        <v>35</v>
      </c>
      <c r="D13" s="1" t="s">
        <v>14</v>
      </c>
      <c r="E13" s="1">
        <v>111</v>
      </c>
      <c r="G13" s="1" t="s">
        <v>17</v>
      </c>
      <c r="H13" s="1">
        <v>30</v>
      </c>
      <c r="J13" s="1" t="s">
        <v>18</v>
      </c>
      <c r="K13" s="1">
        <v>58</v>
      </c>
      <c r="M13" s="1" t="s">
        <v>25</v>
      </c>
      <c r="N13" s="1">
        <v>83</v>
      </c>
    </row>
    <row r="14" spans="1:14" ht="14.25" customHeight="1" x14ac:dyDescent="0.35">
      <c r="A14" s="1" t="s">
        <v>23</v>
      </c>
      <c r="B14" s="1">
        <v>15</v>
      </c>
      <c r="D14" s="1" t="s">
        <v>16</v>
      </c>
      <c r="E14" s="1">
        <v>97</v>
      </c>
      <c r="G14" s="1" t="s">
        <v>11</v>
      </c>
      <c r="H14" s="1">
        <v>25</v>
      </c>
      <c r="J14" s="1" t="s">
        <v>26</v>
      </c>
      <c r="K14" s="1">
        <v>50</v>
      </c>
      <c r="M14" s="1" t="s">
        <v>7</v>
      </c>
      <c r="N14" s="1">
        <v>74</v>
      </c>
    </row>
    <row r="15" spans="1:14" ht="14.25" customHeight="1" x14ac:dyDescent="0.35">
      <c r="A15" s="1" t="s">
        <v>19</v>
      </c>
      <c r="B15" s="1">
        <v>17</v>
      </c>
      <c r="D15" s="1" t="s">
        <v>24</v>
      </c>
      <c r="E15" s="1">
        <v>97</v>
      </c>
      <c r="G15" s="1" t="s">
        <v>23</v>
      </c>
      <c r="H15" s="1">
        <v>21</v>
      </c>
      <c r="J15" s="1" t="s">
        <v>14</v>
      </c>
      <c r="K15" s="1">
        <v>45</v>
      </c>
      <c r="M15" s="1" t="s">
        <v>20</v>
      </c>
      <c r="N15" s="1">
        <v>61</v>
      </c>
    </row>
    <row r="16" spans="1:14" ht="14.25" customHeight="1" x14ac:dyDescent="0.35">
      <c r="A16" s="1" t="s">
        <v>27</v>
      </c>
      <c r="B16" s="1">
        <v>14</v>
      </c>
      <c r="D16" s="1" t="s">
        <v>12</v>
      </c>
      <c r="E16" s="1">
        <v>97</v>
      </c>
      <c r="G16" s="1" t="s">
        <v>15</v>
      </c>
      <c r="H16" s="1">
        <v>19</v>
      </c>
      <c r="J16" s="1" t="s">
        <v>28</v>
      </c>
      <c r="K16" s="1">
        <v>39</v>
      </c>
      <c r="M16" s="1" t="s">
        <v>12</v>
      </c>
      <c r="N16" s="1">
        <v>60</v>
      </c>
    </row>
    <row r="17" spans="1:14" ht="14.25" customHeight="1" x14ac:dyDescent="0.35">
      <c r="A17" s="1" t="s">
        <v>28</v>
      </c>
      <c r="B17" s="1">
        <v>11</v>
      </c>
      <c r="D17" s="1" t="s">
        <v>19</v>
      </c>
      <c r="E17" s="1">
        <v>94</v>
      </c>
      <c r="G17" s="1" t="s">
        <v>26</v>
      </c>
      <c r="H17" s="1">
        <v>19</v>
      </c>
      <c r="J17" s="1" t="s">
        <v>9</v>
      </c>
      <c r="K17" s="1">
        <v>39</v>
      </c>
      <c r="M17" s="1" t="s">
        <v>18</v>
      </c>
      <c r="N17" s="1">
        <v>52</v>
      </c>
    </row>
    <row r="18" spans="1:14" ht="14.25" customHeight="1" x14ac:dyDescent="0.35">
      <c r="A18" s="1" t="s">
        <v>29</v>
      </c>
      <c r="B18" s="1">
        <v>11</v>
      </c>
      <c r="D18" s="1" t="s">
        <v>22</v>
      </c>
      <c r="E18" s="1">
        <v>87</v>
      </c>
      <c r="G18" s="1" t="s">
        <v>22</v>
      </c>
      <c r="H18" s="1">
        <v>18</v>
      </c>
      <c r="J18" s="1" t="s">
        <v>30</v>
      </c>
      <c r="K18" s="1">
        <v>35</v>
      </c>
      <c r="M18" s="1" t="s">
        <v>26</v>
      </c>
      <c r="N18" s="1">
        <v>48</v>
      </c>
    </row>
    <row r="19" spans="1:14" ht="14.25" customHeight="1" x14ac:dyDescent="0.35">
      <c r="A19" s="1" t="s">
        <v>31</v>
      </c>
      <c r="B19" s="1">
        <v>10</v>
      </c>
      <c r="D19" s="1" t="s">
        <v>20</v>
      </c>
      <c r="E19" s="1">
        <v>87</v>
      </c>
      <c r="G19" s="1" t="s">
        <v>14</v>
      </c>
      <c r="H19" s="1">
        <v>14</v>
      </c>
      <c r="J19" s="1" t="s">
        <v>20</v>
      </c>
      <c r="K19" s="1">
        <v>31</v>
      </c>
      <c r="M19" s="1" t="s">
        <v>21</v>
      </c>
      <c r="N19" s="1">
        <v>46</v>
      </c>
    </row>
    <row r="20" spans="1:14" ht="14.25" customHeight="1" x14ac:dyDescent="0.35">
      <c r="A20" s="1" t="s">
        <v>14</v>
      </c>
      <c r="B20" s="1">
        <v>10</v>
      </c>
      <c r="D20" s="1" t="s">
        <v>15</v>
      </c>
      <c r="E20" s="1">
        <v>69</v>
      </c>
      <c r="G20" s="1" t="s">
        <v>24</v>
      </c>
      <c r="H20" s="1">
        <v>13</v>
      </c>
      <c r="J20" s="1" t="s">
        <v>32</v>
      </c>
      <c r="K20" s="1">
        <v>30</v>
      </c>
      <c r="M20" s="1" t="s">
        <v>32</v>
      </c>
      <c r="N20" s="1">
        <v>32</v>
      </c>
    </row>
    <row r="21" spans="1:14" ht="14.25" customHeight="1" x14ac:dyDescent="0.35">
      <c r="A21" s="1" t="s">
        <v>33</v>
      </c>
      <c r="B21" s="1">
        <v>9</v>
      </c>
      <c r="D21" s="1" t="s">
        <v>25</v>
      </c>
      <c r="E21" s="1">
        <v>65</v>
      </c>
      <c r="G21" s="1" t="s">
        <v>25</v>
      </c>
      <c r="H21" s="1">
        <v>11</v>
      </c>
      <c r="J21" s="1" t="s">
        <v>25</v>
      </c>
      <c r="K21" s="1">
        <v>29</v>
      </c>
      <c r="M21" s="1" t="s">
        <v>24</v>
      </c>
      <c r="N21" s="1">
        <v>32</v>
      </c>
    </row>
    <row r="22" spans="1:14" ht="14.25" customHeight="1" x14ac:dyDescent="0.35">
      <c r="A22" s="1" t="s">
        <v>12</v>
      </c>
      <c r="B22" s="1">
        <v>9</v>
      </c>
      <c r="D22" s="1" t="s">
        <v>28</v>
      </c>
      <c r="E22" s="1">
        <v>61</v>
      </c>
      <c r="G22" s="1" t="s">
        <v>21</v>
      </c>
      <c r="H22" s="1">
        <v>10</v>
      </c>
      <c r="J22" s="1" t="s">
        <v>11</v>
      </c>
      <c r="K22" s="1">
        <v>22</v>
      </c>
      <c r="M22" s="1" t="s">
        <v>22</v>
      </c>
      <c r="N22" s="1">
        <v>29</v>
      </c>
    </row>
    <row r="23" spans="1:14" ht="14.25" customHeight="1" x14ac:dyDescent="0.35">
      <c r="A23" s="1" t="s">
        <v>13</v>
      </c>
      <c r="B23" s="1">
        <v>8</v>
      </c>
      <c r="D23" s="1" t="s">
        <v>21</v>
      </c>
      <c r="E23" s="1">
        <v>57</v>
      </c>
      <c r="G23" s="1" t="s">
        <v>32</v>
      </c>
      <c r="H23" s="1">
        <v>9</v>
      </c>
      <c r="J23" s="1" t="s">
        <v>33</v>
      </c>
      <c r="K23" s="1">
        <v>19</v>
      </c>
      <c r="M23" s="1" t="s">
        <v>23</v>
      </c>
      <c r="N23" s="1">
        <v>26</v>
      </c>
    </row>
    <row r="24" spans="1:14" ht="14.25" customHeight="1" x14ac:dyDescent="0.35">
      <c r="A24" s="1" t="s">
        <v>34</v>
      </c>
      <c r="B24" s="1">
        <v>8</v>
      </c>
      <c r="D24" s="1" t="s">
        <v>26</v>
      </c>
      <c r="E24" s="1">
        <v>35</v>
      </c>
      <c r="G24" s="1" t="s">
        <v>28</v>
      </c>
      <c r="H24" s="1">
        <v>8</v>
      </c>
      <c r="J24" s="1" t="s">
        <v>22</v>
      </c>
      <c r="K24" s="1">
        <v>18</v>
      </c>
      <c r="M24" s="1" t="s">
        <v>28</v>
      </c>
      <c r="N24" s="1">
        <v>25</v>
      </c>
    </row>
    <row r="25" spans="1:14" ht="14.25" customHeight="1" x14ac:dyDescent="0.35">
      <c r="A25" s="1" t="s">
        <v>25</v>
      </c>
      <c r="B25" s="1">
        <v>7</v>
      </c>
      <c r="D25" s="1" t="s">
        <v>35</v>
      </c>
      <c r="E25" s="1">
        <v>33</v>
      </c>
      <c r="G25" s="1" t="s">
        <v>36</v>
      </c>
      <c r="H25" s="1">
        <v>7</v>
      </c>
      <c r="J25" s="1" t="s">
        <v>37</v>
      </c>
      <c r="K25" s="1">
        <v>15</v>
      </c>
      <c r="M25" s="1" t="s">
        <v>37</v>
      </c>
      <c r="N25" s="1">
        <v>25</v>
      </c>
    </row>
    <row r="26" spans="1:14" ht="14.25" customHeight="1" x14ac:dyDescent="0.35">
      <c r="A26" s="1" t="s">
        <v>17</v>
      </c>
      <c r="B26" s="1">
        <v>7</v>
      </c>
      <c r="D26" s="1" t="s">
        <v>27</v>
      </c>
      <c r="E26" s="1">
        <v>32</v>
      </c>
      <c r="G26" s="1" t="s">
        <v>20</v>
      </c>
      <c r="H26" s="1">
        <v>7</v>
      </c>
      <c r="J26" s="1" t="s">
        <v>23</v>
      </c>
      <c r="K26" s="1">
        <v>13</v>
      </c>
      <c r="M26" s="1" t="s">
        <v>30</v>
      </c>
      <c r="N26" s="1">
        <v>23</v>
      </c>
    </row>
    <row r="27" spans="1:14" ht="14.25" customHeight="1" x14ac:dyDescent="0.35">
      <c r="A27" s="1" t="s">
        <v>32</v>
      </c>
      <c r="B27" s="1">
        <v>7</v>
      </c>
      <c r="D27" s="1" t="s">
        <v>32</v>
      </c>
      <c r="E27" s="1">
        <v>30</v>
      </c>
      <c r="G27" s="1" t="s">
        <v>38</v>
      </c>
      <c r="H27" s="1">
        <v>6</v>
      </c>
      <c r="J27" s="1" t="s">
        <v>24</v>
      </c>
      <c r="K27" s="1">
        <v>10</v>
      </c>
      <c r="M27" s="1" t="s">
        <v>31</v>
      </c>
      <c r="N27" s="1">
        <v>23</v>
      </c>
    </row>
    <row r="28" spans="1:14" ht="14.25" customHeight="1" x14ac:dyDescent="0.35">
      <c r="A28" s="1" t="s">
        <v>39</v>
      </c>
      <c r="B28" s="1">
        <v>6</v>
      </c>
      <c r="D28" s="1" t="s">
        <v>40</v>
      </c>
      <c r="E28" s="1">
        <v>23</v>
      </c>
      <c r="G28" s="1" t="s">
        <v>41</v>
      </c>
      <c r="H28" s="1">
        <v>6</v>
      </c>
      <c r="J28" s="1" t="s">
        <v>42</v>
      </c>
      <c r="K28" s="1">
        <v>10</v>
      </c>
      <c r="M28" s="1" t="s">
        <v>27</v>
      </c>
      <c r="N28" s="1">
        <v>17</v>
      </c>
    </row>
    <row r="29" spans="1:14" ht="14.25" customHeight="1" x14ac:dyDescent="0.35">
      <c r="A29" s="1" t="s">
        <v>42</v>
      </c>
      <c r="B29" s="1">
        <v>5</v>
      </c>
      <c r="D29" s="1" t="s">
        <v>36</v>
      </c>
      <c r="E29" s="1">
        <v>23</v>
      </c>
      <c r="G29" s="1" t="s">
        <v>29</v>
      </c>
      <c r="H29" s="1">
        <v>5</v>
      </c>
      <c r="J29" s="1" t="s">
        <v>43</v>
      </c>
      <c r="K29" s="1">
        <v>8</v>
      </c>
      <c r="M29" s="1" t="s">
        <v>33</v>
      </c>
      <c r="N29" s="1">
        <v>16</v>
      </c>
    </row>
    <row r="30" spans="1:14" ht="14.25" customHeight="1" x14ac:dyDescent="0.35">
      <c r="A30" s="1" t="s">
        <v>44</v>
      </c>
      <c r="B30" s="1">
        <v>5</v>
      </c>
      <c r="D30" s="1" t="s">
        <v>37</v>
      </c>
      <c r="E30" s="1">
        <v>22</v>
      </c>
      <c r="G30" s="1" t="s">
        <v>33</v>
      </c>
      <c r="H30" s="1">
        <v>4</v>
      </c>
      <c r="J30" s="1" t="s">
        <v>31</v>
      </c>
      <c r="K30" s="1">
        <v>7</v>
      </c>
      <c r="M30" s="1" t="s">
        <v>45</v>
      </c>
      <c r="N30" s="1">
        <v>11</v>
      </c>
    </row>
    <row r="31" spans="1:14" ht="14.25" customHeight="1" x14ac:dyDescent="0.35">
      <c r="A31" s="1" t="s">
        <v>45</v>
      </c>
      <c r="B31" s="1">
        <v>5</v>
      </c>
      <c r="D31" s="1" t="s">
        <v>29</v>
      </c>
      <c r="E31" s="1">
        <v>20</v>
      </c>
      <c r="G31" s="1" t="s">
        <v>37</v>
      </c>
      <c r="H31" s="1">
        <v>4</v>
      </c>
      <c r="J31" s="1" t="s">
        <v>46</v>
      </c>
      <c r="K31" s="1">
        <v>7</v>
      </c>
      <c r="M31" s="1" t="s">
        <v>47</v>
      </c>
      <c r="N31" s="1">
        <v>10</v>
      </c>
    </row>
    <row r="32" spans="1:14" ht="14.25" customHeight="1" x14ac:dyDescent="0.35">
      <c r="A32" s="1" t="s">
        <v>48</v>
      </c>
      <c r="B32" s="1">
        <v>5</v>
      </c>
      <c r="D32" s="1" t="s">
        <v>49</v>
      </c>
      <c r="E32" s="1">
        <v>19</v>
      </c>
      <c r="G32" s="1" t="s">
        <v>48</v>
      </c>
      <c r="H32" s="1">
        <v>4</v>
      </c>
      <c r="J32" s="1" t="s">
        <v>50</v>
      </c>
      <c r="K32" s="1">
        <v>6</v>
      </c>
      <c r="M32" s="1" t="s">
        <v>43</v>
      </c>
      <c r="N32" s="1">
        <v>9</v>
      </c>
    </row>
    <row r="33" spans="1:14" ht="14.25" customHeight="1" x14ac:dyDescent="0.35">
      <c r="A33" s="1" t="s">
        <v>16</v>
      </c>
      <c r="B33" s="1">
        <v>5</v>
      </c>
      <c r="D33" s="1" t="s">
        <v>39</v>
      </c>
      <c r="E33" s="1">
        <v>19</v>
      </c>
      <c r="G33" s="1" t="s">
        <v>39</v>
      </c>
      <c r="H33" s="1">
        <v>3</v>
      </c>
      <c r="J33" s="1" t="s">
        <v>48</v>
      </c>
      <c r="K33" s="1">
        <v>6</v>
      </c>
      <c r="M33" s="1" t="s">
        <v>39</v>
      </c>
      <c r="N33" s="1">
        <v>8</v>
      </c>
    </row>
    <row r="34" spans="1:14" ht="14.25" customHeight="1" x14ac:dyDescent="0.35">
      <c r="A34" s="1" t="s">
        <v>40</v>
      </c>
      <c r="B34" s="1">
        <v>4</v>
      </c>
      <c r="D34" s="1" t="s">
        <v>30</v>
      </c>
      <c r="E34" s="1">
        <v>18</v>
      </c>
      <c r="G34" s="1" t="s">
        <v>31</v>
      </c>
      <c r="H34" s="1">
        <v>3</v>
      </c>
      <c r="J34" s="1" t="s">
        <v>51</v>
      </c>
      <c r="K34" s="1">
        <v>6</v>
      </c>
      <c r="M34" s="1" t="s">
        <v>52</v>
      </c>
      <c r="N34" s="1">
        <v>8</v>
      </c>
    </row>
    <row r="35" spans="1:14" ht="14.25" customHeight="1" x14ac:dyDescent="0.35">
      <c r="A35" s="1" t="s">
        <v>26</v>
      </c>
      <c r="B35" s="1">
        <v>4</v>
      </c>
      <c r="D35" s="1" t="s">
        <v>38</v>
      </c>
      <c r="E35" s="1">
        <v>17</v>
      </c>
      <c r="G35" s="1" t="s">
        <v>35</v>
      </c>
      <c r="H35" s="1">
        <v>3</v>
      </c>
      <c r="J35" s="1" t="s">
        <v>40</v>
      </c>
      <c r="K35" s="1">
        <v>5</v>
      </c>
      <c r="M35" s="1" t="s">
        <v>53</v>
      </c>
      <c r="N35" s="1">
        <v>7</v>
      </c>
    </row>
    <row r="36" spans="1:14" ht="14.25" customHeight="1" x14ac:dyDescent="0.35">
      <c r="A36" s="1" t="s">
        <v>43</v>
      </c>
      <c r="B36" s="1">
        <v>4</v>
      </c>
      <c r="D36" s="1" t="s">
        <v>31</v>
      </c>
      <c r="E36" s="1">
        <v>17</v>
      </c>
      <c r="G36" s="1" t="s">
        <v>43</v>
      </c>
      <c r="H36" s="1">
        <v>3</v>
      </c>
      <c r="J36" s="1" t="s">
        <v>45</v>
      </c>
      <c r="K36" s="1">
        <v>5</v>
      </c>
      <c r="M36" s="1" t="s">
        <v>42</v>
      </c>
      <c r="N36" s="1">
        <v>7</v>
      </c>
    </row>
    <row r="37" spans="1:14" ht="14.25" customHeight="1" x14ac:dyDescent="0.35">
      <c r="A37" s="1" t="s">
        <v>54</v>
      </c>
      <c r="B37" s="1">
        <v>4</v>
      </c>
      <c r="D37" s="1" t="s">
        <v>43</v>
      </c>
      <c r="E37" s="1">
        <v>17</v>
      </c>
      <c r="G37" s="1" t="s">
        <v>51</v>
      </c>
      <c r="H37" s="1">
        <v>3</v>
      </c>
      <c r="J37" s="1" t="s">
        <v>49</v>
      </c>
      <c r="K37" s="1">
        <v>5</v>
      </c>
      <c r="M37" s="1" t="s">
        <v>55</v>
      </c>
      <c r="N37" s="1">
        <v>7</v>
      </c>
    </row>
    <row r="38" spans="1:14" ht="14.25" customHeight="1" x14ac:dyDescent="0.35">
      <c r="A38" s="1" t="s">
        <v>49</v>
      </c>
      <c r="B38" s="1">
        <v>3</v>
      </c>
      <c r="D38" s="1" t="s">
        <v>33</v>
      </c>
      <c r="E38" s="1">
        <v>16</v>
      </c>
      <c r="G38" s="1" t="s">
        <v>49</v>
      </c>
      <c r="H38" s="1">
        <v>3</v>
      </c>
      <c r="J38" s="1" t="s">
        <v>56</v>
      </c>
      <c r="K38" s="1">
        <v>5</v>
      </c>
      <c r="M38" s="1" t="s">
        <v>57</v>
      </c>
      <c r="N38" s="1">
        <v>7</v>
      </c>
    </row>
    <row r="39" spans="1:14" ht="14.25" customHeight="1" x14ac:dyDescent="0.35">
      <c r="A39" s="1" t="s">
        <v>46</v>
      </c>
      <c r="B39" s="1">
        <v>2</v>
      </c>
      <c r="D39" s="1" t="s">
        <v>41</v>
      </c>
      <c r="E39" s="1">
        <v>16</v>
      </c>
      <c r="G39" s="1" t="s">
        <v>58</v>
      </c>
      <c r="H39" s="1">
        <v>2</v>
      </c>
      <c r="J39" s="1" t="s">
        <v>39</v>
      </c>
      <c r="K39" s="1">
        <v>4</v>
      </c>
      <c r="M39" s="1" t="s">
        <v>46</v>
      </c>
      <c r="N39" s="1">
        <v>6</v>
      </c>
    </row>
    <row r="40" spans="1:14" ht="14.25" customHeight="1" x14ac:dyDescent="0.35">
      <c r="A40" s="1" t="s">
        <v>41</v>
      </c>
      <c r="B40" s="1">
        <v>2</v>
      </c>
      <c r="D40" s="1" t="s">
        <v>42</v>
      </c>
      <c r="E40" s="1">
        <v>13</v>
      </c>
      <c r="G40" s="1" t="s">
        <v>27</v>
      </c>
      <c r="H40" s="1">
        <v>2</v>
      </c>
      <c r="J40" s="1" t="s">
        <v>59</v>
      </c>
      <c r="K40" s="1">
        <v>4</v>
      </c>
      <c r="M40" s="1" t="s">
        <v>40</v>
      </c>
      <c r="N40" s="1">
        <v>5</v>
      </c>
    </row>
    <row r="41" spans="1:14" ht="14.25" customHeight="1" x14ac:dyDescent="0.35">
      <c r="A41" s="1" t="s">
        <v>59</v>
      </c>
      <c r="B41" s="1">
        <v>2</v>
      </c>
      <c r="D41" s="1" t="s">
        <v>51</v>
      </c>
      <c r="E41" s="1">
        <v>12</v>
      </c>
      <c r="G41" s="1" t="s">
        <v>60</v>
      </c>
      <c r="H41" s="1">
        <v>2</v>
      </c>
      <c r="J41" s="1" t="s">
        <v>16</v>
      </c>
      <c r="K41" s="1">
        <v>4</v>
      </c>
      <c r="M41" s="1" t="s">
        <v>61</v>
      </c>
      <c r="N41" s="1">
        <v>5</v>
      </c>
    </row>
    <row r="42" spans="1:14" ht="14.25" customHeight="1" x14ac:dyDescent="0.35">
      <c r="A42" s="1" t="s">
        <v>21</v>
      </c>
      <c r="B42" s="1">
        <v>2</v>
      </c>
      <c r="D42" s="1" t="s">
        <v>44</v>
      </c>
      <c r="E42" s="1">
        <v>12</v>
      </c>
      <c r="G42" s="1" t="s">
        <v>45</v>
      </c>
      <c r="H42" s="1">
        <v>2</v>
      </c>
      <c r="J42" s="1" t="s">
        <v>36</v>
      </c>
      <c r="K42" s="1">
        <v>4</v>
      </c>
      <c r="M42" s="1" t="s">
        <v>16</v>
      </c>
      <c r="N42" s="1">
        <v>5</v>
      </c>
    </row>
    <row r="43" spans="1:14" ht="14.25" customHeight="1" x14ac:dyDescent="0.35">
      <c r="A43" s="1" t="s">
        <v>62</v>
      </c>
      <c r="B43" s="1">
        <v>2</v>
      </c>
      <c r="D43" s="1" t="s">
        <v>53</v>
      </c>
      <c r="E43" s="1">
        <v>12</v>
      </c>
      <c r="G43" s="1" t="s">
        <v>63</v>
      </c>
      <c r="H43" s="1">
        <v>2</v>
      </c>
      <c r="J43" s="1" t="s">
        <v>44</v>
      </c>
      <c r="K43" s="1">
        <v>3</v>
      </c>
      <c r="M43" s="1" t="s">
        <v>64</v>
      </c>
      <c r="N43" s="1">
        <v>5</v>
      </c>
    </row>
    <row r="44" spans="1:14" ht="14.25" customHeight="1" x14ac:dyDescent="0.35">
      <c r="A44" s="1" t="s">
        <v>38</v>
      </c>
      <c r="B44" s="1">
        <v>2</v>
      </c>
      <c r="D44" s="1" t="s">
        <v>65</v>
      </c>
      <c r="E44" s="1">
        <v>12</v>
      </c>
      <c r="G44" s="1" t="s">
        <v>55</v>
      </c>
      <c r="H44" s="1">
        <v>2</v>
      </c>
      <c r="J44" s="1" t="s">
        <v>66</v>
      </c>
      <c r="K44" s="1">
        <v>3</v>
      </c>
      <c r="M44" s="1" t="s">
        <v>35</v>
      </c>
      <c r="N44" s="1">
        <v>5</v>
      </c>
    </row>
    <row r="45" spans="1:14" ht="14.25" customHeight="1" x14ac:dyDescent="0.35">
      <c r="A45" s="1" t="s">
        <v>67</v>
      </c>
      <c r="B45" s="1">
        <v>2</v>
      </c>
      <c r="D45" s="1" t="s">
        <v>52</v>
      </c>
      <c r="E45" s="1">
        <v>12</v>
      </c>
      <c r="G45" s="1" t="s">
        <v>68</v>
      </c>
      <c r="H45" s="1">
        <v>2</v>
      </c>
      <c r="J45" s="1" t="s">
        <v>47</v>
      </c>
      <c r="K45" s="1">
        <v>3</v>
      </c>
      <c r="M45" s="1" t="s">
        <v>51</v>
      </c>
      <c r="N45" s="1">
        <v>5</v>
      </c>
    </row>
    <row r="46" spans="1:14" ht="14.25" customHeight="1" x14ac:dyDescent="0.35">
      <c r="A46" s="1" t="s">
        <v>53</v>
      </c>
      <c r="B46" s="1">
        <v>2</v>
      </c>
      <c r="D46" s="1" t="s">
        <v>48</v>
      </c>
      <c r="E46" s="1">
        <v>11</v>
      </c>
      <c r="G46" s="1" t="s">
        <v>65</v>
      </c>
      <c r="H46" s="1">
        <v>2</v>
      </c>
      <c r="J46" s="1" t="s">
        <v>69</v>
      </c>
      <c r="K46" s="1">
        <v>3</v>
      </c>
      <c r="M46" s="1" t="s">
        <v>63</v>
      </c>
      <c r="N46" s="1">
        <v>4</v>
      </c>
    </row>
    <row r="47" spans="1:14" ht="14.25" customHeight="1" x14ac:dyDescent="0.35">
      <c r="A47" s="1" t="s">
        <v>70</v>
      </c>
      <c r="B47" s="1">
        <v>2</v>
      </c>
      <c r="D47" s="1" t="s">
        <v>71</v>
      </c>
      <c r="E47" s="1">
        <v>11</v>
      </c>
      <c r="G47" s="1" t="s">
        <v>40</v>
      </c>
      <c r="H47" s="1">
        <v>2</v>
      </c>
      <c r="J47" s="1" t="s">
        <v>53</v>
      </c>
      <c r="K47" s="1">
        <v>3</v>
      </c>
      <c r="M47" s="1" t="s">
        <v>44</v>
      </c>
      <c r="N47" s="1">
        <v>4</v>
      </c>
    </row>
    <row r="48" spans="1:14" ht="14.25" customHeight="1" x14ac:dyDescent="0.35">
      <c r="A48" s="1" t="s">
        <v>37</v>
      </c>
      <c r="B48" s="1">
        <v>2</v>
      </c>
      <c r="D48" s="1" t="s">
        <v>46</v>
      </c>
      <c r="E48" s="1">
        <v>7</v>
      </c>
      <c r="G48" s="1" t="s">
        <v>30</v>
      </c>
      <c r="H48" s="1">
        <v>2</v>
      </c>
      <c r="J48" s="1" t="s">
        <v>38</v>
      </c>
      <c r="K48" s="1">
        <v>2</v>
      </c>
      <c r="M48" s="1" t="s">
        <v>48</v>
      </c>
      <c r="N48" s="1">
        <v>4</v>
      </c>
    </row>
    <row r="49" spans="1:14" ht="14.25" customHeight="1" x14ac:dyDescent="0.35">
      <c r="A49" s="1" t="s">
        <v>72</v>
      </c>
      <c r="B49" s="1">
        <v>1</v>
      </c>
      <c r="D49" s="1" t="s">
        <v>61</v>
      </c>
      <c r="E49" s="1">
        <v>7</v>
      </c>
      <c r="G49" s="1" t="s">
        <v>73</v>
      </c>
      <c r="H49" s="1">
        <v>1</v>
      </c>
      <c r="J49" s="1" t="s">
        <v>34</v>
      </c>
      <c r="K49" s="1">
        <v>2</v>
      </c>
      <c r="M49" s="1" t="s">
        <v>67</v>
      </c>
      <c r="N49" s="1">
        <v>3</v>
      </c>
    </row>
    <row r="50" spans="1:14" ht="14.25" customHeight="1" x14ac:dyDescent="0.35">
      <c r="A50" s="1" t="s">
        <v>60</v>
      </c>
      <c r="B50" s="1">
        <v>1</v>
      </c>
      <c r="D50" s="1" t="s">
        <v>50</v>
      </c>
      <c r="E50" s="1">
        <v>7</v>
      </c>
      <c r="G50" s="1" t="s">
        <v>74</v>
      </c>
      <c r="H50" s="1">
        <v>1</v>
      </c>
      <c r="J50" s="1" t="s">
        <v>75</v>
      </c>
      <c r="K50" s="1">
        <v>2</v>
      </c>
      <c r="M50" s="1" t="s">
        <v>69</v>
      </c>
      <c r="N50" s="1">
        <v>3</v>
      </c>
    </row>
    <row r="51" spans="1:14" ht="14.25" customHeight="1" x14ac:dyDescent="0.35">
      <c r="A51" s="1" t="s">
        <v>65</v>
      </c>
      <c r="B51" s="1">
        <v>1</v>
      </c>
      <c r="D51" s="1" t="s">
        <v>63</v>
      </c>
      <c r="E51" s="1">
        <v>6</v>
      </c>
      <c r="G51" s="1" t="s">
        <v>53</v>
      </c>
      <c r="H51" s="1">
        <v>1</v>
      </c>
      <c r="J51" s="1" t="s">
        <v>76</v>
      </c>
      <c r="K51" s="1">
        <v>2</v>
      </c>
      <c r="M51" s="1" t="s">
        <v>59</v>
      </c>
      <c r="N51" s="1">
        <v>3</v>
      </c>
    </row>
    <row r="52" spans="1:14" ht="14.25" customHeight="1" x14ac:dyDescent="0.35">
      <c r="A52" s="1" t="s">
        <v>77</v>
      </c>
      <c r="B52" s="1">
        <v>1</v>
      </c>
      <c r="D52" s="1" t="s">
        <v>45</v>
      </c>
      <c r="E52" s="1">
        <v>6</v>
      </c>
      <c r="G52" s="1" t="s">
        <v>57</v>
      </c>
      <c r="H52" s="1">
        <v>1</v>
      </c>
      <c r="J52" s="1" t="s">
        <v>70</v>
      </c>
      <c r="K52" s="1">
        <v>2</v>
      </c>
      <c r="M52" s="1" t="s">
        <v>29</v>
      </c>
      <c r="N52" s="1">
        <v>3</v>
      </c>
    </row>
    <row r="53" spans="1:14" ht="14.25" customHeight="1" x14ac:dyDescent="0.35">
      <c r="A53" s="1" t="s">
        <v>36</v>
      </c>
      <c r="B53" s="1">
        <v>1</v>
      </c>
      <c r="D53" s="1" t="s">
        <v>70</v>
      </c>
      <c r="E53" s="1">
        <v>6</v>
      </c>
      <c r="G53" s="1" t="s">
        <v>78</v>
      </c>
      <c r="H53" s="1">
        <v>1</v>
      </c>
      <c r="J53" s="1" t="s">
        <v>73</v>
      </c>
      <c r="K53" s="1">
        <v>2</v>
      </c>
      <c r="M53" s="1" t="s">
        <v>79</v>
      </c>
      <c r="N53" s="1">
        <v>3</v>
      </c>
    </row>
    <row r="54" spans="1:14" ht="14.25" customHeight="1" x14ac:dyDescent="0.35">
      <c r="A54" s="1" t="s">
        <v>80</v>
      </c>
      <c r="B54" s="1">
        <v>1</v>
      </c>
      <c r="D54" s="1" t="s">
        <v>81</v>
      </c>
      <c r="E54" s="1">
        <v>6</v>
      </c>
      <c r="G54" s="1" t="s">
        <v>75</v>
      </c>
      <c r="H54" s="1">
        <v>1</v>
      </c>
      <c r="J54" s="1" t="s">
        <v>82</v>
      </c>
      <c r="K54" s="1">
        <v>2</v>
      </c>
      <c r="M54" s="1" t="s">
        <v>41</v>
      </c>
      <c r="N54" s="1">
        <v>3</v>
      </c>
    </row>
    <row r="55" spans="1:14" ht="14.25" customHeight="1" x14ac:dyDescent="0.35">
      <c r="A55" s="1" t="s">
        <v>83</v>
      </c>
      <c r="B55" s="1">
        <v>1</v>
      </c>
      <c r="D55" s="1" t="s">
        <v>55</v>
      </c>
      <c r="E55" s="1">
        <v>6</v>
      </c>
      <c r="G55" s="1" t="s">
        <v>84</v>
      </c>
      <c r="H55" s="1">
        <v>1</v>
      </c>
      <c r="J55" s="1" t="s">
        <v>52</v>
      </c>
      <c r="K55" s="1">
        <v>2</v>
      </c>
      <c r="M55" s="1" t="s">
        <v>36</v>
      </c>
      <c r="N55" s="1">
        <v>3</v>
      </c>
    </row>
    <row r="56" spans="1:14" ht="14.25" customHeight="1" x14ac:dyDescent="0.35">
      <c r="A56" s="1" t="s">
        <v>85</v>
      </c>
      <c r="B56" s="1">
        <v>1</v>
      </c>
      <c r="D56" s="1" t="s">
        <v>82</v>
      </c>
      <c r="E56" s="1">
        <v>6</v>
      </c>
      <c r="G56" s="1" t="s">
        <v>86</v>
      </c>
      <c r="H56" s="1">
        <v>1</v>
      </c>
      <c r="J56" s="1" t="s">
        <v>80</v>
      </c>
      <c r="K56" s="1">
        <v>2</v>
      </c>
      <c r="M56" s="1" t="s">
        <v>87</v>
      </c>
      <c r="N56" s="1">
        <v>3</v>
      </c>
    </row>
    <row r="57" spans="1:14" ht="14.25" customHeight="1" x14ac:dyDescent="0.35">
      <c r="A57" s="1" t="s">
        <v>88</v>
      </c>
      <c r="B57" s="1">
        <v>1</v>
      </c>
      <c r="D57" s="1" t="s">
        <v>89</v>
      </c>
      <c r="E57" s="1">
        <v>6</v>
      </c>
      <c r="G57" s="1" t="s">
        <v>46</v>
      </c>
      <c r="H57" s="1">
        <v>1</v>
      </c>
      <c r="J57" s="1" t="s">
        <v>41</v>
      </c>
      <c r="K57" s="1">
        <v>2</v>
      </c>
      <c r="M57" s="1" t="s">
        <v>56</v>
      </c>
      <c r="N57" s="1">
        <v>3</v>
      </c>
    </row>
    <row r="58" spans="1:14" ht="14.25" customHeight="1" x14ac:dyDescent="0.35">
      <c r="A58" s="1" t="s">
        <v>30</v>
      </c>
      <c r="B58" s="1">
        <v>1</v>
      </c>
      <c r="D58" s="1" t="s">
        <v>90</v>
      </c>
      <c r="E58" s="1">
        <v>6</v>
      </c>
      <c r="G58" s="1" t="s">
        <v>52</v>
      </c>
      <c r="H58" s="1">
        <v>1</v>
      </c>
      <c r="J58" s="1" t="s">
        <v>54</v>
      </c>
      <c r="K58" s="1">
        <v>2</v>
      </c>
      <c r="M58" s="1" t="s">
        <v>38</v>
      </c>
      <c r="N58" s="1">
        <v>3</v>
      </c>
    </row>
    <row r="59" spans="1:14" ht="14.25" customHeight="1" x14ac:dyDescent="0.35">
      <c r="A59" s="1" t="s">
        <v>91</v>
      </c>
      <c r="B59" s="1">
        <v>1</v>
      </c>
      <c r="D59" s="1" t="s">
        <v>67</v>
      </c>
      <c r="E59" s="1">
        <v>5</v>
      </c>
      <c r="G59" s="1" t="s">
        <v>56</v>
      </c>
      <c r="H59" s="1">
        <v>1</v>
      </c>
      <c r="J59" s="1" t="s">
        <v>63</v>
      </c>
      <c r="K59" s="1">
        <v>2</v>
      </c>
      <c r="M59" s="1" t="s">
        <v>34</v>
      </c>
      <c r="N59" s="1">
        <v>2</v>
      </c>
    </row>
    <row r="60" spans="1:14" ht="14.25" customHeight="1" x14ac:dyDescent="0.35">
      <c r="A60" s="1" t="s">
        <v>35</v>
      </c>
      <c r="B60" s="1">
        <v>1</v>
      </c>
      <c r="D60" s="1" t="s">
        <v>92</v>
      </c>
      <c r="E60" s="1">
        <v>5</v>
      </c>
      <c r="G60" s="1" t="s">
        <v>42</v>
      </c>
      <c r="H60" s="1">
        <v>1</v>
      </c>
      <c r="J60" s="1" t="s">
        <v>93</v>
      </c>
      <c r="K60" s="1">
        <v>2</v>
      </c>
      <c r="M60" s="1" t="s">
        <v>94</v>
      </c>
      <c r="N60" s="1">
        <v>2</v>
      </c>
    </row>
    <row r="61" spans="1:14" ht="14.25" customHeight="1" x14ac:dyDescent="0.35">
      <c r="A61" s="1" t="s">
        <v>51</v>
      </c>
      <c r="B61" s="1">
        <v>1</v>
      </c>
      <c r="D61" s="1" t="s">
        <v>54</v>
      </c>
      <c r="E61" s="1">
        <v>5</v>
      </c>
      <c r="G61" s="1" t="s">
        <v>95</v>
      </c>
      <c r="H61" s="1">
        <v>1</v>
      </c>
      <c r="J61" s="1" t="s">
        <v>55</v>
      </c>
      <c r="K61" s="1">
        <v>2</v>
      </c>
      <c r="M61" s="1" t="s">
        <v>96</v>
      </c>
      <c r="N61" s="1">
        <v>2</v>
      </c>
    </row>
    <row r="62" spans="1:14" ht="14.25" customHeight="1" x14ac:dyDescent="0.35">
      <c r="A62" s="1" t="s">
        <v>97</v>
      </c>
      <c r="B62" s="1">
        <v>1</v>
      </c>
      <c r="D62" s="1" t="s">
        <v>59</v>
      </c>
      <c r="E62" s="1">
        <v>4</v>
      </c>
      <c r="G62" s="1" t="s">
        <v>98</v>
      </c>
      <c r="H62" s="1">
        <v>1</v>
      </c>
      <c r="J62" s="1" t="s">
        <v>99</v>
      </c>
      <c r="K62" s="1">
        <v>2</v>
      </c>
      <c r="M62" s="1" t="s">
        <v>82</v>
      </c>
      <c r="N62" s="1">
        <v>2</v>
      </c>
    </row>
    <row r="63" spans="1:14" ht="14.25" customHeight="1" x14ac:dyDescent="0.35">
      <c r="A63" s="1" t="s">
        <v>100</v>
      </c>
      <c r="B63" s="1">
        <v>1</v>
      </c>
      <c r="D63" s="1" t="s">
        <v>97</v>
      </c>
      <c r="E63" s="1">
        <v>4</v>
      </c>
      <c r="G63" s="1" t="s">
        <v>44</v>
      </c>
      <c r="H63" s="1">
        <v>1</v>
      </c>
      <c r="J63" s="1" t="s">
        <v>35</v>
      </c>
      <c r="K63" s="1">
        <v>2</v>
      </c>
      <c r="M63" s="1" t="s">
        <v>101</v>
      </c>
      <c r="N63" s="1">
        <v>2</v>
      </c>
    </row>
    <row r="64" spans="1:14" ht="14.25" customHeight="1" x14ac:dyDescent="0.35">
      <c r="A64" s="1" t="s">
        <v>87</v>
      </c>
      <c r="B64" s="1">
        <v>1</v>
      </c>
      <c r="D64" s="1" t="s">
        <v>34</v>
      </c>
      <c r="E64" s="1">
        <v>4</v>
      </c>
      <c r="G64" s="1" t="s">
        <v>102</v>
      </c>
      <c r="H64" s="1">
        <v>1</v>
      </c>
      <c r="J64" s="1" t="s">
        <v>29</v>
      </c>
      <c r="K64" s="1">
        <v>2</v>
      </c>
      <c r="M64" s="1" t="s">
        <v>103</v>
      </c>
      <c r="N64" s="1">
        <v>2</v>
      </c>
    </row>
    <row r="65" spans="1:14" ht="14.25" customHeight="1" x14ac:dyDescent="0.35">
      <c r="A65" s="1" t="s">
        <v>101</v>
      </c>
      <c r="B65" s="1">
        <v>1</v>
      </c>
      <c r="D65" s="1" t="s">
        <v>103</v>
      </c>
      <c r="E65" s="1">
        <v>4</v>
      </c>
      <c r="G65" s="1" t="s">
        <v>104</v>
      </c>
      <c r="H65" s="1">
        <v>1</v>
      </c>
      <c r="J65" s="1" t="s">
        <v>72</v>
      </c>
      <c r="K65" s="1">
        <v>2</v>
      </c>
      <c r="M65" s="1" t="s">
        <v>105</v>
      </c>
      <c r="N65" s="1">
        <v>2</v>
      </c>
    </row>
    <row r="66" spans="1:14" ht="14.25" customHeight="1" x14ac:dyDescent="0.35">
      <c r="A66" s="1" t="s">
        <v>50</v>
      </c>
      <c r="B66" s="1">
        <v>1</v>
      </c>
      <c r="D66" s="1" t="s">
        <v>106</v>
      </c>
      <c r="E66" s="1">
        <v>4</v>
      </c>
      <c r="G66" s="1" t="s">
        <v>107</v>
      </c>
      <c r="H66" s="1">
        <v>1</v>
      </c>
      <c r="J66" s="1" t="s">
        <v>106</v>
      </c>
      <c r="K66" s="1">
        <v>2</v>
      </c>
      <c r="M66" s="1" t="s">
        <v>85</v>
      </c>
      <c r="N66" s="1">
        <v>2</v>
      </c>
    </row>
    <row r="67" spans="1:14" ht="14.25" customHeight="1" x14ac:dyDescent="0.35">
      <c r="A67" s="1" t="s">
        <v>52</v>
      </c>
      <c r="B67" s="1">
        <v>1</v>
      </c>
      <c r="D67" s="1" t="s">
        <v>94</v>
      </c>
      <c r="E67" s="1">
        <v>4</v>
      </c>
      <c r="G67" s="1" t="s">
        <v>94</v>
      </c>
      <c r="H67" s="1">
        <v>1</v>
      </c>
      <c r="J67" s="1" t="s">
        <v>108</v>
      </c>
      <c r="K67" s="1">
        <v>1</v>
      </c>
      <c r="M67" s="1" t="s">
        <v>72</v>
      </c>
      <c r="N67" s="1">
        <v>2</v>
      </c>
    </row>
    <row r="68" spans="1:14" ht="14.25" customHeight="1" x14ac:dyDescent="0.35">
      <c r="A68" s="1" t="s">
        <v>76</v>
      </c>
      <c r="B68" s="1">
        <v>1</v>
      </c>
      <c r="D68" s="1" t="s">
        <v>101</v>
      </c>
      <c r="E68" s="1">
        <v>4</v>
      </c>
      <c r="G68" s="1" t="s">
        <v>109</v>
      </c>
      <c r="H68" s="1">
        <v>1</v>
      </c>
      <c r="J68" s="1" t="s">
        <v>110</v>
      </c>
      <c r="K68" s="1">
        <v>1</v>
      </c>
      <c r="M68" s="1" t="s">
        <v>111</v>
      </c>
      <c r="N68" s="1">
        <v>2</v>
      </c>
    </row>
    <row r="69" spans="1:14" ht="14.25" customHeight="1" x14ac:dyDescent="0.35">
      <c r="A69" s="1" t="s">
        <v>95</v>
      </c>
      <c r="B69" s="1">
        <v>1</v>
      </c>
      <c r="D69" s="1" t="s">
        <v>112</v>
      </c>
      <c r="E69" s="1">
        <v>4</v>
      </c>
      <c r="G69" s="1" t="s">
        <v>113</v>
      </c>
      <c r="H69" s="1">
        <v>1</v>
      </c>
      <c r="J69" s="1" t="s">
        <v>114</v>
      </c>
      <c r="K69" s="1">
        <v>1</v>
      </c>
      <c r="M69" s="1" t="s">
        <v>50</v>
      </c>
      <c r="N69" s="1">
        <v>2</v>
      </c>
    </row>
    <row r="70" spans="1:14" ht="14.25" customHeight="1" x14ac:dyDescent="0.35">
      <c r="D70" s="1" t="s">
        <v>47</v>
      </c>
      <c r="E70" s="1">
        <v>3</v>
      </c>
      <c r="G70" s="1" t="s">
        <v>93</v>
      </c>
      <c r="H70" s="1">
        <v>1</v>
      </c>
      <c r="J70" s="1" t="s">
        <v>115</v>
      </c>
      <c r="K70" s="1">
        <v>1</v>
      </c>
      <c r="M70" s="1" t="s">
        <v>97</v>
      </c>
      <c r="N70" s="1">
        <v>2</v>
      </c>
    </row>
    <row r="71" spans="1:14" ht="14.25" customHeight="1" x14ac:dyDescent="0.35">
      <c r="D71" s="1" t="s">
        <v>80</v>
      </c>
      <c r="E71" s="1">
        <v>3</v>
      </c>
      <c r="J71" s="1" t="s">
        <v>116</v>
      </c>
      <c r="K71" s="1">
        <v>1</v>
      </c>
      <c r="M71" s="1" t="s">
        <v>117</v>
      </c>
      <c r="N71" s="1">
        <v>2</v>
      </c>
    </row>
    <row r="72" spans="1:14" ht="14.25" customHeight="1" x14ac:dyDescent="0.35">
      <c r="D72" s="1" t="s">
        <v>93</v>
      </c>
      <c r="E72" s="1">
        <v>3</v>
      </c>
      <c r="J72" s="1" t="s">
        <v>101</v>
      </c>
      <c r="K72" s="1">
        <v>1</v>
      </c>
      <c r="M72" s="1" t="s">
        <v>99</v>
      </c>
      <c r="N72" s="1">
        <v>2</v>
      </c>
    </row>
    <row r="73" spans="1:14" ht="14.25" customHeight="1" x14ac:dyDescent="0.35">
      <c r="D73" s="1" t="s">
        <v>117</v>
      </c>
      <c r="E73" s="1">
        <v>3</v>
      </c>
      <c r="J73" s="1" t="s">
        <v>78</v>
      </c>
      <c r="K73" s="1">
        <v>1</v>
      </c>
      <c r="M73" s="1" t="s">
        <v>91</v>
      </c>
      <c r="N73" s="1">
        <v>2</v>
      </c>
    </row>
    <row r="74" spans="1:14" ht="14.25" customHeight="1" x14ac:dyDescent="0.35">
      <c r="D74" s="1" t="s">
        <v>118</v>
      </c>
      <c r="E74" s="1">
        <v>3</v>
      </c>
      <c r="J74" s="1" t="s">
        <v>119</v>
      </c>
      <c r="K74" s="1">
        <v>1</v>
      </c>
      <c r="M74" s="1" t="s">
        <v>120</v>
      </c>
      <c r="N74" s="1">
        <v>1</v>
      </c>
    </row>
    <row r="75" spans="1:14" ht="14.25" customHeight="1" x14ac:dyDescent="0.35">
      <c r="D75" s="1" t="s">
        <v>56</v>
      </c>
      <c r="E75" s="1">
        <v>3</v>
      </c>
      <c r="J75" s="1" t="s">
        <v>92</v>
      </c>
      <c r="K75" s="1">
        <v>1</v>
      </c>
      <c r="M75" s="1" t="s">
        <v>121</v>
      </c>
      <c r="N75" s="1">
        <v>1</v>
      </c>
    </row>
    <row r="76" spans="1:14" ht="14.25" customHeight="1" x14ac:dyDescent="0.35">
      <c r="D76" s="1" t="s">
        <v>122</v>
      </c>
      <c r="E76" s="1">
        <v>2</v>
      </c>
      <c r="J76" s="1" t="s">
        <v>122</v>
      </c>
      <c r="K76" s="1">
        <v>1</v>
      </c>
      <c r="M76" s="1" t="s">
        <v>86</v>
      </c>
      <c r="N76" s="1">
        <v>1</v>
      </c>
    </row>
    <row r="77" spans="1:14" ht="14.25" customHeight="1" x14ac:dyDescent="0.35">
      <c r="D77" s="1" t="s">
        <v>123</v>
      </c>
      <c r="E77" s="1">
        <v>2</v>
      </c>
      <c r="J77" s="1" t="s">
        <v>112</v>
      </c>
      <c r="K77" s="1">
        <v>1</v>
      </c>
      <c r="M77" s="1" t="s">
        <v>124</v>
      </c>
      <c r="N77" s="1">
        <v>1</v>
      </c>
    </row>
    <row r="78" spans="1:14" ht="14.25" customHeight="1" x14ac:dyDescent="0.35">
      <c r="D78" s="1" t="s">
        <v>125</v>
      </c>
      <c r="E78" s="1">
        <v>2</v>
      </c>
      <c r="J78" s="1" t="s">
        <v>126</v>
      </c>
      <c r="K78" s="1">
        <v>1</v>
      </c>
      <c r="M78" s="1" t="s">
        <v>127</v>
      </c>
      <c r="N78" s="1">
        <v>1</v>
      </c>
    </row>
    <row r="79" spans="1:14" ht="14.25" customHeight="1" x14ac:dyDescent="0.35">
      <c r="D79" s="1" t="s">
        <v>87</v>
      </c>
      <c r="E79" s="1">
        <v>2</v>
      </c>
      <c r="J79" s="1" t="s">
        <v>128</v>
      </c>
      <c r="K79" s="1">
        <v>1</v>
      </c>
      <c r="M79" s="1" t="s">
        <v>66</v>
      </c>
      <c r="N79" s="1">
        <v>1</v>
      </c>
    </row>
    <row r="80" spans="1:14" ht="14.25" customHeight="1" x14ac:dyDescent="0.35">
      <c r="D80" s="1" t="s">
        <v>129</v>
      </c>
      <c r="E80" s="1">
        <v>2</v>
      </c>
      <c r="J80" s="1" t="s">
        <v>124</v>
      </c>
      <c r="K80" s="1">
        <v>1</v>
      </c>
      <c r="M80" s="1" t="s">
        <v>130</v>
      </c>
      <c r="N80" s="1">
        <v>1</v>
      </c>
    </row>
    <row r="81" spans="4:14" ht="14.25" customHeight="1" x14ac:dyDescent="0.35">
      <c r="D81" s="1" t="s">
        <v>131</v>
      </c>
      <c r="E81" s="1">
        <v>2</v>
      </c>
      <c r="J81" s="1" t="s">
        <v>113</v>
      </c>
      <c r="K81" s="1">
        <v>1</v>
      </c>
      <c r="M81" s="1" t="s">
        <v>75</v>
      </c>
      <c r="N81" s="1">
        <v>1</v>
      </c>
    </row>
    <row r="82" spans="4:14" ht="14.25" customHeight="1" x14ac:dyDescent="0.35">
      <c r="D82" s="1" t="s">
        <v>57</v>
      </c>
      <c r="E82" s="1">
        <v>2</v>
      </c>
      <c r="J82" s="1" t="s">
        <v>127</v>
      </c>
      <c r="K82" s="1">
        <v>1</v>
      </c>
      <c r="M82" s="1" t="s">
        <v>132</v>
      </c>
      <c r="N82" s="1">
        <v>1</v>
      </c>
    </row>
    <row r="83" spans="4:14" ht="14.25" customHeight="1" x14ac:dyDescent="0.35">
      <c r="D83" s="1" t="s">
        <v>133</v>
      </c>
      <c r="E83" s="1">
        <v>2</v>
      </c>
      <c r="J83" s="1" t="s">
        <v>64</v>
      </c>
      <c r="K83" s="1">
        <v>1</v>
      </c>
      <c r="M83" s="1" t="s">
        <v>88</v>
      </c>
      <c r="N83" s="1">
        <v>1</v>
      </c>
    </row>
    <row r="84" spans="4:14" ht="14.25" customHeight="1" x14ac:dyDescent="0.35">
      <c r="D84" s="1" t="s">
        <v>91</v>
      </c>
      <c r="E84" s="1">
        <v>2</v>
      </c>
      <c r="J84" s="1" t="s">
        <v>95</v>
      </c>
      <c r="K84" s="1">
        <v>1</v>
      </c>
      <c r="M84" s="1" t="s">
        <v>106</v>
      </c>
      <c r="N84" s="1">
        <v>1</v>
      </c>
    </row>
    <row r="85" spans="4:14" ht="14.25" customHeight="1" x14ac:dyDescent="0.35">
      <c r="D85" s="1" t="s">
        <v>73</v>
      </c>
      <c r="E85" s="1">
        <v>2</v>
      </c>
      <c r="J85" s="1" t="s">
        <v>134</v>
      </c>
      <c r="K85" s="1">
        <v>1</v>
      </c>
      <c r="M85" s="1" t="s">
        <v>92</v>
      </c>
      <c r="N85" s="1">
        <v>1</v>
      </c>
    </row>
    <row r="86" spans="4:14" ht="14.25" customHeight="1" x14ac:dyDescent="0.35">
      <c r="D86" s="1" t="s">
        <v>64</v>
      </c>
      <c r="E86" s="1">
        <v>2</v>
      </c>
      <c r="J86" s="1" t="s">
        <v>94</v>
      </c>
      <c r="K86" s="1">
        <v>1</v>
      </c>
      <c r="M86" s="1" t="s">
        <v>135</v>
      </c>
      <c r="N86" s="1">
        <v>1</v>
      </c>
    </row>
    <row r="87" spans="4:14" ht="14.25" customHeight="1" x14ac:dyDescent="0.35">
      <c r="D87" s="1" t="s">
        <v>136</v>
      </c>
      <c r="E87" s="1">
        <v>2</v>
      </c>
      <c r="J87" s="1" t="s">
        <v>137</v>
      </c>
      <c r="K87" s="1">
        <v>1</v>
      </c>
      <c r="M87" s="1" t="s">
        <v>70</v>
      </c>
      <c r="N87" s="1">
        <v>1</v>
      </c>
    </row>
    <row r="88" spans="4:14" ht="14.25" customHeight="1" x14ac:dyDescent="0.35">
      <c r="D88" s="1" t="s">
        <v>75</v>
      </c>
      <c r="E88" s="1">
        <v>2</v>
      </c>
      <c r="J88" s="1" t="s">
        <v>138</v>
      </c>
      <c r="K88" s="1">
        <v>1</v>
      </c>
      <c r="M88" s="1" t="s">
        <v>139</v>
      </c>
      <c r="N88" s="1">
        <v>1</v>
      </c>
    </row>
    <row r="89" spans="4:14" ht="14.25" customHeight="1" x14ac:dyDescent="0.35">
      <c r="D89" s="1" t="s">
        <v>140</v>
      </c>
      <c r="E89" s="1">
        <v>2</v>
      </c>
      <c r="J89" s="1" t="s">
        <v>27</v>
      </c>
      <c r="K89" s="1">
        <v>1</v>
      </c>
      <c r="M89" s="1" t="s">
        <v>140</v>
      </c>
      <c r="N89" s="1">
        <v>1</v>
      </c>
    </row>
    <row r="90" spans="4:14" ht="14.25" customHeight="1" x14ac:dyDescent="0.35">
      <c r="D90" s="1" t="s">
        <v>108</v>
      </c>
      <c r="E90" s="1">
        <v>1</v>
      </c>
      <c r="J90" s="1" t="s">
        <v>141</v>
      </c>
      <c r="K90" s="1">
        <v>1</v>
      </c>
      <c r="M90" s="1" t="s">
        <v>142</v>
      </c>
      <c r="N90" s="1">
        <v>1</v>
      </c>
    </row>
    <row r="91" spans="4:14" ht="14.25" customHeight="1" x14ac:dyDescent="0.35">
      <c r="D91" s="1" t="s">
        <v>143</v>
      </c>
      <c r="E91" s="1">
        <v>1</v>
      </c>
      <c r="J91" s="1" t="s">
        <v>105</v>
      </c>
      <c r="K91" s="1">
        <v>1</v>
      </c>
      <c r="M91" s="1" t="s">
        <v>134</v>
      </c>
      <c r="N91" s="1">
        <v>1</v>
      </c>
    </row>
    <row r="92" spans="4:14" ht="14.25" customHeight="1" x14ac:dyDescent="0.35">
      <c r="D92" s="1" t="s">
        <v>144</v>
      </c>
      <c r="E92" s="1">
        <v>1</v>
      </c>
      <c r="J92" s="1" t="s">
        <v>145</v>
      </c>
      <c r="K92" s="1">
        <v>1</v>
      </c>
      <c r="M92" s="1" t="s">
        <v>95</v>
      </c>
      <c r="N92" s="1">
        <v>1</v>
      </c>
    </row>
    <row r="93" spans="4:14" ht="14.25" customHeight="1" x14ac:dyDescent="0.35">
      <c r="D93" s="1" t="s">
        <v>146</v>
      </c>
      <c r="E93" s="1">
        <v>1</v>
      </c>
      <c r="J93" s="1" t="s">
        <v>147</v>
      </c>
      <c r="K93" s="1">
        <v>1</v>
      </c>
      <c r="M93" s="1" t="s">
        <v>54</v>
      </c>
      <c r="N93" s="1">
        <v>1</v>
      </c>
    </row>
    <row r="94" spans="4:14" ht="14.25" customHeight="1" x14ac:dyDescent="0.35">
      <c r="D94" s="1" t="s">
        <v>148</v>
      </c>
      <c r="E94" s="1">
        <v>1</v>
      </c>
      <c r="J94" s="1" t="s">
        <v>90</v>
      </c>
      <c r="K94" s="1">
        <v>1</v>
      </c>
      <c r="M94" s="1" t="s">
        <v>149</v>
      </c>
      <c r="N94" s="1">
        <v>1</v>
      </c>
    </row>
    <row r="95" spans="4:14" ht="14.25" customHeight="1" x14ac:dyDescent="0.35">
      <c r="D95" s="1" t="s">
        <v>150</v>
      </c>
      <c r="E95" s="1">
        <v>1</v>
      </c>
      <c r="J95" s="1" t="s">
        <v>58</v>
      </c>
      <c r="K95" s="1">
        <v>1</v>
      </c>
      <c r="M95" s="1" t="s">
        <v>112</v>
      </c>
      <c r="N95" s="1">
        <v>1</v>
      </c>
    </row>
    <row r="96" spans="4:14" ht="14.25" customHeight="1" x14ac:dyDescent="0.35">
      <c r="D96" s="1" t="s">
        <v>151</v>
      </c>
      <c r="E96" s="1">
        <v>1</v>
      </c>
      <c r="J96" s="1" t="s">
        <v>152</v>
      </c>
      <c r="K96" s="1">
        <v>1</v>
      </c>
      <c r="M96" s="1" t="s">
        <v>153</v>
      </c>
      <c r="N96" s="1">
        <v>1</v>
      </c>
    </row>
    <row r="97" spans="4:14" ht="14.25" customHeight="1" x14ac:dyDescent="0.35">
      <c r="D97" s="1" t="s">
        <v>85</v>
      </c>
      <c r="E97" s="1">
        <v>1</v>
      </c>
      <c r="M97" s="1" t="s">
        <v>154</v>
      </c>
      <c r="N97" s="1">
        <v>1</v>
      </c>
    </row>
    <row r="98" spans="4:14" ht="14.25" customHeight="1" x14ac:dyDescent="0.35">
      <c r="D98" s="1" t="s">
        <v>124</v>
      </c>
      <c r="E98" s="1">
        <v>1</v>
      </c>
      <c r="M98" s="1" t="s">
        <v>115</v>
      </c>
      <c r="N98" s="1">
        <v>1</v>
      </c>
    </row>
    <row r="99" spans="4:14" ht="14.25" customHeight="1" x14ac:dyDescent="0.35">
      <c r="D99" s="1" t="s">
        <v>155</v>
      </c>
      <c r="E99" s="1">
        <v>1</v>
      </c>
      <c r="M99" s="1" t="s">
        <v>120</v>
      </c>
      <c r="N99" s="1">
        <v>1</v>
      </c>
    </row>
    <row r="100" spans="4:14" ht="14.25" customHeight="1" x14ac:dyDescent="0.35">
      <c r="D100" s="1" t="s">
        <v>76</v>
      </c>
      <c r="E100" s="1">
        <v>1</v>
      </c>
      <c r="M100" s="1" t="s">
        <v>93</v>
      </c>
      <c r="N100" s="1">
        <v>1</v>
      </c>
    </row>
    <row r="101" spans="4:14" ht="14.25" customHeight="1" x14ac:dyDescent="0.35">
      <c r="D101" s="1" t="s">
        <v>116</v>
      </c>
      <c r="E101" s="1">
        <v>1</v>
      </c>
      <c r="M101" s="1" t="s">
        <v>4</v>
      </c>
    </row>
    <row r="102" spans="4:14" ht="14.25" customHeight="1" x14ac:dyDescent="0.35">
      <c r="D102" s="1" t="s">
        <v>79</v>
      </c>
      <c r="E102" s="1">
        <v>1</v>
      </c>
      <c r="M102" s="1" t="s">
        <v>156</v>
      </c>
    </row>
    <row r="103" spans="4:14" ht="14.25" customHeight="1" x14ac:dyDescent="0.35">
      <c r="D103" s="1" t="s">
        <v>157</v>
      </c>
      <c r="E103" s="1">
        <v>1</v>
      </c>
    </row>
    <row r="104" spans="4:14" ht="14.25" customHeight="1" x14ac:dyDescent="0.35">
      <c r="D104" s="1" t="s">
        <v>158</v>
      </c>
      <c r="E104" s="1">
        <v>1</v>
      </c>
    </row>
    <row r="105" spans="4:14" ht="14.25" customHeight="1" x14ac:dyDescent="0.35">
      <c r="D105" s="1" t="s">
        <v>159</v>
      </c>
      <c r="E105" s="1">
        <v>1</v>
      </c>
    </row>
    <row r="106" spans="4:14" ht="14.25" customHeight="1" x14ac:dyDescent="0.35">
      <c r="D106" s="1" t="s">
        <v>60</v>
      </c>
      <c r="E106" s="1">
        <v>1</v>
      </c>
    </row>
    <row r="107" spans="4:14" ht="14.25" customHeight="1" x14ac:dyDescent="0.35">
      <c r="D107" s="1" t="s">
        <v>88</v>
      </c>
      <c r="E107" s="1">
        <v>1</v>
      </c>
    </row>
    <row r="108" spans="4:14" ht="14.25" customHeight="1" x14ac:dyDescent="0.35">
      <c r="D108" s="1" t="s">
        <v>147</v>
      </c>
      <c r="E108" s="1">
        <v>1</v>
      </c>
    </row>
    <row r="109" spans="4:14" ht="14.25" customHeight="1" x14ac:dyDescent="0.35">
      <c r="D109" s="1" t="s">
        <v>78</v>
      </c>
      <c r="E109" s="1">
        <v>1</v>
      </c>
    </row>
    <row r="110" spans="4:14" ht="14.25" customHeight="1" x14ac:dyDescent="0.35">
      <c r="D110" s="1" t="s">
        <v>160</v>
      </c>
      <c r="E110" s="1">
        <v>1</v>
      </c>
    </row>
    <row r="111" spans="4:14" ht="14.25" customHeight="1" x14ac:dyDescent="0.35">
      <c r="D111" s="1" t="s">
        <v>86</v>
      </c>
      <c r="E111" s="1">
        <v>1</v>
      </c>
    </row>
    <row r="112" spans="4:14" ht="14.25" customHeight="1" x14ac:dyDescent="0.35">
      <c r="D112" s="1" t="s">
        <v>161</v>
      </c>
      <c r="E112" s="1">
        <v>1</v>
      </c>
    </row>
    <row r="113" spans="4:5" ht="14.25" customHeight="1" x14ac:dyDescent="0.35">
      <c r="D113" s="1" t="s">
        <v>162</v>
      </c>
      <c r="E113" s="1">
        <v>1</v>
      </c>
    </row>
    <row r="114" spans="4:5" ht="14.25" customHeight="1" x14ac:dyDescent="0.35">
      <c r="D114" s="1" t="s">
        <v>163</v>
      </c>
      <c r="E114" s="1">
        <v>1</v>
      </c>
    </row>
    <row r="115" spans="4:5" ht="14.25" customHeight="1" x14ac:dyDescent="0.35">
      <c r="D115" s="1" t="s">
        <v>134</v>
      </c>
      <c r="E115" s="1">
        <v>1</v>
      </c>
    </row>
    <row r="116" spans="4:5" ht="14.25" customHeight="1" x14ac:dyDescent="0.35">
      <c r="D116" s="1" t="s">
        <v>164</v>
      </c>
      <c r="E116" s="1">
        <v>1</v>
      </c>
    </row>
    <row r="117" spans="4:5" ht="14.25" customHeight="1" x14ac:dyDescent="0.35">
      <c r="D117" s="1" t="s">
        <v>165</v>
      </c>
      <c r="E117" s="1">
        <v>1</v>
      </c>
    </row>
    <row r="118" spans="4:5" ht="14.25" customHeight="1" x14ac:dyDescent="0.35">
      <c r="D118" s="1" t="s">
        <v>105</v>
      </c>
      <c r="E118" s="1">
        <v>1</v>
      </c>
    </row>
    <row r="119" spans="4:5" ht="14.25" customHeight="1" x14ac:dyDescent="0.35">
      <c r="D119" s="1" t="s">
        <v>77</v>
      </c>
      <c r="E119" s="1">
        <v>1</v>
      </c>
    </row>
    <row r="120" spans="4:5" ht="14.25" customHeight="1" x14ac:dyDescent="0.35">
      <c r="D120" s="1" t="s">
        <v>166</v>
      </c>
      <c r="E120" s="1">
        <v>1</v>
      </c>
    </row>
    <row r="121" spans="4:5" ht="14.25" customHeight="1" x14ac:dyDescent="0.35">
      <c r="D121" s="1" t="s">
        <v>167</v>
      </c>
      <c r="E121" s="1">
        <v>1</v>
      </c>
    </row>
    <row r="122" spans="4:5" ht="14.25" customHeight="1" x14ac:dyDescent="0.35">
      <c r="D122" s="1" t="s">
        <v>99</v>
      </c>
      <c r="E122" s="1">
        <v>1</v>
      </c>
    </row>
    <row r="123" spans="4:5" ht="14.25" customHeight="1" x14ac:dyDescent="0.35">
      <c r="D123" s="1" t="s">
        <v>66</v>
      </c>
      <c r="E123" s="1">
        <v>1</v>
      </c>
    </row>
    <row r="124" spans="4:5" ht="14.25" customHeight="1" x14ac:dyDescent="0.35">
      <c r="D124" s="1" t="s">
        <v>109</v>
      </c>
      <c r="E124" s="1">
        <v>1</v>
      </c>
    </row>
    <row r="125" spans="4:5" ht="14.25" customHeight="1" x14ac:dyDescent="0.35">
      <c r="D125" s="1" t="s">
        <v>168</v>
      </c>
      <c r="E125" s="1">
        <v>1</v>
      </c>
    </row>
    <row r="126" spans="4:5" ht="14.25" customHeight="1" x14ac:dyDescent="0.35">
      <c r="D126" s="1" t="s">
        <v>126</v>
      </c>
      <c r="E126" s="1">
        <v>1</v>
      </c>
    </row>
    <row r="127" spans="4:5" ht="14.25" customHeight="1" x14ac:dyDescent="0.35">
      <c r="D127" s="1" t="s">
        <v>102</v>
      </c>
      <c r="E127" s="1">
        <v>1</v>
      </c>
    </row>
    <row r="128" spans="4:5" ht="14.25" customHeight="1" x14ac:dyDescent="0.35">
      <c r="D128" s="1" t="s">
        <v>169</v>
      </c>
      <c r="E128" s="1">
        <v>1</v>
      </c>
    </row>
    <row r="129" spans="4:14" ht="14.25" customHeight="1" x14ac:dyDescent="0.35">
      <c r="D129" s="1" t="s">
        <v>127</v>
      </c>
      <c r="E129" s="1">
        <v>1</v>
      </c>
    </row>
    <row r="130" spans="4:14" ht="14.25" customHeight="1" x14ac:dyDescent="0.35">
      <c r="D130" s="1" t="s">
        <v>170</v>
      </c>
      <c r="E130" s="1">
        <v>1</v>
      </c>
    </row>
    <row r="131" spans="4:14" ht="14.25" customHeight="1" x14ac:dyDescent="0.35">
      <c r="D131" s="1" t="s">
        <v>171</v>
      </c>
      <c r="E131" s="1">
        <v>1</v>
      </c>
    </row>
    <row r="132" spans="4:14" ht="14.25" customHeight="1" x14ac:dyDescent="0.35">
      <c r="D132" s="1" t="s">
        <v>135</v>
      </c>
      <c r="E132" s="1">
        <v>1</v>
      </c>
    </row>
    <row r="133" spans="4:14" ht="14.25" customHeight="1" x14ac:dyDescent="0.35">
      <c r="D133" s="1" t="s">
        <v>96</v>
      </c>
      <c r="E133" s="1">
        <v>1</v>
      </c>
    </row>
    <row r="134" spans="4:14" ht="14.25" customHeight="1" x14ac:dyDescent="0.35">
      <c r="D134" s="1" t="s">
        <v>172</v>
      </c>
      <c r="E134" s="1">
        <v>1</v>
      </c>
    </row>
    <row r="135" spans="4:14" ht="14.25" customHeight="1" x14ac:dyDescent="0.35">
      <c r="D135" s="1" t="s">
        <v>1</v>
      </c>
    </row>
    <row r="136" spans="4:14" ht="14.25" customHeight="1" x14ac:dyDescent="0.3"/>
    <row r="137" spans="4:14" ht="14.25" customHeight="1" x14ac:dyDescent="0.3"/>
    <row r="138" spans="4:14" ht="14.25" customHeight="1" x14ac:dyDescent="0.3"/>
    <row r="139" spans="4:14" ht="14.25" customHeight="1" x14ac:dyDescent="0.3"/>
    <row r="140" spans="4:14" ht="14.25" customHeight="1" x14ac:dyDescent="0.3"/>
    <row r="141" spans="4:14" ht="14.25" customHeight="1" x14ac:dyDescent="0.3"/>
    <row r="142" spans="4:14" ht="14.25" customHeight="1" x14ac:dyDescent="0.3"/>
    <row r="143" spans="4:14" ht="14.25" customHeight="1" x14ac:dyDescent="0.35">
      <c r="M143" s="1" t="s">
        <v>173</v>
      </c>
      <c r="N143" s="1" t="s">
        <v>174</v>
      </c>
    </row>
    <row r="144" spans="4:1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1:B1"/>
    <mergeCell ref="D1:E1"/>
    <mergeCell ref="G1:H1"/>
    <mergeCell ref="J1:K1"/>
    <mergeCell ref="M1:N1"/>
  </mergeCells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/>
  </sheetViews>
  <sheetFormatPr baseColWidth="10" defaultColWidth="12.6640625" defaultRowHeight="15" customHeight="1" x14ac:dyDescent="0.3"/>
  <cols>
    <col min="1" max="15" width="9.4140625" customWidth="1"/>
    <col min="16" max="16" width="10.1640625" customWidth="1"/>
    <col min="17" max="29" width="9.4140625" customWidth="1"/>
  </cols>
  <sheetData>
    <row r="1" spans="1:29" ht="14.25" customHeight="1" x14ac:dyDescent="0.35">
      <c r="A1" s="2" t="s">
        <v>175</v>
      </c>
      <c r="B1" s="3" t="s">
        <v>176</v>
      </c>
      <c r="P1" s="4"/>
    </row>
    <row r="2" spans="1:29" ht="14.25" customHeight="1" x14ac:dyDescent="0.35">
      <c r="A2" s="5"/>
      <c r="B2" s="5"/>
      <c r="P2" s="4"/>
    </row>
    <row r="3" spans="1:29" ht="14.25" customHeight="1" x14ac:dyDescent="0.35">
      <c r="A3" s="6" t="s">
        <v>0</v>
      </c>
      <c r="B3" s="4"/>
      <c r="C3" s="4"/>
      <c r="D3" s="7" t="s">
        <v>1</v>
      </c>
      <c r="E3" s="4"/>
      <c r="F3" s="4"/>
      <c r="G3" s="8" t="s">
        <v>177</v>
      </c>
      <c r="H3" s="4"/>
      <c r="I3" s="4"/>
      <c r="J3" s="9" t="s">
        <v>3</v>
      </c>
      <c r="K3" s="4"/>
      <c r="L3" s="4"/>
      <c r="M3" s="10" t="s">
        <v>4</v>
      </c>
      <c r="N3" s="4"/>
      <c r="O3" s="4"/>
      <c r="P3" s="4"/>
      <c r="Q3" s="4" t="s">
        <v>178</v>
      </c>
      <c r="R3" s="4" t="s">
        <v>179</v>
      </c>
      <c r="S3" s="4"/>
      <c r="T3" s="4" t="s">
        <v>178</v>
      </c>
      <c r="U3" s="4" t="s">
        <v>179</v>
      </c>
      <c r="V3" s="4"/>
      <c r="W3" s="4"/>
      <c r="X3" s="4" t="s">
        <v>178</v>
      </c>
      <c r="Y3" s="4" t="s">
        <v>179</v>
      </c>
      <c r="Z3" s="4"/>
      <c r="AA3" s="4"/>
      <c r="AB3" s="4"/>
      <c r="AC3" s="4"/>
    </row>
    <row r="4" spans="1:29" ht="14.25" customHeight="1" x14ac:dyDescent="0.35">
      <c r="A4" s="2" t="s">
        <v>34</v>
      </c>
      <c r="B4" s="1">
        <v>0.5</v>
      </c>
      <c r="D4" s="3" t="s">
        <v>90</v>
      </c>
      <c r="E4" s="1">
        <v>0.8571428571428571</v>
      </c>
      <c r="G4" s="2" t="s">
        <v>58</v>
      </c>
      <c r="H4" s="1">
        <v>0.66666666666666663</v>
      </c>
      <c r="J4" s="2" t="s">
        <v>66</v>
      </c>
      <c r="K4" s="1">
        <v>0.6</v>
      </c>
      <c r="M4" s="3" t="s">
        <v>79</v>
      </c>
      <c r="N4" s="1">
        <v>0.75</v>
      </c>
      <c r="P4" s="4" t="s">
        <v>0</v>
      </c>
      <c r="Q4" s="11">
        <f>SUM(B4,B5,B6,B7,B8,B9,B11,B12,B13,B14,B15,B17,B18,B19,B20,B21,B22,B26,B27,B28,B29,B33,B34,B35,B36,B38,B41,B42,B44,B45:B48)</f>
        <v>6.6844522003551203</v>
      </c>
      <c r="R4" s="11">
        <f>SUM(B10,B16,B23:B25,B30:B32,B37,B39:B40,B43,B49:B50)</f>
        <v>2.06254797505109</v>
      </c>
      <c r="S4" s="4" t="s">
        <v>0</v>
      </c>
      <c r="T4" s="12">
        <f>6.68/121.3</f>
        <v>5.5070074196207748E-2</v>
      </c>
      <c r="U4" s="12">
        <f>2.06/121.3</f>
        <v>1.6982687551525145E-2</v>
      </c>
      <c r="W4" s="4" t="s">
        <v>0</v>
      </c>
      <c r="X4" s="11">
        <f>6.68/121.3</f>
        <v>5.5070074196207748E-2</v>
      </c>
      <c r="Y4" s="11">
        <f>2.06/121.3</f>
        <v>1.6982687551525145E-2</v>
      </c>
    </row>
    <row r="5" spans="1:29" ht="14.25" customHeight="1" x14ac:dyDescent="0.35">
      <c r="A5" s="2" t="s">
        <v>77</v>
      </c>
      <c r="B5" s="1">
        <v>0.5</v>
      </c>
      <c r="D5" s="2" t="s">
        <v>35</v>
      </c>
      <c r="E5">
        <v>0.75</v>
      </c>
      <c r="G5" s="2" t="s">
        <v>60</v>
      </c>
      <c r="H5" s="1">
        <v>0.5</v>
      </c>
      <c r="J5" s="3" t="s">
        <v>115</v>
      </c>
      <c r="K5" s="5">
        <v>0.5</v>
      </c>
      <c r="M5" s="3" t="s">
        <v>57</v>
      </c>
      <c r="N5" s="1">
        <v>0.7</v>
      </c>
      <c r="P5" s="4" t="s">
        <v>1</v>
      </c>
      <c r="Q5" s="11">
        <f>SUM(E5:E7,E9:E11,E13:E14,E17:E23,E26:E30,E33:E35,E38:E39,E41,E45:E47)</f>
        <v>15.932583646615646</v>
      </c>
      <c r="R5" s="11">
        <f>SUM(E4,E8,E12,E15:E16,E24:E25,E31:E32,E36:E37,E40,E42:E44,E48)</f>
        <v>8.6623329819598069</v>
      </c>
      <c r="S5" s="4" t="s">
        <v>1</v>
      </c>
      <c r="T5" s="12">
        <f>15.93/653</f>
        <v>2.439509954058193E-2</v>
      </c>
      <c r="U5" s="12">
        <f>8.66/653</f>
        <v>1.326186830015314E-2</v>
      </c>
      <c r="W5" s="4" t="s">
        <v>1</v>
      </c>
      <c r="X5" s="11">
        <f>18.07/653</f>
        <v>2.7672281776416539E-2</v>
      </c>
      <c r="Y5" s="11">
        <f>8/653</f>
        <v>1.2251148545176111E-2</v>
      </c>
    </row>
    <row r="6" spans="1:29" ht="14.25" customHeight="1" x14ac:dyDescent="0.35">
      <c r="A6" s="2" t="s">
        <v>11</v>
      </c>
      <c r="B6" s="1">
        <v>0.33598937583001326</v>
      </c>
      <c r="D6" s="2" t="s">
        <v>92</v>
      </c>
      <c r="E6">
        <v>0.7142857142857143</v>
      </c>
      <c r="G6" s="3" t="s">
        <v>109</v>
      </c>
      <c r="H6" s="1">
        <v>0.5</v>
      </c>
      <c r="J6" s="2" t="s">
        <v>76</v>
      </c>
      <c r="K6" s="1">
        <v>0.5</v>
      </c>
      <c r="M6" s="2" t="s">
        <v>96</v>
      </c>
      <c r="N6" s="1">
        <v>0.66666666666666663</v>
      </c>
      <c r="P6" s="4" t="s">
        <v>2</v>
      </c>
      <c r="Q6" s="11">
        <f>SUM(H4:H5,H7,H8,H10:H11,H13:H17,H19,H21:H24,H26:H28,H31,H35:H36,H41:H42,H44,H47:H49)</f>
        <v>5.2050457126861929</v>
      </c>
      <c r="R6" s="11">
        <f>SUM(H6,H9,H12,H18,H20,H25,H29:H30,H32:H34,H37:H40,H43,H45:H46)</f>
        <v>2.3968034600054859</v>
      </c>
      <c r="S6" s="4" t="s">
        <v>2</v>
      </c>
      <c r="T6" s="12">
        <f>5.21/609.2</f>
        <v>8.5521996060407088E-3</v>
      </c>
      <c r="U6" s="12">
        <f>2.4/609.2</f>
        <v>3.939592908732764E-3</v>
      </c>
      <c r="W6" s="4" t="s">
        <v>2</v>
      </c>
      <c r="X6" s="11">
        <f>5.21/609.2</f>
        <v>8.5521996060407088E-3</v>
      </c>
      <c r="Y6" s="11">
        <f>2.9/609.2</f>
        <v>4.7603414313854226E-3</v>
      </c>
    </row>
    <row r="7" spans="1:29" ht="14.25" customHeight="1" x14ac:dyDescent="0.35">
      <c r="A7" s="2" t="s">
        <v>88</v>
      </c>
      <c r="B7" s="1">
        <v>0.33333333333333331</v>
      </c>
      <c r="D7" s="2" t="s">
        <v>112</v>
      </c>
      <c r="E7">
        <v>0.66666666666666663</v>
      </c>
      <c r="G7" s="2" t="s">
        <v>102</v>
      </c>
      <c r="H7" s="1">
        <v>0.5</v>
      </c>
      <c r="J7" s="2" t="s">
        <v>108</v>
      </c>
      <c r="K7">
        <v>0.5</v>
      </c>
      <c r="M7" s="3" t="s">
        <v>47</v>
      </c>
      <c r="N7" s="1">
        <v>0.625</v>
      </c>
      <c r="P7" s="4" t="s">
        <v>3</v>
      </c>
      <c r="Q7" s="11">
        <f>SUM(K4,K6,K7,K10,K12:K16,K18:K22,K24:K25,K28,K30:K32,K35:K36,K38:K39,K42,K44,K47)</f>
        <v>9.3519179267818817</v>
      </c>
      <c r="R7" s="11">
        <f>SUM(K5,K8:K9,K11,K17,K23,K26:K27,K29,K33:K34,K37,K40:K41,K43,K45:K46)</f>
        <v>5.4399061372080926</v>
      </c>
      <c r="S7" s="4" t="s">
        <v>3</v>
      </c>
      <c r="T7" s="12">
        <f>9.85/711.6</f>
        <v>1.3842046093310847E-2</v>
      </c>
      <c r="U7" s="12">
        <f>5.94/711.6</f>
        <v>8.3473861720067457E-3</v>
      </c>
      <c r="W7" s="4" t="s">
        <v>3</v>
      </c>
      <c r="X7" s="11">
        <f>9.35/711.6</f>
        <v>1.3139404159640246E-2</v>
      </c>
      <c r="Y7" s="11">
        <f>6.44/711.6</f>
        <v>9.050028105677347E-3</v>
      </c>
    </row>
    <row r="8" spans="1:29" ht="14.25" customHeight="1" x14ac:dyDescent="0.35">
      <c r="A8" s="2" t="s">
        <v>54</v>
      </c>
      <c r="B8" s="1">
        <v>0.33333333333333331</v>
      </c>
      <c r="D8" s="3" t="s">
        <v>122</v>
      </c>
      <c r="E8">
        <v>0.66666666666666663</v>
      </c>
      <c r="G8" s="2" t="s">
        <v>16</v>
      </c>
      <c r="H8">
        <v>0.38674033149171272</v>
      </c>
      <c r="J8" s="3" t="s">
        <v>116</v>
      </c>
      <c r="K8">
        <v>0.5</v>
      </c>
      <c r="M8" s="3" t="s">
        <v>64</v>
      </c>
      <c r="N8" s="1">
        <v>0.625</v>
      </c>
      <c r="P8" s="4" t="s">
        <v>4</v>
      </c>
      <c r="Q8" s="11">
        <f>SUM(N6,N15,N19,N21:N23,N26:N27,N31:N36,N39,N42:N43,N45:N47,N49:N50)</f>
        <v>7.7141194149028021</v>
      </c>
      <c r="R8" s="11">
        <f>SUM(N4:N5,N7:N14,N16:N18,N20,N24:N25,N28:N30,N37:N38,N40:N41,N44,N48)</f>
        <v>11.110001441607402</v>
      </c>
      <c r="S8" s="4" t="s">
        <v>4</v>
      </c>
      <c r="T8" s="12">
        <f>7.71/203.7</f>
        <v>3.7849779086892493E-2</v>
      </c>
      <c r="U8" s="12">
        <f>11.11/203.7</f>
        <v>5.4540991654393717E-2</v>
      </c>
      <c r="W8" s="4" t="s">
        <v>4</v>
      </c>
      <c r="X8" s="11">
        <f>7.71/203.7</f>
        <v>3.7849779086892493E-2</v>
      </c>
      <c r="Y8" s="11">
        <f>11.11/203.7</f>
        <v>5.4540991654393717E-2</v>
      </c>
    </row>
    <row r="9" spans="1:29" ht="14.25" customHeight="1" x14ac:dyDescent="0.35">
      <c r="A9" s="2" t="s">
        <v>5</v>
      </c>
      <c r="B9" s="1">
        <v>0.33071428571428574</v>
      </c>
      <c r="D9" s="2" t="s">
        <v>23</v>
      </c>
      <c r="E9">
        <v>0.65437788018433185</v>
      </c>
      <c r="G9" s="3" t="s">
        <v>78</v>
      </c>
      <c r="H9">
        <v>0.33333333333333331</v>
      </c>
      <c r="J9" s="3" t="s">
        <v>69</v>
      </c>
      <c r="K9">
        <v>0.5</v>
      </c>
      <c r="M9" s="3" t="s">
        <v>14</v>
      </c>
      <c r="N9" s="1">
        <v>0.50953678474114439</v>
      </c>
      <c r="P9" s="4"/>
    </row>
    <row r="10" spans="1:29" ht="14.25" customHeight="1" x14ac:dyDescent="0.35">
      <c r="A10" s="3" t="s">
        <v>9</v>
      </c>
      <c r="B10" s="1">
        <v>0.31052631578947371</v>
      </c>
      <c r="D10" s="2" t="s">
        <v>49</v>
      </c>
      <c r="E10">
        <v>0.6333333333333333</v>
      </c>
      <c r="G10" s="2" t="s">
        <v>86</v>
      </c>
      <c r="H10">
        <v>0.33333333333333331</v>
      </c>
      <c r="J10" s="2" t="s">
        <v>12</v>
      </c>
      <c r="K10">
        <v>0.49746192893401014</v>
      </c>
      <c r="M10" s="3" t="s">
        <v>115</v>
      </c>
      <c r="N10" s="1">
        <v>0.5</v>
      </c>
      <c r="P10" s="4"/>
    </row>
    <row r="11" spans="1:29" ht="14.25" customHeight="1" x14ac:dyDescent="0.35">
      <c r="A11" s="2" t="s">
        <v>29</v>
      </c>
      <c r="B11" s="1">
        <v>0.26829268292682928</v>
      </c>
      <c r="D11" s="2" t="s">
        <v>36</v>
      </c>
      <c r="E11">
        <v>0.60526315789473684</v>
      </c>
      <c r="G11" s="2" t="s">
        <v>95</v>
      </c>
      <c r="H11">
        <v>0.25</v>
      </c>
      <c r="J11" s="3" t="s">
        <v>30</v>
      </c>
      <c r="K11">
        <v>0.44303797468354428</v>
      </c>
      <c r="M11" s="3" t="s">
        <v>105</v>
      </c>
      <c r="N11" s="1">
        <v>0.5</v>
      </c>
      <c r="P11" s="4"/>
    </row>
    <row r="12" spans="1:29" ht="14.25" customHeight="1" x14ac:dyDescent="0.35">
      <c r="A12" s="2" t="s">
        <v>60</v>
      </c>
      <c r="B12" s="1">
        <v>0.25</v>
      </c>
      <c r="D12" s="3" t="s">
        <v>7</v>
      </c>
      <c r="E12">
        <v>0.60472610096670243</v>
      </c>
      <c r="G12" s="3" t="s">
        <v>41</v>
      </c>
      <c r="H12">
        <v>0.20689655172413793</v>
      </c>
      <c r="J12" s="2" t="s">
        <v>56</v>
      </c>
      <c r="K12">
        <v>0.41666666666666669</v>
      </c>
      <c r="M12" s="3" t="s">
        <v>135</v>
      </c>
      <c r="N12" s="1">
        <v>0.5</v>
      </c>
      <c r="P12" s="4"/>
    </row>
    <row r="13" spans="1:29" ht="14.25" customHeight="1" x14ac:dyDescent="0.35">
      <c r="A13" s="2" t="s">
        <v>76</v>
      </c>
      <c r="B13" s="1">
        <v>0.25</v>
      </c>
      <c r="D13" s="2" t="s">
        <v>80</v>
      </c>
      <c r="E13">
        <v>0.6</v>
      </c>
      <c r="G13" s="2" t="s">
        <v>38</v>
      </c>
      <c r="H13">
        <v>0.20689655172413793</v>
      </c>
      <c r="J13" s="2" t="s">
        <v>80</v>
      </c>
      <c r="K13">
        <v>0.4</v>
      </c>
      <c r="M13" s="3" t="s">
        <v>120</v>
      </c>
      <c r="N13" s="1">
        <v>0.5</v>
      </c>
      <c r="P13" s="4"/>
    </row>
    <row r="14" spans="1:29" ht="14.25" customHeight="1" x14ac:dyDescent="0.35">
      <c r="A14" s="2" t="s">
        <v>95</v>
      </c>
      <c r="B14" s="1">
        <v>0.25</v>
      </c>
      <c r="D14" s="2" t="s">
        <v>117</v>
      </c>
      <c r="E14">
        <v>0.6</v>
      </c>
      <c r="G14" s="2" t="s">
        <v>73</v>
      </c>
      <c r="H14">
        <v>0.2</v>
      </c>
      <c r="J14" s="2" t="s">
        <v>72</v>
      </c>
      <c r="K14">
        <v>0.4</v>
      </c>
      <c r="M14" s="3" t="s">
        <v>69</v>
      </c>
      <c r="N14" s="1">
        <v>0.5</v>
      </c>
      <c r="P14" s="4"/>
    </row>
    <row r="15" spans="1:29" ht="14.25" customHeight="1" x14ac:dyDescent="0.35">
      <c r="A15" s="2" t="s">
        <v>85</v>
      </c>
      <c r="B15" s="1">
        <v>0.25</v>
      </c>
      <c r="D15" s="3" t="s">
        <v>82</v>
      </c>
      <c r="E15">
        <v>0.6</v>
      </c>
      <c r="G15" s="2" t="s">
        <v>75</v>
      </c>
      <c r="H15">
        <v>0.2</v>
      </c>
      <c r="J15" s="2" t="s">
        <v>73</v>
      </c>
      <c r="K15">
        <v>0.4</v>
      </c>
      <c r="M15" s="2" t="s">
        <v>85</v>
      </c>
      <c r="N15" s="1">
        <v>0.5</v>
      </c>
      <c r="P15" s="4"/>
    </row>
    <row r="16" spans="1:29" ht="14.25" customHeight="1" x14ac:dyDescent="0.35">
      <c r="A16" s="3" t="s">
        <v>20</v>
      </c>
      <c r="B16" s="1">
        <v>0.21848739495798319</v>
      </c>
      <c r="D16" s="3" t="s">
        <v>40</v>
      </c>
      <c r="E16">
        <v>0.58974358974358976</v>
      </c>
      <c r="G16" s="2" t="s">
        <v>36</v>
      </c>
      <c r="H16">
        <v>0.18421052631578946</v>
      </c>
      <c r="J16" s="2" t="s">
        <v>99</v>
      </c>
      <c r="K16">
        <v>0.4</v>
      </c>
      <c r="M16" s="3" t="s">
        <v>87</v>
      </c>
      <c r="N16" s="1">
        <v>0.5</v>
      </c>
      <c r="P16" s="4"/>
    </row>
    <row r="17" spans="1:16" ht="14.25" customHeight="1" x14ac:dyDescent="0.35">
      <c r="A17" s="2" t="s">
        <v>27</v>
      </c>
      <c r="B17" s="1">
        <v>0.21212121212121213</v>
      </c>
      <c r="D17" s="2" t="s">
        <v>38</v>
      </c>
      <c r="E17">
        <v>0.58620689655172409</v>
      </c>
      <c r="G17" s="2" t="s">
        <v>13</v>
      </c>
      <c r="H17">
        <v>0.16666666666666666</v>
      </c>
      <c r="J17" s="3" t="s">
        <v>75</v>
      </c>
      <c r="K17">
        <v>0.4</v>
      </c>
      <c r="M17" s="3" t="s">
        <v>25</v>
      </c>
      <c r="N17" s="1">
        <v>0.42564102564102563</v>
      </c>
      <c r="P17" s="4"/>
    </row>
    <row r="18" spans="1:16" ht="14.25" customHeight="1" x14ac:dyDescent="0.35">
      <c r="A18" s="2" t="s">
        <v>15</v>
      </c>
      <c r="B18" s="1">
        <v>0.20845070422535211</v>
      </c>
      <c r="D18" s="2" t="s">
        <v>61</v>
      </c>
      <c r="E18">
        <v>0.58333333333333337</v>
      </c>
      <c r="G18" s="3" t="s">
        <v>7</v>
      </c>
      <c r="H18">
        <v>0.15574650912996776</v>
      </c>
      <c r="J18" s="2" t="s">
        <v>50</v>
      </c>
      <c r="K18">
        <v>0.375</v>
      </c>
      <c r="M18" s="3" t="s">
        <v>61</v>
      </c>
      <c r="N18" s="1">
        <v>0.41666666666666669</v>
      </c>
      <c r="P18" s="4"/>
    </row>
    <row r="19" spans="1:16" ht="14.25" customHeight="1" x14ac:dyDescent="0.35">
      <c r="A19" s="2" t="s">
        <v>80</v>
      </c>
      <c r="B19" s="1">
        <v>0.2</v>
      </c>
      <c r="D19" s="2" t="s">
        <v>106</v>
      </c>
      <c r="E19">
        <v>0.5714285714285714</v>
      </c>
      <c r="G19" s="2" t="s">
        <v>63</v>
      </c>
      <c r="H19">
        <v>0.14285714285714285</v>
      </c>
      <c r="J19" s="2" t="s">
        <v>10</v>
      </c>
      <c r="K19">
        <v>0.37280000000000002</v>
      </c>
      <c r="M19" s="2" t="s">
        <v>55</v>
      </c>
      <c r="N19" s="1">
        <v>0.41176470588235292</v>
      </c>
      <c r="P19" s="4"/>
    </row>
    <row r="20" spans="1:16" ht="14.25" customHeight="1" x14ac:dyDescent="0.35">
      <c r="A20" s="2" t="s">
        <v>67</v>
      </c>
      <c r="B20" s="1">
        <v>0.2</v>
      </c>
      <c r="D20" s="2" t="s">
        <v>97</v>
      </c>
      <c r="E20">
        <v>0.5714285714285714</v>
      </c>
      <c r="G20" s="3" t="s">
        <v>93</v>
      </c>
      <c r="H20">
        <v>0.14285714285714285</v>
      </c>
      <c r="J20" s="2" t="s">
        <v>21</v>
      </c>
      <c r="K20">
        <v>0.36464088397790057</v>
      </c>
      <c r="M20" s="3" t="s">
        <v>8</v>
      </c>
      <c r="N20" s="1">
        <v>0.40099682827367467</v>
      </c>
      <c r="P20" s="4"/>
    </row>
    <row r="21" spans="1:16" ht="14.25" customHeight="1" x14ac:dyDescent="0.35">
      <c r="A21" s="2" t="s">
        <v>72</v>
      </c>
      <c r="B21" s="1">
        <v>0.2</v>
      </c>
      <c r="D21" s="2" t="s">
        <v>41</v>
      </c>
      <c r="E21">
        <v>0.55172413793103448</v>
      </c>
      <c r="G21" s="2" t="s">
        <v>65</v>
      </c>
      <c r="H21">
        <v>0.13333333333333333</v>
      </c>
      <c r="J21" s="2" t="s">
        <v>127</v>
      </c>
      <c r="K21">
        <v>0.33333333333333331</v>
      </c>
      <c r="M21" s="2" t="s">
        <v>117</v>
      </c>
      <c r="N21" s="1">
        <v>0.4</v>
      </c>
      <c r="P21" s="4"/>
    </row>
    <row r="22" spans="1:16" ht="14.25" customHeight="1" x14ac:dyDescent="0.35">
      <c r="A22" s="2" t="s">
        <v>50</v>
      </c>
      <c r="B22" s="1">
        <v>0.2</v>
      </c>
      <c r="D22" s="2" t="s">
        <v>70</v>
      </c>
      <c r="E22">
        <v>0.54545454545454541</v>
      </c>
      <c r="G22" s="2" t="s">
        <v>48</v>
      </c>
      <c r="H22">
        <v>0.13333333333333333</v>
      </c>
      <c r="J22" s="2" t="s">
        <v>58</v>
      </c>
      <c r="K22">
        <v>0.33333333333333331</v>
      </c>
      <c r="M22" s="2" t="s">
        <v>72</v>
      </c>
      <c r="N22" s="1">
        <v>0.4</v>
      </c>
      <c r="P22" s="4"/>
    </row>
    <row r="23" spans="1:16" ht="14.25" customHeight="1" x14ac:dyDescent="0.35">
      <c r="A23" s="3" t="s">
        <v>24</v>
      </c>
      <c r="B23" s="1">
        <v>0.18716577540106952</v>
      </c>
      <c r="D23" s="2" t="s">
        <v>16</v>
      </c>
      <c r="E23">
        <v>0.53591160220994472</v>
      </c>
      <c r="G23" s="2" t="s">
        <v>94</v>
      </c>
      <c r="H23">
        <v>0.125</v>
      </c>
      <c r="J23" s="3" t="s">
        <v>78</v>
      </c>
      <c r="K23">
        <v>0.33333333333333331</v>
      </c>
      <c r="M23" s="2" t="s">
        <v>99</v>
      </c>
      <c r="N23" s="1">
        <v>0.4</v>
      </c>
      <c r="P23" s="4"/>
    </row>
    <row r="24" spans="1:16" ht="14.25" customHeight="1" x14ac:dyDescent="0.35">
      <c r="A24" s="3" t="s">
        <v>22</v>
      </c>
      <c r="B24" s="1">
        <v>0.18716577540106952</v>
      </c>
      <c r="D24" s="3" t="s">
        <v>24</v>
      </c>
      <c r="E24">
        <v>0.51871657754010692</v>
      </c>
      <c r="G24" s="2" t="s">
        <v>29</v>
      </c>
      <c r="H24">
        <v>0.12195121951219512</v>
      </c>
      <c r="J24" s="2" t="s">
        <v>122</v>
      </c>
      <c r="K24">
        <v>0.33333333333333331</v>
      </c>
      <c r="M24" s="3" t="s">
        <v>91</v>
      </c>
      <c r="N24" s="1">
        <v>0.4</v>
      </c>
      <c r="P24" s="4"/>
    </row>
    <row r="25" spans="1:16" ht="14.25" customHeight="1" x14ac:dyDescent="0.35">
      <c r="A25" s="3" t="s">
        <v>70</v>
      </c>
      <c r="B25" s="1">
        <v>0.18181818181818182</v>
      </c>
      <c r="D25" s="3" t="s">
        <v>18</v>
      </c>
      <c r="E25">
        <v>0.50284090909090906</v>
      </c>
      <c r="G25" s="3" t="s">
        <v>26</v>
      </c>
      <c r="H25">
        <v>0.12179487179487179</v>
      </c>
      <c r="J25" s="2" t="s">
        <v>134</v>
      </c>
      <c r="K25">
        <v>0.33333333333333331</v>
      </c>
      <c r="M25" s="3" t="s">
        <v>19</v>
      </c>
      <c r="N25" s="1">
        <v>0.38823529411764707</v>
      </c>
      <c r="P25" s="4"/>
    </row>
    <row r="26" spans="1:16" ht="14.25" customHeight="1" x14ac:dyDescent="0.35">
      <c r="A26" s="2" t="s">
        <v>6</v>
      </c>
      <c r="B26" s="1">
        <v>0.17763157894736842</v>
      </c>
      <c r="D26" s="2" t="s">
        <v>52</v>
      </c>
      <c r="E26">
        <v>0.5</v>
      </c>
      <c r="G26" s="2" t="s">
        <v>55</v>
      </c>
      <c r="H26">
        <v>0.11764705882352941</v>
      </c>
      <c r="J26" s="3" t="s">
        <v>124</v>
      </c>
      <c r="K26">
        <v>0.33333333333333331</v>
      </c>
      <c r="M26" s="2" t="s">
        <v>31</v>
      </c>
      <c r="N26" s="1">
        <v>0.38333333333333336</v>
      </c>
      <c r="P26" s="4"/>
    </row>
    <row r="27" spans="1:16" ht="14.25" customHeight="1" x14ac:dyDescent="0.35">
      <c r="A27" s="2" t="s">
        <v>45</v>
      </c>
      <c r="B27" s="1">
        <v>0.17241379310344829</v>
      </c>
      <c r="D27" s="2" t="s">
        <v>109</v>
      </c>
      <c r="E27">
        <v>0.5</v>
      </c>
      <c r="G27" s="2" t="s">
        <v>51</v>
      </c>
      <c r="H27">
        <v>0.1111111111111111</v>
      </c>
      <c r="J27" s="3" t="s">
        <v>26</v>
      </c>
      <c r="K27">
        <v>0.32051282051282054</v>
      </c>
      <c r="M27" s="2" t="s">
        <v>45</v>
      </c>
      <c r="N27" s="1">
        <v>0.37931034482758619</v>
      </c>
      <c r="P27" s="4"/>
    </row>
    <row r="28" spans="1:16" ht="14.25" customHeight="1" x14ac:dyDescent="0.35">
      <c r="A28" s="2" t="s">
        <v>31</v>
      </c>
      <c r="B28" s="1">
        <v>0.16666666666666666</v>
      </c>
      <c r="D28" s="2" t="s">
        <v>102</v>
      </c>
      <c r="E28">
        <v>0.5</v>
      </c>
      <c r="G28" s="2" t="s">
        <v>49</v>
      </c>
      <c r="H28">
        <v>0.1</v>
      </c>
      <c r="J28" s="2" t="s">
        <v>13</v>
      </c>
      <c r="K28">
        <v>0.31434599156118143</v>
      </c>
      <c r="M28" s="3" t="s">
        <v>15</v>
      </c>
      <c r="N28" s="1">
        <v>0.36901408450704226</v>
      </c>
      <c r="P28" s="4"/>
    </row>
    <row r="29" spans="1:16" ht="14.25" customHeight="1" x14ac:dyDescent="0.35">
      <c r="A29" s="2" t="s">
        <v>48</v>
      </c>
      <c r="B29" s="1">
        <v>0.16666666666666666</v>
      </c>
      <c r="D29" s="2" t="s">
        <v>67</v>
      </c>
      <c r="E29">
        <v>0.5</v>
      </c>
      <c r="G29" s="3" t="s">
        <v>57</v>
      </c>
      <c r="H29">
        <v>0.1</v>
      </c>
      <c r="J29" s="3" t="s">
        <v>59</v>
      </c>
      <c r="K29">
        <v>0.30769230769230771</v>
      </c>
      <c r="M29" s="3" t="s">
        <v>37</v>
      </c>
      <c r="N29" s="1">
        <v>0.36764705882352944</v>
      </c>
      <c r="P29" s="4"/>
    </row>
    <row r="30" spans="1:16" ht="14.25" customHeight="1" x14ac:dyDescent="0.35">
      <c r="A30" s="3" t="s">
        <v>87</v>
      </c>
      <c r="B30" s="1">
        <v>0.16666666666666666</v>
      </c>
      <c r="D30" s="2" t="s">
        <v>108</v>
      </c>
      <c r="E30">
        <v>0.5</v>
      </c>
      <c r="G30" s="3" t="s">
        <v>19</v>
      </c>
      <c r="H30">
        <v>0.1</v>
      </c>
      <c r="J30" s="2" t="s">
        <v>46</v>
      </c>
      <c r="K30">
        <v>0.30434782608695654</v>
      </c>
      <c r="M30" s="3" t="s">
        <v>17</v>
      </c>
      <c r="N30" s="1">
        <v>0.36749999999999999</v>
      </c>
      <c r="P30" s="4"/>
    </row>
    <row r="31" spans="1:16" ht="14.25" customHeight="1" x14ac:dyDescent="0.35">
      <c r="A31" s="3" t="s">
        <v>59</v>
      </c>
      <c r="B31" s="1">
        <v>0.15384615384615385</v>
      </c>
      <c r="D31" s="3" t="s">
        <v>135</v>
      </c>
      <c r="E31">
        <v>0.5</v>
      </c>
      <c r="G31" s="2" t="s">
        <v>23</v>
      </c>
      <c r="H31">
        <v>9.6774193548387094E-2</v>
      </c>
      <c r="J31" s="2" t="s">
        <v>33</v>
      </c>
      <c r="K31">
        <v>0.296875</v>
      </c>
      <c r="M31" s="2" t="s">
        <v>52</v>
      </c>
      <c r="N31" s="1">
        <v>0.33333333333333331</v>
      </c>
      <c r="P31" s="4"/>
    </row>
    <row r="32" spans="1:16" ht="14.25" customHeight="1" x14ac:dyDescent="0.35">
      <c r="A32" s="3" t="s">
        <v>39</v>
      </c>
      <c r="B32" s="1">
        <v>0.15</v>
      </c>
      <c r="D32" s="3" t="s">
        <v>101</v>
      </c>
      <c r="E32">
        <v>0.5</v>
      </c>
      <c r="G32" s="3" t="s">
        <v>22</v>
      </c>
      <c r="H32">
        <v>9.6256684491978606E-2</v>
      </c>
      <c r="J32" s="2" t="s">
        <v>106</v>
      </c>
      <c r="K32">
        <v>0.2857142857142857</v>
      </c>
      <c r="M32" s="2" t="s">
        <v>127</v>
      </c>
      <c r="N32" s="1">
        <v>0.33333333333333331</v>
      </c>
      <c r="P32" s="4"/>
    </row>
    <row r="33" spans="1:16" ht="14.25" customHeight="1" x14ac:dyDescent="0.35">
      <c r="A33" s="2" t="s">
        <v>97</v>
      </c>
      <c r="B33" s="1">
        <v>0.14285714285714285</v>
      </c>
      <c r="D33" s="2" t="s">
        <v>94</v>
      </c>
      <c r="E33">
        <v>0.5</v>
      </c>
      <c r="G33" s="3" t="s">
        <v>18</v>
      </c>
      <c r="H33">
        <v>8.5227272727272721E-2</v>
      </c>
      <c r="J33" s="3" t="s">
        <v>93</v>
      </c>
      <c r="K33">
        <v>0.2857142857142857</v>
      </c>
      <c r="M33" s="2" t="s">
        <v>88</v>
      </c>
      <c r="N33" s="1">
        <v>0.33333333333333331</v>
      </c>
      <c r="P33" s="4"/>
    </row>
    <row r="34" spans="1:16" ht="14.25" customHeight="1" x14ac:dyDescent="0.35">
      <c r="A34" s="2" t="s">
        <v>33</v>
      </c>
      <c r="B34" s="1">
        <v>0.140625</v>
      </c>
      <c r="D34" s="2" t="s">
        <v>126</v>
      </c>
      <c r="E34">
        <v>0.5</v>
      </c>
      <c r="G34" s="3" t="s">
        <v>32</v>
      </c>
      <c r="H34">
        <v>8.3333333333333329E-2</v>
      </c>
      <c r="J34" s="3" t="s">
        <v>32</v>
      </c>
      <c r="K34">
        <v>0.27777777777777779</v>
      </c>
      <c r="M34" s="2" t="s">
        <v>134</v>
      </c>
      <c r="N34" s="1">
        <v>0.33333333333333331</v>
      </c>
      <c r="P34" s="4"/>
    </row>
    <row r="35" spans="1:16" ht="14.25" customHeight="1" x14ac:dyDescent="0.35">
      <c r="A35" s="2" t="s">
        <v>42</v>
      </c>
      <c r="B35" s="1">
        <v>0.1388888888888889</v>
      </c>
      <c r="D35" s="2" t="s">
        <v>77</v>
      </c>
      <c r="E35">
        <v>0.5</v>
      </c>
      <c r="G35" s="2" t="s">
        <v>56</v>
      </c>
      <c r="H35">
        <v>8.3333333333333329E-2</v>
      </c>
      <c r="J35" s="2" t="s">
        <v>42</v>
      </c>
      <c r="K35">
        <v>0.27777777777777779</v>
      </c>
      <c r="M35" s="2" t="s">
        <v>86</v>
      </c>
      <c r="N35" s="1">
        <v>0.33333333333333331</v>
      </c>
      <c r="P35" s="4"/>
    </row>
    <row r="36" spans="1:16" ht="14.25" customHeight="1" x14ac:dyDescent="0.35">
      <c r="A36" s="2" t="s">
        <v>101</v>
      </c>
      <c r="B36" s="1">
        <v>0.125</v>
      </c>
      <c r="D36" s="3" t="s">
        <v>147</v>
      </c>
      <c r="E36">
        <v>0.5</v>
      </c>
      <c r="G36" s="2" t="s">
        <v>12</v>
      </c>
      <c r="H36">
        <v>8.1218274111675121E-2</v>
      </c>
      <c r="J36" s="2" t="s">
        <v>28</v>
      </c>
      <c r="K36">
        <v>0.27083333333333331</v>
      </c>
      <c r="M36" s="2" t="s">
        <v>103</v>
      </c>
      <c r="N36" s="1">
        <v>0.33333333333333331</v>
      </c>
      <c r="P36" s="4"/>
    </row>
    <row r="37" spans="1:16" ht="14.25" customHeight="1" x14ac:dyDescent="0.35">
      <c r="A37" s="3" t="s">
        <v>40</v>
      </c>
      <c r="B37" s="1">
        <v>0.10256410256410256</v>
      </c>
      <c r="D37" s="3" t="s">
        <v>116</v>
      </c>
      <c r="E37">
        <v>0.5</v>
      </c>
      <c r="G37" s="3" t="s">
        <v>17</v>
      </c>
      <c r="H37">
        <v>7.4999999999999997E-2</v>
      </c>
      <c r="J37" s="3" t="s">
        <v>105</v>
      </c>
      <c r="K37">
        <v>0.25</v>
      </c>
      <c r="M37" s="3" t="s">
        <v>124</v>
      </c>
      <c r="N37" s="1">
        <v>0.33333333333333331</v>
      </c>
      <c r="P37" s="4"/>
    </row>
    <row r="38" spans="1:16" ht="14.25" customHeight="1" x14ac:dyDescent="0.35">
      <c r="A38" s="2" t="s">
        <v>49</v>
      </c>
      <c r="B38" s="1">
        <v>0.1</v>
      </c>
      <c r="D38" s="2" t="s">
        <v>29</v>
      </c>
      <c r="E38">
        <v>0.48780487804878048</v>
      </c>
      <c r="G38" s="3" t="s">
        <v>39</v>
      </c>
      <c r="H38">
        <v>7.4999999999999997E-2</v>
      </c>
      <c r="J38" s="2" t="s">
        <v>95</v>
      </c>
      <c r="K38">
        <v>0.25</v>
      </c>
      <c r="M38" s="3" t="s">
        <v>26</v>
      </c>
      <c r="N38" s="1">
        <v>0.30769230769230771</v>
      </c>
      <c r="P38" s="4"/>
    </row>
    <row r="39" spans="1:16" ht="14.25" customHeight="1" x14ac:dyDescent="0.35">
      <c r="A39" s="3" t="s">
        <v>18</v>
      </c>
      <c r="B39" s="1">
        <v>9.9431818181818177E-2</v>
      </c>
      <c r="D39" s="2" t="s">
        <v>27</v>
      </c>
      <c r="E39">
        <v>0.48484848484848486</v>
      </c>
      <c r="G39" s="3" t="s">
        <v>43</v>
      </c>
      <c r="H39">
        <v>7.3170731707317069E-2</v>
      </c>
      <c r="J39" s="2" t="s">
        <v>51</v>
      </c>
      <c r="K39">
        <v>0.22222222222222221</v>
      </c>
      <c r="M39" s="2" t="s">
        <v>67</v>
      </c>
      <c r="N39" s="1">
        <v>0.3</v>
      </c>
      <c r="P39" s="4"/>
    </row>
    <row r="40" spans="1:16" ht="14.25" customHeight="1" x14ac:dyDescent="0.35">
      <c r="A40" s="3" t="s">
        <v>43</v>
      </c>
      <c r="B40" s="1">
        <v>9.7560975609756101E-2</v>
      </c>
      <c r="D40" s="3" t="s">
        <v>53</v>
      </c>
      <c r="E40">
        <v>0.48</v>
      </c>
      <c r="G40" s="3" t="s">
        <v>24</v>
      </c>
      <c r="H40">
        <v>6.9518716577540107E-2</v>
      </c>
      <c r="J40" s="3" t="s">
        <v>37</v>
      </c>
      <c r="K40">
        <v>0.22058823529411764</v>
      </c>
      <c r="M40" s="3" t="s">
        <v>32</v>
      </c>
      <c r="N40" s="1">
        <v>0.29629629629629628</v>
      </c>
      <c r="P40" s="4"/>
    </row>
    <row r="41" spans="1:16" ht="14.25" customHeight="1" x14ac:dyDescent="0.35">
      <c r="A41" s="2" t="s">
        <v>10</v>
      </c>
      <c r="B41" s="1">
        <v>9.4399999999999998E-2</v>
      </c>
      <c r="D41" s="2" t="s">
        <v>44</v>
      </c>
      <c r="E41">
        <v>0.48</v>
      </c>
      <c r="G41" s="2" t="s">
        <v>45</v>
      </c>
      <c r="H41">
        <v>6.8965517241379309E-2</v>
      </c>
      <c r="J41" s="3" t="s">
        <v>82</v>
      </c>
      <c r="K41">
        <v>0.2</v>
      </c>
      <c r="M41" s="3" t="s">
        <v>30</v>
      </c>
      <c r="N41" s="1">
        <v>0.29113924050632911</v>
      </c>
      <c r="P41" s="4"/>
    </row>
    <row r="42" spans="1:16" ht="14.25" customHeight="1" x14ac:dyDescent="0.35">
      <c r="A42" s="2" t="s">
        <v>46</v>
      </c>
      <c r="B42" s="1">
        <v>8.6956521739130432E-2</v>
      </c>
      <c r="D42" s="3" t="s">
        <v>39</v>
      </c>
      <c r="E42">
        <v>0.47499999999999998</v>
      </c>
      <c r="G42" s="2" t="s">
        <v>35</v>
      </c>
      <c r="H42">
        <v>6.8181818181818177E-2</v>
      </c>
      <c r="J42" s="2" t="s">
        <v>48</v>
      </c>
      <c r="K42">
        <v>0.2</v>
      </c>
      <c r="M42" s="2" t="s">
        <v>97</v>
      </c>
      <c r="N42" s="1">
        <v>0.2857142857142857</v>
      </c>
      <c r="P42" s="4"/>
    </row>
    <row r="43" spans="1:16" ht="14.25" customHeight="1" x14ac:dyDescent="0.35">
      <c r="A43" s="3" t="s">
        <v>53</v>
      </c>
      <c r="B43" s="1">
        <v>0.08</v>
      </c>
      <c r="D43" s="3" t="s">
        <v>9</v>
      </c>
      <c r="E43">
        <v>0.47368421052631576</v>
      </c>
      <c r="G43" s="3" t="s">
        <v>8</v>
      </c>
      <c r="H43">
        <v>6.3434526506569999E-2</v>
      </c>
      <c r="J43" s="3" t="s">
        <v>43</v>
      </c>
      <c r="K43">
        <v>0.1951219512195122</v>
      </c>
      <c r="M43" s="2" t="s">
        <v>63</v>
      </c>
      <c r="N43" s="1">
        <v>0.2857142857142857</v>
      </c>
      <c r="P43" s="4"/>
    </row>
    <row r="44" spans="1:16" ht="14.25" customHeight="1" x14ac:dyDescent="0.35">
      <c r="A44" s="2" t="s">
        <v>28</v>
      </c>
      <c r="B44" s="1">
        <v>7.6388888888888895E-2</v>
      </c>
      <c r="D44" s="3" t="s">
        <v>22</v>
      </c>
      <c r="E44">
        <v>0.46524064171122997</v>
      </c>
      <c r="G44" s="2" t="s">
        <v>33</v>
      </c>
      <c r="H44">
        <v>6.25E-2</v>
      </c>
      <c r="J44" s="2" t="s">
        <v>6</v>
      </c>
      <c r="K44">
        <v>0.18808049535603716</v>
      </c>
      <c r="M44" s="3" t="s">
        <v>53</v>
      </c>
      <c r="N44" s="1">
        <v>0.28000000000000003</v>
      </c>
      <c r="P44" s="4"/>
    </row>
    <row r="45" spans="1:16" ht="14.25" customHeight="1" x14ac:dyDescent="0.35">
      <c r="A45" s="2" t="s">
        <v>23</v>
      </c>
      <c r="B45" s="1">
        <v>6.9124423963133647E-2</v>
      </c>
      <c r="D45" s="2" t="s">
        <v>51</v>
      </c>
      <c r="E45">
        <v>0.44444444444444442</v>
      </c>
      <c r="G45" s="3" t="s">
        <v>37</v>
      </c>
      <c r="H45">
        <v>5.8823529411764705E-2</v>
      </c>
      <c r="J45" s="3" t="s">
        <v>47</v>
      </c>
      <c r="K45">
        <v>0.1875</v>
      </c>
      <c r="M45" s="2" t="s">
        <v>6</v>
      </c>
      <c r="N45" s="1">
        <v>0.27670278637770895</v>
      </c>
      <c r="P45" s="4"/>
    </row>
    <row r="46" spans="1:16" ht="14.25" customHeight="1" x14ac:dyDescent="0.35">
      <c r="A46" s="2" t="s">
        <v>41</v>
      </c>
      <c r="B46" s="1">
        <v>6.8965517241379309E-2</v>
      </c>
      <c r="D46" s="2" t="s">
        <v>50</v>
      </c>
      <c r="E46">
        <v>0.4375</v>
      </c>
      <c r="G46" s="3" t="s">
        <v>25</v>
      </c>
      <c r="H46">
        <v>5.6410256410256411E-2</v>
      </c>
      <c r="J46" s="3" t="s">
        <v>19</v>
      </c>
      <c r="K46">
        <v>0.18529411764705883</v>
      </c>
      <c r="M46" s="2" t="s">
        <v>46</v>
      </c>
      <c r="N46" s="1">
        <v>0.2608695652173913</v>
      </c>
      <c r="P46" s="4"/>
    </row>
    <row r="47" spans="1:16" ht="14.25" customHeight="1" x14ac:dyDescent="0.35">
      <c r="A47" s="2" t="s">
        <v>38</v>
      </c>
      <c r="B47" s="1">
        <v>6.8965517241379309E-2</v>
      </c>
      <c r="D47" s="2" t="s">
        <v>63</v>
      </c>
      <c r="E47">
        <v>0.42857142857142855</v>
      </c>
      <c r="G47" s="2" t="s">
        <v>28</v>
      </c>
      <c r="H47">
        <v>5.5555555555555552E-2</v>
      </c>
      <c r="J47" s="2" t="s">
        <v>70</v>
      </c>
      <c r="K47">
        <v>0.18181818181818182</v>
      </c>
      <c r="M47" s="2" t="s">
        <v>27</v>
      </c>
      <c r="N47" s="1">
        <v>0.25757575757575757</v>
      </c>
      <c r="P47" s="4"/>
    </row>
    <row r="48" spans="1:16" ht="14.25" customHeight="1" x14ac:dyDescent="0.35">
      <c r="A48" s="2" t="s">
        <v>65</v>
      </c>
      <c r="B48" s="1">
        <v>6.6666666666666666E-2</v>
      </c>
      <c r="D48" s="3" t="s">
        <v>93</v>
      </c>
      <c r="E48">
        <v>0.42857142857142855</v>
      </c>
      <c r="G48" s="2" t="s">
        <v>21</v>
      </c>
      <c r="H48">
        <v>5.5248618784530384E-2</v>
      </c>
      <c r="J48" s="13" t="s">
        <v>15</v>
      </c>
      <c r="K48">
        <v>0.17746478873239438</v>
      </c>
      <c r="M48" s="3" t="s">
        <v>20</v>
      </c>
      <c r="N48" s="1">
        <v>0.25630252100840334</v>
      </c>
      <c r="P48" s="4"/>
    </row>
    <row r="49" spans="1:16" ht="14.25" customHeight="1" x14ac:dyDescent="0.35">
      <c r="A49" s="3" t="s">
        <v>32</v>
      </c>
      <c r="B49" s="1">
        <v>6.4814814814814811E-2</v>
      </c>
      <c r="D49" s="13" t="s">
        <v>28</v>
      </c>
      <c r="E49">
        <v>0.4236111111111111</v>
      </c>
      <c r="G49" s="2" t="s">
        <v>15</v>
      </c>
      <c r="H49">
        <v>5.3521126760563378E-2</v>
      </c>
      <c r="J49" s="13" t="s">
        <v>45</v>
      </c>
      <c r="K49">
        <v>0.17241379310344829</v>
      </c>
      <c r="M49" s="2" t="s">
        <v>21</v>
      </c>
      <c r="N49" s="1">
        <v>0.2541436464088398</v>
      </c>
      <c r="P49" s="4"/>
    </row>
    <row r="50" spans="1:16" ht="14.25" customHeight="1" x14ac:dyDescent="0.35">
      <c r="A50" s="3" t="s">
        <v>91</v>
      </c>
      <c r="B50" s="1">
        <v>6.25E-2</v>
      </c>
      <c r="D50" s="13" t="s">
        <v>54</v>
      </c>
      <c r="E50">
        <v>0.41666666666666669</v>
      </c>
      <c r="G50" s="13" t="s">
        <v>10</v>
      </c>
      <c r="H50">
        <v>5.28E-2</v>
      </c>
      <c r="J50" s="13" t="s">
        <v>112</v>
      </c>
      <c r="K50">
        <v>0.16666666666666666</v>
      </c>
      <c r="M50" s="2" t="s">
        <v>11</v>
      </c>
      <c r="N50" s="1">
        <v>0.25232403718459495</v>
      </c>
      <c r="P50" s="4"/>
    </row>
    <row r="51" spans="1:16" ht="14.25" customHeight="1" x14ac:dyDescent="0.35">
      <c r="A51" s="1" t="s">
        <v>7</v>
      </c>
      <c r="B51" s="1">
        <v>5.5853920515574654E-2</v>
      </c>
      <c r="D51" t="s">
        <v>43</v>
      </c>
      <c r="E51">
        <v>0.41463414634146339</v>
      </c>
      <c r="G51" t="s">
        <v>40</v>
      </c>
      <c r="H51">
        <v>5.128205128205128E-2</v>
      </c>
      <c r="J51" t="s">
        <v>49</v>
      </c>
      <c r="K51">
        <v>0.16666666666666666</v>
      </c>
      <c r="M51" s="1" t="s">
        <v>33</v>
      </c>
      <c r="N51" s="1">
        <v>0.25</v>
      </c>
      <c r="P51" s="4"/>
    </row>
    <row r="52" spans="1:16" ht="14.25" customHeight="1" x14ac:dyDescent="0.35">
      <c r="A52" s="1" t="s">
        <v>19</v>
      </c>
      <c r="B52" s="1">
        <v>0.05</v>
      </c>
      <c r="D52" t="s">
        <v>73</v>
      </c>
      <c r="E52">
        <v>0.4</v>
      </c>
      <c r="G52" t="s">
        <v>9</v>
      </c>
      <c r="H52">
        <v>5.0526315789473683E-2</v>
      </c>
      <c r="J52" t="s">
        <v>54</v>
      </c>
      <c r="K52">
        <v>0.16666666666666666</v>
      </c>
      <c r="M52" s="1" t="s">
        <v>101</v>
      </c>
      <c r="N52" s="1">
        <v>0.25</v>
      </c>
      <c r="P52" s="4"/>
    </row>
    <row r="53" spans="1:16" ht="14.25" customHeight="1" x14ac:dyDescent="0.35">
      <c r="A53" s="1" t="s">
        <v>8</v>
      </c>
      <c r="B53" s="1">
        <v>4.6216583597643864E-2</v>
      </c>
      <c r="D53" t="s">
        <v>75</v>
      </c>
      <c r="E53">
        <v>0.4</v>
      </c>
      <c r="G53" t="s">
        <v>31</v>
      </c>
      <c r="H53">
        <v>0.05</v>
      </c>
      <c r="J53" t="s">
        <v>18</v>
      </c>
      <c r="K53">
        <v>0.16477272727272727</v>
      </c>
      <c r="M53" s="1" t="s">
        <v>94</v>
      </c>
      <c r="N53" s="1">
        <v>0.25</v>
      </c>
      <c r="P53" s="4"/>
    </row>
    <row r="54" spans="1:16" ht="14.25" customHeight="1" x14ac:dyDescent="0.35">
      <c r="A54" s="1" t="s">
        <v>52</v>
      </c>
      <c r="B54" s="1">
        <v>4.1666666666666664E-2</v>
      </c>
      <c r="D54" t="s">
        <v>91</v>
      </c>
      <c r="E54">
        <v>0.4</v>
      </c>
      <c r="G54" t="s">
        <v>6</v>
      </c>
      <c r="H54">
        <v>4.4504643962848298E-2</v>
      </c>
      <c r="J54" t="s">
        <v>8</v>
      </c>
      <c r="K54">
        <v>0.15903942002718621</v>
      </c>
      <c r="M54" s="1" t="s">
        <v>95</v>
      </c>
      <c r="N54" s="1">
        <v>0.25</v>
      </c>
      <c r="P54" s="4"/>
    </row>
    <row r="55" spans="1:16" ht="14.25" customHeight="1" x14ac:dyDescent="0.35">
      <c r="A55" s="1" t="s">
        <v>51</v>
      </c>
      <c r="B55" s="1">
        <v>3.7037037037037035E-2</v>
      </c>
      <c r="D55" t="s">
        <v>17</v>
      </c>
      <c r="E55">
        <v>0.38250000000000001</v>
      </c>
      <c r="G55" t="s">
        <v>46</v>
      </c>
      <c r="H55">
        <v>4.3478260869565216E-2</v>
      </c>
      <c r="J55" t="s">
        <v>17</v>
      </c>
      <c r="K55">
        <v>0.1575</v>
      </c>
      <c r="M55" s="1" t="s">
        <v>56</v>
      </c>
      <c r="N55" s="1">
        <v>0.25</v>
      </c>
      <c r="P55" s="4"/>
    </row>
    <row r="56" spans="1:16" ht="14.25" customHeight="1" x14ac:dyDescent="0.35">
      <c r="A56" s="1" t="s">
        <v>25</v>
      </c>
      <c r="B56" s="1">
        <v>3.5897435897435895E-2</v>
      </c>
      <c r="D56" t="s">
        <v>5</v>
      </c>
      <c r="E56">
        <v>0.36976190476190474</v>
      </c>
      <c r="G56" t="s">
        <v>52</v>
      </c>
      <c r="H56">
        <v>4.1666666666666664E-2</v>
      </c>
      <c r="J56" t="s">
        <v>25</v>
      </c>
      <c r="K56">
        <v>0.14871794871794872</v>
      </c>
      <c r="M56" s="1" t="s">
        <v>5</v>
      </c>
      <c r="N56" s="1">
        <v>0.23238095238095238</v>
      </c>
      <c r="P56" s="4"/>
    </row>
    <row r="57" spans="1:16" ht="14.25" customHeight="1" x14ac:dyDescent="0.35">
      <c r="A57" s="1" t="s">
        <v>37</v>
      </c>
      <c r="B57" s="1">
        <v>2.9411764705882353E-2</v>
      </c>
      <c r="D57" t="s">
        <v>48</v>
      </c>
      <c r="E57">
        <v>0.36666666666666664</v>
      </c>
      <c r="G57" t="s">
        <v>53</v>
      </c>
      <c r="H57">
        <v>0.04</v>
      </c>
      <c r="J57" t="s">
        <v>63</v>
      </c>
      <c r="K57">
        <v>0.14285714285714285</v>
      </c>
      <c r="M57" s="1" t="s">
        <v>59</v>
      </c>
      <c r="N57" s="1">
        <v>0.23076923076923078</v>
      </c>
      <c r="P57" s="4"/>
    </row>
    <row r="58" spans="1:16" ht="14.25" customHeight="1" x14ac:dyDescent="0.35">
      <c r="A58" s="1" t="s">
        <v>16</v>
      </c>
      <c r="B58" s="1">
        <v>2.7624309392265192E-2</v>
      </c>
      <c r="D58" t="s">
        <v>20</v>
      </c>
      <c r="E58">
        <v>0.36554621848739494</v>
      </c>
      <c r="G58" t="s">
        <v>44</v>
      </c>
      <c r="H58">
        <v>0.04</v>
      </c>
      <c r="J58" t="s">
        <v>92</v>
      </c>
      <c r="K58">
        <v>0.14285714285714285</v>
      </c>
      <c r="M58" s="1" t="s">
        <v>43</v>
      </c>
      <c r="N58" s="1">
        <v>0.21951219512195122</v>
      </c>
      <c r="P58" s="4"/>
    </row>
    <row r="59" spans="1:16" ht="14.25" customHeight="1" x14ac:dyDescent="0.35">
      <c r="A59" s="1" t="s">
        <v>14</v>
      </c>
      <c r="B59" s="1">
        <v>2.7247956403269755E-2</v>
      </c>
      <c r="D59" t="s">
        <v>42</v>
      </c>
      <c r="E59">
        <v>0.3611111111111111</v>
      </c>
      <c r="G59" t="s">
        <v>14</v>
      </c>
      <c r="H59">
        <v>3.8147138964577658E-2</v>
      </c>
      <c r="J59" t="s">
        <v>90</v>
      </c>
      <c r="K59">
        <v>0.14285714285714285</v>
      </c>
      <c r="M59" s="1" t="s">
        <v>66</v>
      </c>
      <c r="N59" s="1">
        <v>0.2</v>
      </c>
      <c r="P59" s="4"/>
    </row>
    <row r="60" spans="1:16" ht="14.25" customHeight="1" x14ac:dyDescent="0.35">
      <c r="A60" s="1" t="s">
        <v>36</v>
      </c>
      <c r="B60" s="1">
        <v>2.6315789473684209E-2</v>
      </c>
      <c r="D60" t="s">
        <v>55</v>
      </c>
      <c r="E60">
        <v>0.35294117647058826</v>
      </c>
      <c r="G60" t="s">
        <v>5</v>
      </c>
      <c r="H60">
        <v>3.5952380952380951E-2</v>
      </c>
      <c r="J60" t="s">
        <v>20</v>
      </c>
      <c r="K60">
        <v>0.13025210084033614</v>
      </c>
      <c r="M60" s="1" t="s">
        <v>82</v>
      </c>
      <c r="N60" s="1">
        <v>0.2</v>
      </c>
      <c r="P60" s="4"/>
    </row>
    <row r="61" spans="1:16" ht="14.25" customHeight="1" x14ac:dyDescent="0.35">
      <c r="A61" s="1" t="s">
        <v>26</v>
      </c>
      <c r="B61" s="1">
        <v>2.564102564102564E-2</v>
      </c>
      <c r="D61" t="s">
        <v>11</v>
      </c>
      <c r="E61">
        <v>0.34926958831341304</v>
      </c>
      <c r="G61" t="s">
        <v>11</v>
      </c>
      <c r="H61">
        <v>3.3200531208499334E-2</v>
      </c>
      <c r="J61" t="s">
        <v>40</v>
      </c>
      <c r="K61">
        <v>0.12820512820512819</v>
      </c>
      <c r="M61" s="1" t="s">
        <v>39</v>
      </c>
      <c r="N61" s="1">
        <v>0.2</v>
      </c>
      <c r="P61" s="4"/>
    </row>
    <row r="62" spans="1:16" ht="14.25" customHeight="1" x14ac:dyDescent="0.35">
      <c r="A62" s="1" t="s">
        <v>12</v>
      </c>
      <c r="B62" s="1">
        <v>2.2842639593908629E-2</v>
      </c>
      <c r="D62" t="s">
        <v>127</v>
      </c>
      <c r="E62">
        <v>0.33333333333333331</v>
      </c>
      <c r="G62" t="s">
        <v>27</v>
      </c>
      <c r="H62">
        <v>3.0303030303030304E-2</v>
      </c>
      <c r="J62" t="s">
        <v>101</v>
      </c>
      <c r="K62">
        <v>0.125</v>
      </c>
      <c r="M62" s="1" t="s">
        <v>10</v>
      </c>
      <c r="N62" s="1">
        <v>0.2</v>
      </c>
      <c r="P62" s="4"/>
    </row>
    <row r="63" spans="1:16" ht="14.25" customHeight="1" x14ac:dyDescent="0.35">
      <c r="A63" s="1" t="s">
        <v>35</v>
      </c>
      <c r="B63" s="1">
        <v>2.2727272727272728E-2</v>
      </c>
      <c r="D63" t="s">
        <v>88</v>
      </c>
      <c r="E63">
        <v>0.33333333333333331</v>
      </c>
      <c r="G63" t="s">
        <v>20</v>
      </c>
      <c r="H63">
        <v>2.9411764705882353E-2</v>
      </c>
      <c r="J63" t="s">
        <v>94</v>
      </c>
      <c r="K63">
        <v>0.125</v>
      </c>
      <c r="M63" s="1" t="s">
        <v>75</v>
      </c>
      <c r="N63" s="1">
        <v>0.2</v>
      </c>
      <c r="P63" s="4"/>
    </row>
    <row r="64" spans="1:16" ht="14.25" customHeight="1" x14ac:dyDescent="0.35">
      <c r="A64" s="1" t="s">
        <v>17</v>
      </c>
      <c r="B64" s="1">
        <v>1.7500000000000002E-2</v>
      </c>
      <c r="D64" t="s">
        <v>78</v>
      </c>
      <c r="E64">
        <v>0.33333333333333331</v>
      </c>
      <c r="G64" t="s">
        <v>42</v>
      </c>
      <c r="H64">
        <v>2.7777777777777776E-2</v>
      </c>
      <c r="J64" t="s">
        <v>34</v>
      </c>
      <c r="K64">
        <v>0.125</v>
      </c>
      <c r="M64" s="1" t="s">
        <v>42</v>
      </c>
      <c r="N64" s="1">
        <v>0.19444444444444445</v>
      </c>
      <c r="P64" s="4"/>
    </row>
    <row r="65" spans="1:16" ht="14.25" customHeight="1" x14ac:dyDescent="0.35">
      <c r="A65" s="1" t="s">
        <v>13</v>
      </c>
      <c r="B65" s="1">
        <v>1.6877637130801686E-2</v>
      </c>
      <c r="D65" t="s">
        <v>25</v>
      </c>
      <c r="E65">
        <v>0.33333333333333331</v>
      </c>
      <c r="G65" t="s">
        <v>30</v>
      </c>
      <c r="H65">
        <v>2.5316455696202531E-2</v>
      </c>
      <c r="J65" t="s">
        <v>64</v>
      </c>
      <c r="K65">
        <v>0.125</v>
      </c>
      <c r="M65" s="1" t="s">
        <v>51</v>
      </c>
      <c r="N65" s="1">
        <v>0.18518518518518517</v>
      </c>
      <c r="P65" s="4"/>
    </row>
    <row r="66" spans="1:16" ht="14.25" customHeight="1" x14ac:dyDescent="0.35">
      <c r="A66" s="1" t="s">
        <v>30</v>
      </c>
      <c r="B66" s="1">
        <v>1.2658227848101266E-2</v>
      </c>
      <c r="D66" t="s">
        <v>96</v>
      </c>
      <c r="E66">
        <v>0.33333333333333331</v>
      </c>
      <c r="J66" t="s">
        <v>14</v>
      </c>
      <c r="K66">
        <v>0.1226158038147139</v>
      </c>
      <c r="M66" s="1" t="s">
        <v>13</v>
      </c>
      <c r="N66" s="1">
        <v>0.18354430379746836</v>
      </c>
      <c r="P66" s="4"/>
    </row>
    <row r="67" spans="1:16" ht="14.25" customHeight="1" x14ac:dyDescent="0.35">
      <c r="A67" s="1" t="s">
        <v>21</v>
      </c>
      <c r="B67" s="1">
        <v>1.1049723756906077E-2</v>
      </c>
      <c r="D67" t="s">
        <v>134</v>
      </c>
      <c r="E67">
        <v>0.33333333333333331</v>
      </c>
      <c r="J67" t="s">
        <v>53</v>
      </c>
      <c r="K67">
        <v>0.12</v>
      </c>
      <c r="M67" s="1" t="s">
        <v>28</v>
      </c>
      <c r="N67" s="1">
        <v>0.1736111111111111</v>
      </c>
      <c r="P67" s="4"/>
    </row>
    <row r="68" spans="1:16" ht="14.25" customHeight="1" x14ac:dyDescent="0.35">
      <c r="D68" t="s">
        <v>86</v>
      </c>
      <c r="E68">
        <v>0.33333333333333331</v>
      </c>
      <c r="J68" t="s">
        <v>44</v>
      </c>
      <c r="K68">
        <v>0.12</v>
      </c>
      <c r="M68" s="1" t="s">
        <v>24</v>
      </c>
      <c r="N68" s="1">
        <v>0.17112299465240641</v>
      </c>
      <c r="P68" s="4"/>
    </row>
    <row r="69" spans="1:16" ht="14.25" customHeight="1" x14ac:dyDescent="0.35">
      <c r="D69" t="s">
        <v>87</v>
      </c>
      <c r="E69">
        <v>0.33333333333333331</v>
      </c>
      <c r="J69" t="s">
        <v>55</v>
      </c>
      <c r="K69">
        <v>0.11764705882352941</v>
      </c>
      <c r="M69" s="1" t="s">
        <v>112</v>
      </c>
      <c r="N69" s="1">
        <v>0.16666666666666666</v>
      </c>
      <c r="P69" s="4"/>
    </row>
    <row r="70" spans="1:16" ht="14.25" customHeight="1" x14ac:dyDescent="0.35">
      <c r="D70" t="s">
        <v>124</v>
      </c>
      <c r="E70">
        <v>0.33333333333333331</v>
      </c>
      <c r="J70" t="s">
        <v>31</v>
      </c>
      <c r="K70">
        <v>0.11666666666666667</v>
      </c>
      <c r="M70" s="1" t="s">
        <v>44</v>
      </c>
      <c r="N70" s="1">
        <v>0.16</v>
      </c>
      <c r="P70" s="4"/>
    </row>
    <row r="71" spans="1:16" ht="14.25" customHeight="1" x14ac:dyDescent="0.35">
      <c r="D71" t="s">
        <v>8</v>
      </c>
      <c r="E71">
        <v>0.33031264159492524</v>
      </c>
      <c r="J71" t="s">
        <v>36</v>
      </c>
      <c r="K71">
        <v>0.10526315789473684</v>
      </c>
      <c r="M71" s="1" t="s">
        <v>22</v>
      </c>
      <c r="N71" s="1">
        <v>0.15508021390374332</v>
      </c>
      <c r="P71" s="4"/>
    </row>
    <row r="72" spans="1:16" ht="14.25" customHeight="1" x14ac:dyDescent="0.35">
      <c r="D72" t="s">
        <v>37</v>
      </c>
      <c r="E72">
        <v>0.3235294117647059</v>
      </c>
      <c r="J72" t="s">
        <v>7</v>
      </c>
      <c r="K72">
        <v>0.1041890440386681</v>
      </c>
      <c r="M72" s="1" t="s">
        <v>12</v>
      </c>
      <c r="N72" s="1">
        <v>0.15228426395939088</v>
      </c>
      <c r="P72" s="4"/>
    </row>
    <row r="73" spans="1:16" ht="14.25" customHeight="1" x14ac:dyDescent="0.35">
      <c r="D73" t="s">
        <v>13</v>
      </c>
      <c r="E73">
        <v>0.31856540084388185</v>
      </c>
      <c r="J73" t="s">
        <v>39</v>
      </c>
      <c r="K73">
        <v>0.1</v>
      </c>
      <c r="M73" s="1" t="s">
        <v>18</v>
      </c>
      <c r="N73" s="1">
        <v>0.14772727272727273</v>
      </c>
      <c r="P73" s="4"/>
    </row>
    <row r="74" spans="1:16" ht="14.25" customHeight="1" x14ac:dyDescent="0.35">
      <c r="D74" t="s">
        <v>21</v>
      </c>
      <c r="E74">
        <v>0.31491712707182318</v>
      </c>
      <c r="J74" t="s">
        <v>22</v>
      </c>
      <c r="K74">
        <v>9.6256684491978606E-2</v>
      </c>
      <c r="M74" s="1" t="s">
        <v>106</v>
      </c>
      <c r="N74" s="1">
        <v>0.14285714285714285</v>
      </c>
      <c r="P74" s="4"/>
    </row>
    <row r="75" spans="1:16" ht="14.25" customHeight="1" x14ac:dyDescent="0.35">
      <c r="D75" t="s">
        <v>6</v>
      </c>
      <c r="E75">
        <v>0.31308049535603716</v>
      </c>
      <c r="J75" t="s">
        <v>52</v>
      </c>
      <c r="K75">
        <v>8.3333333333333329E-2</v>
      </c>
      <c r="M75" s="1" t="s">
        <v>93</v>
      </c>
      <c r="N75" s="1">
        <v>0.14285714285714285</v>
      </c>
      <c r="P75" s="4"/>
    </row>
    <row r="76" spans="1:16" ht="14.25" customHeight="1" x14ac:dyDescent="0.35">
      <c r="D76" t="s">
        <v>59</v>
      </c>
      <c r="E76">
        <v>0.30769230769230771</v>
      </c>
      <c r="J76" t="s">
        <v>41</v>
      </c>
      <c r="K76">
        <v>6.8965517241379309E-2</v>
      </c>
      <c r="M76" s="1" t="s">
        <v>92</v>
      </c>
      <c r="N76" s="1">
        <v>0.14285714285714285</v>
      </c>
      <c r="P76" s="4"/>
    </row>
    <row r="77" spans="1:16" ht="14.25" customHeight="1" x14ac:dyDescent="0.35">
      <c r="D77" t="s">
        <v>46</v>
      </c>
      <c r="E77">
        <v>0.30434782608695654</v>
      </c>
      <c r="J77" t="s">
        <v>38</v>
      </c>
      <c r="K77">
        <v>6.8965517241379309E-2</v>
      </c>
      <c r="M77" s="1" t="s">
        <v>48</v>
      </c>
      <c r="N77" s="1">
        <v>0.13333333333333333</v>
      </c>
      <c r="P77" s="4"/>
    </row>
    <row r="78" spans="1:16" ht="14.25" customHeight="1" x14ac:dyDescent="0.35">
      <c r="D78" t="s">
        <v>14</v>
      </c>
      <c r="E78">
        <v>0.3024523160762943</v>
      </c>
      <c r="J78" t="s">
        <v>23</v>
      </c>
      <c r="K78">
        <v>5.9907834101382486E-2</v>
      </c>
      <c r="M78" s="1" t="s">
        <v>40</v>
      </c>
      <c r="N78" s="1">
        <v>0.12820512820512819</v>
      </c>
      <c r="P78" s="4"/>
    </row>
    <row r="79" spans="1:16" ht="14.25" customHeight="1" x14ac:dyDescent="0.35">
      <c r="D79" t="s">
        <v>31</v>
      </c>
      <c r="E79">
        <v>0.28333333333333333</v>
      </c>
      <c r="J79" t="s">
        <v>24</v>
      </c>
      <c r="K79">
        <v>5.3475935828877004E-2</v>
      </c>
      <c r="M79" s="1" t="s">
        <v>34</v>
      </c>
      <c r="N79" s="1">
        <v>0.125</v>
      </c>
      <c r="P79" s="4"/>
    </row>
    <row r="80" spans="1:16" ht="14.25" customHeight="1" x14ac:dyDescent="0.35">
      <c r="D80" t="s">
        <v>10</v>
      </c>
      <c r="E80">
        <v>0.28000000000000003</v>
      </c>
      <c r="J80" t="s">
        <v>29</v>
      </c>
      <c r="K80">
        <v>4.878048780487805E-2</v>
      </c>
      <c r="M80" s="1" t="s">
        <v>50</v>
      </c>
      <c r="N80" s="1">
        <v>0.125</v>
      </c>
      <c r="P80" s="4"/>
    </row>
    <row r="81" spans="4:16" ht="14.25" customHeight="1" x14ac:dyDescent="0.35">
      <c r="D81" t="s">
        <v>32</v>
      </c>
      <c r="E81">
        <v>0.27777777777777779</v>
      </c>
      <c r="J81" t="s">
        <v>35</v>
      </c>
      <c r="K81">
        <v>4.5454545454545456E-2</v>
      </c>
      <c r="M81" s="1" t="s">
        <v>9</v>
      </c>
      <c r="N81" s="1">
        <v>0.12421052631578948</v>
      </c>
      <c r="P81" s="4"/>
    </row>
    <row r="82" spans="4:16" ht="14.25" customHeight="1" x14ac:dyDescent="0.35">
      <c r="D82" t="s">
        <v>19</v>
      </c>
      <c r="E82">
        <v>0.27647058823529413</v>
      </c>
      <c r="J82" t="s">
        <v>9</v>
      </c>
      <c r="K82">
        <v>4.1052631578947368E-2</v>
      </c>
      <c r="M82" s="1" t="s">
        <v>23</v>
      </c>
      <c r="N82" s="1">
        <v>0.11981566820276497</v>
      </c>
      <c r="P82" s="4"/>
    </row>
    <row r="83" spans="4:16" ht="14.25" customHeight="1" x14ac:dyDescent="0.35">
      <c r="D83" t="s">
        <v>60</v>
      </c>
      <c r="E83">
        <v>0.25</v>
      </c>
      <c r="J83" t="s">
        <v>5</v>
      </c>
      <c r="K83">
        <v>3.1190476190476192E-2</v>
      </c>
      <c r="M83" s="1" t="s">
        <v>35</v>
      </c>
      <c r="N83" s="1">
        <v>0.11363636363636363</v>
      </c>
      <c r="P83" s="4"/>
    </row>
    <row r="84" spans="4:16" ht="14.25" customHeight="1" x14ac:dyDescent="0.35">
      <c r="D84" t="s">
        <v>76</v>
      </c>
      <c r="E84">
        <v>0.25</v>
      </c>
      <c r="J84" t="s">
        <v>11</v>
      </c>
      <c r="K84">
        <v>2.9216467463479414E-2</v>
      </c>
      <c r="M84" s="1" t="s">
        <v>41</v>
      </c>
      <c r="N84" s="1">
        <v>0.10344827586206896</v>
      </c>
      <c r="P84" s="4"/>
    </row>
    <row r="85" spans="4:16" ht="14.25" customHeight="1" x14ac:dyDescent="0.35">
      <c r="D85" t="s">
        <v>33</v>
      </c>
      <c r="E85">
        <v>0.25</v>
      </c>
      <c r="J85" t="s">
        <v>16</v>
      </c>
      <c r="K85">
        <v>2.2099447513812154E-2</v>
      </c>
      <c r="M85" s="1" t="s">
        <v>38</v>
      </c>
      <c r="N85" s="1">
        <v>0.10344827586206896</v>
      </c>
      <c r="P85" s="4"/>
    </row>
    <row r="86" spans="4:16" ht="14.25" customHeight="1" x14ac:dyDescent="0.35">
      <c r="D86" t="s">
        <v>79</v>
      </c>
      <c r="E86">
        <v>0.25</v>
      </c>
      <c r="J86" t="s">
        <v>27</v>
      </c>
      <c r="K86">
        <v>1.5151515151515152E-2</v>
      </c>
      <c r="M86" s="1" t="s">
        <v>70</v>
      </c>
      <c r="N86" s="1">
        <v>9.0909090909090912E-2</v>
      </c>
      <c r="P86" s="4"/>
    </row>
    <row r="87" spans="4:16" ht="14.25" customHeight="1" x14ac:dyDescent="0.35">
      <c r="D87" t="s">
        <v>105</v>
      </c>
      <c r="E87">
        <v>0.25</v>
      </c>
      <c r="M87" s="1" t="s">
        <v>54</v>
      </c>
      <c r="N87" s="1">
        <v>8.3333333333333329E-2</v>
      </c>
      <c r="P87" s="4"/>
    </row>
    <row r="88" spans="4:16" ht="14.25" customHeight="1" x14ac:dyDescent="0.35">
      <c r="D88" t="s">
        <v>34</v>
      </c>
      <c r="E88">
        <v>0.25</v>
      </c>
      <c r="M88" s="1" t="s">
        <v>7</v>
      </c>
      <c r="N88" s="1">
        <v>7.9484425349087007E-2</v>
      </c>
      <c r="P88" s="4"/>
    </row>
    <row r="89" spans="4:16" ht="14.25" customHeight="1" x14ac:dyDescent="0.35">
      <c r="D89" t="s">
        <v>64</v>
      </c>
      <c r="E89">
        <v>0.25</v>
      </c>
      <c r="M89" s="1" t="s">
        <v>36</v>
      </c>
      <c r="N89" s="1">
        <v>7.8947368421052627E-2</v>
      </c>
      <c r="P89" s="4"/>
    </row>
    <row r="90" spans="4:16" ht="14.25" customHeight="1" x14ac:dyDescent="0.35">
      <c r="D90" t="s">
        <v>56</v>
      </c>
      <c r="E90">
        <v>0.25</v>
      </c>
      <c r="M90" s="1" t="s">
        <v>29</v>
      </c>
      <c r="N90" s="1">
        <v>7.3170731707317069E-2</v>
      </c>
      <c r="P90" s="4"/>
    </row>
    <row r="91" spans="4:16" ht="14.25" customHeight="1" x14ac:dyDescent="0.35">
      <c r="D91" t="s">
        <v>85</v>
      </c>
      <c r="E91">
        <v>0.25</v>
      </c>
      <c r="M91" s="1" t="s">
        <v>16</v>
      </c>
      <c r="N91" s="1">
        <v>2.7624309392265192E-2</v>
      </c>
      <c r="P91" s="4"/>
    </row>
    <row r="92" spans="4:16" ht="14.25" customHeight="1" x14ac:dyDescent="0.35">
      <c r="D92" t="s">
        <v>12</v>
      </c>
      <c r="E92">
        <v>0.24619289340101522</v>
      </c>
      <c r="P92" s="4"/>
    </row>
    <row r="93" spans="4:16" ht="14.25" customHeight="1" x14ac:dyDescent="0.35">
      <c r="D93" t="s">
        <v>30</v>
      </c>
      <c r="E93">
        <v>0.22784810126582278</v>
      </c>
      <c r="P93" s="4"/>
    </row>
    <row r="94" spans="4:16" ht="14.25" customHeight="1" x14ac:dyDescent="0.35">
      <c r="D94" t="s">
        <v>26</v>
      </c>
      <c r="E94">
        <v>0.22435897435897437</v>
      </c>
      <c r="P94" s="4"/>
    </row>
    <row r="95" spans="4:16" ht="14.25" customHeight="1" x14ac:dyDescent="0.35">
      <c r="D95" t="s">
        <v>45</v>
      </c>
      <c r="E95">
        <v>0.20689655172413793</v>
      </c>
      <c r="P95" s="4"/>
    </row>
    <row r="96" spans="4:16" ht="14.25" customHeight="1" x14ac:dyDescent="0.35">
      <c r="D96" t="s">
        <v>66</v>
      </c>
      <c r="E96">
        <v>0.2</v>
      </c>
      <c r="P96" s="4"/>
    </row>
    <row r="97" spans="4:16" ht="14.25" customHeight="1" x14ac:dyDescent="0.35">
      <c r="D97" t="s">
        <v>99</v>
      </c>
      <c r="E97">
        <v>0.2</v>
      </c>
      <c r="P97" s="4"/>
    </row>
    <row r="98" spans="4:16" ht="14.25" customHeight="1" x14ac:dyDescent="0.35">
      <c r="D98" t="s">
        <v>57</v>
      </c>
      <c r="E98">
        <v>0.2</v>
      </c>
      <c r="P98" s="4"/>
    </row>
    <row r="99" spans="4:16" ht="14.25" customHeight="1" x14ac:dyDescent="0.35">
      <c r="D99" t="s">
        <v>15</v>
      </c>
      <c r="E99">
        <v>0.19436619718309858</v>
      </c>
      <c r="P99" s="4"/>
    </row>
    <row r="100" spans="4:16" ht="14.25" customHeight="1" x14ac:dyDescent="0.35">
      <c r="D100" t="s">
        <v>47</v>
      </c>
      <c r="E100">
        <v>0.1875</v>
      </c>
      <c r="P100" s="4"/>
    </row>
    <row r="101" spans="4:16" ht="14.25" customHeight="1" x14ac:dyDescent="0.35">
      <c r="P101" s="4"/>
    </row>
    <row r="102" spans="4:16" ht="14.25" customHeight="1" x14ac:dyDescent="0.35">
      <c r="P102" s="4"/>
    </row>
    <row r="103" spans="4:16" ht="14.25" customHeight="1" x14ac:dyDescent="0.35">
      <c r="P103" s="4"/>
    </row>
    <row r="104" spans="4:16" ht="14.25" customHeight="1" x14ac:dyDescent="0.35">
      <c r="P104" s="4"/>
    </row>
    <row r="105" spans="4:16" ht="14.25" customHeight="1" x14ac:dyDescent="0.35">
      <c r="P105" s="4"/>
    </row>
    <row r="106" spans="4:16" ht="14.25" customHeight="1" x14ac:dyDescent="0.35">
      <c r="P106" s="4"/>
    </row>
    <row r="107" spans="4:16" ht="14.25" customHeight="1" x14ac:dyDescent="0.35">
      <c r="P107" s="4"/>
    </row>
    <row r="108" spans="4:16" ht="14.25" customHeight="1" x14ac:dyDescent="0.35">
      <c r="P108" s="4"/>
    </row>
    <row r="109" spans="4:16" ht="14.25" customHeight="1" x14ac:dyDescent="0.35">
      <c r="P109" s="4"/>
    </row>
    <row r="110" spans="4:16" ht="14.25" customHeight="1" x14ac:dyDescent="0.35">
      <c r="P110" s="4"/>
    </row>
    <row r="111" spans="4:16" ht="14.25" customHeight="1" x14ac:dyDescent="0.35">
      <c r="P111" s="4"/>
    </row>
    <row r="112" spans="4:16" ht="14.25" customHeight="1" x14ac:dyDescent="0.35">
      <c r="P112" s="4"/>
    </row>
    <row r="113" spans="16:16" ht="14.25" customHeight="1" x14ac:dyDescent="0.35">
      <c r="P113" s="4"/>
    </row>
    <row r="114" spans="16:16" ht="14.25" customHeight="1" x14ac:dyDescent="0.35">
      <c r="P114" s="4"/>
    </row>
    <row r="115" spans="16:16" ht="14.25" customHeight="1" x14ac:dyDescent="0.35">
      <c r="P115" s="4"/>
    </row>
    <row r="116" spans="16:16" ht="14.25" customHeight="1" x14ac:dyDescent="0.35">
      <c r="P116" s="4"/>
    </row>
    <row r="117" spans="16:16" ht="14.25" customHeight="1" x14ac:dyDescent="0.35">
      <c r="P117" s="4"/>
    </row>
    <row r="118" spans="16:16" ht="14.25" customHeight="1" x14ac:dyDescent="0.35">
      <c r="P118" s="4"/>
    </row>
    <row r="119" spans="16:16" ht="14.25" customHeight="1" x14ac:dyDescent="0.35">
      <c r="P119" s="4"/>
    </row>
    <row r="120" spans="16:16" ht="14.25" customHeight="1" x14ac:dyDescent="0.35">
      <c r="P120" s="4"/>
    </row>
    <row r="121" spans="16:16" ht="14.25" customHeight="1" x14ac:dyDescent="0.35">
      <c r="P121" s="4"/>
    </row>
    <row r="122" spans="16:16" ht="14.25" customHeight="1" x14ac:dyDescent="0.35">
      <c r="P122" s="4"/>
    </row>
    <row r="123" spans="16:16" ht="14.25" customHeight="1" x14ac:dyDescent="0.35">
      <c r="P123" s="4"/>
    </row>
    <row r="124" spans="16:16" ht="14.25" customHeight="1" x14ac:dyDescent="0.35">
      <c r="P124" s="4"/>
    </row>
    <row r="125" spans="16:16" ht="14.25" customHeight="1" x14ac:dyDescent="0.35">
      <c r="P125" s="4"/>
    </row>
    <row r="126" spans="16:16" ht="14.25" customHeight="1" x14ac:dyDescent="0.35">
      <c r="P126" s="4"/>
    </row>
    <row r="127" spans="16:16" ht="14.25" customHeight="1" x14ac:dyDescent="0.35">
      <c r="P127" s="4"/>
    </row>
    <row r="128" spans="16:16" ht="14.25" customHeight="1" x14ac:dyDescent="0.35">
      <c r="P128" s="4"/>
    </row>
    <row r="129" spans="16:16" ht="14.25" customHeight="1" x14ac:dyDescent="0.35">
      <c r="P129" s="4"/>
    </row>
    <row r="130" spans="16:16" ht="14.25" customHeight="1" x14ac:dyDescent="0.35">
      <c r="P130" s="4"/>
    </row>
    <row r="131" spans="16:16" ht="14.25" customHeight="1" x14ac:dyDescent="0.35">
      <c r="P131" s="4"/>
    </row>
    <row r="132" spans="16:16" ht="14.25" customHeight="1" x14ac:dyDescent="0.35">
      <c r="P132" s="4"/>
    </row>
    <row r="133" spans="16:16" ht="14.25" customHeight="1" x14ac:dyDescent="0.35">
      <c r="P133" s="4"/>
    </row>
    <row r="134" spans="16:16" ht="14.25" customHeight="1" x14ac:dyDescent="0.35">
      <c r="P134" s="4"/>
    </row>
    <row r="135" spans="16:16" ht="14.25" customHeight="1" x14ac:dyDescent="0.35">
      <c r="P135" s="4"/>
    </row>
    <row r="136" spans="16:16" ht="14.25" customHeight="1" x14ac:dyDescent="0.35">
      <c r="P136" s="4"/>
    </row>
    <row r="137" spans="16:16" ht="14.25" customHeight="1" x14ac:dyDescent="0.35">
      <c r="P137" s="4"/>
    </row>
    <row r="138" spans="16:16" ht="14.25" customHeight="1" x14ac:dyDescent="0.35">
      <c r="P138" s="4"/>
    </row>
    <row r="139" spans="16:16" ht="14.25" customHeight="1" x14ac:dyDescent="0.35">
      <c r="P139" s="4"/>
    </row>
    <row r="140" spans="16:16" ht="14.25" customHeight="1" x14ac:dyDescent="0.35">
      <c r="P140" s="4"/>
    </row>
    <row r="141" spans="16:16" ht="14.25" customHeight="1" x14ac:dyDescent="0.35">
      <c r="P141" s="4"/>
    </row>
    <row r="142" spans="16:16" ht="14.25" customHeight="1" x14ac:dyDescent="0.35">
      <c r="P142" s="4"/>
    </row>
    <row r="143" spans="16:16" ht="14.25" customHeight="1" x14ac:dyDescent="0.35">
      <c r="P143" s="4"/>
    </row>
    <row r="144" spans="16:16" ht="14.25" customHeight="1" x14ac:dyDescent="0.35">
      <c r="P144" s="4"/>
    </row>
    <row r="145" spans="16:16" ht="14.25" customHeight="1" x14ac:dyDescent="0.35">
      <c r="P145" s="4"/>
    </row>
    <row r="146" spans="16:16" ht="14.25" customHeight="1" x14ac:dyDescent="0.35">
      <c r="P146" s="4"/>
    </row>
    <row r="147" spans="16:16" ht="14.25" customHeight="1" x14ac:dyDescent="0.35">
      <c r="P147" s="4"/>
    </row>
    <row r="148" spans="16:16" ht="14.25" customHeight="1" x14ac:dyDescent="0.35">
      <c r="P148" s="4"/>
    </row>
    <row r="149" spans="16:16" ht="14.25" customHeight="1" x14ac:dyDescent="0.35">
      <c r="P149" s="4"/>
    </row>
    <row r="150" spans="16:16" ht="14.25" customHeight="1" x14ac:dyDescent="0.35">
      <c r="P150" s="4"/>
    </row>
    <row r="151" spans="16:16" ht="14.25" customHeight="1" x14ac:dyDescent="0.35">
      <c r="P151" s="4"/>
    </row>
    <row r="152" spans="16:16" ht="14.25" customHeight="1" x14ac:dyDescent="0.35">
      <c r="P152" s="4"/>
    </row>
    <row r="153" spans="16:16" ht="14.25" customHeight="1" x14ac:dyDescent="0.35">
      <c r="P153" s="4"/>
    </row>
    <row r="154" spans="16:16" ht="14.25" customHeight="1" x14ac:dyDescent="0.35">
      <c r="P154" s="4"/>
    </row>
    <row r="155" spans="16:16" ht="14.25" customHeight="1" x14ac:dyDescent="0.35">
      <c r="P155" s="4"/>
    </row>
    <row r="156" spans="16:16" ht="14.25" customHeight="1" x14ac:dyDescent="0.35">
      <c r="P156" s="4"/>
    </row>
    <row r="157" spans="16:16" ht="14.25" customHeight="1" x14ac:dyDescent="0.35">
      <c r="P157" s="4"/>
    </row>
    <row r="158" spans="16:16" ht="14.25" customHeight="1" x14ac:dyDescent="0.35">
      <c r="P158" s="4"/>
    </row>
    <row r="159" spans="16:16" ht="14.25" customHeight="1" x14ac:dyDescent="0.35">
      <c r="P159" s="4"/>
    </row>
    <row r="160" spans="16:16" ht="14.25" customHeight="1" x14ac:dyDescent="0.35">
      <c r="P160" s="4"/>
    </row>
    <row r="161" spans="16:16" ht="14.25" customHeight="1" x14ac:dyDescent="0.35">
      <c r="P161" s="4"/>
    </row>
    <row r="162" spans="16:16" ht="14.25" customHeight="1" x14ac:dyDescent="0.35">
      <c r="P162" s="4"/>
    </row>
    <row r="163" spans="16:16" ht="14.25" customHeight="1" x14ac:dyDescent="0.35">
      <c r="P163" s="4"/>
    </row>
    <row r="164" spans="16:16" ht="14.25" customHeight="1" x14ac:dyDescent="0.35">
      <c r="P164" s="4"/>
    </row>
    <row r="165" spans="16:16" ht="14.25" customHeight="1" x14ac:dyDescent="0.35">
      <c r="P165" s="4"/>
    </row>
    <row r="166" spans="16:16" ht="14.25" customHeight="1" x14ac:dyDescent="0.35">
      <c r="P166" s="4"/>
    </row>
    <row r="167" spans="16:16" ht="14.25" customHeight="1" x14ac:dyDescent="0.35">
      <c r="P167" s="4"/>
    </row>
    <row r="168" spans="16:16" ht="14.25" customHeight="1" x14ac:dyDescent="0.35">
      <c r="P168" s="4"/>
    </row>
    <row r="169" spans="16:16" ht="14.25" customHeight="1" x14ac:dyDescent="0.35">
      <c r="P169" s="4"/>
    </row>
    <row r="170" spans="16:16" ht="14.25" customHeight="1" x14ac:dyDescent="0.35">
      <c r="P170" s="4"/>
    </row>
    <row r="171" spans="16:16" ht="14.25" customHeight="1" x14ac:dyDescent="0.35">
      <c r="P171" s="4"/>
    </row>
    <row r="172" spans="16:16" ht="14.25" customHeight="1" x14ac:dyDescent="0.35">
      <c r="P172" s="4"/>
    </row>
    <row r="173" spans="16:16" ht="14.25" customHeight="1" x14ac:dyDescent="0.35">
      <c r="P173" s="4"/>
    </row>
    <row r="174" spans="16:16" ht="14.25" customHeight="1" x14ac:dyDescent="0.35">
      <c r="P174" s="4"/>
    </row>
    <row r="175" spans="16:16" ht="14.25" customHeight="1" x14ac:dyDescent="0.35">
      <c r="P175" s="4"/>
    </row>
    <row r="176" spans="16:16" ht="14.25" customHeight="1" x14ac:dyDescent="0.35">
      <c r="P176" s="4"/>
    </row>
    <row r="177" spans="16:16" ht="14.25" customHeight="1" x14ac:dyDescent="0.35">
      <c r="P177" s="4"/>
    </row>
    <row r="178" spans="16:16" ht="14.25" customHeight="1" x14ac:dyDescent="0.35">
      <c r="P178" s="4"/>
    </row>
    <row r="179" spans="16:16" ht="14.25" customHeight="1" x14ac:dyDescent="0.35">
      <c r="P179" s="4"/>
    </row>
    <row r="180" spans="16:16" ht="14.25" customHeight="1" x14ac:dyDescent="0.35">
      <c r="P180" s="4"/>
    </row>
    <row r="181" spans="16:16" ht="14.25" customHeight="1" x14ac:dyDescent="0.35">
      <c r="P181" s="4"/>
    </row>
    <row r="182" spans="16:16" ht="14.25" customHeight="1" x14ac:dyDescent="0.35">
      <c r="P182" s="4"/>
    </row>
    <row r="183" spans="16:16" ht="14.25" customHeight="1" x14ac:dyDescent="0.35">
      <c r="P183" s="4"/>
    </row>
    <row r="184" spans="16:16" ht="14.25" customHeight="1" x14ac:dyDescent="0.35">
      <c r="P184" s="4"/>
    </row>
    <row r="185" spans="16:16" ht="14.25" customHeight="1" x14ac:dyDescent="0.35">
      <c r="P185" s="4"/>
    </row>
    <row r="186" spans="16:16" ht="14.25" customHeight="1" x14ac:dyDescent="0.35">
      <c r="P186" s="4"/>
    </row>
    <row r="187" spans="16:16" ht="14.25" customHeight="1" x14ac:dyDescent="0.35">
      <c r="P187" s="4"/>
    </row>
    <row r="188" spans="16:16" ht="14.25" customHeight="1" x14ac:dyDescent="0.35">
      <c r="P188" s="4"/>
    </row>
    <row r="189" spans="16:16" ht="14.25" customHeight="1" x14ac:dyDescent="0.35">
      <c r="P189" s="4"/>
    </row>
    <row r="190" spans="16:16" ht="14.25" customHeight="1" x14ac:dyDescent="0.35">
      <c r="P190" s="4"/>
    </row>
    <row r="191" spans="16:16" ht="14.25" customHeight="1" x14ac:dyDescent="0.35">
      <c r="P191" s="4"/>
    </row>
    <row r="192" spans="16:16" ht="14.25" customHeight="1" x14ac:dyDescent="0.35">
      <c r="P192" s="4"/>
    </row>
    <row r="193" spans="16:16" ht="14.25" customHeight="1" x14ac:dyDescent="0.35">
      <c r="P193" s="4"/>
    </row>
    <row r="194" spans="16:16" ht="14.25" customHeight="1" x14ac:dyDescent="0.35">
      <c r="P194" s="4"/>
    </row>
    <row r="195" spans="16:16" ht="14.25" customHeight="1" x14ac:dyDescent="0.35">
      <c r="P195" s="4"/>
    </row>
    <row r="196" spans="16:16" ht="14.25" customHeight="1" x14ac:dyDescent="0.35">
      <c r="P196" s="4"/>
    </row>
    <row r="197" spans="16:16" ht="14.25" customHeight="1" x14ac:dyDescent="0.35">
      <c r="P197" s="4"/>
    </row>
    <row r="198" spans="16:16" ht="14.25" customHeight="1" x14ac:dyDescent="0.35">
      <c r="P198" s="4"/>
    </row>
    <row r="199" spans="16:16" ht="14.25" customHeight="1" x14ac:dyDescent="0.35">
      <c r="P199" s="4"/>
    </row>
    <row r="200" spans="16:16" ht="14.25" customHeight="1" x14ac:dyDescent="0.35">
      <c r="P200" s="4"/>
    </row>
    <row r="201" spans="16:16" ht="14.25" customHeight="1" x14ac:dyDescent="0.35">
      <c r="P201" s="4"/>
    </row>
    <row r="202" spans="16:16" ht="14.25" customHeight="1" x14ac:dyDescent="0.35">
      <c r="P202" s="4"/>
    </row>
    <row r="203" spans="16:16" ht="14.25" customHeight="1" x14ac:dyDescent="0.35">
      <c r="P203" s="4"/>
    </row>
    <row r="204" spans="16:16" ht="14.25" customHeight="1" x14ac:dyDescent="0.35">
      <c r="P204" s="4"/>
    </row>
    <row r="205" spans="16:16" ht="14.25" customHeight="1" x14ac:dyDescent="0.35">
      <c r="P205" s="4"/>
    </row>
    <row r="206" spans="16:16" ht="14.25" customHeight="1" x14ac:dyDescent="0.35">
      <c r="P206" s="4"/>
    </row>
    <row r="207" spans="16:16" ht="14.25" customHeight="1" x14ac:dyDescent="0.35">
      <c r="P207" s="4"/>
    </row>
    <row r="208" spans="16:16" ht="14.25" customHeight="1" x14ac:dyDescent="0.35">
      <c r="P208" s="4"/>
    </row>
    <row r="209" spans="16:16" ht="14.25" customHeight="1" x14ac:dyDescent="0.35">
      <c r="P209" s="4"/>
    </row>
    <row r="210" spans="16:16" ht="14.25" customHeight="1" x14ac:dyDescent="0.35">
      <c r="P210" s="4"/>
    </row>
    <row r="211" spans="16:16" ht="14.25" customHeight="1" x14ac:dyDescent="0.35">
      <c r="P211" s="4"/>
    </row>
    <row r="212" spans="16:16" ht="14.25" customHeight="1" x14ac:dyDescent="0.35">
      <c r="P212" s="4"/>
    </row>
    <row r="213" spans="16:16" ht="14.25" customHeight="1" x14ac:dyDescent="0.35">
      <c r="P213" s="4"/>
    </row>
    <row r="214" spans="16:16" ht="14.25" customHeight="1" x14ac:dyDescent="0.35">
      <c r="P214" s="4"/>
    </row>
    <row r="215" spans="16:16" ht="14.25" customHeight="1" x14ac:dyDescent="0.35">
      <c r="P215" s="4"/>
    </row>
    <row r="216" spans="16:16" ht="14.25" customHeight="1" x14ac:dyDescent="0.35">
      <c r="P216" s="4"/>
    </row>
    <row r="217" spans="16:16" ht="14.25" customHeight="1" x14ac:dyDescent="0.35">
      <c r="P217" s="4"/>
    </row>
    <row r="218" spans="16:16" ht="14.25" customHeight="1" x14ac:dyDescent="0.35">
      <c r="P218" s="4"/>
    </row>
    <row r="219" spans="16:16" ht="14.25" customHeight="1" x14ac:dyDescent="0.35">
      <c r="P219" s="4"/>
    </row>
    <row r="220" spans="16:16" ht="14.25" customHeight="1" x14ac:dyDescent="0.35">
      <c r="P220" s="4"/>
    </row>
    <row r="221" spans="16:16" ht="14.25" customHeight="1" x14ac:dyDescent="0.35">
      <c r="P221" s="4"/>
    </row>
    <row r="222" spans="16:16" ht="14.25" customHeight="1" x14ac:dyDescent="0.35">
      <c r="P222" s="4"/>
    </row>
    <row r="223" spans="16:16" ht="14.25" customHeight="1" x14ac:dyDescent="0.35">
      <c r="P223" s="4"/>
    </row>
    <row r="224" spans="16:16" ht="14.25" customHeight="1" x14ac:dyDescent="0.35">
      <c r="P224" s="4"/>
    </row>
    <row r="225" spans="16:16" ht="14.25" customHeight="1" x14ac:dyDescent="0.35">
      <c r="P225" s="4"/>
    </row>
    <row r="226" spans="16:16" ht="14.25" customHeight="1" x14ac:dyDescent="0.35">
      <c r="P226" s="4"/>
    </row>
    <row r="227" spans="16:16" ht="14.25" customHeight="1" x14ac:dyDescent="0.35">
      <c r="P227" s="4"/>
    </row>
    <row r="228" spans="16:16" ht="14.25" customHeight="1" x14ac:dyDescent="0.35">
      <c r="P228" s="4"/>
    </row>
    <row r="229" spans="16:16" ht="14.25" customHeight="1" x14ac:dyDescent="0.35">
      <c r="P229" s="4"/>
    </row>
    <row r="230" spans="16:16" ht="14.25" customHeight="1" x14ac:dyDescent="0.35">
      <c r="P230" s="4"/>
    </row>
    <row r="231" spans="16:16" ht="14.25" customHeight="1" x14ac:dyDescent="0.35">
      <c r="P231" s="4"/>
    </row>
    <row r="232" spans="16:16" ht="14.25" customHeight="1" x14ac:dyDescent="0.35">
      <c r="P232" s="4"/>
    </row>
    <row r="233" spans="16:16" ht="14.25" customHeight="1" x14ac:dyDescent="0.35">
      <c r="P233" s="4"/>
    </row>
    <row r="234" spans="16:16" ht="14.25" customHeight="1" x14ac:dyDescent="0.35">
      <c r="P234" s="4"/>
    </row>
    <row r="235" spans="16:16" ht="14.25" customHeight="1" x14ac:dyDescent="0.35">
      <c r="P235" s="4"/>
    </row>
    <row r="236" spans="16:16" ht="14.25" customHeight="1" x14ac:dyDescent="0.35">
      <c r="P236" s="4"/>
    </row>
    <row r="237" spans="16:16" ht="14.25" customHeight="1" x14ac:dyDescent="0.35">
      <c r="P237" s="4"/>
    </row>
    <row r="238" spans="16:16" ht="14.25" customHeight="1" x14ac:dyDescent="0.35">
      <c r="P238" s="4"/>
    </row>
    <row r="239" spans="16:16" ht="14.25" customHeight="1" x14ac:dyDescent="0.35">
      <c r="P239" s="4"/>
    </row>
    <row r="240" spans="16:16" ht="14.25" customHeight="1" x14ac:dyDescent="0.35">
      <c r="P240" s="4"/>
    </row>
    <row r="241" spans="16:16" ht="14.25" customHeight="1" x14ac:dyDescent="0.35">
      <c r="P241" s="4"/>
    </row>
    <row r="242" spans="16:16" ht="14.25" customHeight="1" x14ac:dyDescent="0.35">
      <c r="P242" s="4"/>
    </row>
    <row r="243" spans="16:16" ht="14.25" customHeight="1" x14ac:dyDescent="0.35">
      <c r="P243" s="4"/>
    </row>
    <row r="244" spans="16:16" ht="14.25" customHeight="1" x14ac:dyDescent="0.35">
      <c r="P244" s="4"/>
    </row>
    <row r="245" spans="16:16" ht="14.25" customHeight="1" x14ac:dyDescent="0.35">
      <c r="P245" s="4"/>
    </row>
    <row r="246" spans="16:16" ht="14.25" customHeight="1" x14ac:dyDescent="0.35">
      <c r="P246" s="4"/>
    </row>
    <row r="247" spans="16:16" ht="14.25" customHeight="1" x14ac:dyDescent="0.35">
      <c r="P247" s="4"/>
    </row>
    <row r="248" spans="16:16" ht="14.25" customHeight="1" x14ac:dyDescent="0.35">
      <c r="P248" s="4"/>
    </row>
    <row r="249" spans="16:16" ht="14.25" customHeight="1" x14ac:dyDescent="0.35">
      <c r="P249" s="4"/>
    </row>
    <row r="250" spans="16:16" ht="14.25" customHeight="1" x14ac:dyDescent="0.35">
      <c r="P250" s="4"/>
    </row>
    <row r="251" spans="16:16" ht="14.25" customHeight="1" x14ac:dyDescent="0.35">
      <c r="P251" s="4"/>
    </row>
    <row r="252" spans="16:16" ht="14.25" customHeight="1" x14ac:dyDescent="0.35">
      <c r="P252" s="4"/>
    </row>
    <row r="253" spans="16:16" ht="14.25" customHeight="1" x14ac:dyDescent="0.35">
      <c r="P253" s="4"/>
    </row>
    <row r="254" spans="16:16" ht="14.25" customHeight="1" x14ac:dyDescent="0.35">
      <c r="P254" s="4"/>
    </row>
    <row r="255" spans="16:16" ht="14.25" customHeight="1" x14ac:dyDescent="0.35">
      <c r="P255" s="4"/>
    </row>
    <row r="256" spans="16:16" ht="14.25" customHeight="1" x14ac:dyDescent="0.35">
      <c r="P256" s="4"/>
    </row>
    <row r="257" spans="16:16" ht="14.25" customHeight="1" x14ac:dyDescent="0.35">
      <c r="P257" s="4"/>
    </row>
    <row r="258" spans="16:16" ht="14.25" customHeight="1" x14ac:dyDescent="0.35">
      <c r="P258" s="4"/>
    </row>
    <row r="259" spans="16:16" ht="14.25" customHeight="1" x14ac:dyDescent="0.35">
      <c r="P259" s="4"/>
    </row>
    <row r="260" spans="16:16" ht="14.25" customHeight="1" x14ac:dyDescent="0.35">
      <c r="P260" s="4"/>
    </row>
    <row r="261" spans="16:16" ht="14.25" customHeight="1" x14ac:dyDescent="0.35">
      <c r="P261" s="4"/>
    </row>
    <row r="262" spans="16:16" ht="14.25" customHeight="1" x14ac:dyDescent="0.35">
      <c r="P262" s="4"/>
    </row>
    <row r="263" spans="16:16" ht="14.25" customHeight="1" x14ac:dyDescent="0.35">
      <c r="P263" s="4"/>
    </row>
    <row r="264" spans="16:16" ht="14.25" customHeight="1" x14ac:dyDescent="0.35">
      <c r="P264" s="4"/>
    </row>
    <row r="265" spans="16:16" ht="14.25" customHeight="1" x14ac:dyDescent="0.35">
      <c r="P265" s="4"/>
    </row>
    <row r="266" spans="16:16" ht="14.25" customHeight="1" x14ac:dyDescent="0.35">
      <c r="P266" s="4"/>
    </row>
    <row r="267" spans="16:16" ht="14.25" customHeight="1" x14ac:dyDescent="0.35">
      <c r="P267" s="4"/>
    </row>
    <row r="268" spans="16:16" ht="14.25" customHeight="1" x14ac:dyDescent="0.35">
      <c r="P268" s="4"/>
    </row>
    <row r="269" spans="16:16" ht="14.25" customHeight="1" x14ac:dyDescent="0.35">
      <c r="P269" s="4"/>
    </row>
    <row r="270" spans="16:16" ht="14.25" customHeight="1" x14ac:dyDescent="0.35">
      <c r="P270" s="4"/>
    </row>
    <row r="271" spans="16:16" ht="14.25" customHeight="1" x14ac:dyDescent="0.35">
      <c r="P271" s="4"/>
    </row>
    <row r="272" spans="16:16" ht="14.25" customHeight="1" x14ac:dyDescent="0.35">
      <c r="P272" s="4"/>
    </row>
    <row r="273" spans="16:16" ht="14.25" customHeight="1" x14ac:dyDescent="0.35">
      <c r="P273" s="4"/>
    </row>
    <row r="274" spans="16:16" ht="14.25" customHeight="1" x14ac:dyDescent="0.35">
      <c r="P274" s="4"/>
    </row>
    <row r="275" spans="16:16" ht="14.25" customHeight="1" x14ac:dyDescent="0.35">
      <c r="P275" s="4"/>
    </row>
    <row r="276" spans="16:16" ht="14.25" customHeight="1" x14ac:dyDescent="0.35">
      <c r="P276" s="4"/>
    </row>
    <row r="277" spans="16:16" ht="14.25" customHeight="1" x14ac:dyDescent="0.35">
      <c r="P277" s="4"/>
    </row>
    <row r="278" spans="16:16" ht="14.25" customHeight="1" x14ac:dyDescent="0.35">
      <c r="P278" s="4"/>
    </row>
    <row r="279" spans="16:16" ht="14.25" customHeight="1" x14ac:dyDescent="0.35">
      <c r="P279" s="4"/>
    </row>
    <row r="280" spans="16:16" ht="14.25" customHeight="1" x14ac:dyDescent="0.35">
      <c r="P280" s="4"/>
    </row>
    <row r="281" spans="16:16" ht="14.25" customHeight="1" x14ac:dyDescent="0.35">
      <c r="P281" s="4"/>
    </row>
    <row r="282" spans="16:16" ht="14.25" customHeight="1" x14ac:dyDescent="0.35">
      <c r="P282" s="4"/>
    </row>
    <row r="283" spans="16:16" ht="14.25" customHeight="1" x14ac:dyDescent="0.35">
      <c r="P283" s="4"/>
    </row>
    <row r="284" spans="16:16" ht="14.25" customHeight="1" x14ac:dyDescent="0.35">
      <c r="P284" s="4"/>
    </row>
    <row r="285" spans="16:16" ht="14.25" customHeight="1" x14ac:dyDescent="0.35">
      <c r="P285" s="4"/>
    </row>
    <row r="286" spans="16:16" ht="14.25" customHeight="1" x14ac:dyDescent="0.35">
      <c r="P286" s="4"/>
    </row>
    <row r="287" spans="16:16" ht="14.25" customHeight="1" x14ac:dyDescent="0.35">
      <c r="P287" s="4"/>
    </row>
    <row r="288" spans="16:16" ht="14.25" customHeight="1" x14ac:dyDescent="0.35">
      <c r="P288" s="4"/>
    </row>
    <row r="289" spans="16:16" ht="14.25" customHeight="1" x14ac:dyDescent="0.35">
      <c r="P289" s="4"/>
    </row>
    <row r="290" spans="16:16" ht="14.25" customHeight="1" x14ac:dyDescent="0.35">
      <c r="P290" s="4"/>
    </row>
    <row r="291" spans="16:16" ht="14.25" customHeight="1" x14ac:dyDescent="0.35">
      <c r="P291" s="4"/>
    </row>
    <row r="292" spans="16:16" ht="14.25" customHeight="1" x14ac:dyDescent="0.35">
      <c r="P292" s="4"/>
    </row>
    <row r="293" spans="16:16" ht="14.25" customHeight="1" x14ac:dyDescent="0.35">
      <c r="P293" s="4"/>
    </row>
    <row r="294" spans="16:16" ht="14.25" customHeight="1" x14ac:dyDescent="0.35">
      <c r="P294" s="4"/>
    </row>
    <row r="295" spans="16:16" ht="14.25" customHeight="1" x14ac:dyDescent="0.35">
      <c r="P295" s="4"/>
    </row>
    <row r="296" spans="16:16" ht="14.25" customHeight="1" x14ac:dyDescent="0.35">
      <c r="P296" s="4"/>
    </row>
    <row r="297" spans="16:16" ht="14.25" customHeight="1" x14ac:dyDescent="0.35">
      <c r="P297" s="4"/>
    </row>
    <row r="298" spans="16:16" ht="14.25" customHeight="1" x14ac:dyDescent="0.35">
      <c r="P298" s="4"/>
    </row>
    <row r="299" spans="16:16" ht="14.25" customHeight="1" x14ac:dyDescent="0.35">
      <c r="P299" s="4"/>
    </row>
    <row r="300" spans="16:16" ht="14.25" customHeight="1" x14ac:dyDescent="0.35">
      <c r="P300" s="4"/>
    </row>
    <row r="301" spans="16:16" ht="14.25" customHeight="1" x14ac:dyDescent="0.35">
      <c r="P301" s="4"/>
    </row>
    <row r="302" spans="16:16" ht="14.25" customHeight="1" x14ac:dyDescent="0.35">
      <c r="P302" s="4"/>
    </row>
    <row r="303" spans="16:16" ht="14.25" customHeight="1" x14ac:dyDescent="0.35">
      <c r="P303" s="4"/>
    </row>
    <row r="304" spans="16:16" ht="14.25" customHeight="1" x14ac:dyDescent="0.35">
      <c r="P304" s="4"/>
    </row>
    <row r="305" spans="16:16" ht="14.25" customHeight="1" x14ac:dyDescent="0.35">
      <c r="P305" s="4"/>
    </row>
    <row r="306" spans="16:16" ht="14.25" customHeight="1" x14ac:dyDescent="0.35">
      <c r="P306" s="4"/>
    </row>
    <row r="307" spans="16:16" ht="14.25" customHeight="1" x14ac:dyDescent="0.35">
      <c r="P307" s="4"/>
    </row>
    <row r="308" spans="16:16" ht="14.25" customHeight="1" x14ac:dyDescent="0.35">
      <c r="P308" s="4"/>
    </row>
    <row r="309" spans="16:16" ht="14.25" customHeight="1" x14ac:dyDescent="0.35">
      <c r="P309" s="4"/>
    </row>
    <row r="310" spans="16:16" ht="14.25" customHeight="1" x14ac:dyDescent="0.35">
      <c r="P310" s="4"/>
    </row>
    <row r="311" spans="16:16" ht="14.25" customHeight="1" x14ac:dyDescent="0.35">
      <c r="P311" s="4"/>
    </row>
    <row r="312" spans="16:16" ht="14.25" customHeight="1" x14ac:dyDescent="0.35">
      <c r="P312" s="4"/>
    </row>
    <row r="313" spans="16:16" ht="14.25" customHeight="1" x14ac:dyDescent="0.35">
      <c r="P313" s="4"/>
    </row>
    <row r="314" spans="16:16" ht="14.25" customHeight="1" x14ac:dyDescent="0.35">
      <c r="P314" s="4"/>
    </row>
    <row r="315" spans="16:16" ht="14.25" customHeight="1" x14ac:dyDescent="0.35">
      <c r="P315" s="4"/>
    </row>
    <row r="316" spans="16:16" ht="14.25" customHeight="1" x14ac:dyDescent="0.35">
      <c r="P316" s="4"/>
    </row>
    <row r="317" spans="16:16" ht="14.25" customHeight="1" x14ac:dyDescent="0.35">
      <c r="P317" s="4"/>
    </row>
    <row r="318" spans="16:16" ht="14.25" customHeight="1" x14ac:dyDescent="0.35">
      <c r="P318" s="4"/>
    </row>
    <row r="319" spans="16:16" ht="14.25" customHeight="1" x14ac:dyDescent="0.35">
      <c r="P319" s="4"/>
    </row>
    <row r="320" spans="16:16" ht="14.25" customHeight="1" x14ac:dyDescent="0.35">
      <c r="P320" s="4"/>
    </row>
    <row r="321" spans="16:16" ht="14.25" customHeight="1" x14ac:dyDescent="0.35">
      <c r="P321" s="4"/>
    </row>
    <row r="322" spans="16:16" ht="14.25" customHeight="1" x14ac:dyDescent="0.35">
      <c r="P322" s="4"/>
    </row>
    <row r="323" spans="16:16" ht="14.25" customHeight="1" x14ac:dyDescent="0.35">
      <c r="P323" s="4"/>
    </row>
    <row r="324" spans="16:16" ht="14.25" customHeight="1" x14ac:dyDescent="0.35">
      <c r="P324" s="4"/>
    </row>
    <row r="325" spans="16:16" ht="14.25" customHeight="1" x14ac:dyDescent="0.35">
      <c r="P325" s="4"/>
    </row>
    <row r="326" spans="16:16" ht="14.25" customHeight="1" x14ac:dyDescent="0.35">
      <c r="P326" s="4"/>
    </row>
    <row r="327" spans="16:16" ht="14.25" customHeight="1" x14ac:dyDescent="0.35">
      <c r="P327" s="4"/>
    </row>
    <row r="328" spans="16:16" ht="14.25" customHeight="1" x14ac:dyDescent="0.35">
      <c r="P328" s="4"/>
    </row>
    <row r="329" spans="16:16" ht="14.25" customHeight="1" x14ac:dyDescent="0.35">
      <c r="P329" s="4"/>
    </row>
    <row r="330" spans="16:16" ht="14.25" customHeight="1" x14ac:dyDescent="0.35">
      <c r="P330" s="4"/>
    </row>
    <row r="331" spans="16:16" ht="14.25" customHeight="1" x14ac:dyDescent="0.35">
      <c r="P331" s="4"/>
    </row>
    <row r="332" spans="16:16" ht="14.25" customHeight="1" x14ac:dyDescent="0.35">
      <c r="P332" s="4"/>
    </row>
    <row r="333" spans="16:16" ht="14.25" customHeight="1" x14ac:dyDescent="0.35">
      <c r="P333" s="4"/>
    </row>
    <row r="334" spans="16:16" ht="14.25" customHeight="1" x14ac:dyDescent="0.35">
      <c r="P334" s="4"/>
    </row>
    <row r="335" spans="16:16" ht="14.25" customHeight="1" x14ac:dyDescent="0.35">
      <c r="P335" s="4"/>
    </row>
    <row r="336" spans="16:16" ht="14.25" customHeight="1" x14ac:dyDescent="0.35">
      <c r="P336" s="4"/>
    </row>
    <row r="337" spans="16:16" ht="14.25" customHeight="1" x14ac:dyDescent="0.35">
      <c r="P337" s="4"/>
    </row>
    <row r="338" spans="16:16" ht="14.25" customHeight="1" x14ac:dyDescent="0.35">
      <c r="P338" s="4"/>
    </row>
    <row r="339" spans="16:16" ht="14.25" customHeight="1" x14ac:dyDescent="0.35">
      <c r="P339" s="4"/>
    </row>
    <row r="340" spans="16:16" ht="14.25" customHeight="1" x14ac:dyDescent="0.35">
      <c r="P340" s="4"/>
    </row>
    <row r="341" spans="16:16" ht="14.25" customHeight="1" x14ac:dyDescent="0.35">
      <c r="P341" s="4"/>
    </row>
    <row r="342" spans="16:16" ht="14.25" customHeight="1" x14ac:dyDescent="0.35">
      <c r="P342" s="4"/>
    </row>
    <row r="343" spans="16:16" ht="14.25" customHeight="1" x14ac:dyDescent="0.35">
      <c r="P343" s="4"/>
    </row>
    <row r="344" spans="16:16" ht="14.25" customHeight="1" x14ac:dyDescent="0.35">
      <c r="P344" s="4"/>
    </row>
    <row r="345" spans="16:16" ht="14.25" customHeight="1" x14ac:dyDescent="0.35">
      <c r="P345" s="4"/>
    </row>
    <row r="346" spans="16:16" ht="14.25" customHeight="1" x14ac:dyDescent="0.35">
      <c r="P346" s="4"/>
    </row>
    <row r="347" spans="16:16" ht="14.25" customHeight="1" x14ac:dyDescent="0.35">
      <c r="P347" s="4"/>
    </row>
    <row r="348" spans="16:16" ht="14.25" customHeight="1" x14ac:dyDescent="0.35">
      <c r="P348" s="4"/>
    </row>
    <row r="349" spans="16:16" ht="14.25" customHeight="1" x14ac:dyDescent="0.35">
      <c r="P349" s="4"/>
    </row>
    <row r="350" spans="16:16" ht="14.25" customHeight="1" x14ac:dyDescent="0.35">
      <c r="P350" s="4"/>
    </row>
    <row r="351" spans="16:16" ht="14.25" customHeight="1" x14ac:dyDescent="0.35">
      <c r="P351" s="4"/>
    </row>
    <row r="352" spans="16:16" ht="14.25" customHeight="1" x14ac:dyDescent="0.35">
      <c r="P352" s="4"/>
    </row>
    <row r="353" spans="16:16" ht="14.25" customHeight="1" x14ac:dyDescent="0.35">
      <c r="P353" s="4"/>
    </row>
    <row r="354" spans="16:16" ht="14.25" customHeight="1" x14ac:dyDescent="0.35">
      <c r="P354" s="4"/>
    </row>
    <row r="355" spans="16:16" ht="14.25" customHeight="1" x14ac:dyDescent="0.35">
      <c r="P355" s="4"/>
    </row>
    <row r="356" spans="16:16" ht="14.25" customHeight="1" x14ac:dyDescent="0.35">
      <c r="P356" s="4"/>
    </row>
    <row r="357" spans="16:16" ht="14.25" customHeight="1" x14ac:dyDescent="0.35">
      <c r="P357" s="4"/>
    </row>
    <row r="358" spans="16:16" ht="14.25" customHeight="1" x14ac:dyDescent="0.35">
      <c r="P358" s="4"/>
    </row>
    <row r="359" spans="16:16" ht="14.25" customHeight="1" x14ac:dyDescent="0.35">
      <c r="P359" s="4"/>
    </row>
    <row r="360" spans="16:16" ht="14.25" customHeight="1" x14ac:dyDescent="0.35">
      <c r="P360" s="4"/>
    </row>
    <row r="361" spans="16:16" ht="14.25" customHeight="1" x14ac:dyDescent="0.35">
      <c r="P361" s="4"/>
    </row>
    <row r="362" spans="16:16" ht="14.25" customHeight="1" x14ac:dyDescent="0.35">
      <c r="P362" s="4"/>
    </row>
    <row r="363" spans="16:16" ht="14.25" customHeight="1" x14ac:dyDescent="0.35">
      <c r="P363" s="4"/>
    </row>
    <row r="364" spans="16:16" ht="14.25" customHeight="1" x14ac:dyDescent="0.35">
      <c r="P364" s="4"/>
    </row>
    <row r="365" spans="16:16" ht="14.25" customHeight="1" x14ac:dyDescent="0.35">
      <c r="P365" s="4"/>
    </row>
    <row r="366" spans="16:16" ht="14.25" customHeight="1" x14ac:dyDescent="0.35">
      <c r="P366" s="4"/>
    </row>
    <row r="367" spans="16:16" ht="14.25" customHeight="1" x14ac:dyDescent="0.35">
      <c r="P367" s="4"/>
    </row>
    <row r="368" spans="16:16" ht="14.25" customHeight="1" x14ac:dyDescent="0.35">
      <c r="P368" s="4"/>
    </row>
    <row r="369" spans="16:16" ht="14.25" customHeight="1" x14ac:dyDescent="0.35">
      <c r="P369" s="4"/>
    </row>
    <row r="370" spans="16:16" ht="14.25" customHeight="1" x14ac:dyDescent="0.35">
      <c r="P370" s="4"/>
    </row>
    <row r="371" spans="16:16" ht="14.25" customHeight="1" x14ac:dyDescent="0.35">
      <c r="P371" s="4"/>
    </row>
    <row r="372" spans="16:16" ht="14.25" customHeight="1" x14ac:dyDescent="0.35">
      <c r="P372" s="4"/>
    </row>
    <row r="373" spans="16:16" ht="14.25" customHeight="1" x14ac:dyDescent="0.35">
      <c r="P373" s="4"/>
    </row>
    <row r="374" spans="16:16" ht="14.25" customHeight="1" x14ac:dyDescent="0.35">
      <c r="P374" s="4"/>
    </row>
    <row r="375" spans="16:16" ht="14.25" customHeight="1" x14ac:dyDescent="0.35">
      <c r="P375" s="4"/>
    </row>
    <row r="376" spans="16:16" ht="14.25" customHeight="1" x14ac:dyDescent="0.35">
      <c r="P376" s="4"/>
    </row>
    <row r="377" spans="16:16" ht="14.25" customHeight="1" x14ac:dyDescent="0.35">
      <c r="P377" s="4"/>
    </row>
    <row r="378" spans="16:16" ht="14.25" customHeight="1" x14ac:dyDescent="0.35">
      <c r="P378" s="4"/>
    </row>
    <row r="379" spans="16:16" ht="14.25" customHeight="1" x14ac:dyDescent="0.35">
      <c r="P379" s="4"/>
    </row>
    <row r="380" spans="16:16" ht="14.25" customHeight="1" x14ac:dyDescent="0.35">
      <c r="P380" s="4"/>
    </row>
    <row r="381" spans="16:16" ht="14.25" customHeight="1" x14ac:dyDescent="0.35">
      <c r="P381" s="4"/>
    </row>
    <row r="382" spans="16:16" ht="14.25" customHeight="1" x14ac:dyDescent="0.35">
      <c r="P382" s="4"/>
    </row>
    <row r="383" spans="16:16" ht="14.25" customHeight="1" x14ac:dyDescent="0.35">
      <c r="P383" s="4"/>
    </row>
    <row r="384" spans="16:16" ht="14.25" customHeight="1" x14ac:dyDescent="0.35">
      <c r="P384" s="4"/>
    </row>
    <row r="385" spans="16:16" ht="14.25" customHeight="1" x14ac:dyDescent="0.35">
      <c r="P385" s="4"/>
    </row>
    <row r="386" spans="16:16" ht="14.25" customHeight="1" x14ac:dyDescent="0.35">
      <c r="P386" s="4"/>
    </row>
    <row r="387" spans="16:16" ht="14.25" customHeight="1" x14ac:dyDescent="0.35">
      <c r="P387" s="4"/>
    </row>
    <row r="388" spans="16:16" ht="14.25" customHeight="1" x14ac:dyDescent="0.35">
      <c r="P388" s="4"/>
    </row>
    <row r="389" spans="16:16" ht="14.25" customHeight="1" x14ac:dyDescent="0.35">
      <c r="P389" s="4"/>
    </row>
    <row r="390" spans="16:16" ht="14.25" customHeight="1" x14ac:dyDescent="0.35">
      <c r="P390" s="4"/>
    </row>
    <row r="391" spans="16:16" ht="14.25" customHeight="1" x14ac:dyDescent="0.35">
      <c r="P391" s="4"/>
    </row>
    <row r="392" spans="16:16" ht="14.25" customHeight="1" x14ac:dyDescent="0.35">
      <c r="P392" s="4"/>
    </row>
    <row r="393" spans="16:16" ht="14.25" customHeight="1" x14ac:dyDescent="0.35">
      <c r="P393" s="4"/>
    </row>
    <row r="394" spans="16:16" ht="14.25" customHeight="1" x14ac:dyDescent="0.35">
      <c r="P394" s="4"/>
    </row>
    <row r="395" spans="16:16" ht="14.25" customHeight="1" x14ac:dyDescent="0.35">
      <c r="P395" s="4"/>
    </row>
    <row r="396" spans="16:16" ht="14.25" customHeight="1" x14ac:dyDescent="0.35">
      <c r="P396" s="4"/>
    </row>
    <row r="397" spans="16:16" ht="14.25" customHeight="1" x14ac:dyDescent="0.35">
      <c r="P397" s="4"/>
    </row>
    <row r="398" spans="16:16" ht="14.25" customHeight="1" x14ac:dyDescent="0.35">
      <c r="P398" s="4"/>
    </row>
    <row r="399" spans="16:16" ht="14.25" customHeight="1" x14ac:dyDescent="0.35">
      <c r="P399" s="4"/>
    </row>
    <row r="400" spans="16:16" ht="14.25" customHeight="1" x14ac:dyDescent="0.35">
      <c r="P400" s="4"/>
    </row>
    <row r="401" spans="16:16" ht="14.25" customHeight="1" x14ac:dyDescent="0.35">
      <c r="P401" s="4"/>
    </row>
    <row r="402" spans="16:16" ht="14.25" customHeight="1" x14ac:dyDescent="0.35">
      <c r="P402" s="4"/>
    </row>
    <row r="403" spans="16:16" ht="14.25" customHeight="1" x14ac:dyDescent="0.35">
      <c r="P403" s="4"/>
    </row>
    <row r="404" spans="16:16" ht="14.25" customHeight="1" x14ac:dyDescent="0.35">
      <c r="P404" s="4"/>
    </row>
    <row r="405" spans="16:16" ht="14.25" customHeight="1" x14ac:dyDescent="0.35">
      <c r="P405" s="4"/>
    </row>
    <row r="406" spans="16:16" ht="14.25" customHeight="1" x14ac:dyDescent="0.35">
      <c r="P406" s="4"/>
    </row>
    <row r="407" spans="16:16" ht="14.25" customHeight="1" x14ac:dyDescent="0.35">
      <c r="P407" s="4"/>
    </row>
    <row r="408" spans="16:16" ht="14.25" customHeight="1" x14ac:dyDescent="0.35">
      <c r="P408" s="4"/>
    </row>
    <row r="409" spans="16:16" ht="14.25" customHeight="1" x14ac:dyDescent="0.35">
      <c r="P409" s="4"/>
    </row>
    <row r="410" spans="16:16" ht="14.25" customHeight="1" x14ac:dyDescent="0.35">
      <c r="P410" s="4"/>
    </row>
    <row r="411" spans="16:16" ht="14.25" customHeight="1" x14ac:dyDescent="0.35">
      <c r="P411" s="4"/>
    </row>
    <row r="412" spans="16:16" ht="14.25" customHeight="1" x14ac:dyDescent="0.35">
      <c r="P412" s="4"/>
    </row>
    <row r="413" spans="16:16" ht="14.25" customHeight="1" x14ac:dyDescent="0.35">
      <c r="P413" s="4"/>
    </row>
    <row r="414" spans="16:16" ht="14.25" customHeight="1" x14ac:dyDescent="0.35">
      <c r="P414" s="4"/>
    </row>
    <row r="415" spans="16:16" ht="14.25" customHeight="1" x14ac:dyDescent="0.35">
      <c r="P415" s="4"/>
    </row>
    <row r="416" spans="16:16" ht="14.25" customHeight="1" x14ac:dyDescent="0.35">
      <c r="P416" s="4"/>
    </row>
    <row r="417" spans="16:16" ht="14.25" customHeight="1" x14ac:dyDescent="0.35">
      <c r="P417" s="4"/>
    </row>
    <row r="418" spans="16:16" ht="14.25" customHeight="1" x14ac:dyDescent="0.35">
      <c r="P418" s="4"/>
    </row>
    <row r="419" spans="16:16" ht="14.25" customHeight="1" x14ac:dyDescent="0.35">
      <c r="P419" s="4"/>
    </row>
    <row r="420" spans="16:16" ht="14.25" customHeight="1" x14ac:dyDescent="0.35">
      <c r="P420" s="4"/>
    </row>
    <row r="421" spans="16:16" ht="14.25" customHeight="1" x14ac:dyDescent="0.35">
      <c r="P421" s="4"/>
    </row>
    <row r="422" spans="16:16" ht="14.25" customHeight="1" x14ac:dyDescent="0.35">
      <c r="P422" s="4"/>
    </row>
    <row r="423" spans="16:16" ht="14.25" customHeight="1" x14ac:dyDescent="0.35">
      <c r="P423" s="4"/>
    </row>
    <row r="424" spans="16:16" ht="14.25" customHeight="1" x14ac:dyDescent="0.35">
      <c r="P424" s="4"/>
    </row>
    <row r="425" spans="16:16" ht="14.25" customHeight="1" x14ac:dyDescent="0.35">
      <c r="P425" s="4"/>
    </row>
    <row r="426" spans="16:16" ht="14.25" customHeight="1" x14ac:dyDescent="0.35">
      <c r="P426" s="4"/>
    </row>
    <row r="427" spans="16:16" ht="14.25" customHeight="1" x14ac:dyDescent="0.35">
      <c r="P427" s="4"/>
    </row>
    <row r="428" spans="16:16" ht="14.25" customHeight="1" x14ac:dyDescent="0.35">
      <c r="P428" s="4"/>
    </row>
    <row r="429" spans="16:16" ht="14.25" customHeight="1" x14ac:dyDescent="0.35">
      <c r="P429" s="4"/>
    </row>
    <row r="430" spans="16:16" ht="14.25" customHeight="1" x14ac:dyDescent="0.35">
      <c r="P430" s="4"/>
    </row>
    <row r="431" spans="16:16" ht="14.25" customHeight="1" x14ac:dyDescent="0.35">
      <c r="P431" s="4"/>
    </row>
    <row r="432" spans="16:16" ht="14.25" customHeight="1" x14ac:dyDescent="0.35">
      <c r="P432" s="4"/>
    </row>
    <row r="433" spans="16:16" ht="14.25" customHeight="1" x14ac:dyDescent="0.35">
      <c r="P433" s="4"/>
    </row>
    <row r="434" spans="16:16" ht="14.25" customHeight="1" x14ac:dyDescent="0.35">
      <c r="P434" s="4"/>
    </row>
    <row r="435" spans="16:16" ht="14.25" customHeight="1" x14ac:dyDescent="0.35">
      <c r="P435" s="4"/>
    </row>
    <row r="436" spans="16:16" ht="14.25" customHeight="1" x14ac:dyDescent="0.35">
      <c r="P436" s="4"/>
    </row>
    <row r="437" spans="16:16" ht="14.25" customHeight="1" x14ac:dyDescent="0.35">
      <c r="P437" s="4"/>
    </row>
    <row r="438" spans="16:16" ht="14.25" customHeight="1" x14ac:dyDescent="0.35">
      <c r="P438" s="4"/>
    </row>
    <row r="439" spans="16:16" ht="14.25" customHeight="1" x14ac:dyDescent="0.35">
      <c r="P439" s="4"/>
    </row>
    <row r="440" spans="16:16" ht="14.25" customHeight="1" x14ac:dyDescent="0.35">
      <c r="P440" s="4"/>
    </row>
    <row r="441" spans="16:16" ht="14.25" customHeight="1" x14ac:dyDescent="0.35">
      <c r="P441" s="4"/>
    </row>
    <row r="442" spans="16:16" ht="14.25" customHeight="1" x14ac:dyDescent="0.35">
      <c r="P442" s="4"/>
    </row>
    <row r="443" spans="16:16" ht="14.25" customHeight="1" x14ac:dyDescent="0.35">
      <c r="P443" s="4"/>
    </row>
    <row r="444" spans="16:16" ht="14.25" customHeight="1" x14ac:dyDescent="0.35">
      <c r="P444" s="4"/>
    </row>
    <row r="445" spans="16:16" ht="14.25" customHeight="1" x14ac:dyDescent="0.35">
      <c r="P445" s="4"/>
    </row>
    <row r="446" spans="16:16" ht="14.25" customHeight="1" x14ac:dyDescent="0.35">
      <c r="P446" s="4"/>
    </row>
    <row r="447" spans="16:16" ht="14.25" customHeight="1" x14ac:dyDescent="0.35">
      <c r="P447" s="4"/>
    </row>
    <row r="448" spans="16:16" ht="14.25" customHeight="1" x14ac:dyDescent="0.35">
      <c r="P448" s="4"/>
    </row>
    <row r="449" spans="16:16" ht="14.25" customHeight="1" x14ac:dyDescent="0.35">
      <c r="P449" s="4"/>
    </row>
    <row r="450" spans="16:16" ht="14.25" customHeight="1" x14ac:dyDescent="0.35">
      <c r="P450" s="4"/>
    </row>
    <row r="451" spans="16:16" ht="14.25" customHeight="1" x14ac:dyDescent="0.35">
      <c r="P451" s="4"/>
    </row>
    <row r="452" spans="16:16" ht="14.25" customHeight="1" x14ac:dyDescent="0.35">
      <c r="P452" s="4"/>
    </row>
    <row r="453" spans="16:16" ht="14.25" customHeight="1" x14ac:dyDescent="0.35">
      <c r="P453" s="4"/>
    </row>
    <row r="454" spans="16:16" ht="14.25" customHeight="1" x14ac:dyDescent="0.35">
      <c r="P454" s="4"/>
    </row>
    <row r="455" spans="16:16" ht="14.25" customHeight="1" x14ac:dyDescent="0.35">
      <c r="P455" s="4"/>
    </row>
    <row r="456" spans="16:16" ht="14.25" customHeight="1" x14ac:dyDescent="0.35">
      <c r="P456" s="4"/>
    </row>
    <row r="457" spans="16:16" ht="14.25" customHeight="1" x14ac:dyDescent="0.35">
      <c r="P457" s="4"/>
    </row>
    <row r="458" spans="16:16" ht="14.25" customHeight="1" x14ac:dyDescent="0.35">
      <c r="P458" s="4"/>
    </row>
    <row r="459" spans="16:16" ht="14.25" customHeight="1" x14ac:dyDescent="0.35">
      <c r="P459" s="4"/>
    </row>
    <row r="460" spans="16:16" ht="14.25" customHeight="1" x14ac:dyDescent="0.35">
      <c r="P460" s="4"/>
    </row>
    <row r="461" spans="16:16" ht="14.25" customHeight="1" x14ac:dyDescent="0.35">
      <c r="P461" s="4"/>
    </row>
    <row r="462" spans="16:16" ht="14.25" customHeight="1" x14ac:dyDescent="0.35">
      <c r="P462" s="4"/>
    </row>
    <row r="463" spans="16:16" ht="14.25" customHeight="1" x14ac:dyDescent="0.35">
      <c r="P463" s="4"/>
    </row>
    <row r="464" spans="16:16" ht="14.25" customHeight="1" x14ac:dyDescent="0.35">
      <c r="P464" s="4"/>
    </row>
    <row r="465" spans="16:16" ht="14.25" customHeight="1" x14ac:dyDescent="0.35">
      <c r="P465" s="4"/>
    </row>
    <row r="466" spans="16:16" ht="14.25" customHeight="1" x14ac:dyDescent="0.35">
      <c r="P466" s="4"/>
    </row>
    <row r="467" spans="16:16" ht="14.25" customHeight="1" x14ac:dyDescent="0.35">
      <c r="P467" s="4"/>
    </row>
    <row r="468" spans="16:16" ht="14.25" customHeight="1" x14ac:dyDescent="0.35">
      <c r="P468" s="4"/>
    </row>
    <row r="469" spans="16:16" ht="14.25" customHeight="1" x14ac:dyDescent="0.35">
      <c r="P469" s="4"/>
    </row>
    <row r="470" spans="16:16" ht="14.25" customHeight="1" x14ac:dyDescent="0.35">
      <c r="P470" s="4"/>
    </row>
    <row r="471" spans="16:16" ht="14.25" customHeight="1" x14ac:dyDescent="0.35">
      <c r="P471" s="4"/>
    </row>
    <row r="472" spans="16:16" ht="14.25" customHeight="1" x14ac:dyDescent="0.35">
      <c r="P472" s="4"/>
    </row>
    <row r="473" spans="16:16" ht="14.25" customHeight="1" x14ac:dyDescent="0.35">
      <c r="P473" s="4"/>
    </row>
    <row r="474" spans="16:16" ht="14.25" customHeight="1" x14ac:dyDescent="0.35">
      <c r="P474" s="4"/>
    </row>
    <row r="475" spans="16:16" ht="14.25" customHeight="1" x14ac:dyDescent="0.35">
      <c r="P475" s="4"/>
    </row>
    <row r="476" spans="16:16" ht="14.25" customHeight="1" x14ac:dyDescent="0.35">
      <c r="P476" s="4"/>
    </row>
    <row r="477" spans="16:16" ht="14.25" customHeight="1" x14ac:dyDescent="0.35">
      <c r="P477" s="4"/>
    </row>
    <row r="478" spans="16:16" ht="14.25" customHeight="1" x14ac:dyDescent="0.35">
      <c r="P478" s="4"/>
    </row>
    <row r="479" spans="16:16" ht="14.25" customHeight="1" x14ac:dyDescent="0.35">
      <c r="P479" s="4"/>
    </row>
    <row r="480" spans="16:16" ht="14.25" customHeight="1" x14ac:dyDescent="0.35">
      <c r="P480" s="4"/>
    </row>
    <row r="481" spans="16:16" ht="14.25" customHeight="1" x14ac:dyDescent="0.35">
      <c r="P481" s="4"/>
    </row>
    <row r="482" spans="16:16" ht="14.25" customHeight="1" x14ac:dyDescent="0.35">
      <c r="P482" s="4"/>
    </row>
    <row r="483" spans="16:16" ht="14.25" customHeight="1" x14ac:dyDescent="0.35">
      <c r="P483" s="4"/>
    </row>
    <row r="484" spans="16:16" ht="14.25" customHeight="1" x14ac:dyDescent="0.35">
      <c r="P484" s="4"/>
    </row>
    <row r="485" spans="16:16" ht="14.25" customHeight="1" x14ac:dyDescent="0.35">
      <c r="P485" s="4"/>
    </row>
    <row r="486" spans="16:16" ht="14.25" customHeight="1" x14ac:dyDescent="0.35">
      <c r="P486" s="4"/>
    </row>
    <row r="487" spans="16:16" ht="14.25" customHeight="1" x14ac:dyDescent="0.35">
      <c r="P487" s="4"/>
    </row>
    <row r="488" spans="16:16" ht="14.25" customHeight="1" x14ac:dyDescent="0.35">
      <c r="P488" s="4"/>
    </row>
    <row r="489" spans="16:16" ht="14.25" customHeight="1" x14ac:dyDescent="0.35">
      <c r="P489" s="4"/>
    </row>
    <row r="490" spans="16:16" ht="14.25" customHeight="1" x14ac:dyDescent="0.35">
      <c r="P490" s="4"/>
    </row>
    <row r="491" spans="16:16" ht="14.25" customHeight="1" x14ac:dyDescent="0.35">
      <c r="P491" s="4"/>
    </row>
    <row r="492" spans="16:16" ht="14.25" customHeight="1" x14ac:dyDescent="0.35">
      <c r="P492" s="4"/>
    </row>
    <row r="493" spans="16:16" ht="14.25" customHeight="1" x14ac:dyDescent="0.35">
      <c r="P493" s="4"/>
    </row>
    <row r="494" spans="16:16" ht="14.25" customHeight="1" x14ac:dyDescent="0.35">
      <c r="P494" s="4"/>
    </row>
    <row r="495" spans="16:16" ht="14.25" customHeight="1" x14ac:dyDescent="0.35">
      <c r="P495" s="4"/>
    </row>
    <row r="496" spans="16:16" ht="14.25" customHeight="1" x14ac:dyDescent="0.35">
      <c r="P496" s="4"/>
    </row>
    <row r="497" spans="16:16" ht="14.25" customHeight="1" x14ac:dyDescent="0.35">
      <c r="P497" s="4"/>
    </row>
    <row r="498" spans="16:16" ht="14.25" customHeight="1" x14ac:dyDescent="0.35">
      <c r="P498" s="4"/>
    </row>
    <row r="499" spans="16:16" ht="14.25" customHeight="1" x14ac:dyDescent="0.35">
      <c r="P499" s="4"/>
    </row>
    <row r="500" spans="16:16" ht="14.25" customHeight="1" x14ac:dyDescent="0.35">
      <c r="P500" s="4"/>
    </row>
    <row r="501" spans="16:16" ht="14.25" customHeight="1" x14ac:dyDescent="0.35">
      <c r="P501" s="4"/>
    </row>
    <row r="502" spans="16:16" ht="14.25" customHeight="1" x14ac:dyDescent="0.35">
      <c r="P502" s="4"/>
    </row>
    <row r="503" spans="16:16" ht="14.25" customHeight="1" x14ac:dyDescent="0.35">
      <c r="P503" s="4"/>
    </row>
    <row r="504" spans="16:16" ht="14.25" customHeight="1" x14ac:dyDescent="0.35">
      <c r="P504" s="4"/>
    </row>
    <row r="505" spans="16:16" ht="14.25" customHeight="1" x14ac:dyDescent="0.35">
      <c r="P505" s="4"/>
    </row>
    <row r="506" spans="16:16" ht="14.25" customHeight="1" x14ac:dyDescent="0.35">
      <c r="P506" s="4"/>
    </row>
    <row r="507" spans="16:16" ht="14.25" customHeight="1" x14ac:dyDescent="0.35">
      <c r="P507" s="4"/>
    </row>
    <row r="508" spans="16:16" ht="14.25" customHeight="1" x14ac:dyDescent="0.35">
      <c r="P508" s="4"/>
    </row>
    <row r="509" spans="16:16" ht="14.25" customHeight="1" x14ac:dyDescent="0.35">
      <c r="P509" s="4"/>
    </row>
    <row r="510" spans="16:16" ht="14.25" customHeight="1" x14ac:dyDescent="0.35">
      <c r="P510" s="4"/>
    </row>
    <row r="511" spans="16:16" ht="14.25" customHeight="1" x14ac:dyDescent="0.35">
      <c r="P511" s="4"/>
    </row>
    <row r="512" spans="16:16" ht="14.25" customHeight="1" x14ac:dyDescent="0.35">
      <c r="P512" s="4"/>
    </row>
    <row r="513" spans="16:16" ht="14.25" customHeight="1" x14ac:dyDescent="0.35">
      <c r="P513" s="4"/>
    </row>
    <row r="514" spans="16:16" ht="14.25" customHeight="1" x14ac:dyDescent="0.35">
      <c r="P514" s="4"/>
    </row>
    <row r="515" spans="16:16" ht="14.25" customHeight="1" x14ac:dyDescent="0.35">
      <c r="P515" s="4"/>
    </row>
    <row r="516" spans="16:16" ht="14.25" customHeight="1" x14ac:dyDescent="0.35">
      <c r="P516" s="4"/>
    </row>
    <row r="517" spans="16:16" ht="14.25" customHeight="1" x14ac:dyDescent="0.35">
      <c r="P517" s="4"/>
    </row>
    <row r="518" spans="16:16" ht="14.25" customHeight="1" x14ac:dyDescent="0.35">
      <c r="P518" s="4"/>
    </row>
    <row r="519" spans="16:16" ht="14.25" customHeight="1" x14ac:dyDescent="0.35">
      <c r="P519" s="4"/>
    </row>
    <row r="520" spans="16:16" ht="14.25" customHeight="1" x14ac:dyDescent="0.35">
      <c r="P520" s="4"/>
    </row>
    <row r="521" spans="16:16" ht="14.25" customHeight="1" x14ac:dyDescent="0.35">
      <c r="P521" s="4"/>
    </row>
    <row r="522" spans="16:16" ht="14.25" customHeight="1" x14ac:dyDescent="0.35">
      <c r="P522" s="4"/>
    </row>
    <row r="523" spans="16:16" ht="14.25" customHeight="1" x14ac:dyDescent="0.35">
      <c r="P523" s="4"/>
    </row>
    <row r="524" spans="16:16" ht="14.25" customHeight="1" x14ac:dyDescent="0.35">
      <c r="P524" s="4"/>
    </row>
    <row r="525" spans="16:16" ht="14.25" customHeight="1" x14ac:dyDescent="0.35">
      <c r="P525" s="4"/>
    </row>
    <row r="526" spans="16:16" ht="14.25" customHeight="1" x14ac:dyDescent="0.35">
      <c r="P526" s="4"/>
    </row>
    <row r="527" spans="16:16" ht="14.25" customHeight="1" x14ac:dyDescent="0.35">
      <c r="P527" s="4"/>
    </row>
    <row r="528" spans="16:16" ht="14.25" customHeight="1" x14ac:dyDescent="0.35">
      <c r="P528" s="4"/>
    </row>
    <row r="529" spans="16:16" ht="14.25" customHeight="1" x14ac:dyDescent="0.35">
      <c r="P529" s="4"/>
    </row>
    <row r="530" spans="16:16" ht="14.25" customHeight="1" x14ac:dyDescent="0.35">
      <c r="P530" s="4"/>
    </row>
    <row r="531" spans="16:16" ht="14.25" customHeight="1" x14ac:dyDescent="0.35">
      <c r="P531" s="4"/>
    </row>
    <row r="532" spans="16:16" ht="14.25" customHeight="1" x14ac:dyDescent="0.35">
      <c r="P532" s="4"/>
    </row>
    <row r="533" spans="16:16" ht="14.25" customHeight="1" x14ac:dyDescent="0.35">
      <c r="P533" s="4"/>
    </row>
    <row r="534" spans="16:16" ht="14.25" customHeight="1" x14ac:dyDescent="0.35">
      <c r="P534" s="4"/>
    </row>
    <row r="535" spans="16:16" ht="14.25" customHeight="1" x14ac:dyDescent="0.35">
      <c r="P535" s="4"/>
    </row>
    <row r="536" spans="16:16" ht="14.25" customHeight="1" x14ac:dyDescent="0.35">
      <c r="P536" s="4"/>
    </row>
    <row r="537" spans="16:16" ht="14.25" customHeight="1" x14ac:dyDescent="0.35">
      <c r="P537" s="4"/>
    </row>
    <row r="538" spans="16:16" ht="14.25" customHeight="1" x14ac:dyDescent="0.35">
      <c r="P538" s="4"/>
    </row>
    <row r="539" spans="16:16" ht="14.25" customHeight="1" x14ac:dyDescent="0.35">
      <c r="P539" s="4"/>
    </row>
    <row r="540" spans="16:16" ht="14.25" customHeight="1" x14ac:dyDescent="0.35">
      <c r="P540" s="4"/>
    </row>
    <row r="541" spans="16:16" ht="14.25" customHeight="1" x14ac:dyDescent="0.35">
      <c r="P541" s="4"/>
    </row>
    <row r="542" spans="16:16" ht="14.25" customHeight="1" x14ac:dyDescent="0.35">
      <c r="P542" s="4"/>
    </row>
    <row r="543" spans="16:16" ht="14.25" customHeight="1" x14ac:dyDescent="0.35">
      <c r="P543" s="4"/>
    </row>
    <row r="544" spans="16:16" ht="14.25" customHeight="1" x14ac:dyDescent="0.35">
      <c r="P544" s="4"/>
    </row>
    <row r="545" spans="16:16" ht="14.25" customHeight="1" x14ac:dyDescent="0.35">
      <c r="P545" s="4"/>
    </row>
    <row r="546" spans="16:16" ht="14.25" customHeight="1" x14ac:dyDescent="0.35">
      <c r="P546" s="4"/>
    </row>
    <row r="547" spans="16:16" ht="14.25" customHeight="1" x14ac:dyDescent="0.35">
      <c r="P547" s="4"/>
    </row>
    <row r="548" spans="16:16" ht="14.25" customHeight="1" x14ac:dyDescent="0.35">
      <c r="P548" s="4"/>
    </row>
    <row r="549" spans="16:16" ht="14.25" customHeight="1" x14ac:dyDescent="0.35">
      <c r="P549" s="4"/>
    </row>
    <row r="550" spans="16:16" ht="14.25" customHeight="1" x14ac:dyDescent="0.35">
      <c r="P550" s="4"/>
    </row>
    <row r="551" spans="16:16" ht="14.25" customHeight="1" x14ac:dyDescent="0.35">
      <c r="P551" s="4"/>
    </row>
    <row r="552" spans="16:16" ht="14.25" customHeight="1" x14ac:dyDescent="0.35">
      <c r="P552" s="4"/>
    </row>
    <row r="553" spans="16:16" ht="14.25" customHeight="1" x14ac:dyDescent="0.35">
      <c r="P553" s="4"/>
    </row>
    <row r="554" spans="16:16" ht="14.25" customHeight="1" x14ac:dyDescent="0.35">
      <c r="P554" s="4"/>
    </row>
    <row r="555" spans="16:16" ht="14.25" customHeight="1" x14ac:dyDescent="0.35">
      <c r="P555" s="4"/>
    </row>
    <row r="556" spans="16:16" ht="14.25" customHeight="1" x14ac:dyDescent="0.35">
      <c r="P556" s="4"/>
    </row>
    <row r="557" spans="16:16" ht="14.25" customHeight="1" x14ac:dyDescent="0.35">
      <c r="P557" s="4"/>
    </row>
    <row r="558" spans="16:16" ht="14.25" customHeight="1" x14ac:dyDescent="0.35">
      <c r="P558" s="4"/>
    </row>
    <row r="559" spans="16:16" ht="14.25" customHeight="1" x14ac:dyDescent="0.35">
      <c r="P559" s="4"/>
    </row>
    <row r="560" spans="16:16" ht="14.25" customHeight="1" x14ac:dyDescent="0.35">
      <c r="P560" s="4"/>
    </row>
    <row r="561" spans="16:16" ht="14.25" customHeight="1" x14ac:dyDescent="0.35">
      <c r="P561" s="4"/>
    </row>
    <row r="562" spans="16:16" ht="14.25" customHeight="1" x14ac:dyDescent="0.35">
      <c r="P562" s="4"/>
    </row>
    <row r="563" spans="16:16" ht="14.25" customHeight="1" x14ac:dyDescent="0.35">
      <c r="P563" s="4"/>
    </row>
    <row r="564" spans="16:16" ht="14.25" customHeight="1" x14ac:dyDescent="0.35">
      <c r="P564" s="4"/>
    </row>
    <row r="565" spans="16:16" ht="14.25" customHeight="1" x14ac:dyDescent="0.35">
      <c r="P565" s="4"/>
    </row>
    <row r="566" spans="16:16" ht="14.25" customHeight="1" x14ac:dyDescent="0.35">
      <c r="P566" s="4"/>
    </row>
    <row r="567" spans="16:16" ht="14.25" customHeight="1" x14ac:dyDescent="0.35">
      <c r="P567" s="4"/>
    </row>
    <row r="568" spans="16:16" ht="14.25" customHeight="1" x14ac:dyDescent="0.35">
      <c r="P568" s="4"/>
    </row>
    <row r="569" spans="16:16" ht="14.25" customHeight="1" x14ac:dyDescent="0.35">
      <c r="P569" s="4"/>
    </row>
    <row r="570" spans="16:16" ht="14.25" customHeight="1" x14ac:dyDescent="0.35">
      <c r="P570" s="4"/>
    </row>
    <row r="571" spans="16:16" ht="14.25" customHeight="1" x14ac:dyDescent="0.35">
      <c r="P571" s="4"/>
    </row>
    <row r="572" spans="16:16" ht="14.25" customHeight="1" x14ac:dyDescent="0.35">
      <c r="P572" s="4"/>
    </row>
    <row r="573" spans="16:16" ht="14.25" customHeight="1" x14ac:dyDescent="0.35">
      <c r="P573" s="4"/>
    </row>
    <row r="574" spans="16:16" ht="14.25" customHeight="1" x14ac:dyDescent="0.35">
      <c r="P574" s="4"/>
    </row>
    <row r="575" spans="16:16" ht="14.25" customHeight="1" x14ac:dyDescent="0.35">
      <c r="P575" s="4"/>
    </row>
    <row r="576" spans="16:16" ht="14.25" customHeight="1" x14ac:dyDescent="0.35">
      <c r="P576" s="4"/>
    </row>
    <row r="577" spans="16:16" ht="14.25" customHeight="1" x14ac:dyDescent="0.35">
      <c r="P577" s="4"/>
    </row>
    <row r="578" spans="16:16" ht="14.25" customHeight="1" x14ac:dyDescent="0.35">
      <c r="P578" s="4"/>
    </row>
    <row r="579" spans="16:16" ht="14.25" customHeight="1" x14ac:dyDescent="0.35">
      <c r="P579" s="4"/>
    </row>
    <row r="580" spans="16:16" ht="14.25" customHeight="1" x14ac:dyDescent="0.35">
      <c r="P580" s="4"/>
    </row>
    <row r="581" spans="16:16" ht="14.25" customHeight="1" x14ac:dyDescent="0.35">
      <c r="P581" s="4"/>
    </row>
    <row r="582" spans="16:16" ht="14.25" customHeight="1" x14ac:dyDescent="0.35">
      <c r="P582" s="4"/>
    </row>
    <row r="583" spans="16:16" ht="14.25" customHeight="1" x14ac:dyDescent="0.35">
      <c r="P583" s="4"/>
    </row>
    <row r="584" spans="16:16" ht="14.25" customHeight="1" x14ac:dyDescent="0.35">
      <c r="P584" s="4"/>
    </row>
    <row r="585" spans="16:16" ht="14.25" customHeight="1" x14ac:dyDescent="0.35">
      <c r="P585" s="4"/>
    </row>
    <row r="586" spans="16:16" ht="14.25" customHeight="1" x14ac:dyDescent="0.35">
      <c r="P586" s="4"/>
    </row>
    <row r="587" spans="16:16" ht="14.25" customHeight="1" x14ac:dyDescent="0.35">
      <c r="P587" s="4"/>
    </row>
    <row r="588" spans="16:16" ht="14.25" customHeight="1" x14ac:dyDescent="0.35">
      <c r="P588" s="4"/>
    </row>
    <row r="589" spans="16:16" ht="14.25" customHeight="1" x14ac:dyDescent="0.35">
      <c r="P589" s="4"/>
    </row>
    <row r="590" spans="16:16" ht="14.25" customHeight="1" x14ac:dyDescent="0.35">
      <c r="P590" s="4"/>
    </row>
    <row r="591" spans="16:16" ht="14.25" customHeight="1" x14ac:dyDescent="0.35">
      <c r="P591" s="4"/>
    </row>
    <row r="592" spans="16:16" ht="14.25" customHeight="1" x14ac:dyDescent="0.35">
      <c r="P592" s="4"/>
    </row>
    <row r="593" spans="16:16" ht="14.25" customHeight="1" x14ac:dyDescent="0.35">
      <c r="P593" s="4"/>
    </row>
    <row r="594" spans="16:16" ht="14.25" customHeight="1" x14ac:dyDescent="0.35">
      <c r="P594" s="4"/>
    </row>
    <row r="595" spans="16:16" ht="14.25" customHeight="1" x14ac:dyDescent="0.35">
      <c r="P595" s="4"/>
    </row>
    <row r="596" spans="16:16" ht="14.25" customHeight="1" x14ac:dyDescent="0.35">
      <c r="P596" s="4"/>
    </row>
    <row r="597" spans="16:16" ht="14.25" customHeight="1" x14ac:dyDescent="0.35">
      <c r="P597" s="4"/>
    </row>
    <row r="598" spans="16:16" ht="14.25" customHeight="1" x14ac:dyDescent="0.35">
      <c r="P598" s="4"/>
    </row>
    <row r="599" spans="16:16" ht="14.25" customHeight="1" x14ac:dyDescent="0.35">
      <c r="P599" s="4"/>
    </row>
    <row r="600" spans="16:16" ht="14.25" customHeight="1" x14ac:dyDescent="0.35">
      <c r="P600" s="4"/>
    </row>
    <row r="601" spans="16:16" ht="14.25" customHeight="1" x14ac:dyDescent="0.35">
      <c r="P601" s="4"/>
    </row>
    <row r="602" spans="16:16" ht="14.25" customHeight="1" x14ac:dyDescent="0.35">
      <c r="P602" s="4"/>
    </row>
    <row r="603" spans="16:16" ht="14.25" customHeight="1" x14ac:dyDescent="0.35">
      <c r="P603" s="4"/>
    </row>
    <row r="604" spans="16:16" ht="14.25" customHeight="1" x14ac:dyDescent="0.35">
      <c r="P604" s="4"/>
    </row>
    <row r="605" spans="16:16" ht="14.25" customHeight="1" x14ac:dyDescent="0.35">
      <c r="P605" s="4"/>
    </row>
    <row r="606" spans="16:16" ht="14.25" customHeight="1" x14ac:dyDescent="0.35">
      <c r="P606" s="4"/>
    </row>
    <row r="607" spans="16:16" ht="14.25" customHeight="1" x14ac:dyDescent="0.35">
      <c r="P607" s="4"/>
    </row>
    <row r="608" spans="16:16" ht="14.25" customHeight="1" x14ac:dyDescent="0.35">
      <c r="P608" s="4"/>
    </row>
    <row r="609" spans="16:16" ht="14.25" customHeight="1" x14ac:dyDescent="0.35">
      <c r="P609" s="4"/>
    </row>
    <row r="610" spans="16:16" ht="14.25" customHeight="1" x14ac:dyDescent="0.35">
      <c r="P610" s="4"/>
    </row>
    <row r="611" spans="16:16" ht="14.25" customHeight="1" x14ac:dyDescent="0.35">
      <c r="P611" s="4"/>
    </row>
    <row r="612" spans="16:16" ht="14.25" customHeight="1" x14ac:dyDescent="0.35">
      <c r="P612" s="4"/>
    </row>
    <row r="613" spans="16:16" ht="14.25" customHeight="1" x14ac:dyDescent="0.35">
      <c r="P613" s="4"/>
    </row>
    <row r="614" spans="16:16" ht="14.25" customHeight="1" x14ac:dyDescent="0.35">
      <c r="P614" s="4"/>
    </row>
    <row r="615" spans="16:16" ht="14.25" customHeight="1" x14ac:dyDescent="0.35">
      <c r="P615" s="4"/>
    </row>
    <row r="616" spans="16:16" ht="14.25" customHeight="1" x14ac:dyDescent="0.35">
      <c r="P616" s="4"/>
    </row>
    <row r="617" spans="16:16" ht="14.25" customHeight="1" x14ac:dyDescent="0.35">
      <c r="P617" s="4"/>
    </row>
    <row r="618" spans="16:16" ht="14.25" customHeight="1" x14ac:dyDescent="0.35">
      <c r="P618" s="4"/>
    </row>
    <row r="619" spans="16:16" ht="14.25" customHeight="1" x14ac:dyDescent="0.35">
      <c r="P619" s="4"/>
    </row>
    <row r="620" spans="16:16" ht="14.25" customHeight="1" x14ac:dyDescent="0.35">
      <c r="P620" s="4"/>
    </row>
    <row r="621" spans="16:16" ht="14.25" customHeight="1" x14ac:dyDescent="0.35">
      <c r="P621" s="4"/>
    </row>
    <row r="622" spans="16:16" ht="14.25" customHeight="1" x14ac:dyDescent="0.35">
      <c r="P622" s="4"/>
    </row>
    <row r="623" spans="16:16" ht="14.25" customHeight="1" x14ac:dyDescent="0.35">
      <c r="P623" s="4"/>
    </row>
    <row r="624" spans="16:16" ht="14.25" customHeight="1" x14ac:dyDescent="0.35">
      <c r="P624" s="4"/>
    </row>
    <row r="625" spans="16:16" ht="14.25" customHeight="1" x14ac:dyDescent="0.35">
      <c r="P625" s="4"/>
    </row>
    <row r="626" spans="16:16" ht="14.25" customHeight="1" x14ac:dyDescent="0.35">
      <c r="P626" s="4"/>
    </row>
    <row r="627" spans="16:16" ht="14.25" customHeight="1" x14ac:dyDescent="0.35">
      <c r="P627" s="4"/>
    </row>
    <row r="628" spans="16:16" ht="14.25" customHeight="1" x14ac:dyDescent="0.35">
      <c r="P628" s="4"/>
    </row>
    <row r="629" spans="16:16" ht="14.25" customHeight="1" x14ac:dyDescent="0.35">
      <c r="P629" s="4"/>
    </row>
    <row r="630" spans="16:16" ht="14.25" customHeight="1" x14ac:dyDescent="0.35">
      <c r="P630" s="4"/>
    </row>
    <row r="631" spans="16:16" ht="14.25" customHeight="1" x14ac:dyDescent="0.35">
      <c r="P631" s="4"/>
    </row>
    <row r="632" spans="16:16" ht="14.25" customHeight="1" x14ac:dyDescent="0.35">
      <c r="P632" s="4"/>
    </row>
    <row r="633" spans="16:16" ht="14.25" customHeight="1" x14ac:dyDescent="0.35">
      <c r="P633" s="4"/>
    </row>
    <row r="634" spans="16:16" ht="14.25" customHeight="1" x14ac:dyDescent="0.35">
      <c r="P634" s="4"/>
    </row>
    <row r="635" spans="16:16" ht="14.25" customHeight="1" x14ac:dyDescent="0.35">
      <c r="P635" s="4"/>
    </row>
    <row r="636" spans="16:16" ht="14.25" customHeight="1" x14ac:dyDescent="0.35">
      <c r="P636" s="4"/>
    </row>
    <row r="637" spans="16:16" ht="14.25" customHeight="1" x14ac:dyDescent="0.35">
      <c r="P637" s="4"/>
    </row>
    <row r="638" spans="16:16" ht="14.25" customHeight="1" x14ac:dyDescent="0.35">
      <c r="P638" s="4"/>
    </row>
    <row r="639" spans="16:16" ht="14.25" customHeight="1" x14ac:dyDescent="0.35">
      <c r="P639" s="4"/>
    </row>
    <row r="640" spans="16:16" ht="14.25" customHeight="1" x14ac:dyDescent="0.35">
      <c r="P640" s="4"/>
    </row>
    <row r="641" spans="16:16" ht="14.25" customHeight="1" x14ac:dyDescent="0.35">
      <c r="P641" s="4"/>
    </row>
    <row r="642" spans="16:16" ht="14.25" customHeight="1" x14ac:dyDescent="0.35">
      <c r="P642" s="4"/>
    </row>
    <row r="643" spans="16:16" ht="14.25" customHeight="1" x14ac:dyDescent="0.35">
      <c r="P643" s="4"/>
    </row>
    <row r="644" spans="16:16" ht="14.25" customHeight="1" x14ac:dyDescent="0.35">
      <c r="P644" s="4"/>
    </row>
    <row r="645" spans="16:16" ht="14.25" customHeight="1" x14ac:dyDescent="0.35">
      <c r="P645" s="4"/>
    </row>
    <row r="646" spans="16:16" ht="14.25" customHeight="1" x14ac:dyDescent="0.35">
      <c r="P646" s="4"/>
    </row>
    <row r="647" spans="16:16" ht="14.25" customHeight="1" x14ac:dyDescent="0.35">
      <c r="P647" s="4"/>
    </row>
    <row r="648" spans="16:16" ht="14.25" customHeight="1" x14ac:dyDescent="0.35">
      <c r="P648" s="4"/>
    </row>
    <row r="649" spans="16:16" ht="14.25" customHeight="1" x14ac:dyDescent="0.35">
      <c r="P649" s="4"/>
    </row>
    <row r="650" spans="16:16" ht="14.25" customHeight="1" x14ac:dyDescent="0.35">
      <c r="P650" s="4"/>
    </row>
    <row r="651" spans="16:16" ht="14.25" customHeight="1" x14ac:dyDescent="0.35">
      <c r="P651" s="4"/>
    </row>
    <row r="652" spans="16:16" ht="14.25" customHeight="1" x14ac:dyDescent="0.35">
      <c r="P652" s="4"/>
    </row>
    <row r="653" spans="16:16" ht="14.25" customHeight="1" x14ac:dyDescent="0.35">
      <c r="P653" s="4"/>
    </row>
    <row r="654" spans="16:16" ht="14.25" customHeight="1" x14ac:dyDescent="0.35">
      <c r="P654" s="4"/>
    </row>
    <row r="655" spans="16:16" ht="14.25" customHeight="1" x14ac:dyDescent="0.35">
      <c r="P655" s="4"/>
    </row>
    <row r="656" spans="16:16" ht="14.25" customHeight="1" x14ac:dyDescent="0.35">
      <c r="P656" s="4"/>
    </row>
    <row r="657" spans="16:16" ht="14.25" customHeight="1" x14ac:dyDescent="0.35">
      <c r="P657" s="4"/>
    </row>
    <row r="658" spans="16:16" ht="14.25" customHeight="1" x14ac:dyDescent="0.35">
      <c r="P658" s="4"/>
    </row>
    <row r="659" spans="16:16" ht="14.25" customHeight="1" x14ac:dyDescent="0.35">
      <c r="P659" s="4"/>
    </row>
    <row r="660" spans="16:16" ht="14.25" customHeight="1" x14ac:dyDescent="0.35">
      <c r="P660" s="4"/>
    </row>
    <row r="661" spans="16:16" ht="14.25" customHeight="1" x14ac:dyDescent="0.35">
      <c r="P661" s="4"/>
    </row>
    <row r="662" spans="16:16" ht="14.25" customHeight="1" x14ac:dyDescent="0.35">
      <c r="P662" s="4"/>
    </row>
    <row r="663" spans="16:16" ht="14.25" customHeight="1" x14ac:dyDescent="0.35">
      <c r="P663" s="4"/>
    </row>
    <row r="664" spans="16:16" ht="14.25" customHeight="1" x14ac:dyDescent="0.35">
      <c r="P664" s="4"/>
    </row>
    <row r="665" spans="16:16" ht="14.25" customHeight="1" x14ac:dyDescent="0.35">
      <c r="P665" s="4"/>
    </row>
    <row r="666" spans="16:16" ht="14.25" customHeight="1" x14ac:dyDescent="0.35">
      <c r="P666" s="4"/>
    </row>
    <row r="667" spans="16:16" ht="14.25" customHeight="1" x14ac:dyDescent="0.35">
      <c r="P667" s="4"/>
    </row>
    <row r="668" spans="16:16" ht="14.25" customHeight="1" x14ac:dyDescent="0.35">
      <c r="P668" s="4"/>
    </row>
    <row r="669" spans="16:16" ht="14.25" customHeight="1" x14ac:dyDescent="0.35">
      <c r="P669" s="4"/>
    </row>
    <row r="670" spans="16:16" ht="14.25" customHeight="1" x14ac:dyDescent="0.35">
      <c r="P670" s="4"/>
    </row>
    <row r="671" spans="16:16" ht="14.25" customHeight="1" x14ac:dyDescent="0.35">
      <c r="P671" s="4"/>
    </row>
    <row r="672" spans="16:16" ht="14.25" customHeight="1" x14ac:dyDescent="0.35">
      <c r="P672" s="4"/>
    </row>
    <row r="673" spans="16:16" ht="14.25" customHeight="1" x14ac:dyDescent="0.35">
      <c r="P673" s="4"/>
    </row>
    <row r="674" spans="16:16" ht="14.25" customHeight="1" x14ac:dyDescent="0.35">
      <c r="P674" s="4"/>
    </row>
    <row r="675" spans="16:16" ht="14.25" customHeight="1" x14ac:dyDescent="0.35">
      <c r="P675" s="4"/>
    </row>
    <row r="676" spans="16:16" ht="14.25" customHeight="1" x14ac:dyDescent="0.35">
      <c r="P676" s="4"/>
    </row>
    <row r="677" spans="16:16" ht="14.25" customHeight="1" x14ac:dyDescent="0.35">
      <c r="P677" s="4"/>
    </row>
    <row r="678" spans="16:16" ht="14.25" customHeight="1" x14ac:dyDescent="0.35">
      <c r="P678" s="4"/>
    </row>
    <row r="679" spans="16:16" ht="14.25" customHeight="1" x14ac:dyDescent="0.35">
      <c r="P679" s="4"/>
    </row>
    <row r="680" spans="16:16" ht="14.25" customHeight="1" x14ac:dyDescent="0.35">
      <c r="P680" s="4"/>
    </row>
    <row r="681" spans="16:16" ht="14.25" customHeight="1" x14ac:dyDescent="0.35">
      <c r="P681" s="4"/>
    </row>
    <row r="682" spans="16:16" ht="14.25" customHeight="1" x14ac:dyDescent="0.35">
      <c r="P682" s="4"/>
    </row>
    <row r="683" spans="16:16" ht="14.25" customHeight="1" x14ac:dyDescent="0.35">
      <c r="P683" s="4"/>
    </row>
    <row r="684" spans="16:16" ht="14.25" customHeight="1" x14ac:dyDescent="0.35">
      <c r="P684" s="4"/>
    </row>
    <row r="685" spans="16:16" ht="14.25" customHeight="1" x14ac:dyDescent="0.35">
      <c r="P685" s="4"/>
    </row>
    <row r="686" spans="16:16" ht="14.25" customHeight="1" x14ac:dyDescent="0.35">
      <c r="P686" s="4"/>
    </row>
    <row r="687" spans="16:16" ht="14.25" customHeight="1" x14ac:dyDescent="0.35">
      <c r="P687" s="4"/>
    </row>
    <row r="688" spans="16:16" ht="14.25" customHeight="1" x14ac:dyDescent="0.35">
      <c r="P688" s="4"/>
    </row>
    <row r="689" spans="16:16" ht="14.25" customHeight="1" x14ac:dyDescent="0.35">
      <c r="P689" s="4"/>
    </row>
    <row r="690" spans="16:16" ht="14.25" customHeight="1" x14ac:dyDescent="0.35">
      <c r="P690" s="4"/>
    </row>
    <row r="691" spans="16:16" ht="14.25" customHeight="1" x14ac:dyDescent="0.35">
      <c r="P691" s="4"/>
    </row>
    <row r="692" spans="16:16" ht="14.25" customHeight="1" x14ac:dyDescent="0.35">
      <c r="P692" s="4"/>
    </row>
    <row r="693" spans="16:16" ht="14.25" customHeight="1" x14ac:dyDescent="0.35">
      <c r="P693" s="4"/>
    </row>
    <row r="694" spans="16:16" ht="14.25" customHeight="1" x14ac:dyDescent="0.35">
      <c r="P694" s="4"/>
    </row>
    <row r="695" spans="16:16" ht="14.25" customHeight="1" x14ac:dyDescent="0.35">
      <c r="P695" s="4"/>
    </row>
    <row r="696" spans="16:16" ht="14.25" customHeight="1" x14ac:dyDescent="0.35">
      <c r="P696" s="4"/>
    </row>
    <row r="697" spans="16:16" ht="14.25" customHeight="1" x14ac:dyDescent="0.35">
      <c r="P697" s="4"/>
    </row>
    <row r="698" spans="16:16" ht="14.25" customHeight="1" x14ac:dyDescent="0.35">
      <c r="P698" s="4"/>
    </row>
    <row r="699" spans="16:16" ht="14.25" customHeight="1" x14ac:dyDescent="0.35">
      <c r="P699" s="4"/>
    </row>
    <row r="700" spans="16:16" ht="14.25" customHeight="1" x14ac:dyDescent="0.35">
      <c r="P700" s="4"/>
    </row>
    <row r="701" spans="16:16" ht="14.25" customHeight="1" x14ac:dyDescent="0.35">
      <c r="P701" s="4"/>
    </row>
    <row r="702" spans="16:16" ht="14.25" customHeight="1" x14ac:dyDescent="0.35">
      <c r="P702" s="4"/>
    </row>
    <row r="703" spans="16:16" ht="14.25" customHeight="1" x14ac:dyDescent="0.35">
      <c r="P703" s="4"/>
    </row>
    <row r="704" spans="16:16" ht="14.25" customHeight="1" x14ac:dyDescent="0.35">
      <c r="P704" s="4"/>
    </row>
    <row r="705" spans="16:16" ht="14.25" customHeight="1" x14ac:dyDescent="0.35">
      <c r="P705" s="4"/>
    </row>
    <row r="706" spans="16:16" ht="14.25" customHeight="1" x14ac:dyDescent="0.35">
      <c r="P706" s="4"/>
    </row>
    <row r="707" spans="16:16" ht="14.25" customHeight="1" x14ac:dyDescent="0.35">
      <c r="P707" s="4"/>
    </row>
    <row r="708" spans="16:16" ht="14.25" customHeight="1" x14ac:dyDescent="0.35">
      <c r="P708" s="4"/>
    </row>
    <row r="709" spans="16:16" ht="14.25" customHeight="1" x14ac:dyDescent="0.35">
      <c r="P709" s="4"/>
    </row>
    <row r="710" spans="16:16" ht="14.25" customHeight="1" x14ac:dyDescent="0.35">
      <c r="P710" s="4"/>
    </row>
    <row r="711" spans="16:16" ht="14.25" customHeight="1" x14ac:dyDescent="0.35">
      <c r="P711" s="4"/>
    </row>
    <row r="712" spans="16:16" ht="14.25" customHeight="1" x14ac:dyDescent="0.35">
      <c r="P712" s="4"/>
    </row>
    <row r="713" spans="16:16" ht="14.25" customHeight="1" x14ac:dyDescent="0.35">
      <c r="P713" s="4"/>
    </row>
    <row r="714" spans="16:16" ht="14.25" customHeight="1" x14ac:dyDescent="0.35">
      <c r="P714" s="4"/>
    </row>
    <row r="715" spans="16:16" ht="14.25" customHeight="1" x14ac:dyDescent="0.35">
      <c r="P715" s="4"/>
    </row>
    <row r="716" spans="16:16" ht="14.25" customHeight="1" x14ac:dyDescent="0.35">
      <c r="P716" s="4"/>
    </row>
    <row r="717" spans="16:16" ht="14.25" customHeight="1" x14ac:dyDescent="0.35">
      <c r="P717" s="4"/>
    </row>
    <row r="718" spans="16:16" ht="14.25" customHeight="1" x14ac:dyDescent="0.35">
      <c r="P718" s="4"/>
    </row>
    <row r="719" spans="16:16" ht="14.25" customHeight="1" x14ac:dyDescent="0.35">
      <c r="P719" s="4"/>
    </row>
    <row r="720" spans="16:16" ht="14.25" customHeight="1" x14ac:dyDescent="0.35">
      <c r="P720" s="4"/>
    </row>
    <row r="721" spans="16:16" ht="14.25" customHeight="1" x14ac:dyDescent="0.35">
      <c r="P721" s="4"/>
    </row>
    <row r="722" spans="16:16" ht="14.25" customHeight="1" x14ac:dyDescent="0.35">
      <c r="P722" s="4"/>
    </row>
    <row r="723" spans="16:16" ht="14.25" customHeight="1" x14ac:dyDescent="0.35">
      <c r="P723" s="4"/>
    </row>
    <row r="724" spans="16:16" ht="14.25" customHeight="1" x14ac:dyDescent="0.35">
      <c r="P724" s="4"/>
    </row>
    <row r="725" spans="16:16" ht="14.25" customHeight="1" x14ac:dyDescent="0.35">
      <c r="P725" s="4"/>
    </row>
    <row r="726" spans="16:16" ht="14.25" customHeight="1" x14ac:dyDescent="0.35">
      <c r="P726" s="4"/>
    </row>
    <row r="727" spans="16:16" ht="14.25" customHeight="1" x14ac:dyDescent="0.35">
      <c r="P727" s="4"/>
    </row>
    <row r="728" spans="16:16" ht="14.25" customHeight="1" x14ac:dyDescent="0.35">
      <c r="P728" s="4"/>
    </row>
    <row r="729" spans="16:16" ht="14.25" customHeight="1" x14ac:dyDescent="0.35">
      <c r="P729" s="4"/>
    </row>
    <row r="730" spans="16:16" ht="14.25" customHeight="1" x14ac:dyDescent="0.35">
      <c r="P730" s="4"/>
    </row>
    <row r="731" spans="16:16" ht="14.25" customHeight="1" x14ac:dyDescent="0.35">
      <c r="P731" s="4"/>
    </row>
    <row r="732" spans="16:16" ht="14.25" customHeight="1" x14ac:dyDescent="0.35">
      <c r="P732" s="4"/>
    </row>
    <row r="733" spans="16:16" ht="14.25" customHeight="1" x14ac:dyDescent="0.35">
      <c r="P733" s="4"/>
    </row>
    <row r="734" spans="16:16" ht="14.25" customHeight="1" x14ac:dyDescent="0.35">
      <c r="P734" s="4"/>
    </row>
    <row r="735" spans="16:16" ht="14.25" customHeight="1" x14ac:dyDescent="0.35">
      <c r="P735" s="4"/>
    </row>
    <row r="736" spans="16:16" ht="14.25" customHeight="1" x14ac:dyDescent="0.35">
      <c r="P736" s="4"/>
    </row>
    <row r="737" spans="16:16" ht="14.25" customHeight="1" x14ac:dyDescent="0.35">
      <c r="P737" s="4"/>
    </row>
    <row r="738" spans="16:16" ht="14.25" customHeight="1" x14ac:dyDescent="0.35">
      <c r="P738" s="4"/>
    </row>
    <row r="739" spans="16:16" ht="14.25" customHeight="1" x14ac:dyDescent="0.35">
      <c r="P739" s="4"/>
    </row>
    <row r="740" spans="16:16" ht="14.25" customHeight="1" x14ac:dyDescent="0.35">
      <c r="P740" s="4"/>
    </row>
    <row r="741" spans="16:16" ht="14.25" customHeight="1" x14ac:dyDescent="0.35">
      <c r="P741" s="4"/>
    </row>
    <row r="742" spans="16:16" ht="14.25" customHeight="1" x14ac:dyDescent="0.35">
      <c r="P742" s="4"/>
    </row>
    <row r="743" spans="16:16" ht="14.25" customHeight="1" x14ac:dyDescent="0.35">
      <c r="P743" s="4"/>
    </row>
    <row r="744" spans="16:16" ht="14.25" customHeight="1" x14ac:dyDescent="0.35">
      <c r="P744" s="4"/>
    </row>
    <row r="745" spans="16:16" ht="14.25" customHeight="1" x14ac:dyDescent="0.35">
      <c r="P745" s="4"/>
    </row>
    <row r="746" spans="16:16" ht="14.25" customHeight="1" x14ac:dyDescent="0.35">
      <c r="P746" s="4"/>
    </row>
    <row r="747" spans="16:16" ht="14.25" customHeight="1" x14ac:dyDescent="0.35">
      <c r="P747" s="4"/>
    </row>
    <row r="748" spans="16:16" ht="14.25" customHeight="1" x14ac:dyDescent="0.35">
      <c r="P748" s="4"/>
    </row>
    <row r="749" spans="16:16" ht="14.25" customHeight="1" x14ac:dyDescent="0.35">
      <c r="P749" s="4"/>
    </row>
    <row r="750" spans="16:16" ht="14.25" customHeight="1" x14ac:dyDescent="0.35">
      <c r="P750" s="4"/>
    </row>
    <row r="751" spans="16:16" ht="14.25" customHeight="1" x14ac:dyDescent="0.35">
      <c r="P751" s="4"/>
    </row>
    <row r="752" spans="16:16" ht="14.25" customHeight="1" x14ac:dyDescent="0.35">
      <c r="P752" s="4"/>
    </row>
    <row r="753" spans="16:16" ht="14.25" customHeight="1" x14ac:dyDescent="0.35">
      <c r="P753" s="4"/>
    </row>
    <row r="754" spans="16:16" ht="14.25" customHeight="1" x14ac:dyDescent="0.35">
      <c r="P754" s="4"/>
    </row>
    <row r="755" spans="16:16" ht="14.25" customHeight="1" x14ac:dyDescent="0.35">
      <c r="P755" s="4"/>
    </row>
    <row r="756" spans="16:16" ht="14.25" customHeight="1" x14ac:dyDescent="0.35">
      <c r="P756" s="4"/>
    </row>
    <row r="757" spans="16:16" ht="14.25" customHeight="1" x14ac:dyDescent="0.35">
      <c r="P757" s="4"/>
    </row>
    <row r="758" spans="16:16" ht="14.25" customHeight="1" x14ac:dyDescent="0.35">
      <c r="P758" s="4"/>
    </row>
    <row r="759" spans="16:16" ht="14.25" customHeight="1" x14ac:dyDescent="0.35">
      <c r="P759" s="4"/>
    </row>
    <row r="760" spans="16:16" ht="14.25" customHeight="1" x14ac:dyDescent="0.35">
      <c r="P760" s="4"/>
    </row>
    <row r="761" spans="16:16" ht="14.25" customHeight="1" x14ac:dyDescent="0.35">
      <c r="P761" s="4"/>
    </row>
    <row r="762" spans="16:16" ht="14.25" customHeight="1" x14ac:dyDescent="0.35">
      <c r="P762" s="4"/>
    </row>
    <row r="763" spans="16:16" ht="14.25" customHeight="1" x14ac:dyDescent="0.35">
      <c r="P763" s="4"/>
    </row>
    <row r="764" spans="16:16" ht="14.25" customHeight="1" x14ac:dyDescent="0.35">
      <c r="P764" s="4"/>
    </row>
    <row r="765" spans="16:16" ht="14.25" customHeight="1" x14ac:dyDescent="0.35">
      <c r="P765" s="4"/>
    </row>
    <row r="766" spans="16:16" ht="14.25" customHeight="1" x14ac:dyDescent="0.35">
      <c r="P766" s="4"/>
    </row>
    <row r="767" spans="16:16" ht="14.25" customHeight="1" x14ac:dyDescent="0.35">
      <c r="P767" s="4"/>
    </row>
    <row r="768" spans="16:16" ht="14.25" customHeight="1" x14ac:dyDescent="0.35">
      <c r="P768" s="4"/>
    </row>
    <row r="769" spans="16:16" ht="14.25" customHeight="1" x14ac:dyDescent="0.35">
      <c r="P769" s="4"/>
    </row>
    <row r="770" spans="16:16" ht="14.25" customHeight="1" x14ac:dyDescent="0.35">
      <c r="P770" s="4"/>
    </row>
    <row r="771" spans="16:16" ht="14.25" customHeight="1" x14ac:dyDescent="0.35">
      <c r="P771" s="4"/>
    </row>
    <row r="772" spans="16:16" ht="14.25" customHeight="1" x14ac:dyDescent="0.35">
      <c r="P772" s="4"/>
    </row>
    <row r="773" spans="16:16" ht="14.25" customHeight="1" x14ac:dyDescent="0.35">
      <c r="P773" s="4"/>
    </row>
    <row r="774" spans="16:16" ht="14.25" customHeight="1" x14ac:dyDescent="0.35">
      <c r="P774" s="4"/>
    </row>
    <row r="775" spans="16:16" ht="14.25" customHeight="1" x14ac:dyDescent="0.35">
      <c r="P775" s="4"/>
    </row>
    <row r="776" spans="16:16" ht="14.25" customHeight="1" x14ac:dyDescent="0.35">
      <c r="P776" s="4"/>
    </row>
    <row r="777" spans="16:16" ht="14.25" customHeight="1" x14ac:dyDescent="0.35">
      <c r="P777" s="4"/>
    </row>
    <row r="778" spans="16:16" ht="14.25" customHeight="1" x14ac:dyDescent="0.35">
      <c r="P778" s="4"/>
    </row>
    <row r="779" spans="16:16" ht="14.25" customHeight="1" x14ac:dyDescent="0.35">
      <c r="P779" s="4"/>
    </row>
    <row r="780" spans="16:16" ht="14.25" customHeight="1" x14ac:dyDescent="0.35">
      <c r="P780" s="4"/>
    </row>
    <row r="781" spans="16:16" ht="14.25" customHeight="1" x14ac:dyDescent="0.35">
      <c r="P781" s="4"/>
    </row>
    <row r="782" spans="16:16" ht="14.25" customHeight="1" x14ac:dyDescent="0.35">
      <c r="P782" s="4"/>
    </row>
    <row r="783" spans="16:16" ht="14.25" customHeight="1" x14ac:dyDescent="0.35">
      <c r="P783" s="4"/>
    </row>
    <row r="784" spans="16:16" ht="14.25" customHeight="1" x14ac:dyDescent="0.35">
      <c r="P784" s="4"/>
    </row>
    <row r="785" spans="16:16" ht="14.25" customHeight="1" x14ac:dyDescent="0.35">
      <c r="P785" s="4"/>
    </row>
    <row r="786" spans="16:16" ht="14.25" customHeight="1" x14ac:dyDescent="0.35">
      <c r="P786" s="4"/>
    </row>
    <row r="787" spans="16:16" ht="14.25" customHeight="1" x14ac:dyDescent="0.35">
      <c r="P787" s="4"/>
    </row>
    <row r="788" spans="16:16" ht="14.25" customHeight="1" x14ac:dyDescent="0.35">
      <c r="P788" s="4"/>
    </row>
    <row r="789" spans="16:16" ht="14.25" customHeight="1" x14ac:dyDescent="0.35">
      <c r="P789" s="4"/>
    </row>
    <row r="790" spans="16:16" ht="14.25" customHeight="1" x14ac:dyDescent="0.35">
      <c r="P790" s="4"/>
    </row>
    <row r="791" spans="16:16" ht="14.25" customHeight="1" x14ac:dyDescent="0.35">
      <c r="P791" s="4"/>
    </row>
    <row r="792" spans="16:16" ht="14.25" customHeight="1" x14ac:dyDescent="0.35">
      <c r="P792" s="4"/>
    </row>
    <row r="793" spans="16:16" ht="14.25" customHeight="1" x14ac:dyDescent="0.35">
      <c r="P793" s="4"/>
    </row>
    <row r="794" spans="16:16" ht="14.25" customHeight="1" x14ac:dyDescent="0.35">
      <c r="P794" s="4"/>
    </row>
    <row r="795" spans="16:16" ht="14.25" customHeight="1" x14ac:dyDescent="0.35">
      <c r="P795" s="4"/>
    </row>
    <row r="796" spans="16:16" ht="14.25" customHeight="1" x14ac:dyDescent="0.35">
      <c r="P796" s="4"/>
    </row>
    <row r="797" spans="16:16" ht="14.25" customHeight="1" x14ac:dyDescent="0.35">
      <c r="P797" s="4"/>
    </row>
    <row r="798" spans="16:16" ht="14.25" customHeight="1" x14ac:dyDescent="0.35">
      <c r="P798" s="4"/>
    </row>
    <row r="799" spans="16:16" ht="14.25" customHeight="1" x14ac:dyDescent="0.35">
      <c r="P799" s="4"/>
    </row>
    <row r="800" spans="16:16" ht="14.25" customHeight="1" x14ac:dyDescent="0.35">
      <c r="P800" s="4"/>
    </row>
    <row r="801" spans="16:16" ht="14.25" customHeight="1" x14ac:dyDescent="0.35">
      <c r="P801" s="4"/>
    </row>
    <row r="802" spans="16:16" ht="14.25" customHeight="1" x14ac:dyDescent="0.35">
      <c r="P802" s="4"/>
    </row>
    <row r="803" spans="16:16" ht="14.25" customHeight="1" x14ac:dyDescent="0.35">
      <c r="P803" s="4"/>
    </row>
    <row r="804" spans="16:16" ht="14.25" customHeight="1" x14ac:dyDescent="0.35">
      <c r="P804" s="4"/>
    </row>
    <row r="805" spans="16:16" ht="14.25" customHeight="1" x14ac:dyDescent="0.35">
      <c r="P805" s="4"/>
    </row>
    <row r="806" spans="16:16" ht="14.25" customHeight="1" x14ac:dyDescent="0.35">
      <c r="P806" s="4"/>
    </row>
    <row r="807" spans="16:16" ht="14.25" customHeight="1" x14ac:dyDescent="0.35">
      <c r="P807" s="4"/>
    </row>
    <row r="808" spans="16:16" ht="14.25" customHeight="1" x14ac:dyDescent="0.35">
      <c r="P808" s="4"/>
    </row>
    <row r="809" spans="16:16" ht="14.25" customHeight="1" x14ac:dyDescent="0.35">
      <c r="P809" s="4"/>
    </row>
    <row r="810" spans="16:16" ht="14.25" customHeight="1" x14ac:dyDescent="0.35">
      <c r="P810" s="4"/>
    </row>
    <row r="811" spans="16:16" ht="14.25" customHeight="1" x14ac:dyDescent="0.35">
      <c r="P811" s="4"/>
    </row>
    <row r="812" spans="16:16" ht="14.25" customHeight="1" x14ac:dyDescent="0.35">
      <c r="P812" s="4"/>
    </row>
    <row r="813" spans="16:16" ht="14.25" customHeight="1" x14ac:dyDescent="0.35">
      <c r="P813" s="4"/>
    </row>
    <row r="814" spans="16:16" ht="14.25" customHeight="1" x14ac:dyDescent="0.35">
      <c r="P814" s="4"/>
    </row>
    <row r="815" spans="16:16" ht="14.25" customHeight="1" x14ac:dyDescent="0.35">
      <c r="P815" s="4"/>
    </row>
    <row r="816" spans="16:16" ht="14.25" customHeight="1" x14ac:dyDescent="0.35">
      <c r="P816" s="4"/>
    </row>
    <row r="817" spans="16:16" ht="14.25" customHeight="1" x14ac:dyDescent="0.35">
      <c r="P817" s="4"/>
    </row>
    <row r="818" spans="16:16" ht="14.25" customHeight="1" x14ac:dyDescent="0.35">
      <c r="P818" s="4"/>
    </row>
    <row r="819" spans="16:16" ht="14.25" customHeight="1" x14ac:dyDescent="0.35">
      <c r="P819" s="4"/>
    </row>
    <row r="820" spans="16:16" ht="14.25" customHeight="1" x14ac:dyDescent="0.35">
      <c r="P820" s="4"/>
    </row>
    <row r="821" spans="16:16" ht="14.25" customHeight="1" x14ac:dyDescent="0.35">
      <c r="P821" s="4"/>
    </row>
    <row r="822" spans="16:16" ht="14.25" customHeight="1" x14ac:dyDescent="0.35">
      <c r="P822" s="4"/>
    </row>
    <row r="823" spans="16:16" ht="14.25" customHeight="1" x14ac:dyDescent="0.35">
      <c r="P823" s="4"/>
    </row>
    <row r="824" spans="16:16" ht="14.25" customHeight="1" x14ac:dyDescent="0.35">
      <c r="P824" s="4"/>
    </row>
    <row r="825" spans="16:16" ht="14.25" customHeight="1" x14ac:dyDescent="0.35">
      <c r="P825" s="4"/>
    </row>
    <row r="826" spans="16:16" ht="14.25" customHeight="1" x14ac:dyDescent="0.35">
      <c r="P826" s="4"/>
    </row>
    <row r="827" spans="16:16" ht="14.25" customHeight="1" x14ac:dyDescent="0.35">
      <c r="P827" s="4"/>
    </row>
    <row r="828" spans="16:16" ht="14.25" customHeight="1" x14ac:dyDescent="0.35">
      <c r="P828" s="4"/>
    </row>
    <row r="829" spans="16:16" ht="14.25" customHeight="1" x14ac:dyDescent="0.35">
      <c r="P829" s="4"/>
    </row>
    <row r="830" spans="16:16" ht="14.25" customHeight="1" x14ac:dyDescent="0.35">
      <c r="P830" s="4"/>
    </row>
    <row r="831" spans="16:16" ht="14.25" customHeight="1" x14ac:dyDescent="0.35">
      <c r="P831" s="4"/>
    </row>
    <row r="832" spans="16:16" ht="14.25" customHeight="1" x14ac:dyDescent="0.35">
      <c r="P832" s="4"/>
    </row>
    <row r="833" spans="16:16" ht="14.25" customHeight="1" x14ac:dyDescent="0.35">
      <c r="P833" s="4"/>
    </row>
    <row r="834" spans="16:16" ht="14.25" customHeight="1" x14ac:dyDescent="0.35">
      <c r="P834" s="4"/>
    </row>
    <row r="835" spans="16:16" ht="14.25" customHeight="1" x14ac:dyDescent="0.35">
      <c r="P835" s="4"/>
    </row>
    <row r="836" spans="16:16" ht="14.25" customHeight="1" x14ac:dyDescent="0.35">
      <c r="P836" s="4"/>
    </row>
    <row r="837" spans="16:16" ht="14.25" customHeight="1" x14ac:dyDescent="0.35">
      <c r="P837" s="4"/>
    </row>
    <row r="838" spans="16:16" ht="14.25" customHeight="1" x14ac:dyDescent="0.35">
      <c r="P838" s="4"/>
    </row>
    <row r="839" spans="16:16" ht="14.25" customHeight="1" x14ac:dyDescent="0.35">
      <c r="P839" s="4"/>
    </row>
    <row r="840" spans="16:16" ht="14.25" customHeight="1" x14ac:dyDescent="0.35">
      <c r="P840" s="4"/>
    </row>
    <row r="841" spans="16:16" ht="14.25" customHeight="1" x14ac:dyDescent="0.35">
      <c r="P841" s="4"/>
    </row>
    <row r="842" spans="16:16" ht="14.25" customHeight="1" x14ac:dyDescent="0.35">
      <c r="P842" s="4"/>
    </row>
    <row r="843" spans="16:16" ht="14.25" customHeight="1" x14ac:dyDescent="0.35">
      <c r="P843" s="4"/>
    </row>
    <row r="844" spans="16:16" ht="14.25" customHeight="1" x14ac:dyDescent="0.35">
      <c r="P844" s="4"/>
    </row>
    <row r="845" spans="16:16" ht="14.25" customHeight="1" x14ac:dyDescent="0.35">
      <c r="P845" s="4"/>
    </row>
    <row r="846" spans="16:16" ht="14.25" customHeight="1" x14ac:dyDescent="0.35">
      <c r="P846" s="4"/>
    </row>
    <row r="847" spans="16:16" ht="14.25" customHeight="1" x14ac:dyDescent="0.35">
      <c r="P847" s="4"/>
    </row>
    <row r="848" spans="16:16" ht="14.25" customHeight="1" x14ac:dyDescent="0.35">
      <c r="P848" s="4"/>
    </row>
    <row r="849" spans="16:16" ht="14.25" customHeight="1" x14ac:dyDescent="0.35">
      <c r="P849" s="4"/>
    </row>
    <row r="850" spans="16:16" ht="14.25" customHeight="1" x14ac:dyDescent="0.35">
      <c r="P850" s="4"/>
    </row>
    <row r="851" spans="16:16" ht="14.25" customHeight="1" x14ac:dyDescent="0.35">
      <c r="P851" s="4"/>
    </row>
    <row r="852" spans="16:16" ht="14.25" customHeight="1" x14ac:dyDescent="0.35">
      <c r="P852" s="4"/>
    </row>
    <row r="853" spans="16:16" ht="14.25" customHeight="1" x14ac:dyDescent="0.35">
      <c r="P853" s="4"/>
    </row>
    <row r="854" spans="16:16" ht="14.25" customHeight="1" x14ac:dyDescent="0.35">
      <c r="P854" s="4"/>
    </row>
    <row r="855" spans="16:16" ht="14.25" customHeight="1" x14ac:dyDescent="0.35">
      <c r="P855" s="4"/>
    </row>
    <row r="856" spans="16:16" ht="14.25" customHeight="1" x14ac:dyDescent="0.35">
      <c r="P856" s="4"/>
    </row>
    <row r="857" spans="16:16" ht="14.25" customHeight="1" x14ac:dyDescent="0.35">
      <c r="P857" s="4"/>
    </row>
    <row r="858" spans="16:16" ht="14.25" customHeight="1" x14ac:dyDescent="0.35">
      <c r="P858" s="4"/>
    </row>
    <row r="859" spans="16:16" ht="14.25" customHeight="1" x14ac:dyDescent="0.35">
      <c r="P859" s="4"/>
    </row>
    <row r="860" spans="16:16" ht="14.25" customHeight="1" x14ac:dyDescent="0.35">
      <c r="P860" s="4"/>
    </row>
    <row r="861" spans="16:16" ht="14.25" customHeight="1" x14ac:dyDescent="0.35">
      <c r="P861" s="4"/>
    </row>
    <row r="862" spans="16:16" ht="14.25" customHeight="1" x14ac:dyDescent="0.35">
      <c r="P862" s="4"/>
    </row>
    <row r="863" spans="16:16" ht="14.25" customHeight="1" x14ac:dyDescent="0.35">
      <c r="P863" s="4"/>
    </row>
    <row r="864" spans="16:16" ht="14.25" customHeight="1" x14ac:dyDescent="0.35">
      <c r="P864" s="4"/>
    </row>
    <row r="865" spans="16:16" ht="14.25" customHeight="1" x14ac:dyDescent="0.35">
      <c r="P865" s="4"/>
    </row>
    <row r="866" spans="16:16" ht="14.25" customHeight="1" x14ac:dyDescent="0.35">
      <c r="P866" s="4"/>
    </row>
    <row r="867" spans="16:16" ht="14.25" customHeight="1" x14ac:dyDescent="0.35">
      <c r="P867" s="4"/>
    </row>
    <row r="868" spans="16:16" ht="14.25" customHeight="1" x14ac:dyDescent="0.35">
      <c r="P868" s="4"/>
    </row>
    <row r="869" spans="16:16" ht="14.25" customHeight="1" x14ac:dyDescent="0.35">
      <c r="P869" s="4"/>
    </row>
    <row r="870" spans="16:16" ht="14.25" customHeight="1" x14ac:dyDescent="0.35">
      <c r="P870" s="4"/>
    </row>
    <row r="871" spans="16:16" ht="14.25" customHeight="1" x14ac:dyDescent="0.35">
      <c r="P871" s="4"/>
    </row>
    <row r="872" spans="16:16" ht="14.25" customHeight="1" x14ac:dyDescent="0.35">
      <c r="P872" s="4"/>
    </row>
    <row r="873" spans="16:16" ht="14.25" customHeight="1" x14ac:dyDescent="0.35">
      <c r="P873" s="4"/>
    </row>
    <row r="874" spans="16:16" ht="14.25" customHeight="1" x14ac:dyDescent="0.35">
      <c r="P874" s="4"/>
    </row>
    <row r="875" spans="16:16" ht="14.25" customHeight="1" x14ac:dyDescent="0.35">
      <c r="P875" s="4"/>
    </row>
    <row r="876" spans="16:16" ht="14.25" customHeight="1" x14ac:dyDescent="0.35">
      <c r="P876" s="4"/>
    </row>
    <row r="877" spans="16:16" ht="14.25" customHeight="1" x14ac:dyDescent="0.35">
      <c r="P877" s="4"/>
    </row>
    <row r="878" spans="16:16" ht="14.25" customHeight="1" x14ac:dyDescent="0.35">
      <c r="P878" s="4"/>
    </row>
    <row r="879" spans="16:16" ht="14.25" customHeight="1" x14ac:dyDescent="0.35">
      <c r="P879" s="4"/>
    </row>
    <row r="880" spans="16:16" ht="14.25" customHeight="1" x14ac:dyDescent="0.35">
      <c r="P880" s="4"/>
    </row>
    <row r="881" spans="16:16" ht="14.25" customHeight="1" x14ac:dyDescent="0.35">
      <c r="P881" s="4"/>
    </row>
    <row r="882" spans="16:16" ht="14.25" customHeight="1" x14ac:dyDescent="0.35">
      <c r="P882" s="4"/>
    </row>
    <row r="883" spans="16:16" ht="14.25" customHeight="1" x14ac:dyDescent="0.35">
      <c r="P883" s="4"/>
    </row>
    <row r="884" spans="16:16" ht="14.25" customHeight="1" x14ac:dyDescent="0.35">
      <c r="P884" s="4"/>
    </row>
    <row r="885" spans="16:16" ht="14.25" customHeight="1" x14ac:dyDescent="0.35">
      <c r="P885" s="4"/>
    </row>
    <row r="886" spans="16:16" ht="14.25" customHeight="1" x14ac:dyDescent="0.35">
      <c r="P886" s="4"/>
    </row>
    <row r="887" spans="16:16" ht="14.25" customHeight="1" x14ac:dyDescent="0.35">
      <c r="P887" s="4"/>
    </row>
    <row r="888" spans="16:16" ht="14.25" customHeight="1" x14ac:dyDescent="0.35">
      <c r="P888" s="4"/>
    </row>
    <row r="889" spans="16:16" ht="14.25" customHeight="1" x14ac:dyDescent="0.35">
      <c r="P889" s="4"/>
    </row>
    <row r="890" spans="16:16" ht="14.25" customHeight="1" x14ac:dyDescent="0.35">
      <c r="P890" s="4"/>
    </row>
    <row r="891" spans="16:16" ht="14.25" customHeight="1" x14ac:dyDescent="0.35">
      <c r="P891" s="4"/>
    </row>
    <row r="892" spans="16:16" ht="14.25" customHeight="1" x14ac:dyDescent="0.35">
      <c r="P892" s="4"/>
    </row>
    <row r="893" spans="16:16" ht="14.25" customHeight="1" x14ac:dyDescent="0.35">
      <c r="P893" s="4"/>
    </row>
    <row r="894" spans="16:16" ht="14.25" customHeight="1" x14ac:dyDescent="0.35">
      <c r="P894" s="4"/>
    </row>
    <row r="895" spans="16:16" ht="14.25" customHeight="1" x14ac:dyDescent="0.35">
      <c r="P895" s="4"/>
    </row>
    <row r="896" spans="16:16" ht="14.25" customHeight="1" x14ac:dyDescent="0.35">
      <c r="P896" s="4"/>
    </row>
    <row r="897" spans="16:16" ht="14.25" customHeight="1" x14ac:dyDescent="0.35">
      <c r="P897" s="4"/>
    </row>
    <row r="898" spans="16:16" ht="14.25" customHeight="1" x14ac:dyDescent="0.35">
      <c r="P898" s="4"/>
    </row>
    <row r="899" spans="16:16" ht="14.25" customHeight="1" x14ac:dyDescent="0.35">
      <c r="P899" s="4"/>
    </row>
    <row r="900" spans="16:16" ht="14.25" customHeight="1" x14ac:dyDescent="0.35">
      <c r="P900" s="4"/>
    </row>
    <row r="901" spans="16:16" ht="14.25" customHeight="1" x14ac:dyDescent="0.35">
      <c r="P901" s="4"/>
    </row>
    <row r="902" spans="16:16" ht="14.25" customHeight="1" x14ac:dyDescent="0.35">
      <c r="P902" s="4"/>
    </row>
    <row r="903" spans="16:16" ht="14.25" customHeight="1" x14ac:dyDescent="0.35">
      <c r="P903" s="4"/>
    </row>
    <row r="904" spans="16:16" ht="14.25" customHeight="1" x14ac:dyDescent="0.35">
      <c r="P904" s="4"/>
    </row>
    <row r="905" spans="16:16" ht="14.25" customHeight="1" x14ac:dyDescent="0.35">
      <c r="P905" s="4"/>
    </row>
    <row r="906" spans="16:16" ht="14.25" customHeight="1" x14ac:dyDescent="0.35">
      <c r="P906" s="4"/>
    </row>
    <row r="907" spans="16:16" ht="14.25" customHeight="1" x14ac:dyDescent="0.35">
      <c r="P907" s="4"/>
    </row>
    <row r="908" spans="16:16" ht="14.25" customHeight="1" x14ac:dyDescent="0.35">
      <c r="P908" s="4"/>
    </row>
    <row r="909" spans="16:16" ht="14.25" customHeight="1" x14ac:dyDescent="0.35">
      <c r="P909" s="4"/>
    </row>
    <row r="910" spans="16:16" ht="14.25" customHeight="1" x14ac:dyDescent="0.35">
      <c r="P910" s="4"/>
    </row>
    <row r="911" spans="16:16" ht="14.25" customHeight="1" x14ac:dyDescent="0.35">
      <c r="P911" s="4"/>
    </row>
    <row r="912" spans="16:16" ht="14.25" customHeight="1" x14ac:dyDescent="0.35">
      <c r="P912" s="4"/>
    </row>
    <row r="913" spans="16:16" ht="14.25" customHeight="1" x14ac:dyDescent="0.35">
      <c r="P913" s="4"/>
    </row>
    <row r="914" spans="16:16" ht="14.25" customHeight="1" x14ac:dyDescent="0.35">
      <c r="P914" s="4"/>
    </row>
    <row r="915" spans="16:16" ht="14.25" customHeight="1" x14ac:dyDescent="0.35">
      <c r="P915" s="4"/>
    </row>
    <row r="916" spans="16:16" ht="14.25" customHeight="1" x14ac:dyDescent="0.35">
      <c r="P916" s="4"/>
    </row>
    <row r="917" spans="16:16" ht="14.25" customHeight="1" x14ac:dyDescent="0.35">
      <c r="P917" s="4"/>
    </row>
    <row r="918" spans="16:16" ht="14.25" customHeight="1" x14ac:dyDescent="0.35">
      <c r="P918" s="4"/>
    </row>
    <row r="919" spans="16:16" ht="14.25" customHeight="1" x14ac:dyDescent="0.35">
      <c r="P919" s="4"/>
    </row>
    <row r="920" spans="16:16" ht="14.25" customHeight="1" x14ac:dyDescent="0.35">
      <c r="P920" s="4"/>
    </row>
    <row r="921" spans="16:16" ht="14.25" customHeight="1" x14ac:dyDescent="0.35">
      <c r="P921" s="4"/>
    </row>
    <row r="922" spans="16:16" ht="14.25" customHeight="1" x14ac:dyDescent="0.35">
      <c r="P922" s="4"/>
    </row>
    <row r="923" spans="16:16" ht="14.25" customHeight="1" x14ac:dyDescent="0.35">
      <c r="P923" s="4"/>
    </row>
    <row r="924" spans="16:16" ht="14.25" customHeight="1" x14ac:dyDescent="0.35">
      <c r="P924" s="4"/>
    </row>
    <row r="925" spans="16:16" ht="14.25" customHeight="1" x14ac:dyDescent="0.35">
      <c r="P925" s="4"/>
    </row>
    <row r="926" spans="16:16" ht="14.25" customHeight="1" x14ac:dyDescent="0.35">
      <c r="P926" s="4"/>
    </row>
    <row r="927" spans="16:16" ht="14.25" customHeight="1" x14ac:dyDescent="0.35">
      <c r="P927" s="4"/>
    </row>
    <row r="928" spans="16:16" ht="14.25" customHeight="1" x14ac:dyDescent="0.35">
      <c r="P928" s="4"/>
    </row>
    <row r="929" spans="16:16" ht="14.25" customHeight="1" x14ac:dyDescent="0.35">
      <c r="P929" s="4"/>
    </row>
    <row r="930" spans="16:16" ht="14.25" customHeight="1" x14ac:dyDescent="0.35">
      <c r="P930" s="4"/>
    </row>
    <row r="931" spans="16:16" ht="14.25" customHeight="1" x14ac:dyDescent="0.35">
      <c r="P931" s="4"/>
    </row>
    <row r="932" spans="16:16" ht="14.25" customHeight="1" x14ac:dyDescent="0.35">
      <c r="P932" s="4"/>
    </row>
    <row r="933" spans="16:16" ht="14.25" customHeight="1" x14ac:dyDescent="0.35">
      <c r="P933" s="4"/>
    </row>
    <row r="934" spans="16:16" ht="14.25" customHeight="1" x14ac:dyDescent="0.35">
      <c r="P934" s="4"/>
    </row>
    <row r="935" spans="16:16" ht="14.25" customHeight="1" x14ac:dyDescent="0.35">
      <c r="P935" s="4"/>
    </row>
    <row r="936" spans="16:16" ht="14.25" customHeight="1" x14ac:dyDescent="0.35">
      <c r="P936" s="4"/>
    </row>
    <row r="937" spans="16:16" ht="14.25" customHeight="1" x14ac:dyDescent="0.35">
      <c r="P937" s="4"/>
    </row>
    <row r="938" spans="16:16" ht="14.25" customHeight="1" x14ac:dyDescent="0.35">
      <c r="P938" s="4"/>
    </row>
    <row r="939" spans="16:16" ht="14.25" customHeight="1" x14ac:dyDescent="0.35">
      <c r="P939" s="4"/>
    </row>
    <row r="940" spans="16:16" ht="14.25" customHeight="1" x14ac:dyDescent="0.35">
      <c r="P940" s="4"/>
    </row>
    <row r="941" spans="16:16" ht="14.25" customHeight="1" x14ac:dyDescent="0.35">
      <c r="P941" s="4"/>
    </row>
    <row r="942" spans="16:16" ht="14.25" customHeight="1" x14ac:dyDescent="0.35">
      <c r="P942" s="4"/>
    </row>
    <row r="943" spans="16:16" ht="14.25" customHeight="1" x14ac:dyDescent="0.35">
      <c r="P943" s="4"/>
    </row>
    <row r="944" spans="16:16" ht="14.25" customHeight="1" x14ac:dyDescent="0.35">
      <c r="P944" s="4"/>
    </row>
    <row r="945" spans="16:16" ht="14.25" customHeight="1" x14ac:dyDescent="0.35">
      <c r="P945" s="4"/>
    </row>
    <row r="946" spans="16:16" ht="14.25" customHeight="1" x14ac:dyDescent="0.35">
      <c r="P946" s="4"/>
    </row>
    <row r="947" spans="16:16" ht="14.25" customHeight="1" x14ac:dyDescent="0.35">
      <c r="P947" s="4"/>
    </row>
    <row r="948" spans="16:16" ht="14.25" customHeight="1" x14ac:dyDescent="0.35">
      <c r="P948" s="4"/>
    </row>
    <row r="949" spans="16:16" ht="14.25" customHeight="1" x14ac:dyDescent="0.35">
      <c r="P949" s="4"/>
    </row>
    <row r="950" spans="16:16" ht="14.25" customHeight="1" x14ac:dyDescent="0.35">
      <c r="P950" s="4"/>
    </row>
    <row r="951" spans="16:16" ht="14.25" customHeight="1" x14ac:dyDescent="0.35">
      <c r="P951" s="4"/>
    </row>
    <row r="952" spans="16:16" ht="14.25" customHeight="1" x14ac:dyDescent="0.35">
      <c r="P952" s="4"/>
    </row>
    <row r="953" spans="16:16" ht="14.25" customHeight="1" x14ac:dyDescent="0.35">
      <c r="P953" s="4"/>
    </row>
    <row r="954" spans="16:16" ht="14.25" customHeight="1" x14ac:dyDescent="0.35">
      <c r="P954" s="4"/>
    </row>
    <row r="955" spans="16:16" ht="14.25" customHeight="1" x14ac:dyDescent="0.35">
      <c r="P955" s="4"/>
    </row>
    <row r="956" spans="16:16" ht="14.25" customHeight="1" x14ac:dyDescent="0.35">
      <c r="P956" s="4"/>
    </row>
    <row r="957" spans="16:16" ht="14.25" customHeight="1" x14ac:dyDescent="0.35">
      <c r="P957" s="4"/>
    </row>
    <row r="958" spans="16:16" ht="14.25" customHeight="1" x14ac:dyDescent="0.35">
      <c r="P958" s="4"/>
    </row>
    <row r="959" spans="16:16" ht="14.25" customHeight="1" x14ac:dyDescent="0.35">
      <c r="P959" s="4"/>
    </row>
    <row r="960" spans="16:16" ht="14.25" customHeight="1" x14ac:dyDescent="0.35">
      <c r="P960" s="4"/>
    </row>
    <row r="961" spans="16:16" ht="14.25" customHeight="1" x14ac:dyDescent="0.35">
      <c r="P961" s="4"/>
    </row>
    <row r="962" spans="16:16" ht="14.25" customHeight="1" x14ac:dyDescent="0.35">
      <c r="P962" s="4"/>
    </row>
    <row r="963" spans="16:16" ht="14.25" customHeight="1" x14ac:dyDescent="0.35">
      <c r="P963" s="4"/>
    </row>
    <row r="964" spans="16:16" ht="14.25" customHeight="1" x14ac:dyDescent="0.35">
      <c r="P964" s="4"/>
    </row>
    <row r="965" spans="16:16" ht="14.25" customHeight="1" x14ac:dyDescent="0.35">
      <c r="P965" s="4"/>
    </row>
    <row r="966" spans="16:16" ht="14.25" customHeight="1" x14ac:dyDescent="0.35">
      <c r="P966" s="4"/>
    </row>
    <row r="967" spans="16:16" ht="14.25" customHeight="1" x14ac:dyDescent="0.35">
      <c r="P967" s="4"/>
    </row>
    <row r="968" spans="16:16" ht="14.25" customHeight="1" x14ac:dyDescent="0.35">
      <c r="P968" s="4"/>
    </row>
    <row r="969" spans="16:16" ht="14.25" customHeight="1" x14ac:dyDescent="0.35">
      <c r="P969" s="4"/>
    </row>
    <row r="970" spans="16:16" ht="14.25" customHeight="1" x14ac:dyDescent="0.35">
      <c r="P970" s="4"/>
    </row>
    <row r="971" spans="16:16" ht="14.25" customHeight="1" x14ac:dyDescent="0.35">
      <c r="P971" s="4"/>
    </row>
    <row r="972" spans="16:16" ht="14.25" customHeight="1" x14ac:dyDescent="0.35">
      <c r="P972" s="4"/>
    </row>
    <row r="973" spans="16:16" ht="14.25" customHeight="1" x14ac:dyDescent="0.35">
      <c r="P973" s="4"/>
    </row>
    <row r="974" spans="16:16" ht="14.25" customHeight="1" x14ac:dyDescent="0.35">
      <c r="P974" s="4"/>
    </row>
    <row r="975" spans="16:16" ht="14.25" customHeight="1" x14ac:dyDescent="0.35">
      <c r="P975" s="4"/>
    </row>
    <row r="976" spans="16:16" ht="14.25" customHeight="1" x14ac:dyDescent="0.35">
      <c r="P976" s="4"/>
    </row>
    <row r="977" spans="16:16" ht="14.25" customHeight="1" x14ac:dyDescent="0.35">
      <c r="P977" s="4"/>
    </row>
    <row r="978" spans="16:16" ht="14.25" customHeight="1" x14ac:dyDescent="0.35">
      <c r="P978" s="4"/>
    </row>
    <row r="979" spans="16:16" ht="14.25" customHeight="1" x14ac:dyDescent="0.35">
      <c r="P979" s="4"/>
    </row>
    <row r="980" spans="16:16" ht="14.25" customHeight="1" x14ac:dyDescent="0.35">
      <c r="P980" s="4"/>
    </row>
    <row r="981" spans="16:16" ht="14.25" customHeight="1" x14ac:dyDescent="0.35">
      <c r="P981" s="4"/>
    </row>
    <row r="982" spans="16:16" ht="14.25" customHeight="1" x14ac:dyDescent="0.35">
      <c r="P982" s="4"/>
    </row>
    <row r="983" spans="16:16" ht="14.25" customHeight="1" x14ac:dyDescent="0.35">
      <c r="P983" s="4"/>
    </row>
    <row r="984" spans="16:16" ht="14.25" customHeight="1" x14ac:dyDescent="0.35">
      <c r="P984" s="4"/>
    </row>
    <row r="985" spans="16:16" ht="14.25" customHeight="1" x14ac:dyDescent="0.35">
      <c r="P985" s="4"/>
    </row>
    <row r="986" spans="16:16" ht="14.25" customHeight="1" x14ac:dyDescent="0.35">
      <c r="P986" s="4"/>
    </row>
    <row r="987" spans="16:16" ht="14.25" customHeight="1" x14ac:dyDescent="0.35">
      <c r="P987" s="4"/>
    </row>
    <row r="988" spans="16:16" ht="14.25" customHeight="1" x14ac:dyDescent="0.35">
      <c r="P988" s="4"/>
    </row>
    <row r="989" spans="16:16" ht="14.25" customHeight="1" x14ac:dyDescent="0.35">
      <c r="P989" s="4"/>
    </row>
    <row r="990" spans="16:16" ht="14.25" customHeight="1" x14ac:dyDescent="0.35">
      <c r="P990" s="4"/>
    </row>
    <row r="991" spans="16:16" ht="14.25" customHeight="1" x14ac:dyDescent="0.35">
      <c r="P991" s="4"/>
    </row>
    <row r="992" spans="16:16" ht="14.25" customHeight="1" x14ac:dyDescent="0.35">
      <c r="P992" s="4"/>
    </row>
    <row r="993" spans="16:16" ht="14.25" customHeight="1" x14ac:dyDescent="0.35">
      <c r="P993" s="4"/>
    </row>
    <row r="994" spans="16:16" ht="14.25" customHeight="1" x14ac:dyDescent="0.35">
      <c r="P994" s="4"/>
    </row>
    <row r="995" spans="16:16" ht="14.25" customHeight="1" x14ac:dyDescent="0.35">
      <c r="P995" s="4"/>
    </row>
    <row r="996" spans="16:16" ht="14.25" customHeight="1" x14ac:dyDescent="0.35">
      <c r="P996" s="4"/>
    </row>
    <row r="997" spans="16:16" ht="14.25" customHeight="1" x14ac:dyDescent="0.35">
      <c r="P997" s="4"/>
    </row>
    <row r="998" spans="16:16" ht="14.25" customHeight="1" x14ac:dyDescent="0.35">
      <c r="P998" s="4"/>
    </row>
    <row r="999" spans="16:16" ht="14.25" customHeight="1" x14ac:dyDescent="0.35">
      <c r="P999" s="4"/>
    </row>
    <row r="1000" spans="16:16" ht="14.25" customHeight="1" x14ac:dyDescent="0.35">
      <c r="P1000" s="4"/>
    </row>
  </sheetData>
  <pageMargins left="0.7" right="0.7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Freq</vt:lpstr>
      <vt:lpstr>MI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2021-06-14T15:12:21Z</dcterms:modified>
</cp:coreProperties>
</file>