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stianbac_ntnu_no/Documents/EMPIRE/EMPIRE in Pyomo/EMPIRE-Pyomo/Data handler/europe_agg_v50/"/>
    </mc:Choice>
  </mc:AlternateContent>
  <xr:revisionPtr revIDLastSave="60" documentId="114_{8373CA61-B705-4A3B-A1C4-9A087D41A112}" xr6:coauthVersionLast="45" xr6:coauthVersionMax="45" xr10:uidLastSave="{FF1D7DB9-33CA-4960-A0D5-4505605CC08D}"/>
  <bookViews>
    <workbookView xWindow="-98" yWindow="-98" windowWidth="28996" windowHeight="15796" xr2:uid="{00000000-000D-0000-FFFF-FFFF00000000}"/>
  </bookViews>
  <sheets>
    <sheet name="ElectricAnnualDemand" sheetId="8" r:id="rId1"/>
    <sheet name="ElectricAnnualDemand (2)" sheetId="11" r:id="rId2"/>
    <sheet name="NodeLostLoadCost" sheetId="2" r:id="rId3"/>
    <sheet name="HydroGenMaxAnnualProduction" sheetId="10" r:id="rId4"/>
    <sheet name="HydroGenMaxAnnualProduction (2)" sheetId="12" r:id="rId5"/>
  </sheets>
  <definedNames>
    <definedName name="_xlnm._FilterDatabase" localSheetId="0" hidden="1">ElectricAnnualDemand!$A$1:$C$108</definedName>
    <definedName name="_xlnm._FilterDatabase" localSheetId="1" hidden="1">'ElectricAnnualDemand (2)'!$A$1:$C$108</definedName>
    <definedName name="genCapAvail">#REF!</definedName>
    <definedName name="genCapAvail2">#REF!</definedName>
    <definedName name="maxRegHdro">#REF!</definedName>
    <definedName name="maxRegHydro">#REF!</definedName>
    <definedName name="maxRegHydroGen">#REF!</definedName>
    <definedName name="nodeLostLoadCost">#REF!</definedName>
    <definedName name="sload">#REF!</definedName>
    <definedName name="sload2">#REF!</definedName>
  </definedNames>
  <calcPr calcId="191029"/>
  <pivotCaches>
    <pivotCache cacheId="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1" i="11" l="1"/>
  <c r="C100" i="11"/>
  <c r="C99" i="11"/>
  <c r="C98" i="11"/>
  <c r="C97" i="11"/>
  <c r="C66" i="11"/>
  <c r="C65" i="11"/>
  <c r="C64" i="11"/>
  <c r="C63" i="11"/>
  <c r="C62" i="11"/>
  <c r="C31" i="11"/>
  <c r="C30" i="11"/>
  <c r="C29" i="11"/>
  <c r="C28" i="11"/>
  <c r="C27" i="11"/>
</calcChain>
</file>

<file path=xl/sharedStrings.xml><?xml version="1.0" encoding="utf-8"?>
<sst xmlns="http://schemas.openxmlformats.org/spreadsheetml/2006/main" count="185" uniqueCount="53">
  <si>
    <t>Nodes</t>
  </si>
  <si>
    <t>Germany</t>
  </si>
  <si>
    <t>Denmark</t>
  </si>
  <si>
    <t>Austria</t>
  </si>
  <si>
    <t>Bosnia H</t>
  </si>
  <si>
    <t>Belgium</t>
  </si>
  <si>
    <t>Bulgaria</t>
  </si>
  <si>
    <t>Switzerland</t>
  </si>
  <si>
    <t>Czech R</t>
  </si>
  <si>
    <t>Estonia</t>
  </si>
  <si>
    <t>Spain</t>
  </si>
  <si>
    <t>Finland</t>
  </si>
  <si>
    <t>France</t>
  </si>
  <si>
    <t>Great Brit.</t>
  </si>
  <si>
    <t>Greece</t>
  </si>
  <si>
    <t>Croatia</t>
  </si>
  <si>
    <t>Hungary</t>
  </si>
  <si>
    <t>Ireland</t>
  </si>
  <si>
    <t>Italy</t>
  </si>
  <si>
    <t>Lithuania</t>
  </si>
  <si>
    <t>Luxemb.</t>
  </si>
  <si>
    <t>Latvia</t>
  </si>
  <si>
    <t>Macedonia</t>
  </si>
  <si>
    <t>Netherlands</t>
  </si>
  <si>
    <t>Poland</t>
  </si>
  <si>
    <t>Portugal</t>
  </si>
  <si>
    <t>Romania</t>
  </si>
  <si>
    <t>Serbia</t>
  </si>
  <si>
    <t>Sweden</t>
  </si>
  <si>
    <t>Slovenia</t>
  </si>
  <si>
    <t>Slovakia</t>
  </si>
  <si>
    <t>Period</t>
  </si>
  <si>
    <t>NO1</t>
  </si>
  <si>
    <t>NO2</t>
  </si>
  <si>
    <t>NO3</t>
  </si>
  <si>
    <t>NO4</t>
  </si>
  <si>
    <t>NO5</t>
  </si>
  <si>
    <t>NodeLostLoadCost</t>
    <phoneticPr fontId="1" type="noConversion"/>
  </si>
  <si>
    <t>ElectricAdjustment in MWh per hour</t>
  </si>
  <si>
    <t>Source: London School of Economics report 'The Value of Lost Load (VoLL) for Electricity in Great Britain' on 16,940 £/MWh (converted to €/MWh by multiplying with a factor 1.3)</t>
  </si>
  <si>
    <t>Description: The cost of not generating electricity in an hour (default: 22 000)</t>
  </si>
  <si>
    <t>Description: Annual demand in nodes used to adjust hourly load profile (such that the integral/sum is equal to the annual demand) (default: 0)</t>
  </si>
  <si>
    <t>Source: EC decarbonization scenario 2016 (power generation sheet: final energy demand + refinaries and other uses). Norway (NVE - strømbruk mot 2040) and Switzerland are based on national statistics (and linear interpolation). Bosnia, Serbia and Macedonia use the same trajectory as Croatia (based on EC ref 2013)</t>
  </si>
  <si>
    <t>Extra: NO zone load share</t>
  </si>
  <si>
    <t>HydroGenMaxAnnualProduction in MWh per year</t>
  </si>
  <si>
    <t>Decription: HydroGenerator With Reservoir Maximum Expected Annual Production</t>
  </si>
  <si>
    <t>Source: National Renewable Energy Action Plan (NREAP) from EEA, ENSTO-E, Eurelectric</t>
  </si>
  <si>
    <t>Radetiketter</t>
  </si>
  <si>
    <t>Totalsum</t>
  </si>
  <si>
    <t>East</t>
  </si>
  <si>
    <t>West</t>
  </si>
  <si>
    <t>North</t>
  </si>
  <si>
    <t>Summer av HydroGenMaxAnnualProduction in MWh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</si>
</sst>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1" xfId="0" applyFont="1" applyBorder="1" applyAlignment="1">
      <alignment horizontal="left"/>
    </xf>
    <xf numFmtId="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[Node.xlsx]ElectricAnnualDemand (2)!Pivottabell1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'ElectricAnnualDemand (2)'!$H$5</c:f>
              <c:strCache>
                <c:ptCount val="1"/>
                <c:pt idx="0">
                  <c:v>Totalt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'ElectricAnnualDemand (2)'!$G$6:$G$9</c:f>
              <c:strCache>
                <c:ptCount val="3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</c:strCache>
            </c:strRef>
          </c:cat>
          <c:val>
            <c:numRef>
              <c:f>'ElectricAnnualDemand (2)'!$H$6:$H$9</c:f>
              <c:numCache>
                <c:formatCode>General</c:formatCode>
                <c:ptCount val="3"/>
                <c:pt idx="0">
                  <c:v>146952730</c:v>
                </c:pt>
                <c:pt idx="1">
                  <c:v>224304100</c:v>
                </c:pt>
                <c:pt idx="2">
                  <c:v>252349870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AC-4713-B11B-EC69FC098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827888"/>
        <c:axId val="1338176416"/>
      </c:areaChart>
      <c:catAx>
        <c:axId val="1435827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338176416"/>
        <c:crosses val="autoZero"/>
        <c:auto val="1"/>
        <c:lblAlgn val="ctr"/>
        <c:lblOffset val="100"/>
        <c:noMultiLvlLbl val="0"/>
      </c:catAx>
      <c:valAx>
        <c:axId val="133817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43582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173830</xdr:colOff>
      <xdr:row>11</xdr:row>
      <xdr:rowOff>173831</xdr:rowOff>
    </xdr:from>
    <xdr:to>
      <xdr:col>7</xdr:col>
      <xdr:colOff>321468</xdr:colOff>
      <xdr:row>27</xdr:row>
      <xdr:rowOff>21431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4A37E3D4-F1B0-4EDD-9A76-F79B5F25AE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ian Backe" refreshedDate="44066.818732175925" createdVersion="6" refreshedVersion="6" minRefreshableVersion="3" recordCount="35" xr:uid="{508B27F3-9F66-49D9-9AD0-53BDE3CFE9F6}">
  <cacheSource type="worksheet">
    <worksheetSource ref="A3:B38" sheet="HydroGenMaxAnnualProduction (2)"/>
  </cacheSource>
  <cacheFields count="3">
    <cacheField name="Nodes" numFmtId="0">
      <sharedItems count="35">
        <s v="Austria"/>
        <s v="Bosnia H"/>
        <s v="Belgium"/>
        <s v="Bulgaria"/>
        <s v="Switzerland"/>
        <s v="Czech R"/>
        <s v="Germany"/>
        <s v="Denmark"/>
        <s v="Estonia"/>
        <s v="Spain"/>
        <s v="Finland"/>
        <s v="France"/>
        <s v="Great Brit."/>
        <s v="Greece"/>
        <s v="Croatia"/>
        <s v="Hungary"/>
        <s v="Ireland"/>
        <s v="Italy"/>
        <s v="Lithuania"/>
        <s v="Luxemb."/>
        <s v="Latvia"/>
        <s v="Macedonia"/>
        <s v="Netherlands"/>
        <s v="NO1"/>
        <s v="NO2"/>
        <s v="NO3"/>
        <s v="NO4"/>
        <s v="NO5"/>
        <s v="Poland"/>
        <s v="Portugal"/>
        <s v="Romania"/>
        <s v="Serbia"/>
        <s v="Sweden"/>
        <s v="Slovenia"/>
        <s v="Slovakia"/>
      </sharedItems>
      <fieldGroup par="2"/>
    </cacheField>
    <cacheField name="HydroGenMaxAnnualProduction in MWh per year" numFmtId="0">
      <sharedItems containsSemiMixedTypes="0" containsString="0" containsNumber="1" minValue="32100" maxValue="77040000"/>
    </cacheField>
    <cacheField name="Nodes2" numFmtId="0" databaseField="0">
      <fieldGroup base="0">
        <discretePr count="35">
          <x v="0"/>
          <x v="0"/>
          <x v="1"/>
          <x v="0"/>
          <x v="1"/>
          <x v="0"/>
          <x v="0"/>
          <x v="2"/>
          <x v="2"/>
          <x v="1"/>
          <x v="2"/>
          <x v="1"/>
          <x v="2"/>
          <x v="0"/>
          <x v="0"/>
          <x v="0"/>
          <x v="2"/>
          <x v="1"/>
          <x v="2"/>
          <x v="0"/>
          <x v="2"/>
          <x v="0"/>
          <x v="1"/>
          <x v="2"/>
          <x v="2"/>
          <x v="2"/>
          <x v="2"/>
          <x v="2"/>
          <x v="0"/>
          <x v="1"/>
          <x v="0"/>
          <x v="0"/>
          <x v="2"/>
          <x v="0"/>
          <x v="0"/>
        </discretePr>
        <groupItems count="3">
          <s v="Grupper1"/>
          <s v="Grupper2"/>
          <s v="Grupper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x v="0"/>
    <n v="45475000"/>
  </r>
  <r>
    <x v="1"/>
    <n v="5694540"/>
  </r>
  <r>
    <x v="2"/>
    <n v="470800"/>
  </r>
  <r>
    <x v="3"/>
    <n v="3971840"/>
  </r>
  <r>
    <x v="4"/>
    <n v="40660000"/>
  </r>
  <r>
    <x v="5"/>
    <n v="2433180.0000000005"/>
  </r>
  <r>
    <x v="6"/>
    <n v="23540000"/>
  </r>
  <r>
    <x v="7"/>
    <n v="33170"/>
  </r>
  <r>
    <x v="8"/>
    <n v="32100"/>
  </r>
  <r>
    <x v="9"/>
    <n v="44940000"/>
  </r>
  <r>
    <x v="10"/>
    <n v="16050000.000000002"/>
  </r>
  <r>
    <x v="11"/>
    <n v="77040000"/>
  </r>
  <r>
    <x v="12"/>
    <n v="6955000"/>
  </r>
  <r>
    <x v="13"/>
    <n v="7490000"/>
  </r>
  <r>
    <x v="14"/>
    <n v="6303370.0000000009"/>
  </r>
  <r>
    <x v="15"/>
    <n v="267500"/>
  </r>
  <r>
    <x v="16"/>
    <n v="802500"/>
  </r>
  <r>
    <x v="17"/>
    <n v="44940000"/>
  </r>
  <r>
    <x v="18"/>
    <n v="513600"/>
  </r>
  <r>
    <x v="19"/>
    <n v="133750"/>
  </r>
  <r>
    <x v="20"/>
    <n v="3263500"/>
  </r>
  <r>
    <x v="21"/>
    <n v="1728050.0000000002"/>
  </r>
  <r>
    <x v="22"/>
    <n v="203300"/>
  </r>
  <r>
    <x v="23"/>
    <n v="19613100"/>
  </r>
  <r>
    <x v="24"/>
    <n v="49787100"/>
  </r>
  <r>
    <x v="25"/>
    <n v="22630500"/>
  </r>
  <r>
    <x v="26"/>
    <n v="27156600"/>
  </r>
  <r>
    <x v="27"/>
    <n v="31682700"/>
  </r>
  <r>
    <x v="28"/>
    <n v="3210000"/>
  </r>
  <r>
    <x v="29"/>
    <n v="16050000.000000002"/>
  </r>
  <r>
    <x v="30"/>
    <n v="21400000"/>
  </r>
  <r>
    <x v="31"/>
    <n v="13910000"/>
  </r>
  <r>
    <x v="32"/>
    <n v="73830000"/>
  </r>
  <r>
    <x v="33"/>
    <n v="5510500"/>
  </r>
  <r>
    <x v="34"/>
    <n v="5885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3C73FB-AD3C-4B3A-9467-C3ABD5A37928}" name="Pivottabell1" cacheId="8" applyNumberFormats="0" applyBorderFormats="0" applyFontFormats="0" applyPatternFormats="0" applyAlignmentFormats="0" applyWidthHeightFormats="1" dataCaption="Verdier" updatedVersion="6" minRefreshableVersion="3" useAutoFormatting="1" itemPrintTitles="1" createdVersion="6" indent="0" outline="1" outlineData="1" multipleFieldFilters="0" chartFormat="2">
  <location ref="G5:H9" firstHeaderRow="1" firstDataRow="1" firstDataCol="1"/>
  <pivotFields count="3">
    <pivotField showAll="0">
      <items count="36">
        <item x="0"/>
        <item x="2"/>
        <item x="1"/>
        <item x="3"/>
        <item x="14"/>
        <item x="5"/>
        <item x="7"/>
        <item x="8"/>
        <item x="10"/>
        <item x="11"/>
        <item x="6"/>
        <item x="12"/>
        <item x="13"/>
        <item x="15"/>
        <item x="16"/>
        <item x="17"/>
        <item x="20"/>
        <item x="18"/>
        <item x="19"/>
        <item x="21"/>
        <item x="22"/>
        <item x="23"/>
        <item x="24"/>
        <item x="25"/>
        <item x="26"/>
        <item x="27"/>
        <item x="28"/>
        <item x="29"/>
        <item x="30"/>
        <item x="31"/>
        <item x="34"/>
        <item x="33"/>
        <item x="9"/>
        <item x="32"/>
        <item x="4"/>
        <item t="default"/>
      </items>
    </pivotField>
    <pivotField dataField="1" showAll="0"/>
    <pivotField axis="axisRow" showAll="0">
      <items count="4">
        <item n="East" sd="0" x="0"/>
        <item n="West" sd="0" x="1"/>
        <item n="North" sd="0" x="2"/>
        <item t="default" sd="0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mer av HydroGenMaxAnnualProduction in MWh per year" fld="1" baseField="0" baseItem="0"/>
  </dataFields>
  <chartFormats count="8"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3AB2-6136-40B5-9679-1192A8EC02E3}">
  <dimension ref="A1:C12"/>
  <sheetViews>
    <sheetView tabSelected="1" workbookViewId="0">
      <selection activeCell="D19" sqref="D19"/>
    </sheetView>
  </sheetViews>
  <sheetFormatPr baseColWidth="10" defaultRowHeight="14.25"/>
  <cols>
    <col min="1" max="1" width="10.33203125" bestFit="1" customWidth="1"/>
    <col min="2" max="2" width="5.796875" bestFit="1" customWidth="1"/>
    <col min="3" max="3" width="29.796875" bestFit="1" customWidth="1"/>
  </cols>
  <sheetData>
    <row r="1" spans="1:3">
      <c r="A1" t="s">
        <v>42</v>
      </c>
    </row>
    <row r="2" spans="1:3">
      <c r="A2" t="s">
        <v>41</v>
      </c>
    </row>
    <row r="3" spans="1:3">
      <c r="A3" t="s">
        <v>0</v>
      </c>
      <c r="B3" t="s">
        <v>31</v>
      </c>
      <c r="C3" t="s">
        <v>38</v>
      </c>
    </row>
    <row r="4" spans="1:3">
      <c r="A4" s="4" t="s">
        <v>49</v>
      </c>
      <c r="B4">
        <v>1</v>
      </c>
      <c r="C4" s="5">
        <v>1134064868.8262377</v>
      </c>
    </row>
    <row r="5" spans="1:3">
      <c r="A5" s="4" t="s">
        <v>50</v>
      </c>
      <c r="B5">
        <v>1</v>
      </c>
      <c r="C5" s="5">
        <v>1350347348.3668954</v>
      </c>
    </row>
    <row r="6" spans="1:3">
      <c r="A6" s="4" t="s">
        <v>51</v>
      </c>
      <c r="B6">
        <v>1</v>
      </c>
      <c r="C6" s="5">
        <v>789464434.90491605</v>
      </c>
    </row>
    <row r="7" spans="1:3">
      <c r="A7" s="4" t="s">
        <v>49</v>
      </c>
      <c r="B7">
        <v>2</v>
      </c>
      <c r="C7" s="5">
        <v>1208992752.6163125</v>
      </c>
    </row>
    <row r="8" spans="1:3">
      <c r="A8" s="4" t="s">
        <v>50</v>
      </c>
      <c r="B8">
        <v>2</v>
      </c>
      <c r="C8" s="5">
        <v>1394707906.7212489</v>
      </c>
    </row>
    <row r="9" spans="1:3">
      <c r="A9" s="4" t="s">
        <v>51</v>
      </c>
      <c r="B9">
        <v>2</v>
      </c>
      <c r="C9" s="5">
        <v>845397544.39016414</v>
      </c>
    </row>
    <row r="10" spans="1:3">
      <c r="A10" s="4" t="s">
        <v>49</v>
      </c>
      <c r="B10">
        <v>3</v>
      </c>
      <c r="C10" s="5">
        <v>1341306462.231436</v>
      </c>
    </row>
    <row r="11" spans="1:3">
      <c r="A11" s="4" t="s">
        <v>50</v>
      </c>
      <c r="B11">
        <v>3</v>
      </c>
      <c r="C11" s="5">
        <v>1585621807.7984676</v>
      </c>
    </row>
    <row r="12" spans="1:3">
      <c r="A12" s="4" t="s">
        <v>51</v>
      </c>
      <c r="B12">
        <v>3</v>
      </c>
      <c r="C12" s="5">
        <v>958249431.90199161</v>
      </c>
    </row>
  </sheetData>
  <autoFilter ref="A1:C108" xr:uid="{B3E8F293-10D9-4872-B34A-E8860E66281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A3F-99D2-4D93-9A07-6AE16E9C4ADC}">
  <dimension ref="A1:H108"/>
  <sheetViews>
    <sheetView topLeftCell="A3" workbookViewId="0">
      <selection activeCell="G6" sqref="G6:H8"/>
    </sheetView>
  </sheetViews>
  <sheetFormatPr baseColWidth="10" defaultRowHeight="14.25"/>
  <cols>
    <col min="1" max="1" width="10.33203125" bestFit="1" customWidth="1"/>
    <col min="2" max="2" width="5.796875" bestFit="1" customWidth="1"/>
    <col min="3" max="3" width="29.796875" bestFit="1" customWidth="1"/>
    <col min="4" max="4" width="21.19921875" bestFit="1" customWidth="1"/>
    <col min="7" max="7" width="13.06640625" bestFit="1" customWidth="1"/>
    <col min="8" max="8" width="51.46484375" bestFit="1" customWidth="1"/>
    <col min="9" max="11" width="9.73046875" bestFit="1" customWidth="1"/>
  </cols>
  <sheetData>
    <row r="1" spans="1:8">
      <c r="A1" t="s">
        <v>42</v>
      </c>
    </row>
    <row r="2" spans="1:8">
      <c r="A2" t="s">
        <v>41</v>
      </c>
    </row>
    <row r="3" spans="1:8">
      <c r="A3" t="s">
        <v>0</v>
      </c>
      <c r="B3" t="s">
        <v>31</v>
      </c>
      <c r="C3" t="s">
        <v>38</v>
      </c>
      <c r="D3" t="s">
        <v>43</v>
      </c>
    </row>
    <row r="4" spans="1:8">
      <c r="A4" t="s">
        <v>3</v>
      </c>
      <c r="B4">
        <v>1</v>
      </c>
      <c r="C4">
        <v>69208495.587680414</v>
      </c>
    </row>
    <row r="5" spans="1:8">
      <c r="A5" t="s">
        <v>4</v>
      </c>
      <c r="B5">
        <v>1</v>
      </c>
      <c r="C5">
        <v>12747852.69121813</v>
      </c>
      <c r="G5" s="1" t="s">
        <v>47</v>
      </c>
      <c r="H5" t="s">
        <v>52</v>
      </c>
    </row>
    <row r="6" spans="1:8">
      <c r="A6" t="s">
        <v>5</v>
      </c>
      <c r="B6">
        <v>1</v>
      </c>
      <c r="C6">
        <v>87183947.751946002</v>
      </c>
      <c r="G6" s="2" t="s">
        <v>49</v>
      </c>
      <c r="H6" s="3">
        <v>146952730</v>
      </c>
    </row>
    <row r="7" spans="1:8">
      <c r="A7" t="s">
        <v>6</v>
      </c>
      <c r="B7">
        <v>1</v>
      </c>
      <c r="C7">
        <v>30091636.773569833</v>
      </c>
      <c r="G7" s="2" t="s">
        <v>50</v>
      </c>
      <c r="H7" s="3">
        <v>224304100</v>
      </c>
    </row>
    <row r="8" spans="1:8">
      <c r="A8" t="s">
        <v>7</v>
      </c>
      <c r="B8">
        <v>1</v>
      </c>
      <c r="C8">
        <v>65368927.532838739</v>
      </c>
      <c r="G8" s="2" t="s">
        <v>51</v>
      </c>
      <c r="H8" s="3">
        <v>252349870</v>
      </c>
    </row>
    <row r="9" spans="1:8">
      <c r="A9" t="s">
        <v>8</v>
      </c>
      <c r="B9">
        <v>1</v>
      </c>
      <c r="C9">
        <v>63202871.913796611</v>
      </c>
      <c r="G9" s="2" t="s">
        <v>48</v>
      </c>
      <c r="H9" s="3">
        <v>623606700</v>
      </c>
    </row>
    <row r="10" spans="1:8">
      <c r="A10" t="s">
        <v>1</v>
      </c>
      <c r="B10">
        <v>1</v>
      </c>
      <c r="C10">
        <v>545224314.01312923</v>
      </c>
    </row>
    <row r="11" spans="1:8">
      <c r="A11" t="s">
        <v>2</v>
      </c>
      <c r="B11">
        <v>1</v>
      </c>
      <c r="C11">
        <v>34711942.50134293</v>
      </c>
    </row>
    <row r="12" spans="1:8">
      <c r="A12" t="s">
        <v>9</v>
      </c>
      <c r="B12">
        <v>1</v>
      </c>
      <c r="C12">
        <v>7952492.033148475</v>
      </c>
    </row>
    <row r="13" spans="1:8">
      <c r="A13" t="s">
        <v>10</v>
      </c>
      <c r="B13">
        <v>1</v>
      </c>
      <c r="C13">
        <v>251274180.6969777</v>
      </c>
    </row>
    <row r="14" spans="1:8">
      <c r="A14" t="s">
        <v>11</v>
      </c>
      <c r="B14">
        <v>1</v>
      </c>
      <c r="C14">
        <v>81619243.258025274</v>
      </c>
    </row>
    <row r="15" spans="1:8">
      <c r="A15" t="s">
        <v>12</v>
      </c>
      <c r="B15">
        <v>1</v>
      </c>
      <c r="C15">
        <v>471216108.68781394</v>
      </c>
    </row>
    <row r="16" spans="1:8">
      <c r="A16" t="s">
        <v>13</v>
      </c>
      <c r="B16">
        <v>1</v>
      </c>
      <c r="C16">
        <v>343567422.17031509</v>
      </c>
    </row>
    <row r="17" spans="1:4">
      <c r="A17" t="s">
        <v>14</v>
      </c>
      <c r="B17">
        <v>1</v>
      </c>
      <c r="C17">
        <v>55030848.019539438</v>
      </c>
    </row>
    <row r="18" spans="1:4">
      <c r="A18" t="s">
        <v>15</v>
      </c>
      <c r="B18">
        <v>1</v>
      </c>
      <c r="C18">
        <v>16596829.207711726</v>
      </c>
    </row>
    <row r="19" spans="1:4">
      <c r="A19" t="s">
        <v>16</v>
      </c>
      <c r="B19">
        <v>1</v>
      </c>
      <c r="C19">
        <v>37759260.525945157</v>
      </c>
    </row>
    <row r="20" spans="1:4">
      <c r="A20" t="s">
        <v>17</v>
      </c>
      <c r="B20">
        <v>1</v>
      </c>
      <c r="C20">
        <v>26403956.602917369</v>
      </c>
    </row>
    <row r="21" spans="1:4">
      <c r="A21" t="s">
        <v>18</v>
      </c>
      <c r="B21">
        <v>1</v>
      </c>
      <c r="C21">
        <v>312034910.2011373</v>
      </c>
    </row>
    <row r="22" spans="1:4">
      <c r="A22" t="s">
        <v>19</v>
      </c>
      <c r="B22">
        <v>1</v>
      </c>
      <c r="C22">
        <v>11005876.477772767</v>
      </c>
    </row>
    <row r="23" spans="1:4">
      <c r="A23" t="s">
        <v>20</v>
      </c>
      <c r="B23">
        <v>1</v>
      </c>
      <c r="C23">
        <v>6965864.4965811335</v>
      </c>
    </row>
    <row r="24" spans="1:4">
      <c r="A24" t="s">
        <v>21</v>
      </c>
      <c r="B24">
        <v>1</v>
      </c>
      <c r="C24">
        <v>7352029.8703886531</v>
      </c>
    </row>
    <row r="25" spans="1:4">
      <c r="A25" t="s">
        <v>22</v>
      </c>
      <c r="B25">
        <v>1</v>
      </c>
      <c r="C25">
        <v>9411301.6997167133</v>
      </c>
    </row>
    <row r="26" spans="1:4">
      <c r="A26" t="s">
        <v>23</v>
      </c>
      <c r="B26">
        <v>1</v>
      </c>
      <c r="C26">
        <v>115528143.27247278</v>
      </c>
    </row>
    <row r="27" spans="1:4">
      <c r="A27" t="s">
        <v>32</v>
      </c>
      <c r="B27">
        <v>1</v>
      </c>
      <c r="C27">
        <f>139000000*D27</f>
        <v>37530000</v>
      </c>
      <c r="D27">
        <v>0.27</v>
      </c>
    </row>
    <row r="28" spans="1:4">
      <c r="A28" t="s">
        <v>33</v>
      </c>
      <c r="B28">
        <v>1</v>
      </c>
      <c r="C28">
        <f t="shared" ref="C28:C31" si="0">139000000*D28</f>
        <v>37530000</v>
      </c>
      <c r="D28">
        <v>0.27</v>
      </c>
    </row>
    <row r="29" spans="1:4">
      <c r="A29" t="s">
        <v>34</v>
      </c>
      <c r="B29">
        <v>1</v>
      </c>
      <c r="C29">
        <f t="shared" si="0"/>
        <v>27800000</v>
      </c>
      <c r="D29">
        <v>0.2</v>
      </c>
    </row>
    <row r="30" spans="1:4">
      <c r="A30" t="s">
        <v>35</v>
      </c>
      <c r="B30">
        <v>1</v>
      </c>
      <c r="C30">
        <f t="shared" si="0"/>
        <v>19460000</v>
      </c>
      <c r="D30">
        <v>0.14000000000000001</v>
      </c>
    </row>
    <row r="31" spans="1:4">
      <c r="A31" t="s">
        <v>36</v>
      </c>
      <c r="B31">
        <v>1</v>
      </c>
      <c r="C31">
        <f t="shared" si="0"/>
        <v>16680000</v>
      </c>
      <c r="D31">
        <v>0.12</v>
      </c>
    </row>
    <row r="32" spans="1:4">
      <c r="A32" t="s">
        <v>24</v>
      </c>
      <c r="B32">
        <v>1</v>
      </c>
      <c r="C32">
        <v>152022405.91455352</v>
      </c>
    </row>
    <row r="33" spans="1:3">
      <c r="A33" t="s">
        <v>25</v>
      </c>
      <c r="B33">
        <v>1</v>
      </c>
      <c r="C33">
        <v>47741130.223708764</v>
      </c>
    </row>
    <row r="34" spans="1:3">
      <c r="A34" t="s">
        <v>26</v>
      </c>
      <c r="B34">
        <v>1</v>
      </c>
      <c r="C34">
        <v>51780757.833703838</v>
      </c>
    </row>
    <row r="35" spans="1:3">
      <c r="A35" t="s">
        <v>27</v>
      </c>
      <c r="B35">
        <v>1</v>
      </c>
      <c r="C35">
        <v>41846396.600566573</v>
      </c>
    </row>
    <row r="36" spans="1:3">
      <c r="A36" t="s">
        <v>28</v>
      </c>
      <c r="B36">
        <v>1</v>
      </c>
      <c r="C36">
        <v>137851471.99100554</v>
      </c>
    </row>
    <row r="37" spans="1:3">
      <c r="A37" t="s">
        <v>29</v>
      </c>
      <c r="B37">
        <v>1</v>
      </c>
      <c r="C37">
        <v>13553099.789310794</v>
      </c>
    </row>
    <row r="38" spans="1:3">
      <c r="A38" t="s">
        <v>30</v>
      </c>
      <c r="B38">
        <v>1</v>
      </c>
      <c r="C38">
        <v>28622933.759214714</v>
      </c>
    </row>
    <row r="39" spans="1:3">
      <c r="A39" t="s">
        <v>3</v>
      </c>
      <c r="B39">
        <v>2</v>
      </c>
      <c r="C39">
        <v>75002809.93672663</v>
      </c>
    </row>
    <row r="40" spans="1:3">
      <c r="A40" t="s">
        <v>4</v>
      </c>
      <c r="B40">
        <v>2</v>
      </c>
      <c r="C40">
        <v>13266957.507082153</v>
      </c>
    </row>
    <row r="41" spans="1:3">
      <c r="A41" t="s">
        <v>5</v>
      </c>
      <c r="B41">
        <v>2</v>
      </c>
      <c r="C41">
        <v>92675431.338618398</v>
      </c>
    </row>
    <row r="42" spans="1:3">
      <c r="A42" t="s">
        <v>6</v>
      </c>
      <c r="B42">
        <v>2</v>
      </c>
      <c r="C42">
        <v>31852147.090489529</v>
      </c>
    </row>
    <row r="43" spans="1:3">
      <c r="A43" t="s">
        <v>7</v>
      </c>
      <c r="B43">
        <v>2</v>
      </c>
      <c r="C43">
        <v>66404782.598516233</v>
      </c>
    </row>
    <row r="44" spans="1:3">
      <c r="A44" t="s">
        <v>8</v>
      </c>
      <c r="B44">
        <v>2</v>
      </c>
      <c r="C44">
        <v>67912797.2477386</v>
      </c>
    </row>
    <row r="45" spans="1:3">
      <c r="A45" t="s">
        <v>1</v>
      </c>
      <c r="B45">
        <v>2</v>
      </c>
      <c r="C45">
        <v>569121607.83822918</v>
      </c>
    </row>
    <row r="46" spans="1:3">
      <c r="A46" t="s">
        <v>2</v>
      </c>
      <c r="B46">
        <v>2</v>
      </c>
      <c r="C46">
        <v>37665490.555783413</v>
      </c>
    </row>
    <row r="47" spans="1:3">
      <c r="A47" t="s">
        <v>9</v>
      </c>
      <c r="B47">
        <v>2</v>
      </c>
      <c r="C47">
        <v>8565953.593036171</v>
      </c>
    </row>
    <row r="48" spans="1:3">
      <c r="A48" t="s">
        <v>10</v>
      </c>
      <c r="B48">
        <v>2</v>
      </c>
      <c r="C48">
        <v>261245146.51357353</v>
      </c>
    </row>
    <row r="49" spans="1:4">
      <c r="A49" t="s">
        <v>11</v>
      </c>
      <c r="B49">
        <v>2</v>
      </c>
      <c r="C49">
        <v>85529100.352834597</v>
      </c>
    </row>
    <row r="50" spans="1:4">
      <c r="A50" t="s">
        <v>12</v>
      </c>
      <c r="B50">
        <v>2</v>
      </c>
      <c r="C50">
        <v>488720364.8271361</v>
      </c>
    </row>
    <row r="51" spans="1:4">
      <c r="A51" t="s">
        <v>13</v>
      </c>
      <c r="B51">
        <v>2</v>
      </c>
      <c r="C51">
        <v>365414903.33672971</v>
      </c>
    </row>
    <row r="52" spans="1:4">
      <c r="A52" t="s">
        <v>14</v>
      </c>
      <c r="B52">
        <v>2</v>
      </c>
      <c r="C52">
        <v>51819609.599764474</v>
      </c>
    </row>
    <row r="53" spans="1:4">
      <c r="A53" t="s">
        <v>15</v>
      </c>
      <c r="B53">
        <v>2</v>
      </c>
      <c r="C53">
        <v>17207413.708298892</v>
      </c>
    </row>
    <row r="54" spans="1:4">
      <c r="A54" t="s">
        <v>16</v>
      </c>
      <c r="B54">
        <v>2</v>
      </c>
      <c r="C54">
        <v>41075484.668094099</v>
      </c>
    </row>
    <row r="55" spans="1:4">
      <c r="A55" t="s">
        <v>17</v>
      </c>
      <c r="B55">
        <v>2</v>
      </c>
      <c r="C55">
        <v>28145265.612662502</v>
      </c>
    </row>
    <row r="56" spans="1:4">
      <c r="A56" t="s">
        <v>18</v>
      </c>
      <c r="B56">
        <v>2</v>
      </c>
      <c r="C56">
        <v>318721573.65805072</v>
      </c>
    </row>
    <row r="57" spans="1:4">
      <c r="A57" t="s">
        <v>19</v>
      </c>
      <c r="B57">
        <v>2</v>
      </c>
      <c r="C57">
        <v>10953274.115235621</v>
      </c>
    </row>
    <row r="58" spans="1:4">
      <c r="A58" t="s">
        <v>20</v>
      </c>
      <c r="B58">
        <v>2</v>
      </c>
      <c r="C58">
        <v>8324375.271309833</v>
      </c>
    </row>
    <row r="59" spans="1:4">
      <c r="A59" t="s">
        <v>21</v>
      </c>
      <c r="B59">
        <v>2</v>
      </c>
      <c r="C59">
        <v>8592392.8449004237</v>
      </c>
    </row>
    <row r="60" spans="1:4">
      <c r="A60" t="s">
        <v>22</v>
      </c>
      <c r="B60">
        <v>2</v>
      </c>
      <c r="C60">
        <v>9794538.95184136</v>
      </c>
    </row>
    <row r="61" spans="1:4">
      <c r="A61" t="s">
        <v>23</v>
      </c>
      <c r="B61">
        <v>2</v>
      </c>
      <c r="C61">
        <v>118525238.72568303</v>
      </c>
    </row>
    <row r="62" spans="1:4">
      <c r="A62" t="s">
        <v>32</v>
      </c>
      <c r="B62">
        <v>2</v>
      </c>
      <c r="C62">
        <f>153000000*D62</f>
        <v>41310000</v>
      </c>
      <c r="D62">
        <v>0.27</v>
      </c>
    </row>
    <row r="63" spans="1:4">
      <c r="A63" t="s">
        <v>33</v>
      </c>
      <c r="B63">
        <v>2</v>
      </c>
      <c r="C63">
        <f t="shared" ref="C63:C66" si="1">153000000*D63</f>
        <v>41310000</v>
      </c>
      <c r="D63">
        <v>0.27</v>
      </c>
    </row>
    <row r="64" spans="1:4">
      <c r="A64" t="s">
        <v>34</v>
      </c>
      <c r="B64">
        <v>2</v>
      </c>
      <c r="C64">
        <f t="shared" si="1"/>
        <v>30600000</v>
      </c>
      <c r="D64">
        <v>0.2</v>
      </c>
    </row>
    <row r="65" spans="1:4">
      <c r="A65" t="s">
        <v>35</v>
      </c>
      <c r="B65">
        <v>2</v>
      </c>
      <c r="C65">
        <f t="shared" si="1"/>
        <v>21420000.000000004</v>
      </c>
      <c r="D65">
        <v>0.14000000000000001</v>
      </c>
    </row>
    <row r="66" spans="1:4">
      <c r="A66" t="s">
        <v>36</v>
      </c>
      <c r="B66">
        <v>2</v>
      </c>
      <c r="C66">
        <f t="shared" si="1"/>
        <v>18360000</v>
      </c>
      <c r="D66">
        <v>0.12</v>
      </c>
    </row>
    <row r="67" spans="1:4">
      <c r="A67" t="s">
        <v>24</v>
      </c>
      <c r="B67">
        <v>2</v>
      </c>
      <c r="C67">
        <v>176687917.28722173</v>
      </c>
    </row>
    <row r="68" spans="1:4">
      <c r="A68" t="s">
        <v>25</v>
      </c>
      <c r="B68">
        <v>2</v>
      </c>
      <c r="C68">
        <v>48415369.059670985</v>
      </c>
    </row>
    <row r="69" spans="1:4">
      <c r="A69" t="s">
        <v>26</v>
      </c>
      <c r="B69">
        <v>2</v>
      </c>
      <c r="C69">
        <v>55946733.472360171</v>
      </c>
    </row>
    <row r="70" spans="1:4">
      <c r="A70" t="s">
        <v>27</v>
      </c>
      <c r="B70">
        <v>2</v>
      </c>
      <c r="C70">
        <v>43550422.096317284</v>
      </c>
    </row>
    <row r="71" spans="1:4">
      <c r="A71" t="s">
        <v>28</v>
      </c>
      <c r="B71">
        <v>2</v>
      </c>
      <c r="C71">
        <v>147531163.97898179</v>
      </c>
    </row>
    <row r="72" spans="1:4">
      <c r="A72" t="s">
        <v>29</v>
      </c>
      <c r="B72">
        <v>2</v>
      </c>
      <c r="C72">
        <v>15158293.896872295</v>
      </c>
    </row>
    <row r="73" spans="1:4">
      <c r="A73" t="s">
        <v>30</v>
      </c>
      <c r="B73">
        <v>2</v>
      </c>
      <c r="C73">
        <v>32271644.043966338</v>
      </c>
    </row>
    <row r="74" spans="1:4">
      <c r="A74" t="s">
        <v>3</v>
      </c>
      <c r="B74">
        <v>3</v>
      </c>
      <c r="C74">
        <v>84942493.471534178</v>
      </c>
    </row>
    <row r="75" spans="1:4">
      <c r="A75" t="s">
        <v>4</v>
      </c>
      <c r="B75">
        <v>3</v>
      </c>
      <c r="C75">
        <v>14620033.994334277</v>
      </c>
    </row>
    <row r="76" spans="1:4">
      <c r="A76" t="s">
        <v>5</v>
      </c>
      <c r="B76">
        <v>3</v>
      </c>
      <c r="C76">
        <v>108031489.40671732</v>
      </c>
    </row>
    <row r="77" spans="1:4">
      <c r="A77" t="s">
        <v>6</v>
      </c>
      <c r="B77">
        <v>3</v>
      </c>
      <c r="C77">
        <v>34338643.984449446</v>
      </c>
    </row>
    <row r="78" spans="1:4">
      <c r="A78" t="s">
        <v>7</v>
      </c>
      <c r="B78">
        <v>3</v>
      </c>
      <c r="C78">
        <v>67440637.664193749</v>
      </c>
    </row>
    <row r="79" spans="1:4">
      <c r="A79" t="s">
        <v>8</v>
      </c>
      <c r="B79">
        <v>3</v>
      </c>
      <c r="C79">
        <v>77246900.624004304</v>
      </c>
    </row>
    <row r="80" spans="1:4">
      <c r="A80" t="s">
        <v>1</v>
      </c>
      <c r="B80">
        <v>3</v>
      </c>
      <c r="C80">
        <v>608702513.952142</v>
      </c>
    </row>
    <row r="81" spans="1:3">
      <c r="A81" t="s">
        <v>2</v>
      </c>
      <c r="B81">
        <v>3</v>
      </c>
      <c r="C81">
        <v>43554333.396761298</v>
      </c>
    </row>
    <row r="82" spans="1:3">
      <c r="A82" t="s">
        <v>9</v>
      </c>
      <c r="B82">
        <v>3</v>
      </c>
      <c r="C82">
        <v>9262827.9825936481</v>
      </c>
    </row>
    <row r="83" spans="1:3">
      <c r="A83" t="s">
        <v>10</v>
      </c>
      <c r="B83">
        <v>3</v>
      </c>
      <c r="C83">
        <v>292062852.74248081</v>
      </c>
    </row>
    <row r="84" spans="1:3">
      <c r="A84" t="s">
        <v>11</v>
      </c>
      <c r="B84">
        <v>3</v>
      </c>
      <c r="C84">
        <v>95466708.045895234</v>
      </c>
    </row>
    <row r="85" spans="1:3">
      <c r="A85" t="s">
        <v>12</v>
      </c>
      <c r="B85">
        <v>3</v>
      </c>
      <c r="C85">
        <v>564595804.31309235</v>
      </c>
    </row>
    <row r="86" spans="1:3">
      <c r="A86" t="s">
        <v>13</v>
      </c>
      <c r="B86">
        <v>3</v>
      </c>
      <c r="C86">
        <v>431965500.53936982</v>
      </c>
    </row>
    <row r="87" spans="1:3">
      <c r="A87" t="s">
        <v>14</v>
      </c>
      <c r="B87">
        <v>3</v>
      </c>
      <c r="C87">
        <v>57550751.453247502</v>
      </c>
    </row>
    <row r="88" spans="1:3">
      <c r="A88" t="s">
        <v>15</v>
      </c>
      <c r="B88">
        <v>3</v>
      </c>
      <c r="C88">
        <v>20404530.413878355</v>
      </c>
    </row>
    <row r="89" spans="1:3">
      <c r="A89" t="s">
        <v>16</v>
      </c>
      <c r="B89">
        <v>3</v>
      </c>
      <c r="C89">
        <v>49110505.337406434</v>
      </c>
    </row>
    <row r="90" spans="1:3">
      <c r="A90" t="s">
        <v>17</v>
      </c>
      <c r="B90">
        <v>3</v>
      </c>
      <c r="C90">
        <v>33150729.708497215</v>
      </c>
    </row>
    <row r="91" spans="1:3">
      <c r="A91" t="s">
        <v>18</v>
      </c>
      <c r="B91">
        <v>3</v>
      </c>
      <c r="C91">
        <v>372058380.99846733</v>
      </c>
    </row>
    <row r="92" spans="1:3">
      <c r="A92" t="s">
        <v>19</v>
      </c>
      <c r="B92">
        <v>3</v>
      </c>
      <c r="C92">
        <v>11860676.242115185</v>
      </c>
    </row>
    <row r="93" spans="1:3">
      <c r="A93" t="s">
        <v>20</v>
      </c>
      <c r="B93">
        <v>3</v>
      </c>
      <c r="C93">
        <v>10669386.796203317</v>
      </c>
    </row>
    <row r="94" spans="1:3">
      <c r="A94" t="s">
        <v>21</v>
      </c>
      <c r="B94">
        <v>3</v>
      </c>
      <c r="C94">
        <v>10025136.459298695</v>
      </c>
    </row>
    <row r="95" spans="1:3">
      <c r="A95" t="s">
        <v>22</v>
      </c>
      <c r="B95">
        <v>3</v>
      </c>
      <c r="C95">
        <v>10793468.838526908</v>
      </c>
    </row>
    <row r="96" spans="1:3">
      <c r="A96" t="s">
        <v>23</v>
      </c>
      <c r="B96">
        <v>3</v>
      </c>
      <c r="C96">
        <v>127544452.7305247</v>
      </c>
    </row>
    <row r="97" spans="1:4">
      <c r="A97" t="s">
        <v>32</v>
      </c>
      <c r="B97">
        <v>3</v>
      </c>
      <c r="C97">
        <f>159000000*D97</f>
        <v>42930000</v>
      </c>
      <c r="D97">
        <v>0.27</v>
      </c>
    </row>
    <row r="98" spans="1:4">
      <c r="A98" t="s">
        <v>33</v>
      </c>
      <c r="B98">
        <v>3</v>
      </c>
      <c r="C98">
        <f t="shared" ref="C98:C101" si="2">159000000*D98</f>
        <v>42930000</v>
      </c>
      <c r="D98">
        <v>0.27</v>
      </c>
    </row>
    <row r="99" spans="1:4">
      <c r="A99" t="s">
        <v>34</v>
      </c>
      <c r="B99">
        <v>3</v>
      </c>
      <c r="C99">
        <f t="shared" si="2"/>
        <v>31800000</v>
      </c>
      <c r="D99">
        <v>0.2</v>
      </c>
    </row>
    <row r="100" spans="1:4">
      <c r="A100" t="s">
        <v>35</v>
      </c>
      <c r="B100">
        <v>3</v>
      </c>
      <c r="C100">
        <f t="shared" si="2"/>
        <v>22260000.000000004</v>
      </c>
      <c r="D100">
        <v>0.14000000000000001</v>
      </c>
    </row>
    <row r="101" spans="1:4">
      <c r="A101" t="s">
        <v>36</v>
      </c>
      <c r="B101">
        <v>3</v>
      </c>
      <c r="C101">
        <f t="shared" si="2"/>
        <v>19080000</v>
      </c>
      <c r="D101">
        <v>0.12</v>
      </c>
    </row>
    <row r="102" spans="1:4">
      <c r="A102" t="s">
        <v>24</v>
      </c>
      <c r="B102">
        <v>3</v>
      </c>
      <c r="C102">
        <v>205177544.9778879</v>
      </c>
    </row>
    <row r="103" spans="1:4">
      <c r="A103" t="s">
        <v>25</v>
      </c>
      <c r="B103">
        <v>3</v>
      </c>
      <c r="C103">
        <v>53888189.942991517</v>
      </c>
    </row>
    <row r="104" spans="1:4">
      <c r="A104" t="s">
        <v>26</v>
      </c>
      <c r="B104">
        <v>3</v>
      </c>
      <c r="C104">
        <v>65146806.940634668</v>
      </c>
    </row>
    <row r="105" spans="1:4">
      <c r="A105" t="s">
        <v>27</v>
      </c>
      <c r="B105">
        <v>3</v>
      </c>
      <c r="C105">
        <v>47992062.322946168</v>
      </c>
    </row>
    <row r="106" spans="1:4">
      <c r="A106" t="s">
        <v>28</v>
      </c>
      <c r="B106">
        <v>3</v>
      </c>
      <c r="C106">
        <v>163963519.5274606</v>
      </c>
    </row>
    <row r="107" spans="1:4">
      <c r="A107" t="s">
        <v>29</v>
      </c>
      <c r="B107">
        <v>3</v>
      </c>
      <c r="C107">
        <v>17822003.76367851</v>
      </c>
    </row>
    <row r="108" spans="1:4">
      <c r="A108" t="s">
        <v>30</v>
      </c>
      <c r="B108">
        <v>3</v>
      </c>
      <c r="C108">
        <v>36788815.360561863</v>
      </c>
    </row>
  </sheetData>
  <autoFilter ref="A1:C108" xr:uid="{B3E8F293-10D9-4872-B34A-E8860E662813}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Normal="100" workbookViewId="0">
      <selection activeCell="C4" sqref="C4"/>
    </sheetView>
  </sheetViews>
  <sheetFormatPr baseColWidth="10" defaultColWidth="9.1328125" defaultRowHeight="14.25"/>
  <cols>
    <col min="1" max="1" width="12" bestFit="1" customWidth="1"/>
    <col min="3" max="3" width="18.3984375" bestFit="1" customWidth="1"/>
  </cols>
  <sheetData>
    <row r="1" spans="1:3">
      <c r="A1" t="s">
        <v>39</v>
      </c>
    </row>
    <row r="2" spans="1:3">
      <c r="A2" t="s">
        <v>40</v>
      </c>
    </row>
    <row r="3" spans="1:3">
      <c r="A3" t="s">
        <v>0</v>
      </c>
      <c r="B3" t="s">
        <v>31</v>
      </c>
      <c r="C3" t="s">
        <v>37</v>
      </c>
    </row>
    <row r="4" spans="1:3">
      <c r="A4" t="s">
        <v>51</v>
      </c>
      <c r="B4">
        <v>1</v>
      </c>
      <c r="C4">
        <v>22000</v>
      </c>
    </row>
    <row r="5" spans="1:3">
      <c r="A5" t="s">
        <v>49</v>
      </c>
      <c r="B5">
        <v>1</v>
      </c>
      <c r="C5">
        <v>22000</v>
      </c>
    </row>
    <row r="6" spans="1:3">
      <c r="A6" t="s">
        <v>50</v>
      </c>
      <c r="B6">
        <v>1</v>
      </c>
      <c r="C6">
        <v>22000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09B3-9ADB-4868-8E80-A48A97AC1999}">
  <dimension ref="A1:B6"/>
  <sheetViews>
    <sheetView workbookViewId="0">
      <selection activeCell="B5" sqref="B5"/>
    </sheetView>
  </sheetViews>
  <sheetFormatPr baseColWidth="10" defaultColWidth="9.1328125" defaultRowHeight="14.25"/>
  <cols>
    <col min="1" max="1" width="14.9296875" customWidth="1"/>
    <col min="2" max="2" width="40.19921875" bestFit="1" customWidth="1"/>
  </cols>
  <sheetData>
    <row r="1" spans="1:2">
      <c r="A1" t="s">
        <v>46</v>
      </c>
    </row>
    <row r="2" spans="1:2">
      <c r="A2" t="s">
        <v>45</v>
      </c>
    </row>
    <row r="3" spans="1:2">
      <c r="A3" t="s">
        <v>0</v>
      </c>
      <c r="B3" t="s">
        <v>44</v>
      </c>
    </row>
    <row r="4" spans="1:2">
      <c r="A4" s="2" t="s">
        <v>49</v>
      </c>
      <c r="B4" s="3">
        <v>146952730</v>
      </c>
    </row>
    <row r="5" spans="1:2">
      <c r="A5" s="2" t="s">
        <v>50</v>
      </c>
      <c r="B5" s="3">
        <v>224304100</v>
      </c>
    </row>
    <row r="6" spans="1:2">
      <c r="A6" s="2" t="s">
        <v>51</v>
      </c>
      <c r="B6" s="3">
        <v>252349870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F8E3E-EA6C-44A2-BED0-F42E9789950A}">
  <dimension ref="A1:B38"/>
  <sheetViews>
    <sheetView workbookViewId="0">
      <selection activeCell="E21" sqref="E21"/>
    </sheetView>
  </sheetViews>
  <sheetFormatPr baseColWidth="10" defaultColWidth="9.1328125" defaultRowHeight="14.25"/>
  <cols>
    <col min="1" max="1" width="14.9296875" customWidth="1"/>
    <col min="2" max="2" width="40.19921875" bestFit="1" customWidth="1"/>
  </cols>
  <sheetData>
    <row r="1" spans="1:2">
      <c r="A1" t="s">
        <v>46</v>
      </c>
    </row>
    <row r="2" spans="1:2">
      <c r="A2" t="s">
        <v>45</v>
      </c>
    </row>
    <row r="3" spans="1:2">
      <c r="A3" t="s">
        <v>0</v>
      </c>
      <c r="B3" t="s">
        <v>44</v>
      </c>
    </row>
    <row r="4" spans="1:2">
      <c r="A4" t="s">
        <v>3</v>
      </c>
      <c r="B4">
        <v>45475000</v>
      </c>
    </row>
    <row r="5" spans="1:2">
      <c r="A5" t="s">
        <v>4</v>
      </c>
      <c r="B5">
        <v>5694540</v>
      </c>
    </row>
    <row r="6" spans="1:2">
      <c r="A6" t="s">
        <v>5</v>
      </c>
      <c r="B6">
        <v>470800</v>
      </c>
    </row>
    <row r="7" spans="1:2">
      <c r="A7" t="s">
        <v>6</v>
      </c>
      <c r="B7">
        <v>3971840</v>
      </c>
    </row>
    <row r="8" spans="1:2">
      <c r="A8" t="s">
        <v>7</v>
      </c>
      <c r="B8">
        <v>40660000</v>
      </c>
    </row>
    <row r="9" spans="1:2">
      <c r="A9" t="s">
        <v>8</v>
      </c>
      <c r="B9">
        <v>2433180.0000000005</v>
      </c>
    </row>
    <row r="10" spans="1:2">
      <c r="A10" t="s">
        <v>1</v>
      </c>
      <c r="B10">
        <v>23540000</v>
      </c>
    </row>
    <row r="11" spans="1:2">
      <c r="A11" t="s">
        <v>2</v>
      </c>
      <c r="B11">
        <v>33170</v>
      </c>
    </row>
    <row r="12" spans="1:2">
      <c r="A12" t="s">
        <v>9</v>
      </c>
      <c r="B12">
        <v>32100</v>
      </c>
    </row>
    <row r="13" spans="1:2">
      <c r="A13" t="s">
        <v>10</v>
      </c>
      <c r="B13">
        <v>44940000</v>
      </c>
    </row>
    <row r="14" spans="1:2">
      <c r="A14" t="s">
        <v>11</v>
      </c>
      <c r="B14">
        <v>16050000.000000002</v>
      </c>
    </row>
    <row r="15" spans="1:2">
      <c r="A15" t="s">
        <v>12</v>
      </c>
      <c r="B15">
        <v>77040000</v>
      </c>
    </row>
    <row r="16" spans="1:2">
      <c r="A16" t="s">
        <v>13</v>
      </c>
      <c r="B16">
        <v>6955000</v>
      </c>
    </row>
    <row r="17" spans="1:2">
      <c r="A17" t="s">
        <v>14</v>
      </c>
      <c r="B17">
        <v>7490000</v>
      </c>
    </row>
    <row r="18" spans="1:2">
      <c r="A18" t="s">
        <v>15</v>
      </c>
      <c r="B18">
        <v>6303370.0000000009</v>
      </c>
    </row>
    <row r="19" spans="1:2">
      <c r="A19" t="s">
        <v>16</v>
      </c>
      <c r="B19">
        <v>267500</v>
      </c>
    </row>
    <row r="20" spans="1:2">
      <c r="A20" t="s">
        <v>17</v>
      </c>
      <c r="B20">
        <v>802500</v>
      </c>
    </row>
    <row r="21" spans="1:2">
      <c r="A21" t="s">
        <v>18</v>
      </c>
      <c r="B21">
        <v>44940000</v>
      </c>
    </row>
    <row r="22" spans="1:2">
      <c r="A22" t="s">
        <v>19</v>
      </c>
      <c r="B22">
        <v>513600</v>
      </c>
    </row>
    <row r="23" spans="1:2">
      <c r="A23" t="s">
        <v>20</v>
      </c>
      <c r="B23">
        <v>133750</v>
      </c>
    </row>
    <row r="24" spans="1:2">
      <c r="A24" t="s">
        <v>21</v>
      </c>
      <c r="B24">
        <v>3263500</v>
      </c>
    </row>
    <row r="25" spans="1:2">
      <c r="A25" t="s">
        <v>22</v>
      </c>
      <c r="B25">
        <v>1728050.0000000002</v>
      </c>
    </row>
    <row r="26" spans="1:2">
      <c r="A26" t="s">
        <v>23</v>
      </c>
      <c r="B26">
        <v>203300</v>
      </c>
    </row>
    <row r="27" spans="1:2">
      <c r="A27" t="s">
        <v>32</v>
      </c>
      <c r="B27">
        <v>19613100</v>
      </c>
    </row>
    <row r="28" spans="1:2">
      <c r="A28" t="s">
        <v>33</v>
      </c>
      <c r="B28">
        <v>49787100</v>
      </c>
    </row>
    <row r="29" spans="1:2">
      <c r="A29" t="s">
        <v>34</v>
      </c>
      <c r="B29">
        <v>22630500</v>
      </c>
    </row>
    <row r="30" spans="1:2">
      <c r="A30" t="s">
        <v>35</v>
      </c>
      <c r="B30">
        <v>27156600</v>
      </c>
    </row>
    <row r="31" spans="1:2">
      <c r="A31" t="s">
        <v>36</v>
      </c>
      <c r="B31">
        <v>31682700</v>
      </c>
    </row>
    <row r="32" spans="1:2">
      <c r="A32" t="s">
        <v>24</v>
      </c>
      <c r="B32">
        <v>3210000</v>
      </c>
    </row>
    <row r="33" spans="1:2">
      <c r="A33" t="s">
        <v>25</v>
      </c>
      <c r="B33">
        <v>16050000.000000002</v>
      </c>
    </row>
    <row r="34" spans="1:2">
      <c r="A34" t="s">
        <v>26</v>
      </c>
      <c r="B34">
        <v>21400000</v>
      </c>
    </row>
    <row r="35" spans="1:2">
      <c r="A35" t="s">
        <v>27</v>
      </c>
      <c r="B35">
        <v>13910000</v>
      </c>
    </row>
    <row r="36" spans="1:2">
      <c r="A36" t="s">
        <v>28</v>
      </c>
      <c r="B36">
        <v>73830000</v>
      </c>
    </row>
    <row r="37" spans="1:2">
      <c r="A37" t="s">
        <v>29</v>
      </c>
      <c r="B37">
        <v>5510500</v>
      </c>
    </row>
    <row r="38" spans="1:2">
      <c r="A38" t="s">
        <v>30</v>
      </c>
      <c r="B38">
        <v>5885000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ElectricAnnualDemand</vt:lpstr>
      <vt:lpstr>ElectricAnnualDemand (2)</vt:lpstr>
      <vt:lpstr>NodeLostLoadCost</vt:lpstr>
      <vt:lpstr>HydroGenMaxAnnualProduction</vt:lpstr>
      <vt:lpstr>HydroGenMaxAnnualProduction (2)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 Turgut</dc:creator>
  <cp:lastModifiedBy>Stian Backe</cp:lastModifiedBy>
  <dcterms:created xsi:type="dcterms:W3CDTF">2018-02-19T14:57:00Z</dcterms:created>
  <dcterms:modified xsi:type="dcterms:W3CDTF">2020-08-23T17:39:37Z</dcterms:modified>
</cp:coreProperties>
</file>